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825" windowWidth="12120" windowHeight="8220" tabRatio="885" activeTab="0"/>
  </bookViews>
  <sheets>
    <sheet name="1.국세징수" sheetId="1" r:id="rId1"/>
    <sheet name="2.지방세부담 " sheetId="2" r:id="rId2"/>
    <sheet name="3.지방세징수" sheetId="3" r:id="rId3"/>
    <sheet name="4.예산결산총괄 " sheetId="4" r:id="rId4"/>
    <sheet name="5.일반회계세입예산개요 " sheetId="5" r:id="rId5"/>
    <sheet name="6.일반회계세입결산" sheetId="6" r:id="rId6"/>
    <sheet name="7.일반회계세출예산개요  " sheetId="7" r:id="rId7"/>
    <sheet name="8.일반회계세출결산 " sheetId="8" r:id="rId8"/>
    <sheet name="9.특별회계 세입세출 예산개요 " sheetId="9" r:id="rId9"/>
    <sheet name="9.특별회계 세입세출 예산개요(계속)" sheetId="10" r:id="rId10"/>
    <sheet name="10.특별회계예산결산 " sheetId="11" r:id="rId11"/>
    <sheet name="11.교육비특별회계세입결산 " sheetId="12" r:id="rId12"/>
    <sheet name="12.교육비특별회계세출결산" sheetId="13" r:id="rId13"/>
    <sheet name="13.도공유재산" sheetId="14" r:id="rId14"/>
  </sheets>
  <definedNames>
    <definedName name="_xlnm.Print_Area" localSheetId="0">'1.국세징수'!$A$1:$M$26</definedName>
    <definedName name="_xlnm.Print_Area" localSheetId="11">'11.교육비특별회계세입결산 '!$A$1:$H$28</definedName>
    <definedName name="_xlnm.Print_Area" localSheetId="12">'12.교육비특별회계세출결산'!$A$1:$K$42</definedName>
    <definedName name="_xlnm.Print_Area" localSheetId="1">'2.지방세부담 '!$A$1:$H$13</definedName>
    <definedName name="_xlnm.Print_Area" localSheetId="2">'3.지방세징수'!$A$1:$N$21</definedName>
    <definedName name="_xlnm.Print_Area" localSheetId="3">'4.예산결산총괄 '!$A$1:$H$23</definedName>
    <definedName name="_xlnm.Print_Area" localSheetId="4">'5.일반회계세입예산개요 '!$A$1:$O$30</definedName>
    <definedName name="_xlnm.Print_Area" localSheetId="5">'6.일반회계세입결산'!$A$1:$K$38</definedName>
    <definedName name="_xlnm.Print_Area" localSheetId="6">'7.일반회계세출예산개요  '!$A$1:$J$14</definedName>
    <definedName name="_xlnm.Print_Area" localSheetId="7">'8.일반회계세출결산 '!$A$1:$H$28</definedName>
    <definedName name="_xlnm.Print_Area" localSheetId="8">'9.특별회계 세입세출 예산개요 '!$A$1:$W$20</definedName>
    <definedName name="_xlnm.Print_Area" localSheetId="9">'9.특별회계 세입세출 예산개요(계속)'!$A$1:$V$29</definedName>
  </definedNames>
  <calcPr fullCalcOnLoad="1"/>
</workbook>
</file>

<file path=xl/sharedStrings.xml><?xml version="1.0" encoding="utf-8"?>
<sst xmlns="http://schemas.openxmlformats.org/spreadsheetml/2006/main" count="888" uniqueCount="621">
  <si>
    <t>Budget</t>
  </si>
  <si>
    <t>Expenditure</t>
  </si>
  <si>
    <t>Total</t>
  </si>
  <si>
    <t>Amount</t>
  </si>
  <si>
    <t/>
  </si>
  <si>
    <t>(Unit : million won)</t>
  </si>
  <si>
    <t xml:space="preserve"> (Unit : million won)</t>
  </si>
  <si>
    <t>Revenue</t>
  </si>
  <si>
    <t>Accounts</t>
  </si>
  <si>
    <t xml:space="preserve">Budget 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</si>
  <si>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</si>
  <si>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</si>
  <si>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r>
      <t>세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입</t>
    </r>
  </si>
  <si>
    <r>
      <t>세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출</t>
    </r>
  </si>
  <si>
    <r>
      <t>회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</si>
  <si>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t>예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</si>
  <si>
    <t xml:space="preserve"> </t>
  </si>
  <si>
    <t>합계</t>
  </si>
  <si>
    <t>지방세</t>
  </si>
  <si>
    <t>Local</t>
  </si>
  <si>
    <t>tax</t>
  </si>
  <si>
    <t>세      외      수       입  Non-tax revenues</t>
  </si>
  <si>
    <t>Local share tax</t>
  </si>
  <si>
    <t>Control grants</t>
  </si>
  <si>
    <t>보조금</t>
  </si>
  <si>
    <t>Subsidies</t>
  </si>
  <si>
    <t>지방채</t>
  </si>
  <si>
    <t>Local borrowing</t>
  </si>
  <si>
    <t>경 상 적 세 외 수 입</t>
  </si>
  <si>
    <t> Current non-tax revenues</t>
  </si>
  <si>
    <t>임 시 적 세 외 수 입</t>
  </si>
  <si>
    <t>Temporary non-tax revenues</t>
  </si>
  <si>
    <t>재산임대수입</t>
  </si>
  <si>
    <t>Property rents</t>
  </si>
  <si>
    <t>사용료</t>
  </si>
  <si>
    <t>수입</t>
  </si>
  <si>
    <t>rents</t>
  </si>
  <si>
    <t>수수료</t>
  </si>
  <si>
    <t>fees</t>
  </si>
  <si>
    <t>Business product</t>
  </si>
  <si>
    <t>징수교부금</t>
  </si>
  <si>
    <t>이자 수입</t>
  </si>
  <si>
    <t>Interest </t>
  </si>
  <si>
    <t>Property disposal</t>
  </si>
  <si>
    <t>net surplus</t>
  </si>
  <si>
    <t>전입금</t>
  </si>
  <si>
    <t>Transferred from</t>
  </si>
  <si>
    <t>이월금</t>
  </si>
  <si>
    <t>Carry over</t>
  </si>
  <si>
    <t>Contribution</t>
  </si>
  <si>
    <t>융자금</t>
  </si>
  <si>
    <t>Loan collection</t>
  </si>
  <si>
    <t>부담금</t>
  </si>
  <si>
    <t>Allotment</t>
  </si>
  <si>
    <t>잡수입</t>
  </si>
  <si>
    <t>Miscellaneo-us</t>
  </si>
  <si>
    <t xml:space="preserve">Revenue from previous year </t>
  </si>
  <si>
    <t>합  계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</si>
  <si>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</si>
  <si>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Year</t>
  </si>
  <si>
    <t>연    별</t>
  </si>
  <si>
    <t>과목별</t>
  </si>
  <si>
    <t>회계별</t>
  </si>
  <si>
    <t>Account</t>
  </si>
  <si>
    <t>2 0 0 6</t>
  </si>
  <si>
    <t>gift</t>
  </si>
  <si>
    <t>estate</t>
  </si>
  <si>
    <r>
      <t xml:space="preserve">10. </t>
    </r>
    <r>
      <rPr>
        <b/>
        <sz val="18"/>
        <rFont val="굴림"/>
        <family val="3"/>
      </rPr>
      <t>특별회계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예산결산</t>
    </r>
    <r>
      <rPr>
        <b/>
        <sz val="18"/>
        <rFont val="Arial"/>
        <family val="2"/>
      </rPr>
      <t xml:space="preserve"> </t>
    </r>
    <r>
      <rPr>
        <b/>
        <vertAlign val="superscript"/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       Settled of Budget of Special Accounts</t>
    </r>
  </si>
  <si>
    <t>(단위 : 백만원)</t>
  </si>
  <si>
    <t>순세계</t>
  </si>
  <si>
    <t>잉여금</t>
  </si>
  <si>
    <t>Collection
grants</t>
  </si>
  <si>
    <t>과년도수입</t>
  </si>
  <si>
    <t>재산매각수입</t>
  </si>
  <si>
    <t>연   별</t>
  </si>
  <si>
    <t>사업수입</t>
  </si>
  <si>
    <r>
      <t>예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①</t>
    </r>
  </si>
  <si>
    <t>징수결정액</t>
  </si>
  <si>
    <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②</t>
    </r>
  </si>
  <si>
    <t>불납결손액</t>
  </si>
  <si>
    <t>미수납액</t>
  </si>
  <si>
    <r>
      <t>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감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②</t>
    </r>
    <r>
      <rPr>
        <sz val="10"/>
        <rFont val="Arial"/>
        <family val="2"/>
      </rPr>
      <t>-</t>
    </r>
    <r>
      <rPr>
        <sz val="10"/>
        <rFont val="굴림"/>
        <family val="3"/>
      </rPr>
      <t>①</t>
    </r>
    <r>
      <rPr>
        <sz val="10"/>
        <rFont val="Arial"/>
        <family val="2"/>
      </rPr>
      <t>)</t>
    </r>
  </si>
  <si>
    <t>Estimated amount</t>
  </si>
  <si>
    <t xml:space="preserve">Amount </t>
  </si>
  <si>
    <t>Increase or</t>
  </si>
  <si>
    <t>of collection</t>
  </si>
  <si>
    <t>received</t>
  </si>
  <si>
    <t>Deficit</t>
  </si>
  <si>
    <t>unpaid</t>
  </si>
  <si>
    <t>decrease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</si>
  <si>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</si>
  <si>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 xml:space="preserve"> (Unit : million won)</t>
  </si>
  <si>
    <t>세입별</t>
  </si>
  <si>
    <r>
      <t>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계
</t>
    </r>
    <r>
      <rPr>
        <sz val="10"/>
        <rFont val="Arial"/>
        <family val="2"/>
      </rPr>
      <t>Grand total</t>
    </r>
  </si>
  <si>
    <t>세출별</t>
  </si>
  <si>
    <t>제주도개발사업</t>
  </si>
  <si>
    <t>의료급여기금운영</t>
  </si>
  <si>
    <t>하수도사업</t>
  </si>
  <si>
    <t>도시개발사업</t>
  </si>
  <si>
    <t>주택사업</t>
  </si>
  <si>
    <t>농공단지조성사업</t>
  </si>
  <si>
    <t>주차장사업</t>
  </si>
  <si>
    <t>공영버스사업</t>
  </si>
  <si>
    <t>토지</t>
  </si>
  <si>
    <t>지하수관리</t>
  </si>
  <si>
    <t>기반시설</t>
  </si>
  <si>
    <t>농업경영자금</t>
  </si>
  <si>
    <t>공기업 특별회계
Special accounts of public enterprises</t>
  </si>
  <si>
    <t>기 타 특 별  회  계
Other special accounts</t>
  </si>
  <si>
    <t>상수도
Waterwork</t>
  </si>
  <si>
    <t>하수도
Sewerage</t>
  </si>
  <si>
    <t xml:space="preserve">지역개발기금
</t>
  </si>
  <si>
    <t>주민소득지원및 생활안정기금</t>
  </si>
  <si>
    <t>장기미집행도시
계획시설대지보상</t>
  </si>
  <si>
    <t>발전소주변지역지원사업</t>
  </si>
  <si>
    <t>Year</t>
  </si>
  <si>
    <r>
      <t xml:space="preserve">8. </t>
    </r>
    <r>
      <rPr>
        <b/>
        <sz val="18"/>
        <rFont val="굴림"/>
        <family val="3"/>
      </rPr>
      <t>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산</t>
    </r>
    <r>
      <rPr>
        <b/>
        <sz val="18"/>
        <rFont val="Arial"/>
        <family val="2"/>
      </rPr>
      <t xml:space="preserve">          Settled Expenditure of General Accounts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</si>
  <si>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</si>
  <si>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 xml:space="preserve"> (Unit : million won)</t>
  </si>
  <si>
    <r>
      <t>예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액</t>
    </r>
    <r>
      <rPr>
        <sz val="10"/>
        <rFont val="Arial"/>
        <family val="2"/>
      </rPr>
      <t xml:space="preserve">           Budget</t>
    </r>
  </si>
  <si>
    <r>
      <t>결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             Settlement</t>
    </r>
  </si>
  <si>
    <r>
      <t>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</t>
    </r>
  </si>
  <si>
    <t>연    별</t>
  </si>
  <si>
    <r>
      <t>금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액</t>
    </r>
  </si>
  <si>
    <t>구성비</t>
  </si>
  <si>
    <r>
      <t>결산비율</t>
    </r>
    <r>
      <rPr>
        <sz val="10"/>
        <rFont val="Arial"/>
        <family val="2"/>
      </rPr>
      <t>(%)</t>
    </r>
  </si>
  <si>
    <t>Amount</t>
  </si>
  <si>
    <t>(%)</t>
  </si>
  <si>
    <t>Budget /</t>
  </si>
  <si>
    <t>과목별</t>
  </si>
  <si>
    <t>Percent</t>
  </si>
  <si>
    <t>Settlement</t>
  </si>
  <si>
    <t>Classification</t>
  </si>
  <si>
    <t>distribution</t>
  </si>
  <si>
    <t>ratio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</si>
  <si>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</si>
  <si>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Total</t>
  </si>
  <si>
    <t>Administrative property</t>
  </si>
  <si>
    <t>Year</t>
  </si>
  <si>
    <t>종   별</t>
  </si>
  <si>
    <r>
      <t>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량</t>
    </r>
  </si>
  <si>
    <r>
      <t>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</si>
  <si>
    <t>Kind</t>
  </si>
  <si>
    <t>Quantity</t>
  </si>
  <si>
    <t>Appraisal value</t>
  </si>
  <si>
    <r>
      <t>토지</t>
    </r>
    <r>
      <rPr>
        <sz val="10"/>
        <rFont val="Arial"/>
        <family val="2"/>
      </rPr>
      <t>(</t>
    </r>
    <r>
      <rPr>
        <sz val="10"/>
        <rFont val="굴림"/>
        <family val="3"/>
      </rPr>
      <t>필지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</t>
    </r>
    <r>
      <rPr>
        <sz val="10"/>
        <rFont val="Arial"/>
        <family val="2"/>
      </rPr>
      <t>m²)</t>
    </r>
  </si>
  <si>
    <t>Land(1,000m²)</t>
  </si>
  <si>
    <r>
      <t>건물</t>
    </r>
    <r>
      <rPr>
        <sz val="10"/>
        <rFont val="Arial"/>
        <family val="2"/>
      </rPr>
      <t>(</t>
    </r>
    <r>
      <rPr>
        <sz val="10"/>
        <rFont val="굴림"/>
        <family val="3"/>
      </rPr>
      <t>동</t>
    </r>
    <r>
      <rPr>
        <sz val="10"/>
        <rFont val="Arial"/>
        <family val="2"/>
      </rPr>
      <t>, m²)</t>
    </r>
  </si>
  <si>
    <t>Building(m²)</t>
  </si>
  <si>
    <t>기계기구(점)</t>
  </si>
  <si>
    <r>
      <t>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점</t>
    </r>
    <r>
      <rPr>
        <sz val="10"/>
        <rFont val="Arial"/>
        <family val="2"/>
      </rPr>
      <t>)</t>
    </r>
  </si>
  <si>
    <t>Constructure</t>
  </si>
  <si>
    <r>
      <t>무체재산</t>
    </r>
    <r>
      <rPr>
        <sz val="10"/>
        <rFont val="Arial"/>
        <family val="2"/>
      </rPr>
      <t>(</t>
    </r>
    <r>
      <rPr>
        <sz val="10"/>
        <rFont val="굴림"/>
        <family val="3"/>
      </rPr>
      <t>점</t>
    </r>
    <r>
      <rPr>
        <sz val="10"/>
        <rFont val="Arial"/>
        <family val="2"/>
      </rPr>
      <t>)</t>
    </r>
  </si>
  <si>
    <t>Intangible property</t>
  </si>
  <si>
    <r>
      <t>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박</t>
    </r>
    <r>
      <rPr>
        <sz val="10"/>
        <rFont val="Arial"/>
        <family val="2"/>
      </rPr>
      <t>(</t>
    </r>
    <r>
      <rPr>
        <sz val="10"/>
        <rFont val="굴림"/>
        <family val="3"/>
      </rPr>
      <t>척</t>
    </r>
    <r>
      <rPr>
        <sz val="10"/>
        <rFont val="Arial"/>
        <family val="2"/>
      </rPr>
      <t>)</t>
    </r>
  </si>
  <si>
    <t>Vessel</t>
  </si>
  <si>
    <r>
      <t>유가증권</t>
    </r>
    <r>
      <rPr>
        <sz val="10"/>
        <rFont val="Arial"/>
        <family val="2"/>
      </rPr>
      <t>(</t>
    </r>
    <r>
      <rPr>
        <sz val="10"/>
        <rFont val="굴림"/>
        <family val="3"/>
      </rPr>
      <t>천주</t>
    </r>
    <r>
      <rPr>
        <sz val="10"/>
        <rFont val="Arial"/>
        <family val="2"/>
      </rPr>
      <t>)</t>
    </r>
  </si>
  <si>
    <t>Bills</t>
  </si>
  <si>
    <t>입목.죽㈜</t>
  </si>
  <si>
    <t>기타(건, ㎡)</t>
  </si>
  <si>
    <t>Others</t>
  </si>
  <si>
    <r>
      <t>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산</t>
    </r>
  </si>
  <si>
    <t>Reserved property</t>
  </si>
  <si>
    <t>General  property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</si>
  <si>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</si>
  <si>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million won)</t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</si>
  <si>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</si>
  <si>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r>
      <t>내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                                                 Internal taxes</t>
    </r>
  </si>
  <si>
    <t>연    별</t>
  </si>
  <si>
    <t>Year</t>
  </si>
  <si>
    <t>..</t>
  </si>
  <si>
    <r>
      <t xml:space="preserve">3. </t>
    </r>
    <r>
      <rPr>
        <b/>
        <sz val="18"/>
        <rFont val="굴림"/>
        <family val="3"/>
      </rPr>
      <t>지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방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세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징</t>
    </r>
    <r>
      <rPr>
        <b/>
        <sz val="18"/>
        <rFont val="Arial"/>
        <family val="2"/>
      </rPr>
      <t xml:space="preserve">  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        Collection of Local Taxes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</si>
  <si>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</si>
  <si>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(Unit : thousand won)</t>
  </si>
  <si>
    <t>Si</t>
  </si>
  <si>
    <t>Do</t>
  </si>
  <si>
    <r>
      <t xml:space="preserve">4.  </t>
    </r>
    <r>
      <rPr>
        <b/>
        <sz val="18"/>
        <rFont val="굴림"/>
        <family val="3"/>
      </rPr>
      <t>예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산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결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산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총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괄</t>
    </r>
    <r>
      <rPr>
        <b/>
        <sz val="18"/>
        <rFont val="Arial"/>
        <family val="2"/>
      </rPr>
      <t xml:space="preserve">              Summary of Budget and Settlement</t>
    </r>
  </si>
  <si>
    <t xml:space="preserve">  (Unit : thousand won)</t>
  </si>
  <si>
    <r>
      <t>예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액</t>
    </r>
  </si>
  <si>
    <r>
      <t>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반</t>
    </r>
  </si>
  <si>
    <r>
      <t>특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</si>
  <si>
    <t>General accounts</t>
  </si>
  <si>
    <t>Special accounts</t>
  </si>
  <si>
    <r>
      <t>잉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여</t>
    </r>
  </si>
  <si>
    <t>Surplus</t>
  </si>
  <si>
    <r>
      <t xml:space="preserve">5. </t>
    </r>
    <r>
      <rPr>
        <b/>
        <sz val="18"/>
        <rFont val="한양신명조,한컴돋움"/>
        <family val="3"/>
      </rPr>
      <t>일반회계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세입예산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개요</t>
    </r>
    <r>
      <rPr>
        <b/>
        <vertAlign val="superscript"/>
        <sz val="18"/>
        <rFont val="Arial"/>
        <family val="2"/>
      </rPr>
      <t xml:space="preserve">1) </t>
    </r>
    <r>
      <rPr>
        <b/>
        <sz val="18"/>
        <rFont val="Arial"/>
        <family val="2"/>
      </rPr>
      <t>Budget Revenues of General Accounts</t>
    </r>
  </si>
  <si>
    <t>지방교부세</t>
  </si>
  <si>
    <t>조정교부금</t>
  </si>
  <si>
    <t>재정보전금</t>
  </si>
  <si>
    <t>연   별</t>
  </si>
  <si>
    <t>Year</t>
  </si>
  <si>
    <t>예탁금및</t>
  </si>
  <si>
    <t>과년도수입</t>
  </si>
  <si>
    <t>예수금</t>
  </si>
  <si>
    <t xml:space="preserve"> </t>
  </si>
  <si>
    <r>
      <t xml:space="preserve">6. </t>
    </r>
    <r>
      <rPr>
        <b/>
        <sz val="18"/>
        <rFont val="굴림"/>
        <family val="3"/>
      </rPr>
      <t>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입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산</t>
    </r>
    <r>
      <rPr>
        <b/>
        <sz val="18"/>
        <rFont val="Arial"/>
        <family val="2"/>
      </rPr>
      <t xml:space="preserve">          Settled Revenues of General Accounts </t>
    </r>
  </si>
  <si>
    <r>
      <t>예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액</t>
    </r>
    <r>
      <rPr>
        <sz val="10"/>
        <rFont val="Arial"/>
        <family val="2"/>
      </rPr>
      <t xml:space="preserve">         Budget</t>
    </r>
  </si>
  <si>
    <r>
      <t>결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      Settlement</t>
    </r>
  </si>
  <si>
    <r>
      <t>예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대</t>
    </r>
  </si>
  <si>
    <r>
      <t>금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액</t>
    </r>
  </si>
  <si>
    <r>
      <t>구성비</t>
    </r>
    <r>
      <rPr>
        <sz val="10"/>
        <rFont val="Arial"/>
        <family val="2"/>
      </rPr>
      <t>(%)</t>
    </r>
  </si>
  <si>
    <r>
      <t>결산비율</t>
    </r>
    <r>
      <rPr>
        <sz val="10"/>
        <rFont val="Arial"/>
        <family val="2"/>
      </rPr>
      <t>(%)</t>
    </r>
  </si>
  <si>
    <t>Amount</t>
  </si>
  <si>
    <t>Budget /</t>
  </si>
  <si>
    <t>과목별</t>
  </si>
  <si>
    <t>계
 Total</t>
  </si>
  <si>
    <t>도</t>
  </si>
  <si>
    <t>시</t>
  </si>
  <si>
    <t>Percent</t>
  </si>
  <si>
    <t>Settlement</t>
  </si>
  <si>
    <t>Classifications</t>
  </si>
  <si>
    <t>distribution</t>
  </si>
  <si>
    <t>ratio</t>
  </si>
  <si>
    <r>
      <t>지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</si>
  <si>
    <t>Local tax</t>
  </si>
  <si>
    <t>세외수입(소계)</t>
  </si>
  <si>
    <r>
      <t>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입</t>
    </r>
  </si>
  <si>
    <t>Property rents Revenue</t>
  </si>
  <si>
    <r>
      <t>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입</t>
    </r>
  </si>
  <si>
    <t>Revenue of Rents</t>
  </si>
  <si>
    <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입</t>
    </r>
  </si>
  <si>
    <t>Revenue of Fees</t>
  </si>
  <si>
    <r>
      <t>사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입</t>
    </r>
  </si>
  <si>
    <t>Business product Revenue</t>
  </si>
  <si>
    <r>
      <t>징수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교부금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수입</t>
    </r>
  </si>
  <si>
    <t>Collection grants Revenue</t>
  </si>
  <si>
    <r>
      <t>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입</t>
    </r>
  </si>
  <si>
    <t>Interest Revenue</t>
  </si>
  <si>
    <r>
      <t>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각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수입</t>
    </r>
  </si>
  <si>
    <t>Property disposal Revenue</t>
  </si>
  <si>
    <r>
      <t>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금</t>
    </r>
  </si>
  <si>
    <t>Net Annual Carry-over</t>
  </si>
  <si>
    <r>
      <t>이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월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금</t>
    </r>
  </si>
  <si>
    <t>Carry-over</t>
  </si>
  <si>
    <r>
      <t>전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금</t>
    </r>
  </si>
  <si>
    <t>Transferred from</t>
  </si>
  <si>
    <t>예탁금및예수금</t>
  </si>
  <si>
    <t>Deposit &amp; Expect Collection</t>
  </si>
  <si>
    <r>
      <t>융자금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수입</t>
    </r>
  </si>
  <si>
    <t>Loan collection capital</t>
  </si>
  <si>
    <r>
      <t>부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담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금</t>
    </r>
  </si>
  <si>
    <t>Allotment</t>
  </si>
  <si>
    <r>
      <t>잡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입</t>
    </r>
  </si>
  <si>
    <t>Misellaneous</t>
  </si>
  <si>
    <r>
      <t>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입</t>
    </r>
  </si>
  <si>
    <t>Revenue from previous year</t>
  </si>
  <si>
    <t>소    계</t>
  </si>
  <si>
    <r>
      <t>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세</t>
    </r>
  </si>
  <si>
    <t>Local share tax</t>
  </si>
  <si>
    <r>
      <t>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양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금</t>
    </r>
  </si>
  <si>
    <t>Local transfers</t>
  </si>
  <si>
    <r>
      <t>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금</t>
    </r>
  </si>
  <si>
    <t>Financial Preservation</t>
  </si>
  <si>
    <r>
      <t>보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금</t>
    </r>
  </si>
  <si>
    <t>Subsidies</t>
  </si>
  <si>
    <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채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</si>
  <si>
    <t>Local borrowing</t>
  </si>
  <si>
    <r>
      <t xml:space="preserve">7. </t>
    </r>
    <r>
      <rPr>
        <b/>
        <sz val="18"/>
        <rFont val="한양신명조,한컴돋움"/>
        <family val="3"/>
      </rPr>
      <t>일반회계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세출예산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개요</t>
    </r>
    <r>
      <rPr>
        <b/>
        <vertAlign val="superscript"/>
        <sz val="18"/>
        <rFont val="Arial"/>
        <family val="2"/>
      </rPr>
      <t xml:space="preserve">1)
 </t>
    </r>
    <r>
      <rPr>
        <b/>
        <sz val="18"/>
        <rFont val="Arial"/>
        <family val="2"/>
      </rPr>
      <t>Budget Expenditure of General Accounts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</si>
  <si>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</si>
  <si>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million won)</t>
  </si>
  <si>
    <t>연    별</t>
  </si>
  <si>
    <t>일반공공행정</t>
  </si>
  <si>
    <t>공공질서 및 안전</t>
  </si>
  <si>
    <t>교 육</t>
  </si>
  <si>
    <t>문화 및 관광</t>
  </si>
  <si>
    <t>환경보호</t>
  </si>
  <si>
    <t>사회복지</t>
  </si>
  <si>
    <t>보건</t>
  </si>
  <si>
    <t>Year</t>
  </si>
  <si>
    <t>General public
Administration</t>
  </si>
  <si>
    <t>Public Order,
Safety</t>
  </si>
  <si>
    <t>Education</t>
  </si>
  <si>
    <t>Culture,
Tourism</t>
  </si>
  <si>
    <t>Protection of
Environment</t>
  </si>
  <si>
    <t>Social
Welfare</t>
  </si>
  <si>
    <t>Health</t>
  </si>
  <si>
    <t>농림해양수산</t>
  </si>
  <si>
    <t>산업,중소기업</t>
  </si>
  <si>
    <t>수송 및 교통</t>
  </si>
  <si>
    <t>국토 및 지역개발</t>
  </si>
  <si>
    <t>과학기술</t>
  </si>
  <si>
    <t>예비비</t>
  </si>
  <si>
    <t>기 타</t>
  </si>
  <si>
    <t>Agirculture,Forestry
Ocean, Marine</t>
  </si>
  <si>
    <t>Industry, Small and
medium enterprises</t>
  </si>
  <si>
    <t>Transportation,
Traffic</t>
  </si>
  <si>
    <t>Country, Region
Development</t>
  </si>
  <si>
    <t>Science 
Technology</t>
  </si>
  <si>
    <t>Contingency</t>
  </si>
  <si>
    <t>Other</t>
  </si>
  <si>
    <r>
      <t xml:space="preserve">9. </t>
    </r>
    <r>
      <rPr>
        <b/>
        <sz val="18"/>
        <rFont val="굴림"/>
        <family val="3"/>
      </rPr>
      <t>특별회계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세입세출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예산개요</t>
    </r>
    <r>
      <rPr>
        <b/>
        <vertAlign val="superscript"/>
        <sz val="18"/>
        <rFont val="Arial"/>
        <family val="2"/>
      </rPr>
      <t xml:space="preserve">1)  </t>
    </r>
    <r>
      <rPr>
        <b/>
        <sz val="18"/>
        <rFont val="Arial"/>
        <family val="2"/>
      </rPr>
      <t xml:space="preserve">   Revenues and Settlement of Special Accounts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</si>
  <si>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</si>
  <si>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 xml:space="preserve"> (Unit : million won)</t>
  </si>
  <si>
    <t>세입별</t>
  </si>
  <si>
    <r>
      <t>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계
</t>
    </r>
    <r>
      <rPr>
        <sz val="10"/>
        <rFont val="Arial"/>
        <family val="2"/>
      </rPr>
      <t>Grand total</t>
    </r>
  </si>
  <si>
    <r>
      <t>공기업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특별회계
</t>
    </r>
    <r>
      <rPr>
        <sz val="10"/>
        <rFont val="Arial"/>
        <family val="2"/>
      </rPr>
      <t>Special accounts of public enterprises</t>
    </r>
  </si>
  <si>
    <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Other special accounts</t>
    </r>
  </si>
  <si>
    <t>세출별</t>
  </si>
  <si>
    <r>
      <t xml:space="preserve">상수도
</t>
    </r>
    <r>
      <rPr>
        <sz val="10"/>
        <rFont val="Arial"/>
        <family val="2"/>
      </rPr>
      <t>Waterwork</t>
    </r>
  </si>
  <si>
    <r>
      <t xml:space="preserve">하수도
</t>
    </r>
    <r>
      <rPr>
        <sz val="10"/>
        <rFont val="Arial"/>
        <family val="2"/>
      </rPr>
      <t>Sewerage</t>
    </r>
  </si>
  <si>
    <t xml:space="preserve">지역개발
기금
</t>
  </si>
  <si>
    <t>……</t>
  </si>
  <si>
    <t>제주도개발사업</t>
  </si>
  <si>
    <t>의료급여기금운영</t>
  </si>
  <si>
    <t>하수도사업</t>
  </si>
  <si>
    <r>
      <t>주민소득지원및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생활안정기금</t>
    </r>
  </si>
  <si>
    <t>도시개발사업</t>
  </si>
  <si>
    <t>장기미집행도시계획시설대지보상</t>
  </si>
  <si>
    <t>주택사업</t>
  </si>
  <si>
    <t>발전소주변지역
지원사업</t>
  </si>
  <si>
    <t>농공단지조성사업</t>
  </si>
  <si>
    <t>주차장사업</t>
  </si>
  <si>
    <t>공영버스사업</t>
  </si>
  <si>
    <t>토지</t>
  </si>
  <si>
    <t>지하수관리</t>
  </si>
  <si>
    <t>기반시설</t>
  </si>
  <si>
    <t>농업경영자금</t>
  </si>
  <si>
    <r>
      <t xml:space="preserve">9. </t>
    </r>
    <r>
      <rPr>
        <b/>
        <sz val="15"/>
        <rFont val="굴림"/>
        <family val="3"/>
      </rPr>
      <t>특별회계</t>
    </r>
    <r>
      <rPr>
        <b/>
        <sz val="15"/>
        <rFont val="Arial"/>
        <family val="2"/>
      </rPr>
      <t xml:space="preserve"> </t>
    </r>
    <r>
      <rPr>
        <b/>
        <sz val="15"/>
        <rFont val="굴림"/>
        <family val="3"/>
      </rPr>
      <t>세입세출</t>
    </r>
    <r>
      <rPr>
        <b/>
        <sz val="15"/>
        <rFont val="Arial"/>
        <family val="2"/>
      </rPr>
      <t xml:space="preserve"> </t>
    </r>
    <r>
      <rPr>
        <b/>
        <sz val="15"/>
        <rFont val="굴림"/>
        <family val="3"/>
      </rPr>
      <t>예산개요</t>
    </r>
    <r>
      <rPr>
        <b/>
        <sz val="15"/>
        <rFont val="Arial"/>
        <family val="2"/>
      </rPr>
      <t>(</t>
    </r>
    <r>
      <rPr>
        <b/>
        <sz val="15"/>
        <rFont val="굴림"/>
        <family val="3"/>
      </rPr>
      <t>계속</t>
    </r>
    <r>
      <rPr>
        <b/>
        <sz val="15"/>
        <rFont val="Arial"/>
        <family val="2"/>
      </rPr>
      <t>)</t>
    </r>
    <r>
      <rPr>
        <b/>
        <vertAlign val="superscript"/>
        <sz val="15"/>
        <rFont val="Arial"/>
        <family val="2"/>
      </rPr>
      <t xml:space="preserve">1)  </t>
    </r>
    <r>
      <rPr>
        <b/>
        <sz val="15"/>
        <rFont val="Arial"/>
        <family val="2"/>
      </rPr>
      <t xml:space="preserve">   Revenues and Settlement of Special Accounts(Cont'd)</t>
    </r>
  </si>
  <si>
    <r>
      <t xml:space="preserve">11. </t>
    </r>
    <r>
      <rPr>
        <b/>
        <sz val="15"/>
        <rFont val="굴림"/>
        <family val="3"/>
      </rPr>
      <t>교육비</t>
    </r>
    <r>
      <rPr>
        <b/>
        <sz val="15"/>
        <rFont val="Arial"/>
        <family val="2"/>
      </rPr>
      <t xml:space="preserve"> </t>
    </r>
    <r>
      <rPr>
        <b/>
        <sz val="15"/>
        <rFont val="굴림"/>
        <family val="3"/>
      </rPr>
      <t>특별회계</t>
    </r>
    <r>
      <rPr>
        <b/>
        <sz val="15"/>
        <rFont val="Arial"/>
        <family val="2"/>
      </rPr>
      <t xml:space="preserve"> </t>
    </r>
    <r>
      <rPr>
        <b/>
        <sz val="15"/>
        <rFont val="굴림"/>
        <family val="3"/>
      </rPr>
      <t>세입결산</t>
    </r>
    <r>
      <rPr>
        <b/>
        <sz val="15"/>
        <rFont val="Arial"/>
        <family val="2"/>
      </rPr>
      <t xml:space="preserve">  Settled Revenues of Special Accounts for Education</t>
    </r>
  </si>
  <si>
    <r>
      <t xml:space="preserve">13.  </t>
    </r>
    <r>
      <rPr>
        <b/>
        <sz val="18"/>
        <rFont val="굴림"/>
        <family val="3"/>
      </rPr>
      <t>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공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산</t>
    </r>
    <r>
      <rPr>
        <b/>
        <sz val="18"/>
        <rFont val="Arial"/>
        <family val="2"/>
      </rPr>
      <t xml:space="preserve">   
Public Properties Commonly Owned by Metropolitan Province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</si>
  <si>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</si>
  <si>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 xml:space="preserve"> (Unit : million won)</t>
  </si>
  <si>
    <r>
      <t>총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계</t>
    </r>
  </si>
  <si>
    <r>
      <t>행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산</t>
    </r>
  </si>
  <si>
    <r>
      <t>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2)</t>
    </r>
  </si>
  <si>
    <t>2 0 0 7</t>
  </si>
  <si>
    <t>2 0 0 8</t>
  </si>
  <si>
    <t>2 0 0 9</t>
  </si>
  <si>
    <t>2 0 1 0</t>
  </si>
  <si>
    <t>-</t>
  </si>
  <si>
    <t>-</t>
  </si>
  <si>
    <t>일반공공행정</t>
  </si>
  <si>
    <t>General public
Administration</t>
  </si>
  <si>
    <t>공공질서 및 안전</t>
  </si>
  <si>
    <t>Public Order
Safety</t>
  </si>
  <si>
    <t>교 육</t>
  </si>
  <si>
    <t>Education</t>
  </si>
  <si>
    <t>문화 및 관광</t>
  </si>
  <si>
    <t>Culture
Tourism</t>
  </si>
  <si>
    <t>환경보호</t>
  </si>
  <si>
    <t>Protection of
Environment</t>
  </si>
  <si>
    <t>사회복지</t>
  </si>
  <si>
    <t>Social
Welfare</t>
  </si>
  <si>
    <t>보건</t>
  </si>
  <si>
    <t>Health</t>
  </si>
  <si>
    <t>농림해양수산</t>
  </si>
  <si>
    <t>Agirculture,Forestry
Ocean, Marine</t>
  </si>
  <si>
    <t>산업,중소기업</t>
  </si>
  <si>
    <t>Industry, Small and
medium enterprises</t>
  </si>
  <si>
    <t>수송 및 교통</t>
  </si>
  <si>
    <t>Transportation
Traffic</t>
  </si>
  <si>
    <t>국토 및 지역개발</t>
  </si>
  <si>
    <t>Country, Region
Development</t>
  </si>
  <si>
    <t>과학기술</t>
  </si>
  <si>
    <t>Science Technology</t>
  </si>
  <si>
    <t>예비비</t>
  </si>
  <si>
    <t>Contingency</t>
  </si>
  <si>
    <t>기 타</t>
  </si>
  <si>
    <t>Other</t>
  </si>
  <si>
    <t xml:space="preserve">2 0 0 6 </t>
  </si>
  <si>
    <t xml:space="preserve">2 0 0 7 </t>
  </si>
  <si>
    <r>
      <t>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계</t>
    </r>
  </si>
  <si>
    <t>Special Accounts of Public Enterprises</t>
  </si>
  <si>
    <t>기타회계</t>
  </si>
  <si>
    <t>Other Accounts</t>
  </si>
  <si>
    <t>2 0 1 0</t>
  </si>
  <si>
    <r>
      <t>합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계</t>
    </r>
  </si>
  <si>
    <r>
      <t>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통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                               Ordinary Taxes</t>
    </r>
  </si>
  <si>
    <r>
      <t xml:space="preserve">도세
</t>
    </r>
    <r>
      <rPr>
        <sz val="10"/>
        <rFont val="Arial"/>
        <family val="2"/>
      </rPr>
      <t>Province
taxes</t>
    </r>
  </si>
  <si>
    <r>
      <t xml:space="preserve">시세
</t>
    </r>
    <r>
      <rPr>
        <sz val="10"/>
        <rFont val="Arial"/>
        <family val="2"/>
      </rPr>
      <t>Si
taxes</t>
    </r>
  </si>
  <si>
    <r>
      <t>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     Province taxes               </t>
    </r>
  </si>
  <si>
    <t>Year</t>
  </si>
  <si>
    <r>
      <t>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 xml:space="preserve">Acquisition </t>
    </r>
  </si>
  <si>
    <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 xml:space="preserve">Registration </t>
    </r>
  </si>
  <si>
    <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 xml:space="preserve">License </t>
    </r>
  </si>
  <si>
    <r>
      <t xml:space="preserve">레저세
</t>
    </r>
    <r>
      <rPr>
        <sz val="10"/>
        <rFont val="Arial"/>
        <family val="2"/>
      </rPr>
      <t xml:space="preserve">Leisure </t>
    </r>
  </si>
  <si>
    <t xml:space="preserve">지방소비세
Local
consumption
</t>
  </si>
  <si>
    <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 xml:space="preserve">Inhabitant </t>
    </r>
  </si>
  <si>
    <r>
      <t>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 xml:space="preserve">Property </t>
    </r>
  </si>
  <si>
    <r>
      <t xml:space="preserve">자동차세
</t>
    </r>
    <r>
      <rPr>
        <sz val="10"/>
        <rFont val="Arial"/>
        <family val="2"/>
      </rPr>
      <t xml:space="preserve">Auto mobile </t>
    </r>
  </si>
  <si>
    <r>
      <t xml:space="preserve">주행세
</t>
    </r>
    <r>
      <rPr>
        <sz val="10"/>
        <rFont val="Arial"/>
        <family val="2"/>
      </rPr>
      <t xml:space="preserve">Motor fuel </t>
    </r>
  </si>
  <si>
    <r>
      <t>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적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       Objective Taxes</t>
    </r>
  </si>
  <si>
    <r>
      <t xml:space="preserve">과년도수입
</t>
    </r>
    <r>
      <rPr>
        <sz val="10"/>
        <rFont val="Arial"/>
        <family val="2"/>
      </rPr>
      <t>Revenue from previous year</t>
    </r>
  </si>
  <si>
    <t>연    별</t>
  </si>
  <si>
    <r>
      <t>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  Province taxes</t>
    </r>
  </si>
  <si>
    <r>
      <t xml:space="preserve">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Province taxes</t>
    </r>
  </si>
  <si>
    <r>
      <t xml:space="preserve">종합토지세
</t>
    </r>
    <r>
      <rPr>
        <sz val="10"/>
        <rFont val="Arial"/>
        <family val="2"/>
      </rPr>
      <t xml:space="preserve">Synthesis land </t>
    </r>
  </si>
  <si>
    <r>
      <t xml:space="preserve">농업소득세
</t>
    </r>
    <r>
      <rPr>
        <sz val="10"/>
        <rFont val="Arial"/>
        <family val="2"/>
      </rPr>
      <t>Agriculture income</t>
    </r>
  </si>
  <si>
    <r>
      <t xml:space="preserve">담배소비세
</t>
    </r>
    <r>
      <rPr>
        <sz val="10"/>
        <rFont val="Arial"/>
        <family val="2"/>
      </rPr>
      <t xml:space="preserve">Tobacco consumption </t>
    </r>
  </si>
  <si>
    <r>
      <t>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 xml:space="preserve">Butchery </t>
    </r>
  </si>
  <si>
    <t>지방소득세
Local
income</t>
  </si>
  <si>
    <r>
      <t xml:space="preserve">지역개발세
</t>
    </r>
    <r>
      <rPr>
        <sz val="10"/>
        <rFont val="Arial"/>
        <family val="2"/>
      </rPr>
      <t xml:space="preserve">Regional 
development </t>
    </r>
  </si>
  <si>
    <r>
      <t xml:space="preserve">공동시설세
</t>
    </r>
    <r>
      <rPr>
        <sz val="10"/>
        <rFont val="Arial"/>
        <family val="2"/>
      </rPr>
      <t xml:space="preserve">Facilities </t>
    </r>
  </si>
  <si>
    <r>
      <t xml:space="preserve">지방교육세
</t>
    </r>
    <r>
      <rPr>
        <sz val="10"/>
        <rFont val="Arial"/>
        <family val="2"/>
      </rPr>
      <t xml:space="preserve">Local education </t>
    </r>
  </si>
  <si>
    <r>
      <t>사업소세</t>
    </r>
    <r>
      <rPr>
        <sz val="10"/>
        <rFont val="Arial"/>
        <family val="2"/>
      </rPr>
      <t xml:space="preserve"> Business firm</t>
    </r>
  </si>
  <si>
    <r>
      <t xml:space="preserve">도시계획세
</t>
    </r>
    <r>
      <rPr>
        <sz val="10"/>
        <rFont val="Arial"/>
        <family val="2"/>
      </rPr>
      <t xml:space="preserve">City
planning </t>
    </r>
  </si>
  <si>
    <r>
      <t xml:space="preserve">1. </t>
    </r>
    <r>
      <rPr>
        <b/>
        <sz val="18"/>
        <rFont val="굴림"/>
        <family val="3"/>
      </rPr>
      <t>국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세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징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        Collection of National Taxes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</si>
  <si>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</si>
  <si>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r>
      <t>직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접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             Direct taxes</t>
    </r>
  </si>
  <si>
    <r>
      <t>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세</t>
    </r>
  </si>
  <si>
    <t>Year</t>
  </si>
  <si>
    <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</si>
  <si>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r>
      <t>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</si>
  <si>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r>
      <t>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</si>
  <si>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t>증여세</t>
  </si>
  <si>
    <t>재산평가세</t>
  </si>
  <si>
    <t>부당이득세</t>
  </si>
  <si>
    <t>부가가치세</t>
  </si>
  <si>
    <t>Grand</t>
  </si>
  <si>
    <t>Excess</t>
  </si>
  <si>
    <t>Value</t>
  </si>
  <si>
    <t>total</t>
  </si>
  <si>
    <t>Income</t>
  </si>
  <si>
    <t xml:space="preserve">Corporation </t>
  </si>
  <si>
    <t>Inheritance</t>
  </si>
  <si>
    <t xml:space="preserve">Revaluation </t>
  </si>
  <si>
    <t>profits</t>
  </si>
  <si>
    <t>added</t>
  </si>
  <si>
    <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</si>
  <si>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</si>
  <si>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t>교통에너지환경세</t>
  </si>
  <si>
    <t>농어촌특별세</t>
  </si>
  <si>
    <t>종합부동산세</t>
  </si>
  <si>
    <t>연    별</t>
  </si>
  <si>
    <t>Indirect taxes</t>
  </si>
  <si>
    <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</si>
  <si>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t>과년도수입</t>
  </si>
  <si>
    <t>Year</t>
  </si>
  <si>
    <t>개별소비세</t>
  </si>
  <si>
    <r>
      <t>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세</t>
    </r>
  </si>
  <si>
    <t>증권거래세</t>
  </si>
  <si>
    <r>
      <t>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</si>
  <si>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t>Special tax</t>
  </si>
  <si>
    <t xml:space="preserve">Comprehensive </t>
  </si>
  <si>
    <t>Special</t>
  </si>
  <si>
    <t>Securities</t>
  </si>
  <si>
    <t>Revenues from</t>
  </si>
  <si>
    <t>for rural</t>
  </si>
  <si>
    <t xml:space="preserve">Real </t>
  </si>
  <si>
    <t>Excise Tax</t>
  </si>
  <si>
    <t xml:space="preserve">Liquor </t>
  </si>
  <si>
    <t xml:space="preserve">exchange </t>
  </si>
  <si>
    <t>Telephone</t>
  </si>
  <si>
    <t>Stamp</t>
  </si>
  <si>
    <t>previous year</t>
  </si>
  <si>
    <t>Defense tax</t>
  </si>
  <si>
    <t xml:space="preserve">Education </t>
  </si>
  <si>
    <t>Transportation</t>
  </si>
  <si>
    <t>development</t>
  </si>
  <si>
    <t xml:space="preserve">       Source : Jeju Tax Office</t>
  </si>
  <si>
    <t>2 0 1 0</t>
  </si>
  <si>
    <t>세입</t>
  </si>
  <si>
    <t>사업수입</t>
  </si>
  <si>
    <t>사업외수입</t>
  </si>
  <si>
    <t>이월금</t>
  </si>
  <si>
    <t>투자자산수입</t>
  </si>
  <si>
    <t>고정부채수입</t>
  </si>
  <si>
    <t>특별이익</t>
  </si>
  <si>
    <t>자본잉여금
수입</t>
  </si>
  <si>
    <t>기타미수금
 등기타</t>
  </si>
  <si>
    <t>세외수입</t>
  </si>
  <si>
    <t>보조금</t>
  </si>
  <si>
    <t>지방채및예치금
 회수</t>
  </si>
  <si>
    <t>세출</t>
  </si>
  <si>
    <t>사업비용</t>
  </si>
  <si>
    <t>사업외비용</t>
  </si>
  <si>
    <t>재산조성</t>
  </si>
  <si>
    <t>투자자산</t>
  </si>
  <si>
    <t>가동설비자산</t>
  </si>
  <si>
    <t>비가동설비자산</t>
  </si>
  <si>
    <t>고정부채상환금</t>
  </si>
  <si>
    <t>기타</t>
  </si>
  <si>
    <t>일반공공행정</t>
  </si>
  <si>
    <t>교육</t>
  </si>
  <si>
    <t>문화및관광</t>
  </si>
  <si>
    <t>사회복지</t>
  </si>
  <si>
    <t>농림해양수산</t>
  </si>
  <si>
    <t>산업중소기업</t>
  </si>
  <si>
    <t>환경보호</t>
  </si>
  <si>
    <t>국토및지역개발</t>
  </si>
  <si>
    <t>수송및교통</t>
  </si>
  <si>
    <t>예비비</t>
  </si>
  <si>
    <t>2 0 1 0</t>
  </si>
  <si>
    <t>Source : Jeju Special Self-Governing Province Office of Education</t>
  </si>
  <si>
    <t>2 0 0 8</t>
  </si>
  <si>
    <t>인적자원운용</t>
  </si>
  <si>
    <t>교수-학습활동지원</t>
  </si>
  <si>
    <t>교육격차해소</t>
  </si>
  <si>
    <t>보건/급식/체육활동</t>
  </si>
  <si>
    <t>학교재정지원관리</t>
  </si>
  <si>
    <t>학교교육여건개선시설</t>
  </si>
  <si>
    <t>평생교육</t>
  </si>
  <si>
    <t>직업교육</t>
  </si>
  <si>
    <t>교육행정일반</t>
  </si>
  <si>
    <t>기관운영관리</t>
  </si>
  <si>
    <t>지방채상환및리스료</t>
  </si>
  <si>
    <t>예비비및기타</t>
  </si>
  <si>
    <r>
      <t xml:space="preserve">12. </t>
    </r>
    <r>
      <rPr>
        <b/>
        <sz val="18"/>
        <rFont val="굴림"/>
        <family val="3"/>
      </rPr>
      <t>교육비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특별회계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세출결산</t>
    </r>
    <r>
      <rPr>
        <b/>
        <sz val="18"/>
        <rFont val="Arial"/>
        <family val="2"/>
      </rPr>
      <t xml:space="preserve">        Settled Expenditure of Special Accounts for Education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</si>
  <si>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</si>
  <si>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 xml:space="preserve"> (Unit : million won)</t>
  </si>
  <si>
    <r>
      <t>예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①</t>
    </r>
  </si>
  <si>
    <r>
      <t>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②</t>
    </r>
  </si>
  <si>
    <t>예산현액</t>
  </si>
  <si>
    <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</si>
  <si>
    <t>다음년도이월액</t>
  </si>
  <si>
    <r>
      <t>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</si>
  <si>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</si>
  <si>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Change in budget amount after budget finalizations</t>
  </si>
  <si>
    <r>
      <t>①</t>
    </r>
    <r>
      <rPr>
        <sz val="10"/>
        <rFont val="Arial"/>
        <family val="2"/>
      </rPr>
      <t xml:space="preserve"> + </t>
    </r>
    <r>
      <rPr>
        <sz val="10"/>
        <rFont val="굴림"/>
        <family val="3"/>
      </rPr>
      <t>②</t>
    </r>
  </si>
  <si>
    <t>전년도이월액</t>
  </si>
  <si>
    <t>예비비지출결정액</t>
  </si>
  <si>
    <t>전용액</t>
  </si>
  <si>
    <r>
      <t>이용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이체</t>
    </r>
  </si>
  <si>
    <t>과목별</t>
  </si>
  <si>
    <t>Carry-over from</t>
  </si>
  <si>
    <t>Estimated amount</t>
  </si>
  <si>
    <t>Use and</t>
  </si>
  <si>
    <t>Budget</t>
  </si>
  <si>
    <t>Carry-over to</t>
  </si>
  <si>
    <t>previous year</t>
  </si>
  <si>
    <t>of emergency fund</t>
  </si>
  <si>
    <t>Transfer</t>
  </si>
  <si>
    <t>amount</t>
  </si>
  <si>
    <t>Expenditure</t>
  </si>
  <si>
    <t>next year</t>
  </si>
  <si>
    <t>Unused</t>
  </si>
  <si>
    <t>지방교육재정교부금</t>
  </si>
  <si>
    <t>국고보조금</t>
  </si>
  <si>
    <t>법정이전수입</t>
  </si>
  <si>
    <t>비법정이전수입</t>
  </si>
  <si>
    <t>민간이전수입</t>
  </si>
  <si>
    <t>기본적교육수입</t>
  </si>
  <si>
    <t>선택적교육수입</t>
  </si>
  <si>
    <t>사용료및수수료수입</t>
  </si>
  <si>
    <t>자산임대수입</t>
  </si>
  <si>
    <t>자산매각대</t>
  </si>
  <si>
    <t>이자수입</t>
  </si>
  <si>
    <t>제재금수입</t>
  </si>
  <si>
    <t>잡수입</t>
  </si>
  <si>
    <t>순세계잉여금</t>
  </si>
  <si>
    <t>이월금</t>
  </si>
  <si>
    <r>
      <t>보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통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     Ordinary Taxes</t>
    </r>
  </si>
  <si>
    <t>-</t>
  </si>
  <si>
    <t>자료 : 제주세무서</t>
  </si>
  <si>
    <t xml:space="preserve">   주 : 제주특별자치도 전체 징수 현황임</t>
  </si>
  <si>
    <t>2 0 1 0</t>
  </si>
  <si>
    <r>
      <t xml:space="preserve">2. </t>
    </r>
    <r>
      <rPr>
        <b/>
        <sz val="18"/>
        <rFont val="돋움"/>
        <family val="3"/>
      </rPr>
      <t>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방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세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담</t>
    </r>
    <r>
      <rPr>
        <b/>
        <sz val="18"/>
        <rFont val="Arial"/>
        <family val="2"/>
      </rPr>
      <t xml:space="preserve">          Local Tax Burden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</si>
  <si>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백만원</t>
    </r>
    <r>
      <rPr>
        <sz val="10"/>
        <rFont val="Arial"/>
        <family val="2"/>
      </rPr>
      <t>)</t>
    </r>
  </si>
  <si>
    <t>(Unit : million won)</t>
  </si>
  <si>
    <r>
      <t>연</t>
    </r>
    <r>
      <rPr>
        <sz val="10"/>
        <rFont val="Arial"/>
        <family val="2"/>
      </rPr>
      <t xml:space="preserve">  별</t>
    </r>
  </si>
  <si>
    <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방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세</t>
    </r>
  </si>
  <si>
    <r>
      <t>인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구</t>
    </r>
  </si>
  <si>
    <r>
      <t>1</t>
    </r>
    <r>
      <rPr>
        <sz val="10"/>
        <rFont val="돋움"/>
        <family val="3"/>
      </rPr>
      <t>인당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부담액</t>
    </r>
    <r>
      <rPr>
        <sz val="10"/>
        <rFont val="Arial"/>
        <family val="2"/>
      </rPr>
      <t>(</t>
    </r>
    <r>
      <rPr>
        <sz val="10"/>
        <rFont val="돋움"/>
        <family val="3"/>
      </rPr>
      <t>원</t>
    </r>
    <r>
      <rPr>
        <sz val="10"/>
        <rFont val="Arial"/>
        <family val="2"/>
      </rPr>
      <t>)</t>
    </r>
  </si>
  <si>
    <r>
      <t>세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대</t>
    </r>
  </si>
  <si>
    <r>
      <t>세대당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부담액</t>
    </r>
    <r>
      <rPr>
        <sz val="10"/>
        <rFont val="Arial"/>
        <family val="2"/>
      </rPr>
      <t>(</t>
    </r>
    <r>
      <rPr>
        <sz val="10"/>
        <rFont val="돋움"/>
        <family val="3"/>
      </rPr>
      <t>원</t>
    </r>
    <r>
      <rPr>
        <sz val="10"/>
        <rFont val="Arial"/>
        <family val="2"/>
      </rPr>
      <t>)</t>
    </r>
  </si>
  <si>
    <r>
      <t>Y</t>
    </r>
    <r>
      <rPr>
        <sz val="10"/>
        <rFont val="Arial"/>
        <family val="2"/>
      </rPr>
      <t>ear</t>
    </r>
  </si>
  <si>
    <r>
      <t>(</t>
    </r>
    <r>
      <rPr>
        <sz val="10"/>
        <rFont val="돋움"/>
        <family val="3"/>
      </rPr>
      <t>외국인제외</t>
    </r>
    <r>
      <rPr>
        <sz val="10"/>
        <rFont val="Arial"/>
        <family val="2"/>
      </rPr>
      <t>)</t>
    </r>
  </si>
  <si>
    <r>
      <t>(</t>
    </r>
    <r>
      <rPr>
        <sz val="10"/>
        <rFont val="돋움"/>
        <family val="3"/>
      </rPr>
      <t>외국인세대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제외</t>
    </r>
    <r>
      <rPr>
        <sz val="10"/>
        <rFont val="Arial"/>
        <family val="2"/>
      </rPr>
      <t>)</t>
    </r>
  </si>
  <si>
    <t>Population</t>
  </si>
  <si>
    <t>Tax burden per</t>
  </si>
  <si>
    <t>Households(excluding</t>
  </si>
  <si>
    <t>Local taxes</t>
  </si>
  <si>
    <t>(excluding foreigners)</t>
  </si>
  <si>
    <t>capita (won)</t>
  </si>
  <si>
    <t>foreign household)</t>
  </si>
  <si>
    <t>household (won)</t>
  </si>
  <si>
    <t>2 0 0 6</t>
  </si>
  <si>
    <t>2 0 0 9</t>
  </si>
  <si>
    <t>Source : Jeju Special Self-Governing Province Director of Tax Administration</t>
  </si>
  <si>
    <t xml:space="preserve">2 0 1 0 </t>
  </si>
  <si>
    <t>자료 : 제주특별자치도 세정담당관</t>
  </si>
  <si>
    <t xml:space="preserve">   주 : 1) 지정재원은 지방채에 포함</t>
  </si>
  <si>
    <t xml:space="preserve">2 0 1 0 </t>
  </si>
  <si>
    <t>-</t>
  </si>
  <si>
    <t>※ 2006년 7월부터는 모두 제주특별자치도세임</t>
  </si>
  <si>
    <t>2 0 1 0</t>
  </si>
  <si>
    <t xml:space="preserve">   주 : 제주특별자치도 전체수치임</t>
  </si>
  <si>
    <t xml:space="preserve">Note : Total number of Jeju Special Self-Governing Province </t>
  </si>
  <si>
    <t>자료 : 제주특별자치도 예산담당관</t>
  </si>
  <si>
    <t>Source : Jeju Special Self-Governing Province Budget Office</t>
  </si>
  <si>
    <t>Note : 1) Final budget.</t>
  </si>
  <si>
    <t xml:space="preserve">         2) Total number of Jeju Special Self-Governing Province </t>
  </si>
  <si>
    <t>자료 : 제주특별자치도 세정과</t>
  </si>
  <si>
    <t>Source : Jeju Special Self-Governing Province Tax Div</t>
  </si>
  <si>
    <t xml:space="preserve">   주 : 1) 최종예산액임.  </t>
  </si>
  <si>
    <t>Source : Jeju Special Self-Governing Province General Service Div.</t>
  </si>
  <si>
    <t xml:space="preserve">   주 : 제주특별자치도 특별회계 예산결산자료임</t>
  </si>
  <si>
    <t xml:space="preserve">자료 : 제주특별자치도 총무과     </t>
  </si>
  <si>
    <t>2 0 1 0</t>
  </si>
  <si>
    <t>자료 : 제주특별자치도교육청</t>
  </si>
  <si>
    <t>Source : Jeju Special Self-Governing Province Office of Education</t>
  </si>
  <si>
    <t>자료 : 제주특별자치도교육청</t>
  </si>
  <si>
    <t xml:space="preserve">         반올림 차이로 합계 수치가 일치하지 않을수 있음</t>
  </si>
  <si>
    <t>자료 : 제주특별자치도 세정담당관</t>
  </si>
  <si>
    <t>Source : Jeju Special Self-Governing Province Director of Tax Administration</t>
  </si>
  <si>
    <t xml:space="preserve">   주 : 1) 지정재원은 지방채에 포함</t>
  </si>
  <si>
    <t xml:space="preserve">        2) 제주특별자치도 전체수치임</t>
  </si>
  <si>
    <t>자료 : 제주특별자치도 예산담당관</t>
  </si>
  <si>
    <t>Source : Jeju Special Self-Governing Province Budget Office</t>
  </si>
  <si>
    <t xml:space="preserve">   주 : 1) 최종예산액임</t>
  </si>
  <si>
    <t>Note : 1) Final budget.</t>
  </si>
  <si>
    <t xml:space="preserve">        2) 제주특별자치도 전체수치임</t>
  </si>
  <si>
    <t xml:space="preserve">         2) Total number of Jeju Special Self-Governing Province </t>
  </si>
  <si>
    <t xml:space="preserve">         2) 제주특별자치도 전체수치임</t>
  </si>
  <si>
    <t>자료 : 제주특별자치도 예산담당관</t>
  </si>
  <si>
    <t>Source : Jeju Special Self-Governing Province Budget Office</t>
  </si>
  <si>
    <t xml:space="preserve">   주 : 1) 최종예산액임</t>
  </si>
  <si>
    <t>Note : 1) Final budget.</t>
  </si>
  <si>
    <t xml:space="preserve">         2) 제주특별자치도 전체수치임</t>
  </si>
  <si>
    <t xml:space="preserve">          2) Total number of Jeju Special Self-Governing Province </t>
  </si>
  <si>
    <t>자료 : 제주특별자치도 총무과</t>
  </si>
  <si>
    <t>Source : Jeju Special Self-Governing Province General Service Division.</t>
  </si>
  <si>
    <t xml:space="preserve">   주 : 제주특별자치도 전체수치임</t>
  </si>
  <si>
    <t xml:space="preserve">Note : Total number of Jeju Special Self-Governing Province </t>
  </si>
  <si>
    <t xml:space="preserve">   주 : 1) 최종예산액임.  </t>
  </si>
  <si>
    <t>자료 : 제주특별자치도 세정담당관</t>
  </si>
  <si>
    <t>Source : Jeju Special Self-Governing Province Director of Tax Administration</t>
  </si>
  <si>
    <t xml:space="preserve">  주 : 1)  기타 : 용익물권(건, ㎡)</t>
  </si>
  <si>
    <t xml:space="preserve"> </t>
  </si>
  <si>
    <t xml:space="preserve">  * 공유재산 분류체계 변경 : 『공유재산 및 물품관리법』 개정 ('09.4.27시행)  , </t>
  </si>
  <si>
    <r>
      <t xml:space="preserve">        2)  2009년도 부터 보존재산을 행정재산에 포함 </t>
    </r>
  </si>
</sst>
</file>

<file path=xl/styles.xml><?xml version="1.0" encoding="utf-8"?>
<styleSheet xmlns="http://schemas.openxmlformats.org/spreadsheetml/2006/main">
  <numFmts count="7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#,##0_);[Red]\(#,##0\)"/>
    <numFmt numFmtId="179" formatCode="#,##0_ "/>
    <numFmt numFmtId="180" formatCode="0_);[Red]\(0\)"/>
    <numFmt numFmtId="181" formatCode="#,##0;;\-;"/>
    <numFmt numFmtId="182" formatCode="#,##0.00;;\-;"/>
    <numFmt numFmtId="183" formatCode="#,##0\ \ \ \ \ \ ;;\-\ \ \ \ \ \ \ \ \ \ \ \ ;"/>
    <numFmt numFmtId="184" formatCode="#,##0\ \ \ \ \ \ ;\-#,##0\ \ \ \ \ \ ;\ \-\ \ \ \ \ \ \ \ \ \ \ ;"/>
    <numFmt numFmtId="185" formatCode="\(#,##0\);;\-;"/>
    <numFmt numFmtId="186" formatCode="#,##0;\-#,##0;\-;"/>
    <numFmt numFmtId="187" formatCode="#,##0,;\-#,##0,;\-;"/>
    <numFmt numFmtId="188" formatCode="#,##0\ \ \ \ \ ;\-#,##0\ \ \ \ \ ;\-\ \ ;"/>
    <numFmt numFmtId="189" formatCode="0.00_);[Red]\(0.00\)"/>
    <numFmt numFmtId="190" formatCode="_ * #,##0_ ;_ * \-#,##0_ ;_ * &quot;-&quot;_ ;_ @_ "/>
    <numFmt numFmtId="191" formatCode="#,##0.0;;\-;"/>
    <numFmt numFmtId="192" formatCode="_ * #,##0.00_ ;_ * \-#,##0.00_ ;_ * &quot;-&quot;??_ ;_ @_ "/>
    <numFmt numFmtId="193" formatCode="_ * #,##0.00_ ;_ * \-#,##0.00_ ;_ * &quot;-&quot;_ ;_ @_ "/>
    <numFmt numFmtId="194" formatCode="&quot;\&quot;#,##0;&quot;\&quot;&quot;\&quot;\-#,##0"/>
    <numFmt numFmtId="195" formatCode="&quot;\&quot;#,##0.00;&quot;\&quot;\-#,##0.00"/>
    <numFmt numFmtId="196" formatCode="&quot;R$&quot;#,##0.00;&quot;R$&quot;\-#,##0.00"/>
    <numFmt numFmtId="197" formatCode="#,##0.0_);[Red]\(#,##0.0\)"/>
    <numFmt numFmtId="198" formatCode="#,##0_ ;[Red]&quot;△&quot;#,##0\ "/>
    <numFmt numFmtId="199" formatCode="#,##0.0_ "/>
    <numFmt numFmtId="200" formatCode="#,##0.00_ "/>
    <numFmt numFmtId="201" formatCode="#,##0.00_);[Red]\(#,##0.00\)"/>
    <numFmt numFmtId="202" formatCode="#,##0.0\ \ \ \ \ \ ;;\-\ \ \ \ \ \ \ \ \ \ \ \ ;"/>
    <numFmt numFmtId="203" formatCode="#,###"/>
    <numFmt numFmtId="204" formatCode="0_);\(0\)"/>
    <numFmt numFmtId="205" formatCode="\(0\)"/>
    <numFmt numFmtId="206" formatCode="\(#,##0\)"/>
    <numFmt numFmtId="207" formatCode="\-"/>
    <numFmt numFmtId="208" formatCode="#,##0\ \ ;;\-\ \ ;"/>
    <numFmt numFmtId="209" formatCode="0.000%"/>
    <numFmt numFmtId="210" formatCode="0.0"/>
    <numFmt numFmtId="211" formatCode="\(\3\)"/>
    <numFmt numFmtId="212" formatCode="\(\2\)"/>
    <numFmt numFmtId="213" formatCode="0_ "/>
    <numFmt numFmtId="214" formatCode="0.0_);[Red]\(0.0\)"/>
    <numFmt numFmtId="215" formatCode="\(#\)"/>
    <numFmt numFmtId="216" formatCode="#,##0.0;[Red]#,##0.0"/>
    <numFmt numFmtId="217" formatCode="\(0_ \)"/>
    <numFmt numFmtId="218" formatCode="&quot;(&quot;#,##0&quot;)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\(#,##0\);;"/>
    <numFmt numFmtId="223" formatCode="[$€-2]\ #,##0.00_);[Red]\([$€-2]\ #,##0.00\)"/>
    <numFmt numFmtId="224" formatCode="_-* ##0.00_-;\-* #,##0.00_-;_-* &quot;-&quot;??_-;_-@_-"/>
    <numFmt numFmtId="225" formatCode="0;[Red]0"/>
    <numFmt numFmtId="226" formatCode="0.0_ "/>
    <numFmt numFmtId="227" formatCode="#,##0\ ;;\-;"/>
    <numFmt numFmtId="228" formatCode="#,##0.00;[Red]#,##0.00"/>
    <numFmt numFmtId="229" formatCode="#,##0\ ;;\ \-;"/>
    <numFmt numFmtId="230" formatCode="&quot;×&quot;"/>
    <numFmt numFmtId="231" formatCode="#,##0;&quot;△&quot;#,##0;\-;"/>
    <numFmt numFmtId="232" formatCode="#,##0.00;&quot;△&quot;#,##0.00;\-;"/>
    <numFmt numFmtId="233" formatCode="_-* #,##0.0_-;\-* #,##0.0_-;_-* &quot;-&quot;_-;_-@_-"/>
    <numFmt numFmtId="234" formatCode="#,##0\ \ \ \ \ \ ;;\-;"/>
    <numFmt numFmtId="235" formatCode="#,##0;;\-"/>
    <numFmt numFmtId="236" formatCode="#,##0_);\(#,##0\)"/>
    <numFmt numFmtId="237" formatCode="_-* #,##0.0_-;\-* #,##0.0_-;_-* &quot;-&quot;?_-;_-@_-"/>
  </numFmts>
  <fonts count="59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b/>
      <sz val="18"/>
      <name val="굴림"/>
      <family val="3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b/>
      <sz val="18"/>
      <name val="돋움"/>
      <family val="3"/>
    </font>
    <font>
      <sz val="11"/>
      <color indexed="8"/>
      <name val="돋움"/>
      <family val="3"/>
    </font>
    <font>
      <sz val="10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vertAlign val="superscript"/>
      <sz val="18"/>
      <name val="Arial"/>
      <family val="2"/>
    </font>
    <font>
      <sz val="10"/>
      <color indexed="8"/>
      <name val="Arial"/>
      <family val="2"/>
    </font>
    <font>
      <sz val="10"/>
      <color indexed="8"/>
      <name val="돋움"/>
      <family val="3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굴림"/>
      <family val="3"/>
    </font>
    <font>
      <b/>
      <sz val="10"/>
      <name val="돋움"/>
      <family val="3"/>
    </font>
    <font>
      <b/>
      <sz val="10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b/>
      <sz val="12"/>
      <name val="Arial"/>
      <family val="2"/>
    </font>
    <font>
      <b/>
      <sz val="11"/>
      <name val="돋움"/>
      <family val="3"/>
    </font>
    <font>
      <sz val="9"/>
      <color indexed="8"/>
      <name val="Arial"/>
      <family val="2"/>
    </font>
    <font>
      <sz val="14"/>
      <name val="뼻뮝"/>
      <family val="3"/>
    </font>
    <font>
      <sz val="10"/>
      <name val="굴림체"/>
      <family val="3"/>
    </font>
    <font>
      <sz val="10"/>
      <name val="명조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1"/>
      <name val="Helv"/>
      <family val="2"/>
    </font>
    <font>
      <b/>
      <sz val="18"/>
      <name val="한양신명조,한컴돋움"/>
      <family val="3"/>
    </font>
    <font>
      <sz val="10"/>
      <name val="한양신명조,한컴돋움"/>
      <family val="3"/>
    </font>
    <font>
      <sz val="9"/>
      <name val="한양신명조,한컴돋움"/>
      <family val="3"/>
    </font>
    <font>
      <b/>
      <sz val="15"/>
      <name val="Arial"/>
      <family val="2"/>
    </font>
    <font>
      <b/>
      <sz val="15"/>
      <name val="굴림"/>
      <family val="3"/>
    </font>
    <font>
      <b/>
      <vertAlign val="superscript"/>
      <sz val="15"/>
      <name val="Arial"/>
      <family val="2"/>
    </font>
    <font>
      <sz val="1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196" fontId="40" fillId="0" borderId="0">
      <alignment/>
      <protection/>
    </xf>
    <xf numFmtId="196" fontId="40" fillId="0" borderId="0">
      <alignment/>
      <protection/>
    </xf>
    <xf numFmtId="196" fontId="40" fillId="0" borderId="0">
      <alignment/>
      <protection/>
    </xf>
    <xf numFmtId="196" fontId="40" fillId="0" borderId="0">
      <alignment/>
      <protection/>
    </xf>
    <xf numFmtId="196" fontId="40" fillId="0" borderId="0">
      <alignment/>
      <protection/>
    </xf>
    <xf numFmtId="196" fontId="40" fillId="0" borderId="0">
      <alignment/>
      <protection/>
    </xf>
    <xf numFmtId="196" fontId="40" fillId="0" borderId="0">
      <alignment/>
      <protection/>
    </xf>
    <xf numFmtId="196" fontId="40" fillId="0" borderId="0">
      <alignment/>
      <protection/>
    </xf>
    <xf numFmtId="196" fontId="40" fillId="0" borderId="0">
      <alignment/>
      <protection/>
    </xf>
    <xf numFmtId="196" fontId="40" fillId="0" borderId="0">
      <alignment/>
      <protection/>
    </xf>
    <xf numFmtId="196" fontId="40" fillId="0" borderId="0">
      <alignment/>
      <protection/>
    </xf>
    <xf numFmtId="0" fontId="27" fillId="3" borderId="0" applyNumberFormat="0" applyBorder="0" applyAlignment="0" applyProtection="0"/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0" fillId="21" borderId="2" applyNumberFormat="0" applyFont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6" fillId="0" borderId="4">
      <alignment/>
      <protection/>
    </xf>
    <xf numFmtId="0" fontId="31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20" borderId="10" applyNumberFormat="0" applyAlignment="0" applyProtection="0"/>
    <xf numFmtId="0" fontId="40" fillId="0" borderId="0" applyFont="0" applyFill="0" applyBorder="0" applyAlignment="0" applyProtection="0"/>
    <xf numFmtId="190" fontId="40" fillId="0" borderId="0" applyProtection="0">
      <alignment/>
    </xf>
    <xf numFmtId="0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3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>
      <alignment/>
      <protection/>
    </xf>
    <xf numFmtId="0" fontId="49" fillId="0" borderId="0">
      <alignment/>
      <protection/>
    </xf>
    <xf numFmtId="0" fontId="0" fillId="0" borderId="0" applyFill="0" applyBorder="0" applyAlignment="0">
      <protection/>
    </xf>
    <xf numFmtId="19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45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41" fillId="0" borderId="11" applyNumberFormat="0" applyAlignment="0" applyProtection="0"/>
    <xf numFmtId="0" fontId="41" fillId="0" borderId="12">
      <alignment horizontal="left" vertical="center"/>
      <protection/>
    </xf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>
      <alignment/>
      <protection/>
    </xf>
    <xf numFmtId="10" fontId="5" fillId="0" borderId="0" applyFont="0" applyFill="0" applyBorder="0" applyAlignment="0" applyProtection="0"/>
    <xf numFmtId="0" fontId="51" fillId="0" borderId="0">
      <alignment/>
      <protection/>
    </xf>
    <xf numFmtId="0" fontId="5" fillId="0" borderId="13" applyNumberFormat="0" applyFont="0" applyFill="0" applyAlignment="0" applyProtection="0"/>
  </cellStyleXfs>
  <cellXfs count="575">
    <xf numFmtId="0" fontId="0" fillId="0" borderId="0" xfId="0" applyAlignment="1">
      <alignment/>
    </xf>
    <xf numFmtId="181" fontId="5" fillId="24" borderId="0" xfId="0" applyNumberFormat="1" applyFont="1" applyFill="1" applyAlignment="1">
      <alignment horizontal="center" vertical="center" shrinkToFit="1"/>
    </xf>
    <xf numFmtId="181" fontId="5" fillId="24" borderId="14" xfId="0" applyNumberFormat="1" applyFont="1" applyFill="1" applyBorder="1" applyAlignment="1">
      <alignment horizontal="center" vertical="center" shrinkToFit="1"/>
    </xf>
    <xf numFmtId="0" fontId="5" fillId="24" borderId="15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 shrinkToFit="1"/>
    </xf>
    <xf numFmtId="0" fontId="2" fillId="24" borderId="16" xfId="0" applyFont="1" applyFill="1" applyBorder="1" applyAlignment="1">
      <alignment horizontal="center" vertical="center" shrinkToFit="1"/>
    </xf>
    <xf numFmtId="0" fontId="0" fillId="24" borderId="0" xfId="0" applyFill="1" applyAlignment="1">
      <alignment/>
    </xf>
    <xf numFmtId="0" fontId="5" fillId="24" borderId="17" xfId="0" applyFont="1" applyFill="1" applyBorder="1" applyAlignment="1">
      <alignment horizontal="center" vertical="center"/>
    </xf>
    <xf numFmtId="0" fontId="5" fillId="24" borderId="17" xfId="0" applyFont="1" applyFill="1" applyBorder="1" applyAlignment="1" quotePrefix="1">
      <alignment horizontal="left" vertical="center" indent="1" shrinkToFit="1"/>
    </xf>
    <xf numFmtId="0" fontId="5" fillId="24" borderId="18" xfId="0" applyFont="1" applyFill="1" applyBorder="1" applyAlignment="1">
      <alignment horizontal="left" vertical="center" indent="1" shrinkToFit="1"/>
    </xf>
    <xf numFmtId="0" fontId="5" fillId="24" borderId="0" xfId="0" applyFont="1" applyFill="1" applyAlignment="1">
      <alignment vertical="center"/>
    </xf>
    <xf numFmtId="0" fontId="5" fillId="24" borderId="14" xfId="0" applyFont="1" applyFill="1" applyBorder="1" applyAlignment="1">
      <alignment vertical="center"/>
    </xf>
    <xf numFmtId="0" fontId="5" fillId="24" borderId="0" xfId="0" applyFont="1" applyFill="1" applyAlignment="1">
      <alignment vertical="center" shrinkToFit="1"/>
    </xf>
    <xf numFmtId="0" fontId="5" fillId="24" borderId="0" xfId="0" applyFont="1" applyFill="1" applyBorder="1" applyAlignment="1">
      <alignment horizontal="right" vertical="center"/>
    </xf>
    <xf numFmtId="0" fontId="5" fillId="24" borderId="19" xfId="0" applyFont="1" applyFill="1" applyBorder="1" applyAlignment="1">
      <alignment horizontal="center" vertical="center" shrinkToFit="1"/>
    </xf>
    <xf numFmtId="0" fontId="2" fillId="24" borderId="20" xfId="0" applyFont="1" applyFill="1" applyBorder="1" applyAlignment="1">
      <alignment horizontal="center" vertical="center" shrinkToFit="1"/>
    </xf>
    <xf numFmtId="0" fontId="5" fillId="24" borderId="0" xfId="0" applyFont="1" applyFill="1" applyBorder="1" applyAlignment="1">
      <alignment horizontal="center" vertical="center" shrinkToFit="1"/>
    </xf>
    <xf numFmtId="0" fontId="5" fillId="24" borderId="21" xfId="0" applyFont="1" applyFill="1" applyBorder="1" applyAlignment="1">
      <alignment horizontal="center" vertical="center" shrinkToFit="1"/>
    </xf>
    <xf numFmtId="0" fontId="2" fillId="24" borderId="17" xfId="0" applyFont="1" applyFill="1" applyBorder="1" applyAlignment="1">
      <alignment horizontal="center" vertical="center" shrinkToFit="1"/>
    </xf>
    <xf numFmtId="0" fontId="5" fillId="24" borderId="17" xfId="0" applyFont="1" applyFill="1" applyBorder="1" applyAlignment="1">
      <alignment horizontal="center" vertical="center" shrinkToFit="1"/>
    </xf>
    <xf numFmtId="0" fontId="2" fillId="24" borderId="21" xfId="0" applyFont="1" applyFill="1" applyBorder="1" applyAlignment="1">
      <alignment horizontal="center" vertical="center" shrinkToFit="1"/>
    </xf>
    <xf numFmtId="0" fontId="2" fillId="24" borderId="21" xfId="0" applyFont="1" applyFill="1" applyBorder="1" applyAlignment="1" quotePrefix="1">
      <alignment horizontal="center" vertical="center" shrinkToFit="1"/>
    </xf>
    <xf numFmtId="0" fontId="5" fillId="24" borderId="21" xfId="0" applyFont="1" applyFill="1" applyBorder="1" applyAlignment="1" quotePrefix="1">
      <alignment horizontal="center" vertical="center" shrinkToFit="1"/>
    </xf>
    <xf numFmtId="0" fontId="5" fillId="24" borderId="14" xfId="0" applyFont="1" applyFill="1" applyBorder="1" applyAlignment="1">
      <alignment horizontal="center" vertical="center" shrinkToFit="1"/>
    </xf>
    <xf numFmtId="0" fontId="5" fillId="24" borderId="22" xfId="0" applyFont="1" applyFill="1" applyBorder="1" applyAlignment="1">
      <alignment horizontal="center" vertical="center" shrinkToFit="1"/>
    </xf>
    <xf numFmtId="0" fontId="5" fillId="24" borderId="18" xfId="0" applyFont="1" applyFill="1" applyBorder="1" applyAlignment="1">
      <alignment horizontal="center" vertical="center" shrinkToFit="1"/>
    </xf>
    <xf numFmtId="0" fontId="5" fillId="24" borderId="22" xfId="0" applyFont="1" applyFill="1" applyBorder="1" applyAlignment="1" quotePrefix="1">
      <alignment horizontal="center" vertical="center" shrinkToFit="1"/>
    </xf>
    <xf numFmtId="0" fontId="5" fillId="24" borderId="15" xfId="0" applyFont="1" applyFill="1" applyBorder="1" applyAlignment="1">
      <alignment horizontal="center" vertical="center" shrinkToFit="1"/>
    </xf>
    <xf numFmtId="187" fontId="5" fillId="24" borderId="0" xfId="0" applyNumberFormat="1" applyFont="1" applyFill="1" applyBorder="1" applyAlignment="1">
      <alignment horizontal="center" vertical="center" shrinkToFit="1"/>
    </xf>
    <xf numFmtId="0" fontId="5" fillId="24" borderId="0" xfId="0" applyFont="1" applyFill="1" applyAlignment="1">
      <alignment horizontal="center" vertical="center" shrinkToFit="1"/>
    </xf>
    <xf numFmtId="176" fontId="5" fillId="24" borderId="0" xfId="0" applyNumberFormat="1" applyFont="1" applyFill="1" applyAlignment="1">
      <alignment vertical="center" shrinkToFit="1"/>
    </xf>
    <xf numFmtId="176" fontId="5" fillId="24" borderId="23" xfId="0" applyNumberFormat="1" applyFont="1" applyFill="1" applyBorder="1" applyAlignment="1">
      <alignment horizontal="center" vertical="center" shrinkToFit="1"/>
    </xf>
    <xf numFmtId="176" fontId="5" fillId="24" borderId="19" xfId="0" applyNumberFormat="1" applyFont="1" applyFill="1" applyBorder="1" applyAlignment="1">
      <alignment horizontal="center" vertical="center" shrinkToFit="1"/>
    </xf>
    <xf numFmtId="176" fontId="5" fillId="24" borderId="12" xfId="0" applyNumberFormat="1" applyFont="1" applyFill="1" applyBorder="1" applyAlignment="1">
      <alignment horizontal="center" vertical="center" shrinkToFit="1"/>
    </xf>
    <xf numFmtId="176" fontId="5" fillId="24" borderId="24" xfId="0" applyNumberFormat="1" applyFont="1" applyFill="1" applyBorder="1" applyAlignment="1">
      <alignment horizontal="center" vertical="center" shrinkToFit="1"/>
    </xf>
    <xf numFmtId="176" fontId="2" fillId="24" borderId="20" xfId="0" applyNumberFormat="1" applyFont="1" applyFill="1" applyBorder="1" applyAlignment="1">
      <alignment horizontal="center" vertical="center" shrinkToFit="1"/>
    </xf>
    <xf numFmtId="176" fontId="2" fillId="24" borderId="21" xfId="0" applyNumberFormat="1" applyFont="1" applyFill="1" applyBorder="1" applyAlignment="1">
      <alignment horizontal="center" vertical="center" shrinkToFit="1"/>
    </xf>
    <xf numFmtId="176" fontId="5" fillId="24" borderId="21" xfId="0" applyNumberFormat="1" applyFont="1" applyFill="1" applyBorder="1" applyAlignment="1">
      <alignment horizontal="center" vertical="center" shrinkToFit="1"/>
    </xf>
    <xf numFmtId="176" fontId="5" fillId="24" borderId="0" xfId="0" applyNumberFormat="1" applyFont="1" applyFill="1" applyBorder="1" applyAlignment="1">
      <alignment horizontal="center" vertical="center" shrinkToFit="1"/>
    </xf>
    <xf numFmtId="176" fontId="5" fillId="24" borderId="21" xfId="0" applyNumberFormat="1" applyFont="1" applyFill="1" applyBorder="1" applyAlignment="1" quotePrefix="1">
      <alignment horizontal="center" vertical="center" shrinkToFit="1"/>
    </xf>
    <xf numFmtId="176" fontId="5" fillId="24" borderId="22" xfId="0" applyNumberFormat="1" applyFont="1" applyFill="1" applyBorder="1" applyAlignment="1" quotePrefix="1">
      <alignment horizontal="center" vertical="center" shrinkToFit="1"/>
    </xf>
    <xf numFmtId="176" fontId="5" fillId="24" borderId="22" xfId="0" applyNumberFormat="1" applyFont="1" applyFill="1" applyBorder="1" applyAlignment="1">
      <alignment horizontal="center" vertical="center" shrinkToFit="1"/>
    </xf>
    <xf numFmtId="0" fontId="2" fillId="24" borderId="0" xfId="0" applyFont="1" applyFill="1" applyBorder="1" applyAlignment="1">
      <alignment vertical="center"/>
    </xf>
    <xf numFmtId="0" fontId="5" fillId="24" borderId="0" xfId="0" applyFont="1" applyFill="1" applyBorder="1" applyAlignment="1">
      <alignment vertical="center"/>
    </xf>
    <xf numFmtId="0" fontId="2" fillId="24" borderId="25" xfId="0" applyFont="1" applyFill="1" applyBorder="1" applyAlignment="1">
      <alignment horizontal="center" vertical="center" shrinkToFit="1"/>
    </xf>
    <xf numFmtId="0" fontId="6" fillId="24" borderId="0" xfId="0" applyFont="1" applyFill="1" applyAlignment="1">
      <alignment vertical="center"/>
    </xf>
    <xf numFmtId="0" fontId="5" fillId="24" borderId="25" xfId="0" applyFont="1" applyFill="1" applyBorder="1" applyAlignment="1">
      <alignment horizontal="center" vertical="center" shrinkToFit="1"/>
    </xf>
    <xf numFmtId="0" fontId="2" fillId="24" borderId="19" xfId="0" applyFont="1" applyFill="1" applyBorder="1" applyAlignment="1">
      <alignment vertical="center"/>
    </xf>
    <xf numFmtId="0" fontId="5" fillId="24" borderId="19" xfId="0" applyFont="1" applyFill="1" applyBorder="1" applyAlignment="1">
      <alignment vertical="center" shrinkToFit="1"/>
    </xf>
    <xf numFmtId="0" fontId="5" fillId="24" borderId="0" xfId="0" applyFont="1" applyFill="1" applyBorder="1" applyAlignment="1">
      <alignment vertical="center" shrinkToFit="1"/>
    </xf>
    <xf numFmtId="0" fontId="5" fillId="24" borderId="17" xfId="0" applyFont="1" applyFill="1" applyBorder="1" applyAlignment="1" quotePrefix="1">
      <alignment horizontal="center" vertical="center" shrinkToFit="1"/>
    </xf>
    <xf numFmtId="0" fontId="5" fillId="24" borderId="14" xfId="0" applyFont="1" applyFill="1" applyBorder="1" applyAlignment="1">
      <alignment vertical="center" shrinkToFit="1"/>
    </xf>
    <xf numFmtId="0" fontId="5" fillId="24" borderId="0" xfId="0" applyFont="1" applyFill="1" applyAlignment="1">
      <alignment horizontal="center" vertical="center"/>
    </xf>
    <xf numFmtId="0" fontId="8" fillId="24" borderId="0" xfId="0" applyFont="1" applyFill="1" applyAlignment="1">
      <alignment vertical="center"/>
    </xf>
    <xf numFmtId="0" fontId="2" fillId="24" borderId="0" xfId="0" applyFont="1" applyFill="1" applyAlignment="1" quotePrefix="1">
      <alignment horizontal="left" vertical="center"/>
    </xf>
    <xf numFmtId="0" fontId="5" fillId="24" borderId="0" xfId="0" applyFont="1" applyFill="1" applyAlignment="1">
      <alignment horizontal="right" vertical="center"/>
    </xf>
    <xf numFmtId="179" fontId="5" fillId="24" borderId="0" xfId="0" applyNumberFormat="1" applyFont="1" applyFill="1" applyAlignment="1">
      <alignment vertical="center"/>
    </xf>
    <xf numFmtId="0" fontId="2" fillId="24" borderId="20" xfId="0" applyFont="1" applyFill="1" applyBorder="1" applyAlignment="1" quotePrefix="1">
      <alignment horizontal="center" vertical="center" shrinkToFit="1"/>
    </xf>
    <xf numFmtId="179" fontId="5" fillId="24" borderId="0" xfId="0" applyNumberFormat="1" applyFont="1" applyFill="1" applyAlignment="1">
      <alignment horizontal="center" vertical="center"/>
    </xf>
    <xf numFmtId="179" fontId="5" fillId="24" borderId="15" xfId="0" applyNumberFormat="1" applyFont="1" applyFill="1" applyBorder="1" applyAlignment="1">
      <alignment horizontal="center" vertical="center"/>
    </xf>
    <xf numFmtId="0" fontId="2" fillId="24" borderId="0" xfId="0" applyFont="1" applyFill="1" applyAlignment="1">
      <alignment horizontal="left" vertical="center"/>
    </xf>
    <xf numFmtId="176" fontId="5" fillId="24" borderId="17" xfId="0" applyNumberFormat="1" applyFont="1" applyFill="1" applyBorder="1" applyAlignment="1">
      <alignment horizontal="center" vertical="center" shrinkToFit="1"/>
    </xf>
    <xf numFmtId="176" fontId="5" fillId="24" borderId="0" xfId="0" applyNumberFormat="1" applyFont="1" applyFill="1" applyAlignment="1">
      <alignment horizontal="center" vertical="center" shrinkToFit="1"/>
    </xf>
    <xf numFmtId="177" fontId="5" fillId="24" borderId="15" xfId="0" applyNumberFormat="1" applyFont="1" applyFill="1" applyBorder="1" applyAlignment="1">
      <alignment horizontal="center" vertical="center" shrinkToFit="1"/>
    </xf>
    <xf numFmtId="0" fontId="5" fillId="24" borderId="14" xfId="0" applyFont="1" applyFill="1" applyBorder="1" applyAlignment="1">
      <alignment horizontal="left" vertical="center"/>
    </xf>
    <xf numFmtId="0" fontId="9" fillId="24" borderId="0" xfId="0" applyFont="1" applyFill="1" applyAlignment="1">
      <alignment/>
    </xf>
    <xf numFmtId="181" fontId="5" fillId="24" borderId="0" xfId="0" applyNumberFormat="1" applyFont="1" applyFill="1" applyAlignment="1">
      <alignment vertical="center"/>
    </xf>
    <xf numFmtId="0" fontId="5" fillId="24" borderId="0" xfId="0" applyFont="1" applyFill="1" applyBorder="1" applyAlignment="1" quotePrefix="1">
      <alignment horizontal="right" vertical="center"/>
    </xf>
    <xf numFmtId="0" fontId="2" fillId="24" borderId="12" xfId="0" applyFont="1" applyFill="1" applyBorder="1" applyAlignment="1">
      <alignment horizontal="centerContinuous" vertical="center" shrinkToFit="1"/>
    </xf>
    <xf numFmtId="0" fontId="5" fillId="24" borderId="12" xfId="0" applyFont="1" applyFill="1" applyBorder="1" applyAlignment="1">
      <alignment horizontal="centerContinuous" vertical="center" shrinkToFit="1"/>
    </xf>
    <xf numFmtId="0" fontId="5" fillId="24" borderId="17" xfId="0" applyFont="1" applyFill="1" applyBorder="1" applyAlignment="1" quotePrefix="1">
      <alignment horizontal="center" vertical="center" wrapText="1" shrinkToFit="1"/>
    </xf>
    <xf numFmtId="0" fontId="2" fillId="24" borderId="24" xfId="0" applyFont="1" applyFill="1" applyBorder="1" applyAlignment="1" quotePrefix="1">
      <alignment horizontal="center" vertical="center" wrapText="1" shrinkToFit="1"/>
    </xf>
    <xf numFmtId="0" fontId="2" fillId="24" borderId="26" xfId="0" applyFont="1" applyFill="1" applyBorder="1" applyAlignment="1" quotePrefix="1">
      <alignment horizontal="center" vertical="center" wrapText="1" shrinkToFit="1"/>
    </xf>
    <xf numFmtId="179" fontId="5" fillId="24" borderId="0" xfId="0" applyNumberFormat="1" applyFont="1" applyFill="1" applyBorder="1" applyAlignment="1">
      <alignment horizontal="center" vertical="center" shrinkToFit="1"/>
    </xf>
    <xf numFmtId="0" fontId="2" fillId="24" borderId="14" xfId="0" applyFont="1" applyFill="1" applyBorder="1" applyAlignment="1">
      <alignment horizontal="center" vertical="center" shrinkToFit="1"/>
    </xf>
    <xf numFmtId="0" fontId="5" fillId="24" borderId="12" xfId="0" applyFont="1" applyFill="1" applyBorder="1" applyAlignment="1">
      <alignment horizontal="centerContinuous" vertical="center"/>
    </xf>
    <xf numFmtId="0" fontId="2" fillId="24" borderId="23" xfId="0" applyFont="1" applyFill="1" applyBorder="1" applyAlignment="1">
      <alignment horizontal="centerContinuous" vertical="center" wrapText="1"/>
    </xf>
    <xf numFmtId="0" fontId="5" fillId="24" borderId="24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 quotePrefix="1">
      <alignment horizontal="center" vertical="center" wrapText="1" shrinkToFit="1"/>
    </xf>
    <xf numFmtId="0" fontId="2" fillId="24" borderId="22" xfId="0" applyFont="1" applyFill="1" applyBorder="1" applyAlignment="1" quotePrefix="1">
      <alignment horizontal="center" vertical="center" wrapText="1" shrinkToFit="1"/>
    </xf>
    <xf numFmtId="0" fontId="2" fillId="24" borderId="26" xfId="0" applyFont="1" applyFill="1" applyBorder="1" applyAlignment="1" quotePrefix="1">
      <alignment horizontal="center" vertical="center" wrapText="1"/>
    </xf>
    <xf numFmtId="179" fontId="5" fillId="24" borderId="0" xfId="0" applyNumberFormat="1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left" vertical="center" indent="1" shrinkToFit="1"/>
    </xf>
    <xf numFmtId="0" fontId="5" fillId="24" borderId="0" xfId="0" applyFont="1" applyFill="1" applyAlignment="1" quotePrefix="1">
      <alignment horizontal="left"/>
    </xf>
    <xf numFmtId="0" fontId="5" fillId="24" borderId="12" xfId="0" applyFont="1" applyFill="1" applyBorder="1" applyAlignment="1">
      <alignment vertical="center" shrinkToFit="1"/>
    </xf>
    <xf numFmtId="0" fontId="11" fillId="24" borderId="0" xfId="0" applyFont="1" applyFill="1" applyBorder="1" applyAlignment="1">
      <alignment horizontal="center" vertical="center" shrinkToFit="1"/>
    </xf>
    <xf numFmtId="0" fontId="11" fillId="24" borderId="27" xfId="0" applyFont="1" applyFill="1" applyBorder="1" applyAlignment="1">
      <alignment horizontal="center" vertical="center" shrinkToFit="1"/>
    </xf>
    <xf numFmtId="0" fontId="11" fillId="24" borderId="16" xfId="0" applyFont="1" applyFill="1" applyBorder="1" applyAlignment="1">
      <alignment horizontal="center" vertical="center" shrinkToFit="1"/>
    </xf>
    <xf numFmtId="0" fontId="11" fillId="24" borderId="19" xfId="0" applyFont="1" applyFill="1" applyBorder="1" applyAlignment="1">
      <alignment horizontal="center" vertical="center" shrinkToFit="1"/>
    </xf>
    <xf numFmtId="0" fontId="11" fillId="24" borderId="14" xfId="0" applyFont="1" applyFill="1" applyBorder="1" applyAlignment="1">
      <alignment horizontal="center" vertical="center" shrinkToFit="1"/>
    </xf>
    <xf numFmtId="0" fontId="15" fillId="24" borderId="17" xfId="0" applyFont="1" applyFill="1" applyBorder="1" applyAlignment="1">
      <alignment horizontal="center" vertical="center" shrinkToFit="1"/>
    </xf>
    <xf numFmtId="41" fontId="5" fillId="24" borderId="14" xfId="0" applyNumberFormat="1" applyFont="1" applyFill="1" applyBorder="1" applyAlignment="1">
      <alignment horizontal="center" vertical="center" shrinkToFit="1"/>
    </xf>
    <xf numFmtId="183" fontId="5" fillId="24" borderId="0" xfId="0" applyNumberFormat="1" applyFont="1" applyFill="1" applyBorder="1" applyAlignment="1">
      <alignment horizontal="right" vertical="center" shrinkToFit="1"/>
    </xf>
    <xf numFmtId="183" fontId="5" fillId="24" borderId="17" xfId="0" applyNumberFormat="1" applyFont="1" applyFill="1" applyBorder="1" applyAlignment="1">
      <alignment horizontal="right" vertical="center" shrinkToFit="1"/>
    </xf>
    <xf numFmtId="183" fontId="5" fillId="24" borderId="18" xfId="0" applyNumberFormat="1" applyFont="1" applyFill="1" applyBorder="1" applyAlignment="1">
      <alignment horizontal="right" vertical="center" shrinkToFit="1"/>
    </xf>
    <xf numFmtId="183" fontId="5" fillId="24" borderId="14" xfId="0" applyNumberFormat="1" applyFont="1" applyFill="1" applyBorder="1" applyAlignment="1">
      <alignment horizontal="right" vertical="center" shrinkToFit="1"/>
    </xf>
    <xf numFmtId="181" fontId="5" fillId="24" borderId="21" xfId="0" applyNumberFormat="1" applyFont="1" applyFill="1" applyBorder="1" applyAlignment="1">
      <alignment horizontal="center" vertical="center" shrinkToFit="1"/>
    </xf>
    <xf numFmtId="181" fontId="5" fillId="24" borderId="17" xfId="0" applyNumberFormat="1" applyFont="1" applyFill="1" applyBorder="1" applyAlignment="1">
      <alignment horizontal="center" vertical="center" shrinkToFit="1"/>
    </xf>
    <xf numFmtId="181" fontId="5" fillId="24" borderId="0" xfId="0" applyNumberFormat="1" applyFont="1" applyFill="1" applyBorder="1" applyAlignment="1">
      <alignment horizontal="center" vertical="center"/>
    </xf>
    <xf numFmtId="181" fontId="5" fillId="24" borderId="0" xfId="0" applyNumberFormat="1" applyFont="1" applyFill="1" applyBorder="1" applyAlignment="1">
      <alignment horizontal="center" vertical="center" shrinkToFit="1"/>
    </xf>
    <xf numFmtId="0" fontId="18" fillId="24" borderId="15" xfId="0" applyFont="1" applyFill="1" applyBorder="1" applyAlignment="1">
      <alignment horizontal="center" vertical="center" shrinkToFit="1"/>
    </xf>
    <xf numFmtId="0" fontId="18" fillId="24" borderId="17" xfId="0" applyFont="1" applyFill="1" applyBorder="1" applyAlignment="1">
      <alignment horizontal="center" vertical="center" shrinkToFit="1"/>
    </xf>
    <xf numFmtId="181" fontId="18" fillId="24" borderId="0" xfId="0" applyNumberFormat="1" applyFont="1" applyFill="1" applyAlignment="1">
      <alignment horizontal="center" vertical="center" shrinkToFit="1"/>
    </xf>
    <xf numFmtId="181" fontId="18" fillId="24" borderId="0" xfId="0" applyNumberFormat="1" applyFont="1" applyFill="1" applyAlignment="1" applyProtection="1">
      <alignment horizontal="center" vertical="center" shrinkToFit="1"/>
      <protection locked="0"/>
    </xf>
    <xf numFmtId="0" fontId="11" fillId="24" borderId="15" xfId="0" applyFont="1" applyFill="1" applyBorder="1" applyAlignment="1">
      <alignment horizontal="center" vertical="center"/>
    </xf>
    <xf numFmtId="0" fontId="15" fillId="24" borderId="15" xfId="0" applyFont="1" applyFill="1" applyBorder="1" applyAlignment="1">
      <alignment horizontal="center" vertical="center" shrinkToFit="1"/>
    </xf>
    <xf numFmtId="0" fontId="19" fillId="24" borderId="0" xfId="0" applyFont="1" applyFill="1" applyAlignment="1">
      <alignment vertical="center"/>
    </xf>
    <xf numFmtId="181" fontId="15" fillId="24" borderId="0" xfId="0" applyNumberFormat="1" applyFont="1" applyFill="1" applyAlignment="1">
      <alignment horizontal="center" vertical="center" shrinkToFit="1"/>
    </xf>
    <xf numFmtId="0" fontId="0" fillId="24" borderId="0" xfId="0" applyFont="1" applyFill="1" applyAlignment="1">
      <alignment vertical="center"/>
    </xf>
    <xf numFmtId="0" fontId="0" fillId="24" borderId="0" xfId="0" applyFont="1" applyFill="1" applyBorder="1" applyAlignment="1">
      <alignment vertical="center"/>
    </xf>
    <xf numFmtId="181" fontId="15" fillId="24" borderId="0" xfId="0" applyNumberFormat="1" applyFont="1" applyFill="1" applyAlignment="1" applyProtection="1">
      <alignment horizontal="center" vertical="center" shrinkToFit="1"/>
      <protection locked="0"/>
    </xf>
    <xf numFmtId="0" fontId="19" fillId="24" borderId="0" xfId="0" applyFont="1" applyFill="1" applyAlignment="1" applyProtection="1">
      <alignment vertical="center"/>
      <protection locked="0"/>
    </xf>
    <xf numFmtId="176" fontId="2" fillId="24" borderId="25" xfId="0" applyNumberFormat="1" applyFont="1" applyFill="1" applyBorder="1" applyAlignment="1">
      <alignment horizontal="center" vertical="center" shrinkToFit="1"/>
    </xf>
    <xf numFmtId="176" fontId="5" fillId="24" borderId="18" xfId="0" applyNumberFormat="1" applyFont="1" applyFill="1" applyBorder="1" applyAlignment="1">
      <alignment horizontal="center" vertical="center" shrinkToFit="1"/>
    </xf>
    <xf numFmtId="0" fontId="17" fillId="24" borderId="0" xfId="0" applyFont="1" applyFill="1" applyAlignment="1">
      <alignment vertical="center"/>
    </xf>
    <xf numFmtId="41" fontId="5" fillId="24" borderId="0" xfId="0" applyNumberFormat="1" applyFont="1" applyFill="1" applyAlignment="1">
      <alignment vertical="center"/>
    </xf>
    <xf numFmtId="0" fontId="5" fillId="24" borderId="0" xfId="0" applyFont="1" applyFill="1" applyBorder="1" applyAlignment="1" quotePrefix="1">
      <alignment horizontal="left" vertical="center" indent="1" shrinkToFit="1"/>
    </xf>
    <xf numFmtId="0" fontId="5" fillId="24" borderId="14" xfId="0" applyFont="1" applyFill="1" applyBorder="1" applyAlignment="1" quotePrefix="1">
      <alignment horizontal="left" vertical="center" indent="1" shrinkToFit="1"/>
    </xf>
    <xf numFmtId="179" fontId="5" fillId="24" borderId="0" xfId="0" applyNumberFormat="1" applyFont="1" applyFill="1" applyAlignment="1">
      <alignment horizontal="right" vertical="center"/>
    </xf>
    <xf numFmtId="176" fontId="5" fillId="24" borderId="0" xfId="0" applyNumberFormat="1" applyFont="1" applyFill="1" applyAlignment="1">
      <alignment horizontal="right" vertical="center" shrinkToFit="1"/>
    </xf>
    <xf numFmtId="179" fontId="5" fillId="24" borderId="15" xfId="0" applyNumberFormat="1" applyFont="1" applyFill="1" applyBorder="1" applyAlignment="1">
      <alignment horizontal="right" vertical="center"/>
    </xf>
    <xf numFmtId="0" fontId="17" fillId="24" borderId="16" xfId="0" applyFont="1" applyFill="1" applyBorder="1" applyAlignment="1">
      <alignment horizontal="center" vertical="center" shrinkToFit="1"/>
    </xf>
    <xf numFmtId="0" fontId="17" fillId="24" borderId="18" xfId="0" applyFont="1" applyFill="1" applyBorder="1" applyAlignment="1">
      <alignment horizontal="center" vertical="center" shrinkToFit="1"/>
    </xf>
    <xf numFmtId="0" fontId="42" fillId="24" borderId="0" xfId="0" applyFont="1" applyFill="1" applyAlignment="1">
      <alignment vertical="center"/>
    </xf>
    <xf numFmtId="181" fontId="17" fillId="24" borderId="19" xfId="0" applyNumberFormat="1" applyFont="1" applyFill="1" applyBorder="1" applyAlignment="1">
      <alignment horizontal="center" vertical="center"/>
    </xf>
    <xf numFmtId="0" fontId="11" fillId="24" borderId="15" xfId="0" applyFont="1" applyFill="1" applyBorder="1" applyAlignment="1">
      <alignment horizontal="center" vertical="center" shrinkToFit="1"/>
    </xf>
    <xf numFmtId="0" fontId="21" fillId="24" borderId="27" xfId="0" applyFont="1" applyFill="1" applyBorder="1" applyAlignment="1">
      <alignment horizontal="center" vertical="center"/>
    </xf>
    <xf numFmtId="0" fontId="16" fillId="24" borderId="15" xfId="0" applyFont="1" applyFill="1" applyBorder="1" applyAlignment="1">
      <alignment horizontal="center" vertical="center" wrapText="1" shrinkToFit="1"/>
    </xf>
    <xf numFmtId="0" fontId="20" fillId="24" borderId="28" xfId="0" applyFont="1" applyFill="1" applyBorder="1" applyAlignment="1">
      <alignment horizontal="center" wrapText="1"/>
    </xf>
    <xf numFmtId="181" fontId="5" fillId="24" borderId="14" xfId="0" applyNumberFormat="1" applyFont="1" applyFill="1" applyBorder="1" applyAlignment="1">
      <alignment horizontal="center" vertical="center"/>
    </xf>
    <xf numFmtId="0" fontId="11" fillId="24" borderId="15" xfId="0" applyFont="1" applyFill="1" applyBorder="1" applyAlignment="1">
      <alignment horizontal="center" vertical="center" wrapText="1"/>
    </xf>
    <xf numFmtId="0" fontId="11" fillId="24" borderId="16" xfId="0" applyFont="1" applyFill="1" applyBorder="1" applyAlignment="1">
      <alignment horizontal="center" vertical="center" wrapText="1"/>
    </xf>
    <xf numFmtId="0" fontId="22" fillId="24" borderId="27" xfId="0" applyFont="1" applyFill="1" applyBorder="1" applyAlignment="1">
      <alignment horizontal="center" vertical="center" shrinkToFit="1"/>
    </xf>
    <xf numFmtId="0" fontId="20" fillId="24" borderId="29" xfId="0" applyFont="1" applyFill="1" applyBorder="1" applyAlignment="1">
      <alignment horizontal="center" wrapText="1"/>
    </xf>
    <xf numFmtId="0" fontId="11" fillId="24" borderId="22" xfId="0" applyFont="1" applyFill="1" applyBorder="1" applyAlignment="1">
      <alignment horizontal="center" vertical="center" shrinkToFit="1"/>
    </xf>
    <xf numFmtId="0" fontId="20" fillId="24" borderId="30" xfId="0" applyFont="1" applyFill="1" applyBorder="1" applyAlignment="1">
      <alignment horizontal="center" wrapText="1"/>
    </xf>
    <xf numFmtId="0" fontId="20" fillId="24" borderId="16" xfId="0" applyFont="1" applyFill="1" applyBorder="1" applyAlignment="1">
      <alignment horizontal="justify"/>
    </xf>
    <xf numFmtId="0" fontId="20" fillId="24" borderId="28" xfId="0" applyFont="1" applyFill="1" applyBorder="1" applyAlignment="1">
      <alignment horizontal="center" vertical="center" wrapText="1"/>
    </xf>
    <xf numFmtId="0" fontId="20" fillId="24" borderId="31" xfId="0" applyFont="1" applyFill="1" applyBorder="1" applyAlignment="1">
      <alignment horizontal="center" vertical="center" wrapText="1"/>
    </xf>
    <xf numFmtId="0" fontId="20" fillId="24" borderId="32" xfId="0" applyFont="1" applyFill="1" applyBorder="1" applyAlignment="1">
      <alignment horizontal="center" vertical="center" wrapText="1"/>
    </xf>
    <xf numFmtId="0" fontId="20" fillId="24" borderId="33" xfId="0" applyFont="1" applyFill="1" applyBorder="1" applyAlignment="1">
      <alignment horizontal="center" vertical="center" wrapText="1"/>
    </xf>
    <xf numFmtId="179" fontId="2" fillId="24" borderId="25" xfId="0" applyNumberFormat="1" applyFont="1" applyFill="1" applyBorder="1" applyAlignment="1" quotePrefix="1">
      <alignment horizontal="center" vertical="center" shrinkToFit="1"/>
    </xf>
    <xf numFmtId="179" fontId="5" fillId="24" borderId="17" xfId="0" applyNumberFormat="1" applyFont="1" applyFill="1" applyBorder="1" applyAlignment="1" quotePrefix="1">
      <alignment horizontal="center" vertical="center" shrinkToFit="1"/>
    </xf>
    <xf numFmtId="179" fontId="5" fillId="24" borderId="18" xfId="0" applyNumberFormat="1" applyFont="1" applyFill="1" applyBorder="1" applyAlignment="1" quotePrefix="1">
      <alignment horizontal="center" vertical="center" shrinkToFit="1"/>
    </xf>
    <xf numFmtId="0" fontId="6" fillId="24" borderId="0" xfId="0" applyFont="1" applyFill="1" applyBorder="1" applyAlignment="1">
      <alignment vertical="center"/>
    </xf>
    <xf numFmtId="0" fontId="8" fillId="24" borderId="0" xfId="0" applyFont="1" applyFill="1" applyBorder="1" applyAlignment="1">
      <alignment vertical="center"/>
    </xf>
    <xf numFmtId="189" fontId="5" fillId="24" borderId="15" xfId="0" applyNumberFormat="1" applyFont="1" applyFill="1" applyBorder="1" applyAlignment="1">
      <alignment horizontal="center" vertical="center" shrinkToFit="1"/>
    </xf>
    <xf numFmtId="189" fontId="5" fillId="24" borderId="16" xfId="0" applyNumberFormat="1" applyFont="1" applyFill="1" applyBorder="1" applyAlignment="1">
      <alignment horizontal="center" vertical="center" shrinkToFit="1"/>
    </xf>
    <xf numFmtId="0" fontId="5" fillId="24" borderId="16" xfId="0" applyFont="1" applyFill="1" applyBorder="1" applyAlignment="1">
      <alignment horizontal="center" vertical="center" shrinkToFit="1"/>
    </xf>
    <xf numFmtId="0" fontId="5" fillId="24" borderId="27" xfId="0" applyFont="1" applyFill="1" applyBorder="1" applyAlignment="1">
      <alignment horizontal="center" vertical="center" shrinkToFit="1"/>
    </xf>
    <xf numFmtId="181" fontId="5" fillId="24" borderId="0" xfId="0" applyNumberFormat="1" applyFont="1" applyFill="1" applyBorder="1" applyAlignment="1">
      <alignment horizontal="right" vertical="center" shrinkToFit="1"/>
    </xf>
    <xf numFmtId="41" fontId="17" fillId="24" borderId="14" xfId="64" applyFont="1" applyFill="1" applyBorder="1" applyAlignment="1">
      <alignment horizontal="right" vertical="center" shrinkToFit="1"/>
    </xf>
    <xf numFmtId="0" fontId="2" fillId="24" borderId="15" xfId="0" applyFont="1" applyFill="1" applyBorder="1" applyAlignment="1">
      <alignment horizontal="center" vertical="center"/>
    </xf>
    <xf numFmtId="3" fontId="5" fillId="24" borderId="15" xfId="0" applyNumberFormat="1" applyFont="1" applyFill="1" applyBorder="1" applyAlignment="1">
      <alignment horizontal="center" vertical="center"/>
    </xf>
    <xf numFmtId="3" fontId="5" fillId="24" borderId="0" xfId="0" applyNumberFormat="1" applyFont="1" applyFill="1" applyAlignment="1">
      <alignment horizontal="center" vertical="center"/>
    </xf>
    <xf numFmtId="3" fontId="5" fillId="24" borderId="17" xfId="0" applyNumberFormat="1" applyFont="1" applyFill="1" applyBorder="1" applyAlignment="1">
      <alignment horizontal="center" vertical="center"/>
    </xf>
    <xf numFmtId="3" fontId="15" fillId="24" borderId="15" xfId="0" applyNumberFormat="1" applyFont="1" applyFill="1" applyBorder="1" applyAlignment="1">
      <alignment horizontal="center" vertical="center" shrinkToFit="1"/>
    </xf>
    <xf numFmtId="3" fontId="15" fillId="24" borderId="17" xfId="0" applyNumberFormat="1" applyFont="1" applyFill="1" applyBorder="1" applyAlignment="1">
      <alignment horizontal="center" vertical="center" shrinkToFit="1"/>
    </xf>
    <xf numFmtId="3" fontId="17" fillId="24" borderId="15" xfId="0" applyNumberFormat="1" applyFont="1" applyFill="1" applyBorder="1" applyAlignment="1">
      <alignment horizontal="center" vertical="center" shrinkToFit="1"/>
    </xf>
    <xf numFmtId="3" fontId="17" fillId="24" borderId="17" xfId="0" applyNumberFormat="1" applyFont="1" applyFill="1" applyBorder="1" applyAlignment="1">
      <alignment horizontal="center" vertical="center" shrinkToFit="1"/>
    </xf>
    <xf numFmtId="3" fontId="17" fillId="24" borderId="0" xfId="0" applyNumberFormat="1" applyFont="1" applyFill="1" applyAlignment="1">
      <alignment horizontal="center" vertical="center"/>
    </xf>
    <xf numFmtId="3" fontId="2" fillId="24" borderId="15" xfId="0" applyNumberFormat="1" applyFont="1" applyFill="1" applyBorder="1" applyAlignment="1">
      <alignment horizontal="center" vertical="center" shrinkToFit="1"/>
    </xf>
    <xf numFmtId="3" fontId="2" fillId="24" borderId="16" xfId="0" applyNumberFormat="1" applyFont="1" applyFill="1" applyBorder="1" applyAlignment="1">
      <alignment horizontal="center" vertical="center" shrinkToFit="1"/>
    </xf>
    <xf numFmtId="3" fontId="19" fillId="24" borderId="0" xfId="0" applyNumberFormat="1" applyFont="1" applyFill="1" applyAlignment="1">
      <alignment horizontal="center" vertical="center"/>
    </xf>
    <xf numFmtId="41" fontId="5" fillId="24" borderId="0" xfId="64" applyFont="1" applyFill="1" applyBorder="1" applyAlignment="1">
      <alignment horizontal="right" vertical="center" shrinkToFit="1"/>
    </xf>
    <xf numFmtId="41" fontId="17" fillId="24" borderId="14" xfId="64" applyFont="1" applyFill="1" applyBorder="1" applyAlignment="1">
      <alignment vertical="center"/>
    </xf>
    <xf numFmtId="186" fontId="17" fillId="24" borderId="14" xfId="64" applyNumberFormat="1" applyFont="1" applyFill="1" applyBorder="1" applyAlignment="1">
      <alignment horizontal="right" vertical="center"/>
    </xf>
    <xf numFmtId="186" fontId="17" fillId="24" borderId="16" xfId="64" applyNumberFormat="1" applyFont="1" applyFill="1" applyBorder="1" applyAlignment="1">
      <alignment horizontal="right" vertical="center"/>
    </xf>
    <xf numFmtId="186" fontId="18" fillId="24" borderId="14" xfId="64" applyNumberFormat="1" applyFont="1" applyFill="1" applyBorder="1" applyAlignment="1">
      <alignment horizontal="right" vertical="center"/>
    </xf>
    <xf numFmtId="3" fontId="43" fillId="24" borderId="17" xfId="0" applyNumberFormat="1" applyFont="1" applyFill="1" applyBorder="1" applyAlignment="1">
      <alignment horizontal="center" vertical="center" wrapText="1"/>
    </xf>
    <xf numFmtId="3" fontId="43" fillId="24" borderId="18" xfId="0" applyNumberFormat="1" applyFont="1" applyFill="1" applyBorder="1" applyAlignment="1">
      <alignment horizontal="center" vertical="center" wrapText="1"/>
    </xf>
    <xf numFmtId="179" fontId="5" fillId="24" borderId="17" xfId="0" applyNumberFormat="1" applyFont="1" applyFill="1" applyBorder="1" applyAlignment="1">
      <alignment horizontal="center" vertical="center" shrinkToFit="1"/>
    </xf>
    <xf numFmtId="179" fontId="15" fillId="24" borderId="17" xfId="0" applyNumberFormat="1" applyFont="1" applyFill="1" applyBorder="1" applyAlignment="1">
      <alignment horizontal="center" vertical="center" shrinkToFit="1"/>
    </xf>
    <xf numFmtId="179" fontId="15" fillId="24" borderId="0" xfId="0" applyNumberFormat="1" applyFont="1" applyFill="1" applyBorder="1" applyAlignment="1">
      <alignment horizontal="center" vertical="center" shrinkToFit="1"/>
    </xf>
    <xf numFmtId="179" fontId="17" fillId="24" borderId="17" xfId="64" applyNumberFormat="1" applyFont="1" applyFill="1" applyBorder="1" applyAlignment="1">
      <alignment horizontal="center" vertical="center"/>
    </xf>
    <xf numFmtId="179" fontId="17" fillId="24" borderId="0" xfId="0" applyNumberFormat="1" applyFont="1" applyFill="1" applyBorder="1" applyAlignment="1">
      <alignment horizontal="center" vertical="center" shrinkToFit="1"/>
    </xf>
    <xf numFmtId="179" fontId="5" fillId="24" borderId="17" xfId="64" applyNumberFormat="1" applyFont="1" applyFill="1" applyBorder="1" applyAlignment="1">
      <alignment horizontal="center" vertical="center"/>
    </xf>
    <xf numFmtId="179" fontId="5" fillId="24" borderId="18" xfId="64" applyNumberFormat="1" applyFont="1" applyFill="1" applyBorder="1" applyAlignment="1">
      <alignment horizontal="center" vertical="center"/>
    </xf>
    <xf numFmtId="179" fontId="5" fillId="24" borderId="14" xfId="0" applyNumberFormat="1" applyFont="1" applyFill="1" applyBorder="1" applyAlignment="1">
      <alignment horizontal="center" vertical="center" shrinkToFit="1"/>
    </xf>
    <xf numFmtId="188" fontId="15" fillId="24" borderId="17" xfId="0" applyNumberFormat="1" applyFont="1" applyFill="1" applyBorder="1" applyAlignment="1">
      <alignment vertical="center" shrinkToFit="1"/>
    </xf>
    <xf numFmtId="41" fontId="5" fillId="24" borderId="0" xfId="64" applyFont="1" applyFill="1" applyBorder="1" applyAlignment="1">
      <alignment vertical="center"/>
    </xf>
    <xf numFmtId="186" fontId="5" fillId="24" borderId="0" xfId="64" applyNumberFormat="1" applyFont="1" applyFill="1" applyBorder="1" applyAlignment="1">
      <alignment horizontal="right" vertical="center"/>
    </xf>
    <xf numFmtId="186" fontId="5" fillId="24" borderId="15" xfId="64" applyNumberFormat="1" applyFont="1" applyFill="1" applyBorder="1" applyAlignment="1">
      <alignment horizontal="right" vertical="center"/>
    </xf>
    <xf numFmtId="3" fontId="5" fillId="24" borderId="15" xfId="0" applyNumberFormat="1" applyFont="1" applyFill="1" applyBorder="1" applyAlignment="1">
      <alignment horizontal="center" vertical="center" shrinkToFit="1"/>
    </xf>
    <xf numFmtId="3" fontId="5" fillId="24" borderId="17" xfId="0" applyNumberFormat="1" applyFont="1" applyFill="1" applyBorder="1" applyAlignment="1">
      <alignment horizontal="center" vertical="center" shrinkToFit="1"/>
    </xf>
    <xf numFmtId="179" fontId="18" fillId="24" borderId="0" xfId="0" applyNumberFormat="1" applyFont="1" applyFill="1" applyBorder="1" applyAlignment="1">
      <alignment horizontal="right" vertical="center" shrinkToFit="1"/>
    </xf>
    <xf numFmtId="179" fontId="5" fillId="24" borderId="0" xfId="0" applyNumberFormat="1" applyFont="1" applyFill="1" applyBorder="1" applyAlignment="1">
      <alignment horizontal="right" vertical="center" shrinkToFit="1"/>
    </xf>
    <xf numFmtId="181" fontId="17" fillId="24" borderId="0" xfId="0" applyNumberFormat="1" applyFont="1" applyFill="1" applyBorder="1" applyAlignment="1">
      <alignment horizontal="center" vertical="center" shrinkToFit="1"/>
    </xf>
    <xf numFmtId="181" fontId="17" fillId="24" borderId="14" xfId="0" applyNumberFormat="1" applyFont="1" applyFill="1" applyBorder="1" applyAlignment="1">
      <alignment horizontal="center" vertical="center" shrinkToFit="1"/>
    </xf>
    <xf numFmtId="0" fontId="20" fillId="24" borderId="34" xfId="0" applyFont="1" applyFill="1" applyBorder="1" applyAlignment="1">
      <alignment horizontal="center" wrapText="1"/>
    </xf>
    <xf numFmtId="38" fontId="5" fillId="24" borderId="0" xfId="0" applyNumberFormat="1" applyFont="1" applyFill="1" applyAlignment="1">
      <alignment vertical="center"/>
    </xf>
    <xf numFmtId="199" fontId="5" fillId="24" borderId="15" xfId="0" applyNumberFormat="1" applyFont="1" applyFill="1" applyBorder="1" applyAlignment="1">
      <alignment horizontal="center" vertical="center" shrinkToFit="1"/>
    </xf>
    <xf numFmtId="199" fontId="15" fillId="24" borderId="15" xfId="0" applyNumberFormat="1" applyFont="1" applyFill="1" applyBorder="1" applyAlignment="1">
      <alignment horizontal="center" vertical="center" shrinkToFit="1"/>
    </xf>
    <xf numFmtId="0" fontId="5" fillId="24" borderId="0" xfId="0" applyFont="1" applyFill="1" applyAlignment="1" applyProtection="1">
      <alignment vertical="center"/>
      <protection locked="0"/>
    </xf>
    <xf numFmtId="0" fontId="5" fillId="24" borderId="0" xfId="0" applyFont="1" applyFill="1" applyAlignment="1" applyProtection="1">
      <alignment vertical="center" shrinkToFit="1"/>
      <protection locked="0"/>
    </xf>
    <xf numFmtId="0" fontId="5" fillId="24" borderId="27" xfId="0" applyFont="1" applyFill="1" applyBorder="1" applyAlignment="1" applyProtection="1">
      <alignment vertical="center" shrinkToFit="1"/>
      <protection locked="0"/>
    </xf>
    <xf numFmtId="0" fontId="2" fillId="24" borderId="19" xfId="0" applyFont="1" applyFill="1" applyBorder="1" applyAlignment="1" applyProtection="1">
      <alignment horizontal="centerContinuous" vertical="center"/>
      <protection locked="0"/>
    </xf>
    <xf numFmtId="0" fontId="5" fillId="24" borderId="19" xfId="0" applyFont="1" applyFill="1" applyBorder="1" applyAlignment="1" applyProtection="1">
      <alignment horizontal="centerContinuous" vertical="center"/>
      <protection locked="0"/>
    </xf>
    <xf numFmtId="0" fontId="5" fillId="24" borderId="27" xfId="0" applyFont="1" applyFill="1" applyBorder="1" applyAlignment="1" applyProtection="1">
      <alignment horizontal="centerContinuous" vertical="center"/>
      <protection locked="0"/>
    </xf>
    <xf numFmtId="0" fontId="5" fillId="24" borderId="19" xfId="0" applyFont="1" applyFill="1" applyBorder="1" applyAlignment="1" applyProtection="1">
      <alignment vertical="center" shrinkToFit="1"/>
      <protection locked="0"/>
    </xf>
    <xf numFmtId="0" fontId="11" fillId="24" borderId="15" xfId="0" applyFont="1" applyFill="1" applyBorder="1" applyAlignment="1" applyProtection="1">
      <alignment horizontal="center" vertical="center" shrinkToFit="1"/>
      <protection locked="0"/>
    </xf>
    <xf numFmtId="0" fontId="5" fillId="24" borderId="0" xfId="0" applyFont="1" applyFill="1" applyBorder="1" applyAlignment="1" applyProtection="1">
      <alignment horizontal="centerContinuous" vertical="center"/>
      <protection locked="0"/>
    </xf>
    <xf numFmtId="0" fontId="5" fillId="24" borderId="15" xfId="0" applyFont="1" applyFill="1" applyBorder="1" applyAlignment="1" applyProtection="1">
      <alignment horizontal="centerContinuous" vertical="center"/>
      <protection locked="0"/>
    </xf>
    <xf numFmtId="0" fontId="5" fillId="24" borderId="0" xfId="0" applyFont="1" applyFill="1" applyBorder="1" applyAlignment="1" applyProtection="1">
      <alignment horizontal="center" vertical="center" shrinkToFit="1"/>
      <protection locked="0"/>
    </xf>
    <xf numFmtId="0" fontId="2" fillId="24" borderId="25" xfId="0" applyFont="1" applyFill="1" applyBorder="1" applyAlignment="1" applyProtection="1">
      <alignment horizontal="centerContinuous" vertical="center"/>
      <protection locked="0"/>
    </xf>
    <xf numFmtId="0" fontId="2" fillId="24" borderId="20" xfId="0" applyFont="1" applyFill="1" applyBorder="1" applyAlignment="1" applyProtection="1">
      <alignment horizontal="center" vertical="center" shrinkToFit="1"/>
      <protection locked="0"/>
    </xf>
    <xf numFmtId="0" fontId="5" fillId="24" borderId="16" xfId="0" applyFont="1" applyFill="1" applyBorder="1" applyAlignment="1" applyProtection="1">
      <alignment vertical="center" shrinkToFit="1"/>
      <protection locked="0"/>
    </xf>
    <xf numFmtId="0" fontId="5" fillId="24" borderId="14" xfId="0" applyFont="1" applyFill="1" applyBorder="1" applyAlignment="1" applyProtection="1">
      <alignment horizontal="centerContinuous" vertical="center"/>
      <protection locked="0"/>
    </xf>
    <xf numFmtId="0" fontId="5" fillId="24" borderId="16" xfId="0" applyFont="1" applyFill="1" applyBorder="1" applyAlignment="1" applyProtection="1">
      <alignment horizontal="centerContinuous" vertical="center"/>
      <protection locked="0"/>
    </xf>
    <xf numFmtId="0" fontId="5" fillId="24" borderId="22" xfId="0" applyFont="1" applyFill="1" applyBorder="1" applyAlignment="1" applyProtection="1">
      <alignment horizontal="center" vertical="center" shrinkToFit="1"/>
      <protection locked="0"/>
    </xf>
    <xf numFmtId="0" fontId="5" fillId="24" borderId="14" xfId="0" applyFont="1" applyFill="1" applyBorder="1" applyAlignment="1" applyProtection="1">
      <alignment vertical="center" shrinkToFit="1"/>
      <protection locked="0"/>
    </xf>
    <xf numFmtId="0" fontId="5" fillId="24" borderId="15" xfId="0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vertical="center"/>
      <protection locked="0"/>
    </xf>
    <xf numFmtId="0" fontId="5" fillId="24" borderId="0" xfId="0" applyFont="1" applyFill="1" applyBorder="1" applyAlignment="1" applyProtection="1">
      <alignment vertical="center"/>
      <protection locked="0"/>
    </xf>
    <xf numFmtId="176" fontId="5" fillId="24" borderId="0" xfId="0" applyNumberFormat="1" applyFont="1" applyFill="1" applyBorder="1" applyAlignment="1" applyProtection="1">
      <alignment horizontal="right" vertical="center" shrinkToFit="1"/>
      <protection locked="0"/>
    </xf>
    <xf numFmtId="176" fontId="5" fillId="24" borderId="0" xfId="0" applyNumberFormat="1" applyFont="1" applyFill="1" applyBorder="1" applyAlignment="1" applyProtection="1">
      <alignment vertical="center" shrinkToFit="1"/>
      <protection locked="0"/>
    </xf>
    <xf numFmtId="179" fontId="5" fillId="24" borderId="0" xfId="0" applyNumberFormat="1" applyFont="1" applyFill="1" applyBorder="1" applyAlignment="1" applyProtection="1">
      <alignment horizontal="right" vertical="center" shrinkToFit="1"/>
      <protection locked="0"/>
    </xf>
    <xf numFmtId="181" fontId="5" fillId="24" borderId="0" xfId="0" applyNumberFormat="1" applyFont="1" applyFill="1" applyBorder="1" applyAlignment="1" applyProtection="1">
      <alignment vertical="center" shrinkToFit="1"/>
      <protection locked="0"/>
    </xf>
    <xf numFmtId="179" fontId="5" fillId="24" borderId="0" xfId="0" applyNumberFormat="1" applyFont="1" applyFill="1" applyBorder="1" applyAlignment="1" applyProtection="1">
      <alignment horizontal="right" vertical="center"/>
      <protection locked="0"/>
    </xf>
    <xf numFmtId="181" fontId="5" fillId="24" borderId="0" xfId="0" applyNumberFormat="1" applyFont="1" applyFill="1" applyBorder="1" applyAlignment="1" applyProtection="1">
      <alignment vertical="center"/>
      <protection locked="0"/>
    </xf>
    <xf numFmtId="179" fontId="5" fillId="24" borderId="15" xfId="0" applyNumberFormat="1" applyFont="1" applyFill="1" applyBorder="1" applyAlignment="1" applyProtection="1">
      <alignment horizontal="right" vertical="center" shrinkToFit="1"/>
      <protection locked="0"/>
    </xf>
    <xf numFmtId="0" fontId="5" fillId="24" borderId="0" xfId="0" applyFont="1" applyFill="1" applyAlignment="1" applyProtection="1">
      <alignment horizontal="center" vertical="center"/>
      <protection locked="0"/>
    </xf>
    <xf numFmtId="176" fontId="5" fillId="24" borderId="17" xfId="64" applyNumberFormat="1" applyFont="1" applyFill="1" applyBorder="1" applyAlignment="1" applyProtection="1">
      <alignment vertical="center"/>
      <protection locked="0"/>
    </xf>
    <xf numFmtId="176" fontId="5" fillId="24" borderId="0" xfId="64" applyNumberFormat="1" applyFont="1" applyFill="1" applyBorder="1" applyAlignment="1" applyProtection="1">
      <alignment vertical="center"/>
      <protection locked="0"/>
    </xf>
    <xf numFmtId="0" fontId="15" fillId="24" borderId="15" xfId="0" applyFont="1" applyFill="1" applyBorder="1" applyAlignment="1" applyProtection="1">
      <alignment horizontal="center" vertical="center" shrinkToFit="1"/>
      <protection locked="0"/>
    </xf>
    <xf numFmtId="176" fontId="15" fillId="24" borderId="17" xfId="0" applyNumberFormat="1" applyFont="1" applyFill="1" applyBorder="1" applyAlignment="1" applyProtection="1">
      <alignment vertical="center" shrinkToFit="1"/>
      <protection locked="0"/>
    </xf>
    <xf numFmtId="176" fontId="15" fillId="24" borderId="0" xfId="0" applyNumberFormat="1" applyFont="1" applyFill="1" applyBorder="1" applyAlignment="1" applyProtection="1">
      <alignment vertical="center" shrinkToFit="1"/>
      <protection locked="0"/>
    </xf>
    <xf numFmtId="176" fontId="15" fillId="24" borderId="0" xfId="0" applyNumberFormat="1" applyFont="1" applyFill="1" applyBorder="1" applyAlignment="1" applyProtection="1">
      <alignment horizontal="right" vertical="center" shrinkToFit="1"/>
      <protection locked="0"/>
    </xf>
    <xf numFmtId="176" fontId="15" fillId="24" borderId="15" xfId="0" applyNumberFormat="1" applyFont="1" applyFill="1" applyBorder="1" applyAlignment="1" applyProtection="1">
      <alignment horizontal="right" vertical="center" shrinkToFit="1"/>
      <protection locked="0"/>
    </xf>
    <xf numFmtId="0" fontId="15" fillId="24" borderId="17" xfId="0" applyFont="1" applyFill="1" applyBorder="1" applyAlignment="1" applyProtection="1">
      <alignment horizontal="center" vertical="center" shrinkToFit="1"/>
      <protection locked="0"/>
    </xf>
    <xf numFmtId="176" fontId="15" fillId="24" borderId="17" xfId="0" applyNumberFormat="1" applyFont="1" applyFill="1" applyBorder="1" applyAlignment="1" applyProtection="1">
      <alignment horizontal="right" vertical="center" shrinkToFit="1"/>
      <protection locked="0"/>
    </xf>
    <xf numFmtId="0" fontId="15" fillId="24" borderId="0" xfId="0" applyFont="1" applyFill="1" applyBorder="1" applyAlignment="1" applyProtection="1">
      <alignment horizontal="right" vertical="center" shrinkToFit="1"/>
      <protection locked="0"/>
    </xf>
    <xf numFmtId="181" fontId="15" fillId="24" borderId="0" xfId="0" applyNumberFormat="1" applyFont="1" applyFill="1" applyBorder="1" applyAlignment="1" applyProtection="1">
      <alignment horizontal="right" vertical="center" shrinkToFit="1"/>
      <protection locked="0"/>
    </xf>
    <xf numFmtId="0" fontId="18" fillId="24" borderId="15" xfId="0" applyFont="1" applyFill="1" applyBorder="1" applyAlignment="1" applyProtection="1">
      <alignment horizontal="center" vertical="center" shrinkToFit="1"/>
      <protection locked="0"/>
    </xf>
    <xf numFmtId="176" fontId="18" fillId="24" borderId="17" xfId="0" applyNumberFormat="1" applyFont="1" applyFill="1" applyBorder="1" applyAlignment="1" applyProtection="1">
      <alignment horizontal="right" vertical="center" shrinkToFit="1"/>
      <protection locked="0"/>
    </xf>
    <xf numFmtId="0" fontId="18" fillId="24" borderId="0" xfId="0" applyFont="1" applyFill="1" applyBorder="1" applyAlignment="1" applyProtection="1">
      <alignment horizontal="right" vertical="center" shrinkToFit="1"/>
      <protection locked="0"/>
    </xf>
    <xf numFmtId="181" fontId="18" fillId="24" borderId="0" xfId="0" applyNumberFormat="1" applyFont="1" applyFill="1" applyBorder="1" applyAlignment="1" applyProtection="1">
      <alignment horizontal="right" vertical="center" shrinkToFit="1"/>
      <protection locked="0"/>
    </xf>
    <xf numFmtId="176" fontId="18" fillId="24" borderId="0" xfId="0" applyNumberFormat="1" applyFont="1" applyFill="1" applyBorder="1" applyAlignment="1" applyProtection="1">
      <alignment horizontal="right" vertical="center" shrinkToFit="1"/>
      <protection locked="0"/>
    </xf>
    <xf numFmtId="181" fontId="5" fillId="24" borderId="0" xfId="0" applyNumberFormat="1" applyFont="1" applyFill="1" applyBorder="1" applyAlignment="1" applyProtection="1">
      <alignment horizontal="right" vertical="center" shrinkToFit="1"/>
      <protection locked="0"/>
    </xf>
    <xf numFmtId="0" fontId="18" fillId="24" borderId="17" xfId="0" applyFont="1" applyFill="1" applyBorder="1" applyAlignment="1" applyProtection="1">
      <alignment horizontal="center" vertical="center" shrinkToFit="1"/>
      <protection locked="0"/>
    </xf>
    <xf numFmtId="0" fontId="6" fillId="24" borderId="0" xfId="0" applyFont="1" applyFill="1" applyAlignment="1" applyProtection="1">
      <alignment vertical="center"/>
      <protection locked="0"/>
    </xf>
    <xf numFmtId="176" fontId="18" fillId="24" borderId="15" xfId="0" applyNumberFormat="1" applyFont="1" applyFill="1" applyBorder="1" applyAlignment="1" applyProtection="1">
      <alignment horizontal="right" vertical="center" shrinkToFit="1"/>
      <protection locked="0"/>
    </xf>
    <xf numFmtId="0" fontId="2" fillId="24" borderId="15" xfId="0" applyFont="1" applyFill="1" applyBorder="1" applyAlignment="1" applyProtection="1">
      <alignment horizontal="left" vertical="center" indent="1" shrinkToFit="1"/>
      <protection locked="0"/>
    </xf>
    <xf numFmtId="176" fontId="5" fillId="24" borderId="17" xfId="0" applyNumberFormat="1" applyFont="1" applyFill="1" applyBorder="1" applyAlignment="1" applyProtection="1">
      <alignment horizontal="right" vertical="center" shrinkToFit="1"/>
      <protection locked="0"/>
    </xf>
    <xf numFmtId="0" fontId="5" fillId="24" borderId="0" xfId="0" applyFont="1" applyFill="1" applyAlignment="1" applyProtection="1">
      <alignment horizontal="right" vertical="center"/>
      <protection locked="0"/>
    </xf>
    <xf numFmtId="185" fontId="5" fillId="24" borderId="0" xfId="0" applyNumberFormat="1" applyFont="1" applyFill="1" applyBorder="1" applyAlignment="1" applyProtection="1">
      <alignment horizontal="right" vertical="center" shrinkToFit="1"/>
      <protection locked="0"/>
    </xf>
    <xf numFmtId="176" fontId="5" fillId="24" borderId="15" xfId="0" applyNumberFormat="1" applyFont="1" applyFill="1" applyBorder="1" applyAlignment="1" applyProtection="1">
      <alignment horizontal="right" vertical="center" shrinkToFit="1"/>
      <protection locked="0"/>
    </xf>
    <xf numFmtId="0" fontId="5" fillId="24" borderId="17" xfId="0" applyFont="1" applyFill="1" applyBorder="1" applyAlignment="1" applyProtection="1">
      <alignment horizontal="center" vertical="center"/>
      <protection locked="0"/>
    </xf>
    <xf numFmtId="181" fontId="5" fillId="24" borderId="15" xfId="0" applyNumberFormat="1" applyFont="1" applyFill="1" applyBorder="1" applyAlignment="1" applyProtection="1">
      <alignment horizontal="right" vertical="center" shrinkToFit="1"/>
      <protection locked="0"/>
    </xf>
    <xf numFmtId="0" fontId="2" fillId="24" borderId="0" xfId="0" applyFont="1" applyFill="1" applyBorder="1" applyAlignment="1" applyProtection="1">
      <alignment horizontal="left" vertical="center" indent="1" shrinkToFit="1"/>
      <protection locked="0"/>
    </xf>
    <xf numFmtId="41" fontId="5" fillId="24" borderId="17" xfId="64" applyFont="1" applyFill="1" applyBorder="1" applyAlignment="1" applyProtection="1">
      <alignment horizontal="right" vertical="center" shrinkToFit="1"/>
      <protection locked="0"/>
    </xf>
    <xf numFmtId="41" fontId="5" fillId="24" borderId="0" xfId="64" applyFont="1" applyFill="1" applyBorder="1" applyAlignment="1" applyProtection="1">
      <alignment horizontal="right" vertical="center" shrinkToFit="1"/>
      <protection locked="0"/>
    </xf>
    <xf numFmtId="181" fontId="5" fillId="24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2" fillId="24" borderId="14" xfId="0" applyFont="1" applyFill="1" applyBorder="1" applyAlignment="1" applyProtection="1">
      <alignment horizontal="left" vertical="center" indent="1" shrinkToFit="1"/>
      <protection locked="0"/>
    </xf>
    <xf numFmtId="176" fontId="5" fillId="24" borderId="18" xfId="0" applyNumberFormat="1" applyFont="1" applyFill="1" applyBorder="1" applyAlignment="1" applyProtection="1">
      <alignment horizontal="right" vertical="center" shrinkToFit="1"/>
      <protection locked="0"/>
    </xf>
    <xf numFmtId="0" fontId="5" fillId="24" borderId="14" xfId="0" applyFont="1" applyFill="1" applyBorder="1" applyAlignment="1" applyProtection="1">
      <alignment horizontal="right" vertical="center"/>
      <protection locked="0"/>
    </xf>
    <xf numFmtId="185" fontId="5" fillId="24" borderId="14" xfId="0" applyNumberFormat="1" applyFont="1" applyFill="1" applyBorder="1" applyAlignment="1" applyProtection="1">
      <alignment horizontal="right" vertical="center" shrinkToFit="1"/>
      <protection locked="0"/>
    </xf>
    <xf numFmtId="176" fontId="5" fillId="24" borderId="14" xfId="0" applyNumberFormat="1" applyFont="1" applyFill="1" applyBorder="1" applyAlignment="1" applyProtection="1">
      <alignment horizontal="right" vertical="center" shrinkToFit="1"/>
      <protection locked="0"/>
    </xf>
    <xf numFmtId="181" fontId="5" fillId="24" borderId="14" xfId="0" applyNumberFormat="1" applyFont="1" applyFill="1" applyBorder="1" applyAlignment="1" applyProtection="1">
      <alignment horizontal="right" vertical="center" shrinkToFit="1"/>
      <protection locked="0"/>
    </xf>
    <xf numFmtId="181" fontId="5" fillId="24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24" borderId="18" xfId="0" applyFont="1" applyFill="1" applyBorder="1" applyAlignment="1" applyProtection="1">
      <alignment horizontal="center" vertical="center"/>
      <protection locked="0"/>
    </xf>
    <xf numFmtId="0" fontId="54" fillId="24" borderId="33" xfId="0" applyFont="1" applyFill="1" applyBorder="1" applyAlignment="1">
      <alignment horizontal="center" wrapText="1"/>
    </xf>
    <xf numFmtId="0" fontId="54" fillId="24" borderId="31" xfId="0" applyFont="1" applyFill="1" applyBorder="1" applyAlignment="1">
      <alignment horizontal="center" wrapText="1"/>
    </xf>
    <xf numFmtId="0" fontId="17" fillId="24" borderId="0" xfId="0" applyFont="1" applyFill="1" applyAlignment="1">
      <alignment vertical="center" shrinkToFit="1"/>
    </xf>
    <xf numFmtId="0" fontId="17" fillId="24" borderId="15" xfId="0" applyFont="1" applyFill="1" applyBorder="1" applyAlignment="1">
      <alignment horizontal="center" vertical="center" shrinkToFit="1"/>
    </xf>
    <xf numFmtId="0" fontId="0" fillId="24" borderId="0" xfId="0" applyFont="1" applyFill="1" applyAlignment="1">
      <alignment/>
    </xf>
    <xf numFmtId="0" fontId="53" fillId="24" borderId="35" xfId="0" applyFont="1" applyFill="1" applyBorder="1" applyAlignment="1">
      <alignment horizontal="right"/>
    </xf>
    <xf numFmtId="0" fontId="54" fillId="24" borderId="28" xfId="0" applyFont="1" applyFill="1" applyBorder="1" applyAlignment="1">
      <alignment horizontal="center" wrapText="1"/>
    </xf>
    <xf numFmtId="0" fontId="54" fillId="24" borderId="32" xfId="0" applyFont="1" applyFill="1" applyBorder="1" applyAlignment="1">
      <alignment horizontal="center" wrapText="1"/>
    </xf>
    <xf numFmtId="0" fontId="0" fillId="24" borderId="25" xfId="0" applyFont="1" applyFill="1" applyBorder="1" applyAlignment="1">
      <alignment/>
    </xf>
    <xf numFmtId="0" fontId="0" fillId="24" borderId="0" xfId="0" applyFont="1" applyFill="1" applyAlignment="1">
      <alignment/>
    </xf>
    <xf numFmtId="0" fontId="54" fillId="24" borderId="36" xfId="0" applyFont="1" applyFill="1" applyBorder="1" applyAlignment="1">
      <alignment horizontal="center" wrapText="1"/>
    </xf>
    <xf numFmtId="0" fontId="0" fillId="24" borderId="17" xfId="0" applyFont="1" applyFill="1" applyBorder="1" applyAlignment="1">
      <alignment/>
    </xf>
    <xf numFmtId="0" fontId="0" fillId="24" borderId="31" xfId="0" applyFont="1" applyFill="1" applyBorder="1" applyAlignment="1">
      <alignment wrapText="1"/>
    </xf>
    <xf numFmtId="0" fontId="54" fillId="24" borderId="37" xfId="0" applyFont="1" applyFill="1" applyBorder="1" applyAlignment="1">
      <alignment horizontal="center" wrapText="1"/>
    </xf>
    <xf numFmtId="0" fontId="0" fillId="24" borderId="17" xfId="0" applyFont="1" applyFill="1" applyBorder="1" applyAlignment="1">
      <alignment horizontal="center"/>
    </xf>
    <xf numFmtId="0" fontId="54" fillId="24" borderId="28" xfId="0" applyFont="1" applyFill="1" applyBorder="1" applyAlignment="1">
      <alignment horizontal="center" shrinkToFit="1"/>
    </xf>
    <xf numFmtId="0" fontId="0" fillId="24" borderId="38" xfId="0" applyFont="1" applyFill="1" applyBorder="1" applyAlignment="1">
      <alignment wrapText="1"/>
    </xf>
    <xf numFmtId="0" fontId="54" fillId="24" borderId="39" xfId="0" applyFont="1" applyFill="1" applyBorder="1" applyAlignment="1">
      <alignment horizontal="center" wrapText="1"/>
    </xf>
    <xf numFmtId="0" fontId="0" fillId="24" borderId="18" xfId="0" applyFont="1" applyFill="1" applyBorder="1" applyAlignment="1">
      <alignment/>
    </xf>
    <xf numFmtId="0" fontId="0" fillId="24" borderId="36" xfId="0" applyFont="1" applyFill="1" applyBorder="1" applyAlignment="1">
      <alignment/>
    </xf>
    <xf numFmtId="0" fontId="0" fillId="24" borderId="37" xfId="0" applyFont="1" applyFill="1" applyBorder="1" applyAlignment="1">
      <alignment/>
    </xf>
    <xf numFmtId="0" fontId="0" fillId="24" borderId="37" xfId="0" applyFont="1" applyFill="1" applyBorder="1" applyAlignment="1">
      <alignment horizontal="center"/>
    </xf>
    <xf numFmtId="0" fontId="54" fillId="24" borderId="31" xfId="0" applyFont="1" applyFill="1" applyBorder="1" applyAlignment="1">
      <alignment horizontal="center" shrinkToFit="1"/>
    </xf>
    <xf numFmtId="0" fontId="0" fillId="24" borderId="40" xfId="0" applyFont="1" applyFill="1" applyBorder="1" applyAlignment="1">
      <alignment/>
    </xf>
    <xf numFmtId="178" fontId="5" fillId="24" borderId="0" xfId="0" applyNumberFormat="1" applyFont="1" applyFill="1" applyBorder="1" applyAlignment="1">
      <alignment horizontal="center" vertical="center" shrinkToFit="1"/>
    </xf>
    <xf numFmtId="182" fontId="5" fillId="24" borderId="15" xfId="0" applyNumberFormat="1" applyFont="1" applyFill="1" applyBorder="1" applyAlignment="1">
      <alignment horizontal="center" vertical="center" shrinkToFit="1"/>
    </xf>
    <xf numFmtId="197" fontId="5" fillId="24" borderId="0" xfId="0" applyNumberFormat="1" applyFont="1" applyFill="1" applyBorder="1" applyAlignment="1">
      <alignment horizontal="center" vertical="center" shrinkToFit="1"/>
    </xf>
    <xf numFmtId="191" fontId="5" fillId="24" borderId="0" xfId="0" applyNumberFormat="1" applyFont="1" applyFill="1" applyBorder="1" applyAlignment="1">
      <alignment horizontal="center" vertical="center" shrinkToFit="1"/>
    </xf>
    <xf numFmtId="182" fontId="17" fillId="24" borderId="15" xfId="0" applyNumberFormat="1" applyFont="1" applyFill="1" applyBorder="1" applyAlignment="1">
      <alignment horizontal="center" vertical="center" shrinkToFit="1"/>
    </xf>
    <xf numFmtId="0" fontId="17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Alignment="1">
      <alignment/>
    </xf>
    <xf numFmtId="0" fontId="53" fillId="24" borderId="0" xfId="0" applyFont="1" applyFill="1" applyAlignment="1">
      <alignment horizontal="right"/>
    </xf>
    <xf numFmtId="0" fontId="53" fillId="24" borderId="28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vertical="center"/>
    </xf>
    <xf numFmtId="0" fontId="53" fillId="24" borderId="38" xfId="0" applyFont="1" applyFill="1" applyBorder="1" applyAlignment="1">
      <alignment horizontal="center" vertical="center" wrapText="1"/>
    </xf>
    <xf numFmtId="186" fontId="42" fillId="24" borderId="0" xfId="0" applyNumberFormat="1" applyFont="1" applyFill="1" applyBorder="1" applyAlignment="1">
      <alignment vertical="center"/>
    </xf>
    <xf numFmtId="0" fontId="0" fillId="24" borderId="32" xfId="0" applyFont="1" applyFill="1" applyBorder="1" applyAlignment="1">
      <alignment vertical="center"/>
    </xf>
    <xf numFmtId="0" fontId="0" fillId="24" borderId="39" xfId="0" applyFont="1" applyFill="1" applyBorder="1" applyAlignment="1">
      <alignment horizontal="center" vertical="top"/>
    </xf>
    <xf numFmtId="0" fontId="2" fillId="24" borderId="28" xfId="0" applyFont="1" applyFill="1" applyBorder="1" applyAlignment="1">
      <alignment horizontal="center" wrapText="1"/>
    </xf>
    <xf numFmtId="0" fontId="2" fillId="24" borderId="29" xfId="0" applyFont="1" applyFill="1" applyBorder="1" applyAlignment="1">
      <alignment horizontal="center" wrapText="1"/>
    </xf>
    <xf numFmtId="0" fontId="2" fillId="24" borderId="41" xfId="0" applyFont="1" applyFill="1" applyBorder="1" applyAlignment="1">
      <alignment horizontal="center" vertical="center" wrapText="1"/>
    </xf>
    <xf numFmtId="0" fontId="2" fillId="24" borderId="42" xfId="0" applyFont="1" applyFill="1" applyBorder="1" applyAlignment="1">
      <alignment horizontal="center" vertical="center" wrapText="1"/>
    </xf>
    <xf numFmtId="0" fontId="2" fillId="24" borderId="30" xfId="0" applyFont="1" applyFill="1" applyBorder="1" applyAlignment="1">
      <alignment horizontal="center" wrapText="1"/>
    </xf>
    <xf numFmtId="0" fontId="2" fillId="24" borderId="16" xfId="0" applyFont="1" applyFill="1" applyBorder="1" applyAlignment="1">
      <alignment horizontal="justify"/>
    </xf>
    <xf numFmtId="0" fontId="2" fillId="24" borderId="18" xfId="0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 shrinkToFit="1"/>
    </xf>
    <xf numFmtId="179" fontId="17" fillId="24" borderId="15" xfId="0" applyNumberFormat="1" applyFont="1" applyFill="1" applyBorder="1" applyAlignment="1">
      <alignment horizontal="center" vertical="center" shrinkToFit="1"/>
    </xf>
    <xf numFmtId="179" fontId="18" fillId="24" borderId="0" xfId="0" applyNumberFormat="1" applyFont="1" applyFill="1" applyBorder="1" applyAlignment="1">
      <alignment horizontal="center" vertical="center" shrinkToFit="1"/>
    </xf>
    <xf numFmtId="179" fontId="18" fillId="24" borderId="15" xfId="0" applyNumberFormat="1" applyFont="1" applyFill="1" applyBorder="1" applyAlignment="1">
      <alignment horizontal="center" vertical="center" shrinkToFit="1"/>
    </xf>
    <xf numFmtId="179" fontId="18" fillId="24" borderId="14" xfId="0" applyNumberFormat="1" applyFont="1" applyFill="1" applyBorder="1" applyAlignment="1">
      <alignment horizontal="center" vertical="center" shrinkToFit="1"/>
    </xf>
    <xf numFmtId="179" fontId="18" fillId="24" borderId="16" xfId="0" applyNumberFormat="1" applyFont="1" applyFill="1" applyBorder="1" applyAlignment="1">
      <alignment horizontal="center" vertical="center" shrinkToFit="1"/>
    </xf>
    <xf numFmtId="0" fontId="15" fillId="24" borderId="15" xfId="0" applyFont="1" applyFill="1" applyBorder="1" applyAlignment="1" quotePrefix="1">
      <alignment horizontal="center" vertical="center" shrinkToFit="1"/>
    </xf>
    <xf numFmtId="0" fontId="19" fillId="24" borderId="0" xfId="0" applyFont="1" applyFill="1" applyAlignment="1">
      <alignment vertical="center" shrinkToFit="1"/>
    </xf>
    <xf numFmtId="0" fontId="6" fillId="24" borderId="0" xfId="0" applyFont="1" applyFill="1" applyAlignment="1">
      <alignment vertical="center" shrinkToFit="1"/>
    </xf>
    <xf numFmtId="0" fontId="2" fillId="24" borderId="26" xfId="0" applyFont="1" applyFill="1" applyBorder="1" applyAlignment="1">
      <alignment horizontal="center" vertical="center" wrapText="1" shrinkToFit="1"/>
    </xf>
    <xf numFmtId="0" fontId="5" fillId="24" borderId="23" xfId="0" applyFont="1" applyFill="1" applyBorder="1" applyAlignment="1">
      <alignment horizontal="centerContinuous" vertical="center" shrinkToFit="1"/>
    </xf>
    <xf numFmtId="0" fontId="15" fillId="24" borderId="15" xfId="0" applyFont="1" applyFill="1" applyBorder="1" applyAlignment="1" quotePrefix="1">
      <alignment horizontal="center" vertical="center"/>
    </xf>
    <xf numFmtId="0" fontId="15" fillId="24" borderId="0" xfId="0" applyFont="1" applyFill="1" applyAlignment="1" quotePrefix="1">
      <alignment horizontal="center" vertical="center"/>
    </xf>
    <xf numFmtId="0" fontId="20" fillId="0" borderId="22" xfId="0" applyFont="1" applyBorder="1" applyAlignment="1">
      <alignment horizontal="center" vertical="center"/>
    </xf>
    <xf numFmtId="181" fontId="15" fillId="24" borderId="0" xfId="0" applyNumberFormat="1" applyFont="1" applyFill="1" applyBorder="1" applyAlignment="1">
      <alignment horizontal="center" vertical="center" shrinkToFit="1"/>
    </xf>
    <xf numFmtId="187" fontId="15" fillId="24" borderId="0" xfId="0" applyNumberFormat="1" applyFont="1" applyFill="1" applyBorder="1" applyAlignment="1">
      <alignment horizontal="center" vertical="center" shrinkToFit="1"/>
    </xf>
    <xf numFmtId="181" fontId="15" fillId="24" borderId="15" xfId="0" applyNumberFormat="1" applyFont="1" applyFill="1" applyBorder="1" applyAlignment="1">
      <alignment horizontal="center" vertical="center" shrinkToFit="1"/>
    </xf>
    <xf numFmtId="181" fontId="15" fillId="24" borderId="17" xfId="0" applyNumberFormat="1" applyFont="1" applyFill="1" applyBorder="1" applyAlignment="1">
      <alignment horizontal="center" vertical="center" shrinkToFit="1"/>
    </xf>
    <xf numFmtId="0" fontId="19" fillId="24" borderId="0" xfId="0" applyFont="1" applyFill="1" applyBorder="1" applyAlignment="1">
      <alignment vertical="center" shrinkToFit="1"/>
    </xf>
    <xf numFmtId="0" fontId="18" fillId="24" borderId="16" xfId="0" applyFont="1" applyFill="1" applyBorder="1" applyAlignment="1">
      <alignment horizontal="center" vertical="center" shrinkToFit="1"/>
    </xf>
    <xf numFmtId="181" fontId="18" fillId="24" borderId="18" xfId="0" applyNumberFormat="1" applyFont="1" applyFill="1" applyBorder="1" applyAlignment="1">
      <alignment horizontal="center" vertical="center" shrinkToFit="1"/>
    </xf>
    <xf numFmtId="181" fontId="18" fillId="24" borderId="14" xfId="0" applyNumberFormat="1" applyFont="1" applyFill="1" applyBorder="1" applyAlignment="1">
      <alignment horizontal="center" vertical="center" shrinkToFit="1"/>
    </xf>
    <xf numFmtId="187" fontId="18" fillId="24" borderId="14" xfId="0" applyNumberFormat="1" applyFont="1" applyFill="1" applyBorder="1" applyAlignment="1">
      <alignment horizontal="center" vertical="center" shrinkToFit="1"/>
    </xf>
    <xf numFmtId="0" fontId="18" fillId="24" borderId="18" xfId="0" applyFont="1" applyFill="1" applyBorder="1" applyAlignment="1">
      <alignment horizontal="center" vertical="center" shrinkToFit="1"/>
    </xf>
    <xf numFmtId="176" fontId="20" fillId="24" borderId="19" xfId="0" applyNumberFormat="1" applyFont="1" applyFill="1" applyBorder="1" applyAlignment="1">
      <alignment horizontal="center" vertical="center" shrinkToFit="1"/>
    </xf>
    <xf numFmtId="176" fontId="15" fillId="24" borderId="0" xfId="0" applyNumberFormat="1" applyFont="1" applyFill="1" applyBorder="1" applyAlignment="1">
      <alignment horizontal="center" vertical="center" shrinkToFit="1"/>
    </xf>
    <xf numFmtId="176" fontId="15" fillId="24" borderId="14" xfId="0" applyNumberFormat="1" applyFont="1" applyFill="1" applyBorder="1" applyAlignment="1">
      <alignment horizontal="center" vertical="center" shrinkToFit="1"/>
    </xf>
    <xf numFmtId="186" fontId="15" fillId="24" borderId="0" xfId="0" applyNumberFormat="1" applyFont="1" applyFill="1" applyBorder="1" applyAlignment="1">
      <alignment horizontal="center" vertical="center" shrinkToFit="1"/>
    </xf>
    <xf numFmtId="186" fontId="18" fillId="24" borderId="14" xfId="0" applyNumberFormat="1" applyFont="1" applyFill="1" applyBorder="1" applyAlignment="1">
      <alignment horizontal="center" vertical="center" shrinkToFit="1"/>
    </xf>
    <xf numFmtId="0" fontId="15" fillId="24" borderId="15" xfId="0" applyFont="1" applyFill="1" applyBorder="1" applyAlignment="1">
      <alignment horizontal="center" vertical="center"/>
    </xf>
    <xf numFmtId="41" fontId="15" fillId="24" borderId="0" xfId="64" applyFont="1" applyFill="1" applyAlignment="1">
      <alignment vertical="center"/>
    </xf>
    <xf numFmtId="0" fontId="15" fillId="24" borderId="17" xfId="0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41" fontId="15" fillId="24" borderId="0" xfId="64" applyFont="1" applyFill="1" applyBorder="1" applyAlignment="1">
      <alignment vertical="center"/>
    </xf>
    <xf numFmtId="186" fontId="15" fillId="24" borderId="0" xfId="64" applyNumberFormat="1" applyFont="1" applyFill="1" applyAlignment="1">
      <alignment horizontal="right" vertical="center"/>
    </xf>
    <xf numFmtId="186" fontId="15" fillId="24" borderId="0" xfId="64" applyNumberFormat="1" applyFont="1" applyFill="1" applyBorder="1" applyAlignment="1">
      <alignment horizontal="right" vertical="center"/>
    </xf>
    <xf numFmtId="186" fontId="15" fillId="24" borderId="15" xfId="64" applyNumberFormat="1" applyFont="1" applyFill="1" applyBorder="1" applyAlignment="1">
      <alignment horizontal="right" vertical="center"/>
    </xf>
    <xf numFmtId="186" fontId="15" fillId="24" borderId="0" xfId="0" applyNumberFormat="1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vertical="center"/>
    </xf>
    <xf numFmtId="186" fontId="18" fillId="24" borderId="14" xfId="0" applyNumberFormat="1" applyFont="1" applyFill="1" applyBorder="1" applyAlignment="1">
      <alignment horizontal="center" vertical="center"/>
    </xf>
    <xf numFmtId="0" fontId="10" fillId="24" borderId="0" xfId="0" applyFont="1" applyFill="1" applyAlignment="1">
      <alignment vertical="center"/>
    </xf>
    <xf numFmtId="181" fontId="17" fillId="24" borderId="19" xfId="0" applyNumberFormat="1" applyFont="1" applyFill="1" applyBorder="1" applyAlignment="1">
      <alignment horizontal="center" vertical="center" shrinkToFit="1"/>
    </xf>
    <xf numFmtId="203" fontId="5" fillId="24" borderId="17" xfId="0" applyNumberFormat="1" applyFont="1" applyFill="1" applyBorder="1" applyAlignment="1">
      <alignment horizontal="right" vertical="center"/>
    </xf>
    <xf numFmtId="183" fontId="5" fillId="24" borderId="0" xfId="0" applyNumberFormat="1" applyFont="1" applyFill="1" applyAlignment="1">
      <alignment horizontal="right" vertical="center" shrinkToFit="1"/>
    </xf>
    <xf numFmtId="203" fontId="15" fillId="24" borderId="17" xfId="0" applyNumberFormat="1" applyFont="1" applyFill="1" applyBorder="1" applyAlignment="1">
      <alignment horizontal="right" vertical="center" shrinkToFit="1"/>
    </xf>
    <xf numFmtId="183" fontId="15" fillId="24" borderId="0" xfId="0" applyNumberFormat="1" applyFont="1" applyFill="1" applyBorder="1" applyAlignment="1">
      <alignment horizontal="right" vertical="center" shrinkToFit="1"/>
    </xf>
    <xf numFmtId="188" fontId="15" fillId="24" borderId="17" xfId="0" applyNumberFormat="1" applyFont="1" applyFill="1" applyBorder="1" applyAlignment="1">
      <alignment horizontal="right" vertical="center" shrinkToFit="1"/>
    </xf>
    <xf numFmtId="184" fontId="15" fillId="24" borderId="0" xfId="0" applyNumberFormat="1" applyFont="1" applyFill="1" applyBorder="1" applyAlignment="1">
      <alignment horizontal="right" vertical="center" shrinkToFit="1"/>
    </xf>
    <xf numFmtId="202" fontId="5" fillId="24" borderId="0" xfId="0" applyNumberFormat="1" applyFont="1" applyFill="1" applyBorder="1" applyAlignment="1">
      <alignment horizontal="right" vertical="center"/>
    </xf>
    <xf numFmtId="199" fontId="5" fillId="24" borderId="0" xfId="0" applyNumberFormat="1" applyFont="1" applyFill="1" applyBorder="1" applyAlignment="1">
      <alignment horizontal="right" vertical="center" shrinkToFit="1"/>
    </xf>
    <xf numFmtId="202" fontId="5" fillId="24" borderId="0" xfId="0" applyNumberFormat="1" applyFont="1" applyFill="1" applyBorder="1" applyAlignment="1">
      <alignment horizontal="right" vertical="center" shrinkToFit="1"/>
    </xf>
    <xf numFmtId="188" fontId="15" fillId="24" borderId="0" xfId="0" applyNumberFormat="1" applyFont="1" applyFill="1" applyBorder="1" applyAlignment="1">
      <alignment horizontal="right" vertical="center" shrinkToFit="1"/>
    </xf>
    <xf numFmtId="179" fontId="15" fillId="24" borderId="0" xfId="0" applyNumberFormat="1" applyFont="1" applyFill="1" applyBorder="1" applyAlignment="1">
      <alignment horizontal="right" vertical="center" shrinkToFit="1"/>
    </xf>
    <xf numFmtId="0" fontId="19" fillId="24" borderId="0" xfId="0" applyFont="1" applyFill="1" applyBorder="1" applyAlignment="1">
      <alignment vertical="center"/>
    </xf>
    <xf numFmtId="184" fontId="15" fillId="24" borderId="14" xfId="0" applyNumberFormat="1" applyFont="1" applyFill="1" applyBorder="1" applyAlignment="1">
      <alignment horizontal="right" vertical="center" shrinkToFit="1"/>
    </xf>
    <xf numFmtId="188" fontId="18" fillId="24" borderId="17" xfId="0" applyNumberFormat="1" applyFont="1" applyFill="1" applyBorder="1" applyAlignment="1">
      <alignment horizontal="right" vertical="center" shrinkToFit="1"/>
    </xf>
    <xf numFmtId="179" fontId="5" fillId="24" borderId="0" xfId="64" applyNumberFormat="1" applyFont="1" applyFill="1" applyBorder="1" applyAlignment="1">
      <alignment horizontal="center" vertical="center" shrinkToFit="1"/>
    </xf>
    <xf numFmtId="179" fontId="15" fillId="24" borderId="0" xfId="64" applyNumberFormat="1" applyFont="1" applyFill="1" applyBorder="1" applyAlignment="1">
      <alignment horizontal="center" vertical="center" shrinkToFit="1"/>
    </xf>
    <xf numFmtId="0" fontId="2" fillId="24" borderId="0" xfId="0" applyFont="1" applyFill="1" applyAlignment="1">
      <alignment vertical="center" shrinkToFit="1"/>
    </xf>
    <xf numFmtId="176" fontId="5" fillId="24" borderId="17" xfId="0" applyNumberFormat="1" applyFont="1" applyFill="1" applyBorder="1" applyAlignment="1">
      <alignment horizontal="center" vertical="center" shrinkToFit="1"/>
    </xf>
    <xf numFmtId="176" fontId="5" fillId="24" borderId="14" xfId="0" applyNumberFormat="1" applyFont="1" applyFill="1" applyBorder="1" applyAlignment="1">
      <alignment horizontal="center" vertical="center" shrinkToFit="1"/>
    </xf>
    <xf numFmtId="176" fontId="5" fillId="24" borderId="16" xfId="0" applyNumberFormat="1" applyFont="1" applyFill="1" applyBorder="1" applyAlignment="1">
      <alignment horizontal="center" vertical="center" shrinkToFit="1"/>
    </xf>
    <xf numFmtId="0" fontId="5" fillId="24" borderId="14" xfId="0" applyFont="1" applyFill="1" applyBorder="1" applyAlignment="1">
      <alignment horizontal="center" vertical="center" shrinkToFit="1"/>
    </xf>
    <xf numFmtId="0" fontId="5" fillId="24" borderId="16" xfId="0" applyFont="1" applyFill="1" applyBorder="1" applyAlignment="1">
      <alignment horizontal="center" vertical="center" shrinkToFit="1"/>
    </xf>
    <xf numFmtId="0" fontId="5" fillId="24" borderId="17" xfId="0" applyFont="1" applyFill="1" applyBorder="1" applyAlignment="1" quotePrefix="1">
      <alignment horizontal="center" vertical="center" shrinkToFit="1"/>
    </xf>
    <xf numFmtId="176" fontId="2" fillId="24" borderId="25" xfId="0" applyNumberFormat="1" applyFont="1" applyFill="1" applyBorder="1" applyAlignment="1">
      <alignment horizontal="center" vertical="center" shrinkToFit="1"/>
    </xf>
    <xf numFmtId="176" fontId="5" fillId="24" borderId="19" xfId="0" applyNumberFormat="1" applyFont="1" applyFill="1" applyBorder="1" applyAlignment="1">
      <alignment horizontal="center" vertical="center" shrinkToFit="1"/>
    </xf>
    <xf numFmtId="176" fontId="5" fillId="24" borderId="27" xfId="0" applyNumberFormat="1" applyFont="1" applyFill="1" applyBorder="1" applyAlignment="1">
      <alignment horizontal="center" vertical="center" shrinkToFit="1"/>
    </xf>
    <xf numFmtId="0" fontId="2" fillId="24" borderId="0" xfId="0" applyFont="1" applyFill="1" applyBorder="1" applyAlignment="1">
      <alignment horizontal="right" vertical="center"/>
    </xf>
    <xf numFmtId="0" fontId="2" fillId="24" borderId="0" xfId="0" applyFont="1" applyFill="1" applyAlignment="1">
      <alignment vertical="center"/>
    </xf>
    <xf numFmtId="179" fontId="18" fillId="24" borderId="16" xfId="64" applyNumberFormat="1" applyFont="1" applyFill="1" applyBorder="1" applyAlignment="1">
      <alignment horizontal="center" vertical="center" shrinkToFit="1"/>
    </xf>
    <xf numFmtId="0" fontId="58" fillId="0" borderId="0" xfId="85" applyFont="1" applyAlignment="1">
      <alignment vertical="center"/>
      <protection/>
    </xf>
    <xf numFmtId="0" fontId="5" fillId="24" borderId="0" xfId="85" applyFont="1" applyFill="1" applyBorder="1" applyAlignment="1">
      <alignment horizontal="left" vertical="center"/>
      <protection/>
    </xf>
    <xf numFmtId="0" fontId="5" fillId="24" borderId="0" xfId="85" applyFont="1" applyFill="1" applyBorder="1" applyAlignment="1">
      <alignment horizontal="center" vertical="center"/>
      <protection/>
    </xf>
    <xf numFmtId="0" fontId="5" fillId="24" borderId="0" xfId="85" applyFont="1" applyFill="1" applyBorder="1" applyAlignment="1">
      <alignment vertical="center"/>
      <protection/>
    </xf>
    <xf numFmtId="0" fontId="5" fillId="24" borderId="0" xfId="85" applyFont="1" applyFill="1" applyBorder="1" applyAlignment="1">
      <alignment horizontal="right" vertical="center"/>
      <protection/>
    </xf>
    <xf numFmtId="0" fontId="5" fillId="24" borderId="25" xfId="85" applyFont="1" applyFill="1" applyBorder="1" applyAlignment="1">
      <alignment horizontal="center" vertical="center" shrinkToFit="1"/>
      <protection/>
    </xf>
    <xf numFmtId="0" fontId="11" fillId="24" borderId="20" xfId="85" applyFont="1" applyFill="1" applyBorder="1" applyAlignment="1">
      <alignment horizontal="center" vertical="center" shrinkToFit="1"/>
      <protection/>
    </xf>
    <xf numFmtId="0" fontId="5" fillId="24" borderId="20" xfId="85" applyFont="1" applyFill="1" applyBorder="1" applyAlignment="1">
      <alignment horizontal="center" vertical="center" shrinkToFit="1"/>
      <protection/>
    </xf>
    <xf numFmtId="0" fontId="5" fillId="24" borderId="0" xfId="85" applyFont="1" applyFill="1" applyAlignment="1">
      <alignment vertical="center"/>
      <protection/>
    </xf>
    <xf numFmtId="0" fontId="5" fillId="24" borderId="21" xfId="85" applyFont="1" applyFill="1" applyBorder="1" applyAlignment="1">
      <alignment horizontal="center" vertical="center" shrinkToFit="1"/>
      <protection/>
    </xf>
    <xf numFmtId="0" fontId="11" fillId="24" borderId="17" xfId="85" applyFont="1" applyFill="1" applyBorder="1" applyAlignment="1">
      <alignment horizontal="center" vertical="center" shrinkToFit="1"/>
      <protection/>
    </xf>
    <xf numFmtId="0" fontId="5" fillId="24" borderId="21" xfId="85" applyFont="1" applyFill="1" applyBorder="1" applyAlignment="1" quotePrefix="1">
      <alignment horizontal="center" vertical="center" shrinkToFit="1"/>
      <protection/>
    </xf>
    <xf numFmtId="0" fontId="5" fillId="24" borderId="18" xfId="85" applyFont="1" applyFill="1" applyBorder="1" applyAlignment="1">
      <alignment horizontal="center" vertical="center" shrinkToFit="1"/>
      <protection/>
    </xf>
    <xf numFmtId="0" fontId="5" fillId="24" borderId="22" xfId="85" applyFont="1" applyFill="1" applyBorder="1" applyAlignment="1" quotePrefix="1">
      <alignment horizontal="center" vertical="center" shrinkToFit="1"/>
      <protection/>
    </xf>
    <xf numFmtId="0" fontId="5" fillId="24" borderId="22" xfId="85" applyFont="1" applyFill="1" applyBorder="1" applyAlignment="1">
      <alignment horizontal="center" vertical="center" shrinkToFit="1"/>
      <protection/>
    </xf>
    <xf numFmtId="0" fontId="15" fillId="0" borderId="15" xfId="85" applyFont="1" applyFill="1" applyBorder="1" applyAlignment="1">
      <alignment horizontal="center" vertical="center" shrinkToFit="1"/>
      <protection/>
    </xf>
    <xf numFmtId="186" fontId="15" fillId="0" borderId="0" xfId="85" applyNumberFormat="1" applyFont="1" applyFill="1" applyBorder="1" applyAlignment="1">
      <alignment horizontal="center" vertical="center" shrinkToFit="1"/>
      <protection/>
    </xf>
    <xf numFmtId="176" fontId="15" fillId="0" borderId="0" xfId="85" applyNumberFormat="1" applyFont="1" applyFill="1" applyBorder="1" applyAlignment="1">
      <alignment horizontal="center" vertical="center" shrinkToFit="1"/>
      <protection/>
    </xf>
    <xf numFmtId="190" fontId="15" fillId="0" borderId="17" xfId="79" applyFont="1" applyBorder="1" applyAlignment="1">
      <alignment horizontal="center" vertical="center" shrinkToFit="1"/>
    </xf>
    <xf numFmtId="0" fontId="15" fillId="0" borderId="0" xfId="85" applyFont="1" applyFill="1" applyAlignment="1">
      <alignment vertical="center"/>
      <protection/>
    </xf>
    <xf numFmtId="0" fontId="5" fillId="0" borderId="0" xfId="85" applyAlignment="1">
      <alignment/>
      <protection/>
    </xf>
    <xf numFmtId="190" fontId="15" fillId="0" borderId="17" xfId="79" applyFont="1" applyFill="1" applyBorder="1" applyAlignment="1">
      <alignment horizontal="center" vertical="center" shrinkToFit="1"/>
    </xf>
    <xf numFmtId="0" fontId="17" fillId="0" borderId="16" xfId="85" applyFont="1" applyFill="1" applyBorder="1" applyAlignment="1">
      <alignment horizontal="center" vertical="center" shrinkToFit="1"/>
      <protection/>
    </xf>
    <xf numFmtId="0" fontId="17" fillId="0" borderId="18" xfId="85" applyFont="1" applyFill="1" applyBorder="1" applyAlignment="1">
      <alignment horizontal="center" vertical="center" shrinkToFit="1"/>
      <protection/>
    </xf>
    <xf numFmtId="0" fontId="17" fillId="0" borderId="0" xfId="85" applyFont="1" applyFill="1" applyAlignment="1">
      <alignment vertical="center"/>
      <protection/>
    </xf>
    <xf numFmtId="0" fontId="2" fillId="0" borderId="19" xfId="0" applyFont="1" applyFill="1" applyBorder="1" applyAlignment="1">
      <alignment vertical="center"/>
    </xf>
    <xf numFmtId="0" fontId="5" fillId="24" borderId="17" xfId="0" applyFont="1" applyFill="1" applyBorder="1" applyAlignment="1">
      <alignment horizontal="center" vertical="center"/>
    </xf>
    <xf numFmtId="0" fontId="5" fillId="24" borderId="18" xfId="0" applyFont="1" applyFill="1" applyBorder="1" applyAlignment="1">
      <alignment horizontal="center" vertical="center"/>
    </xf>
    <xf numFmtId="0" fontId="5" fillId="0" borderId="0" xfId="85" applyFill="1" applyAlignment="1">
      <alignment/>
      <protection/>
    </xf>
    <xf numFmtId="186" fontId="18" fillId="0" borderId="14" xfId="0" applyNumberFormat="1" applyFont="1" applyFill="1" applyBorder="1" applyAlignment="1">
      <alignment horizontal="center" vertical="center" shrinkToFit="1"/>
    </xf>
    <xf numFmtId="186" fontId="18" fillId="0" borderId="16" xfId="0" applyNumberFormat="1" applyFont="1" applyFill="1" applyBorder="1" applyAlignment="1">
      <alignment horizontal="center" vertical="center" shrinkToFit="1"/>
    </xf>
    <xf numFmtId="186" fontId="17" fillId="0" borderId="18" xfId="0" applyNumberFormat="1" applyFont="1" applyFill="1" applyBorder="1" applyAlignment="1">
      <alignment horizontal="center" vertical="center" shrinkToFit="1"/>
    </xf>
    <xf numFmtId="186" fontId="17" fillId="0" borderId="14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18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0" xfId="85" applyFont="1" applyFill="1" applyAlignment="1">
      <alignment horizontal="left" vertical="center"/>
      <protection/>
    </xf>
    <xf numFmtId="0" fontId="2" fillId="0" borderId="0" xfId="85" applyFont="1" applyFill="1" applyAlignment="1">
      <alignment vertical="center"/>
      <protection/>
    </xf>
    <xf numFmtId="178" fontId="5" fillId="24" borderId="17" xfId="64" applyNumberFormat="1" applyFont="1" applyFill="1" applyBorder="1" applyAlignment="1">
      <alignment horizontal="center" vertical="center" shrinkToFit="1"/>
    </xf>
    <xf numFmtId="178" fontId="5" fillId="24" borderId="0" xfId="64" applyNumberFormat="1" applyFont="1" applyFill="1" applyBorder="1" applyAlignment="1">
      <alignment horizontal="center" vertical="center" shrinkToFit="1"/>
    </xf>
    <xf numFmtId="178" fontId="5" fillId="24" borderId="15" xfId="64" applyNumberFormat="1" applyFont="1" applyFill="1" applyBorder="1" applyAlignment="1">
      <alignment horizontal="center" vertical="center" shrinkToFit="1"/>
    </xf>
    <xf numFmtId="178" fontId="15" fillId="24" borderId="17" xfId="85" applyNumberFormat="1" applyFont="1" applyFill="1" applyBorder="1" applyAlignment="1">
      <alignment horizontal="center" vertical="center" shrinkToFit="1"/>
      <protection/>
    </xf>
    <xf numFmtId="178" fontId="15" fillId="24" borderId="0" xfId="85" applyNumberFormat="1" applyFont="1" applyFill="1" applyBorder="1" applyAlignment="1">
      <alignment horizontal="center" vertical="center" shrinkToFit="1"/>
      <protection/>
    </xf>
    <xf numFmtId="178" fontId="5" fillId="24" borderId="0" xfId="64" applyNumberFormat="1" applyFont="1" applyFill="1" applyBorder="1" applyAlignment="1" applyProtection="1">
      <alignment horizontal="center" vertical="center"/>
      <protection/>
    </xf>
    <xf numFmtId="179" fontId="15" fillId="24" borderId="17" xfId="85" applyNumberFormat="1" applyFont="1" applyFill="1" applyBorder="1" applyAlignment="1">
      <alignment horizontal="center" vertical="center" shrinkToFit="1"/>
      <protection/>
    </xf>
    <xf numFmtId="178" fontId="15" fillId="24" borderId="15" xfId="85" applyNumberFormat="1" applyFont="1" applyFill="1" applyBorder="1" applyAlignment="1">
      <alignment horizontal="center" vertical="center" shrinkToFit="1"/>
      <protection/>
    </xf>
    <xf numFmtId="0" fontId="19" fillId="24" borderId="0" xfId="0" applyFont="1" applyFill="1" applyAlignment="1">
      <alignment horizontal="center" vertical="center" shrinkToFit="1"/>
    </xf>
    <xf numFmtId="0" fontId="19" fillId="24" borderId="0" xfId="0" applyFont="1" applyFill="1" applyAlignment="1">
      <alignment horizontal="center" vertical="center"/>
    </xf>
    <xf numFmtId="178" fontId="5" fillId="24" borderId="0" xfId="64" applyNumberFormat="1" applyFont="1" applyFill="1" applyAlignment="1">
      <alignment horizontal="center" vertical="center" shrinkToFit="1"/>
    </xf>
    <xf numFmtId="178" fontId="15" fillId="24" borderId="0" xfId="64" applyNumberFormat="1" applyFont="1" applyFill="1" applyAlignment="1">
      <alignment horizontal="center" vertical="center" shrinkToFit="1"/>
    </xf>
    <xf numFmtId="178" fontId="15" fillId="24" borderId="0" xfId="64" applyNumberFormat="1" applyFont="1" applyFill="1" applyBorder="1" applyAlignment="1">
      <alignment horizontal="center" vertical="center" shrinkToFit="1"/>
    </xf>
    <xf numFmtId="0" fontId="17" fillId="24" borderId="14" xfId="0" applyFont="1" applyFill="1" applyBorder="1" applyAlignment="1">
      <alignment horizontal="center" vertical="center" shrinkToFit="1"/>
    </xf>
    <xf numFmtId="178" fontId="17" fillId="24" borderId="18" xfId="64" applyNumberFormat="1" applyFont="1" applyFill="1" applyBorder="1" applyAlignment="1">
      <alignment horizontal="center" vertical="center" shrinkToFit="1"/>
    </xf>
    <xf numFmtId="178" fontId="17" fillId="24" borderId="14" xfId="64" applyNumberFormat="1" applyFont="1" applyFill="1" applyBorder="1" applyAlignment="1">
      <alignment horizontal="center" vertical="center" shrinkToFit="1"/>
    </xf>
    <xf numFmtId="0" fontId="17" fillId="24" borderId="0" xfId="0" applyFont="1" applyFill="1" applyAlignment="1">
      <alignment horizontal="center" vertical="center"/>
    </xf>
    <xf numFmtId="178" fontId="17" fillId="24" borderId="16" xfId="64" applyNumberFormat="1" applyFont="1" applyFill="1" applyBorder="1" applyAlignment="1">
      <alignment horizontal="center" vertical="center" shrinkToFit="1"/>
    </xf>
    <xf numFmtId="41" fontId="2" fillId="24" borderId="0" xfId="0" applyNumberFormat="1" applyFont="1" applyFill="1" applyBorder="1" applyAlignment="1">
      <alignment horizontal="center" vertical="center" shrinkToFit="1"/>
    </xf>
    <xf numFmtId="0" fontId="2" fillId="24" borderId="0" xfId="0" applyFont="1" applyFill="1" applyBorder="1" applyAlignment="1">
      <alignment horizontal="left" vertical="center" indent="1" shrinkToFit="1"/>
    </xf>
    <xf numFmtId="0" fontId="2" fillId="24" borderId="0" xfId="0" applyFont="1" applyFill="1" applyBorder="1" applyAlignment="1">
      <alignment horizontal="left" vertical="center"/>
    </xf>
    <xf numFmtId="0" fontId="2" fillId="24" borderId="0" xfId="86" applyFont="1" applyFill="1" applyAlignment="1">
      <alignment horizontal="left"/>
      <protection/>
    </xf>
    <xf numFmtId="0" fontId="2" fillId="24" borderId="0" xfId="86" applyFont="1" applyFill="1" applyAlignment="1">
      <alignment/>
      <protection/>
    </xf>
    <xf numFmtId="0" fontId="2" fillId="0" borderId="0" xfId="0" applyFont="1" applyAlignment="1">
      <alignment/>
    </xf>
    <xf numFmtId="0" fontId="20" fillId="24" borderId="0" xfId="0" applyFont="1" applyFill="1" applyAlignment="1">
      <alignment vertical="center"/>
    </xf>
    <xf numFmtId="0" fontId="2" fillId="24" borderId="19" xfId="0" applyFont="1" applyFill="1" applyBorder="1" applyAlignment="1">
      <alignment vertical="center" shrinkToFit="1"/>
    </xf>
    <xf numFmtId="0" fontId="2" fillId="24" borderId="19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vertical="center" shrinkToFit="1"/>
    </xf>
    <xf numFmtId="0" fontId="20" fillId="24" borderId="0" xfId="0" applyFont="1" applyFill="1" applyBorder="1" applyAlignment="1">
      <alignment/>
    </xf>
    <xf numFmtId="0" fontId="2" fillId="24" borderId="0" xfId="0" applyFont="1" applyFill="1" applyAlignment="1">
      <alignment/>
    </xf>
    <xf numFmtId="0" fontId="20" fillId="24" borderId="19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81" fontId="2" fillId="24" borderId="19" xfId="0" applyNumberFormat="1" applyFont="1" applyFill="1" applyBorder="1" applyAlignment="1">
      <alignment vertical="center"/>
    </xf>
    <xf numFmtId="0" fontId="2" fillId="24" borderId="19" xfId="0" applyFont="1" applyFill="1" applyBorder="1" applyAlignment="1">
      <alignment horizontal="left" vertical="center"/>
    </xf>
    <xf numFmtId="183" fontId="18" fillId="24" borderId="0" xfId="0" applyNumberFormat="1" applyFont="1" applyFill="1" applyBorder="1" applyAlignment="1">
      <alignment horizontal="right" vertical="center" shrinkToFit="1"/>
    </xf>
    <xf numFmtId="184" fontId="18" fillId="24" borderId="0" xfId="0" applyNumberFormat="1" applyFont="1" applyFill="1" applyBorder="1" applyAlignment="1">
      <alignment horizontal="right" vertical="center" shrinkToFit="1"/>
    </xf>
    <xf numFmtId="0" fontId="2" fillId="24" borderId="0" xfId="0" applyFont="1" applyFill="1" applyAlignment="1" quotePrefix="1">
      <alignment vertical="center"/>
    </xf>
    <xf numFmtId="179" fontId="2" fillId="24" borderId="0" xfId="0" applyNumberFormat="1" applyFont="1" applyFill="1" applyAlignment="1">
      <alignment vertical="center"/>
    </xf>
    <xf numFmtId="199" fontId="5" fillId="24" borderId="0" xfId="0" applyNumberFormat="1" applyFont="1" applyFill="1" applyBorder="1" applyAlignment="1">
      <alignment horizontal="center" vertical="center" shrinkToFit="1"/>
    </xf>
    <xf numFmtId="0" fontId="11" fillId="24" borderId="15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5" fillId="24" borderId="25" xfId="0" applyFont="1" applyFill="1" applyBorder="1" applyAlignment="1">
      <alignment horizontal="center" vertical="center"/>
    </xf>
    <xf numFmtId="0" fontId="5" fillId="24" borderId="20" xfId="0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 shrinkToFit="1"/>
    </xf>
    <xf numFmtId="0" fontId="5" fillId="24" borderId="22" xfId="0" applyFont="1" applyFill="1" applyBorder="1" applyAlignment="1">
      <alignment horizontal="center" vertical="center" shrinkToFit="1"/>
    </xf>
    <xf numFmtId="0" fontId="5" fillId="24" borderId="19" xfId="0" applyFont="1" applyFill="1" applyBorder="1" applyAlignment="1">
      <alignment horizontal="center" vertical="center" shrinkToFit="1"/>
    </xf>
    <xf numFmtId="0" fontId="5" fillId="24" borderId="27" xfId="0" applyFont="1" applyFill="1" applyBorder="1" applyAlignment="1">
      <alignment horizontal="center" vertical="center" shrinkToFit="1"/>
    </xf>
    <xf numFmtId="0" fontId="2" fillId="24" borderId="23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24" xfId="0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center" shrinkToFit="1"/>
    </xf>
    <xf numFmtId="0" fontId="2" fillId="24" borderId="12" xfId="0" applyFont="1" applyFill="1" applyBorder="1" applyAlignment="1">
      <alignment horizontal="center" vertical="center" shrinkToFit="1"/>
    </xf>
    <xf numFmtId="0" fontId="2" fillId="24" borderId="24" xfId="0" applyFont="1" applyFill="1" applyBorder="1" applyAlignment="1">
      <alignment horizontal="center" vertical="center" shrinkToFit="1"/>
    </xf>
    <xf numFmtId="0" fontId="11" fillId="24" borderId="27" xfId="0" applyFont="1" applyFill="1" applyBorder="1" applyAlignment="1">
      <alignment horizontal="center" vertical="center"/>
    </xf>
    <xf numFmtId="0" fontId="5" fillId="24" borderId="15" xfId="85" applyFont="1" applyFill="1" applyBorder="1" applyAlignment="1">
      <alignment horizontal="center" vertical="center" shrinkToFit="1"/>
      <protection/>
    </xf>
    <xf numFmtId="0" fontId="5" fillId="24" borderId="16" xfId="85" applyFont="1" applyFill="1" applyBorder="1" applyAlignment="1">
      <alignment horizontal="center" vertical="center" shrinkToFit="1"/>
      <protection/>
    </xf>
    <xf numFmtId="0" fontId="5" fillId="24" borderId="25" xfId="85" applyFont="1" applyFill="1" applyBorder="1" applyAlignment="1">
      <alignment horizontal="center" vertical="center" shrinkToFit="1"/>
      <protection/>
    </xf>
    <xf numFmtId="0" fontId="5" fillId="24" borderId="17" xfId="85" applyFont="1" applyFill="1" applyBorder="1" applyAlignment="1">
      <alignment horizontal="center" vertical="center" shrinkToFit="1"/>
      <protection/>
    </xf>
    <xf numFmtId="0" fontId="5" fillId="24" borderId="18" xfId="85" applyFont="1" applyFill="1" applyBorder="1" applyAlignment="1">
      <alignment horizontal="center" vertical="center" shrinkToFit="1"/>
      <protection/>
    </xf>
    <xf numFmtId="0" fontId="4" fillId="0" borderId="0" xfId="85" applyFont="1" applyBorder="1" applyAlignment="1">
      <alignment horizontal="center" vertical="center"/>
      <protection/>
    </xf>
    <xf numFmtId="0" fontId="4" fillId="0" borderId="0" xfId="85" applyFont="1" applyBorder="1" applyAlignment="1">
      <alignment vertical="center"/>
      <protection/>
    </xf>
    <xf numFmtId="176" fontId="5" fillId="24" borderId="23" xfId="0" applyNumberFormat="1" applyFont="1" applyFill="1" applyBorder="1" applyAlignment="1" quotePrefix="1">
      <alignment horizontal="center" vertical="center" shrinkToFit="1"/>
    </xf>
    <xf numFmtId="176" fontId="5" fillId="24" borderId="12" xfId="0" applyNumberFormat="1" applyFont="1" applyFill="1" applyBorder="1" applyAlignment="1" quotePrefix="1">
      <alignment horizontal="center" vertical="center" shrinkToFit="1"/>
    </xf>
    <xf numFmtId="176" fontId="5" fillId="24" borderId="24" xfId="0" applyNumberFormat="1" applyFont="1" applyFill="1" applyBorder="1" applyAlignment="1" quotePrefix="1">
      <alignment horizontal="center" vertical="center" shrinkToFit="1"/>
    </xf>
    <xf numFmtId="0" fontId="4" fillId="24" borderId="0" xfId="0" applyFont="1" applyFill="1" applyAlignment="1">
      <alignment horizontal="center" vertical="center"/>
    </xf>
    <xf numFmtId="0" fontId="2" fillId="24" borderId="25" xfId="0" applyFont="1" applyFill="1" applyBorder="1" applyAlignment="1" quotePrefix="1">
      <alignment horizontal="center" vertical="center" shrinkToFit="1"/>
    </xf>
    <xf numFmtId="0" fontId="5" fillId="24" borderId="12" xfId="0" applyFont="1" applyFill="1" applyBorder="1" applyAlignment="1">
      <alignment horizontal="center" vertical="center" shrinkToFit="1"/>
    </xf>
    <xf numFmtId="0" fontId="2" fillId="24" borderId="19" xfId="0" applyFont="1" applyFill="1" applyBorder="1" applyAlignment="1" quotePrefix="1">
      <alignment horizontal="center" vertical="center" shrinkToFit="1"/>
    </xf>
    <xf numFmtId="0" fontId="2" fillId="24" borderId="27" xfId="0" applyFont="1" applyFill="1" applyBorder="1" applyAlignment="1" quotePrefix="1">
      <alignment horizontal="center" vertical="center" shrinkToFit="1"/>
    </xf>
    <xf numFmtId="0" fontId="2" fillId="24" borderId="25" xfId="0" applyFont="1" applyFill="1" applyBorder="1" applyAlignment="1">
      <alignment horizontal="center" vertical="center" shrinkToFit="1"/>
    </xf>
    <xf numFmtId="0" fontId="2" fillId="24" borderId="27" xfId="0" applyFont="1" applyFill="1" applyBorder="1" applyAlignment="1">
      <alignment horizontal="center" vertical="center" shrinkToFit="1"/>
    </xf>
    <xf numFmtId="0" fontId="11" fillId="24" borderId="27" xfId="0" applyFont="1" applyFill="1" applyBorder="1" applyAlignment="1">
      <alignment horizontal="center" vertical="center" shrinkToFit="1"/>
    </xf>
    <xf numFmtId="0" fontId="11" fillId="24" borderId="15" xfId="0" applyFont="1" applyFill="1" applyBorder="1" applyAlignment="1">
      <alignment horizontal="center" vertical="center" shrinkToFit="1"/>
    </xf>
    <xf numFmtId="0" fontId="11" fillId="24" borderId="16" xfId="0" applyFont="1" applyFill="1" applyBorder="1" applyAlignment="1">
      <alignment horizontal="center" vertical="center" shrinkToFit="1"/>
    </xf>
    <xf numFmtId="0" fontId="5" fillId="24" borderId="25" xfId="0" applyFont="1" applyFill="1" applyBorder="1" applyAlignment="1">
      <alignment horizontal="center" vertical="center" shrinkToFit="1"/>
    </xf>
    <xf numFmtId="0" fontId="5" fillId="24" borderId="17" xfId="0" applyFont="1" applyFill="1" applyBorder="1" applyAlignment="1">
      <alignment horizontal="center" vertical="center" shrinkToFit="1"/>
    </xf>
    <xf numFmtId="0" fontId="5" fillId="24" borderId="18" xfId="0" applyFont="1" applyFill="1" applyBorder="1" applyAlignment="1">
      <alignment horizontal="center" vertical="center" shrinkToFit="1"/>
    </xf>
    <xf numFmtId="0" fontId="11" fillId="24" borderId="27" xfId="85" applyFont="1" applyFill="1" applyBorder="1" applyAlignment="1">
      <alignment horizontal="center" vertical="center" shrinkToFit="1"/>
      <protection/>
    </xf>
    <xf numFmtId="0" fontId="5" fillId="24" borderId="14" xfId="0" applyFont="1" applyFill="1" applyBorder="1" applyAlignment="1">
      <alignment vertical="center" shrinkToFit="1"/>
    </xf>
    <xf numFmtId="0" fontId="5" fillId="24" borderId="14" xfId="0" applyFont="1" applyFill="1" applyBorder="1" applyAlignment="1">
      <alignment horizontal="right" vertical="center" shrinkToFit="1"/>
    </xf>
    <xf numFmtId="176" fontId="5" fillId="24" borderId="17" xfId="0" applyNumberFormat="1" applyFont="1" applyFill="1" applyBorder="1" applyAlignment="1" quotePrefix="1">
      <alignment horizontal="center" vertical="center" shrinkToFit="1"/>
    </xf>
    <xf numFmtId="0" fontId="4" fillId="24" borderId="0" xfId="0" applyFont="1" applyFill="1" applyAlignment="1">
      <alignment horizontal="center"/>
    </xf>
    <xf numFmtId="0" fontId="54" fillId="24" borderId="32" xfId="0" applyFont="1" applyFill="1" applyBorder="1" applyAlignment="1">
      <alignment horizontal="center" wrapText="1"/>
    </xf>
    <xf numFmtId="0" fontId="54" fillId="24" borderId="42" xfId="0" applyFont="1" applyFill="1" applyBorder="1" applyAlignment="1">
      <alignment horizontal="center" wrapText="1"/>
    </xf>
    <xf numFmtId="0" fontId="54" fillId="24" borderId="39" xfId="0" applyFont="1" applyFill="1" applyBorder="1" applyAlignment="1">
      <alignment horizontal="center" wrapText="1"/>
    </xf>
    <xf numFmtId="0" fontId="54" fillId="24" borderId="35" xfId="0" applyFont="1" applyFill="1" applyBorder="1" applyAlignment="1">
      <alignment horizontal="center" wrapText="1"/>
    </xf>
    <xf numFmtId="0" fontId="54" fillId="24" borderId="43" xfId="0" applyFont="1" applyFill="1" applyBorder="1" applyAlignment="1">
      <alignment horizontal="center" wrapText="1"/>
    </xf>
    <xf numFmtId="0" fontId="54" fillId="24" borderId="44" xfId="0" applyFont="1" applyFill="1" applyBorder="1" applyAlignment="1">
      <alignment horizontal="center" wrapText="1"/>
    </xf>
    <xf numFmtId="0" fontId="54" fillId="24" borderId="45" xfId="0" applyFont="1" applyFill="1" applyBorder="1" applyAlignment="1">
      <alignment horizontal="center" wrapText="1"/>
    </xf>
    <xf numFmtId="0" fontId="53" fillId="24" borderId="35" xfId="0" applyFont="1" applyFill="1" applyBorder="1" applyAlignment="1">
      <alignment horizontal="left"/>
    </xf>
    <xf numFmtId="0" fontId="54" fillId="24" borderId="31" xfId="0" applyFont="1" applyFill="1" applyBorder="1" applyAlignment="1">
      <alignment horizontal="center" wrapText="1"/>
    </xf>
    <xf numFmtId="0" fontId="54" fillId="24" borderId="38" xfId="0" applyFont="1" applyFill="1" applyBorder="1" applyAlignment="1">
      <alignment horizontal="center" wrapText="1"/>
    </xf>
    <xf numFmtId="0" fontId="0" fillId="24" borderId="36" xfId="0" applyFont="1" applyFill="1" applyBorder="1" applyAlignment="1">
      <alignment horizontal="center" vertical="center" wrapText="1"/>
    </xf>
    <xf numFmtId="0" fontId="0" fillId="24" borderId="37" xfId="0" applyFont="1" applyFill="1" applyBorder="1" applyAlignment="1">
      <alignment horizontal="center" vertical="center" wrapText="1"/>
    </xf>
    <xf numFmtId="0" fontId="0" fillId="24" borderId="40" xfId="0" applyFont="1" applyFill="1" applyBorder="1" applyAlignment="1">
      <alignment horizontal="center" vertical="center" wrapText="1"/>
    </xf>
    <xf numFmtId="0" fontId="54" fillId="24" borderId="33" xfId="0" applyFont="1" applyFill="1" applyBorder="1" applyAlignment="1">
      <alignment horizontal="center" wrapText="1"/>
    </xf>
    <xf numFmtId="0" fontId="54" fillId="24" borderId="0" xfId="0" applyFont="1" applyFill="1" applyBorder="1" applyAlignment="1">
      <alignment horizontal="center" wrapText="1"/>
    </xf>
    <xf numFmtId="0" fontId="54" fillId="24" borderId="36" xfId="0" applyFont="1" applyFill="1" applyBorder="1" applyAlignment="1">
      <alignment horizontal="center" wrapText="1"/>
    </xf>
    <xf numFmtId="0" fontId="54" fillId="24" borderId="37" xfId="0" applyFont="1" applyFill="1" applyBorder="1" applyAlignment="1">
      <alignment horizontal="center" wrapText="1"/>
    </xf>
    <xf numFmtId="0" fontId="2" fillId="24" borderId="19" xfId="0" applyFont="1" applyFill="1" applyBorder="1" applyAlignment="1">
      <alignment horizontal="center" vertical="center" shrinkToFit="1"/>
    </xf>
    <xf numFmtId="0" fontId="2" fillId="24" borderId="21" xfId="0" applyFont="1" applyFill="1" applyBorder="1" applyAlignment="1">
      <alignment horizontal="center" vertical="center" wrapText="1" shrinkToFit="1"/>
    </xf>
    <xf numFmtId="0" fontId="2" fillId="24" borderId="22" xfId="0" applyFont="1" applyFill="1" applyBorder="1" applyAlignment="1">
      <alignment horizontal="center" vertical="center" wrapText="1" shrinkToFit="1"/>
    </xf>
    <xf numFmtId="0" fontId="2" fillId="24" borderId="15" xfId="0" applyFont="1" applyFill="1" applyBorder="1" applyAlignment="1">
      <alignment horizontal="center" vertical="center" wrapText="1" shrinkToFit="1"/>
    </xf>
    <xf numFmtId="0" fontId="2" fillId="24" borderId="16" xfId="0" applyFont="1" applyFill="1" applyBorder="1" applyAlignment="1">
      <alignment horizontal="center" vertical="center" wrapText="1" shrinkToFit="1"/>
    </xf>
    <xf numFmtId="0" fontId="5" fillId="24" borderId="0" xfId="0" applyFont="1" applyFill="1" applyBorder="1" applyAlignment="1">
      <alignment horizontal="center" vertical="center" shrinkToFit="1"/>
    </xf>
    <xf numFmtId="0" fontId="53" fillId="24" borderId="36" xfId="0" applyFont="1" applyFill="1" applyBorder="1" applyAlignment="1">
      <alignment horizontal="center" vertical="center" wrapText="1"/>
    </xf>
    <xf numFmtId="0" fontId="53" fillId="24" borderId="4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 wrapText="1"/>
    </xf>
    <xf numFmtId="0" fontId="0" fillId="24" borderId="32" xfId="0" applyFont="1" applyFill="1" applyBorder="1" applyAlignment="1">
      <alignment horizontal="center" vertical="center"/>
    </xf>
    <xf numFmtId="0" fontId="0" fillId="24" borderId="39" xfId="0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 horizontal="center" vertical="center" shrinkToFit="1"/>
    </xf>
    <xf numFmtId="0" fontId="20" fillId="24" borderId="19" xfId="0" applyFont="1" applyFill="1" applyBorder="1" applyAlignment="1">
      <alignment horizontal="center"/>
    </xf>
    <xf numFmtId="0" fontId="2" fillId="24" borderId="42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46" xfId="0" applyFont="1" applyFill="1" applyBorder="1" applyAlignment="1">
      <alignment horizontal="center" vertical="center" wrapText="1" shrinkToFit="1"/>
    </xf>
    <xf numFmtId="0" fontId="5" fillId="24" borderId="46" xfId="0" applyFont="1" applyFill="1" applyBorder="1" applyAlignment="1">
      <alignment horizontal="center" vertical="center" wrapText="1" shrinkToFit="1"/>
    </xf>
    <xf numFmtId="0" fontId="20" fillId="24" borderId="0" xfId="0" applyFont="1" applyFill="1" applyBorder="1" applyAlignment="1">
      <alignment horizontal="left"/>
    </xf>
    <xf numFmtId="0" fontId="2" fillId="24" borderId="25" xfId="0" applyFont="1" applyFill="1" applyBorder="1" applyAlignment="1">
      <alignment horizontal="center" vertical="center" wrapText="1" shrinkToFit="1"/>
    </xf>
    <xf numFmtId="0" fontId="2" fillId="24" borderId="19" xfId="0" applyFont="1" applyFill="1" applyBorder="1" applyAlignment="1">
      <alignment horizontal="center" vertical="center" wrapText="1" shrinkToFit="1"/>
    </xf>
    <xf numFmtId="0" fontId="5" fillId="24" borderId="19" xfId="0" applyFont="1" applyFill="1" applyBorder="1" applyAlignment="1">
      <alignment horizontal="center" vertical="center" wrapText="1" shrinkToFit="1"/>
    </xf>
    <xf numFmtId="0" fontId="11" fillId="24" borderId="27" xfId="0" applyFont="1" applyFill="1" applyBorder="1" applyAlignment="1">
      <alignment horizontal="center" vertical="center" wrapText="1" shrinkToFit="1"/>
    </xf>
    <xf numFmtId="0" fontId="5" fillId="24" borderId="15" xfId="0" applyFont="1" applyFill="1" applyBorder="1" applyAlignment="1">
      <alignment horizontal="center" vertical="center" shrinkToFit="1"/>
    </xf>
    <xf numFmtId="0" fontId="20" fillId="24" borderId="36" xfId="0" applyFont="1" applyFill="1" applyBorder="1" applyAlignment="1">
      <alignment horizontal="center" vertical="center" wrapText="1"/>
    </xf>
    <xf numFmtId="0" fontId="20" fillId="24" borderId="47" xfId="0" applyFont="1" applyFill="1" applyBorder="1" applyAlignment="1">
      <alignment horizontal="center" vertical="center" wrapText="1"/>
    </xf>
    <xf numFmtId="0" fontId="55" fillId="24" borderId="0" xfId="0" applyFont="1" applyFill="1" applyAlignment="1">
      <alignment horizontal="center" vertical="center"/>
    </xf>
    <xf numFmtId="0" fontId="11" fillId="24" borderId="20" xfId="0" applyFont="1" applyFill="1" applyBorder="1" applyAlignment="1">
      <alignment horizontal="center" vertical="center" wrapText="1" shrinkToFit="1"/>
    </xf>
    <xf numFmtId="0" fontId="5" fillId="24" borderId="21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vertical="center"/>
    </xf>
    <xf numFmtId="0" fontId="5" fillId="24" borderId="18" xfId="0" applyFont="1" applyFill="1" applyBorder="1" applyAlignment="1" quotePrefix="1">
      <alignment horizontal="center" vertical="center" shrinkToFit="1"/>
    </xf>
    <xf numFmtId="188" fontId="5" fillId="24" borderId="0" xfId="0" applyNumberFormat="1" applyFont="1" applyFill="1" applyBorder="1" applyAlignment="1">
      <alignment horizontal="right" vertical="center" shrinkToFit="1"/>
    </xf>
    <xf numFmtId="188" fontId="5" fillId="24" borderId="14" xfId="0" applyNumberFormat="1" applyFont="1" applyFill="1" applyBorder="1" applyAlignment="1">
      <alignment horizontal="right" vertical="center" shrinkToFit="1"/>
    </xf>
    <xf numFmtId="0" fontId="2" fillId="24" borderId="15" xfId="0" applyFont="1" applyFill="1" applyBorder="1" applyAlignment="1">
      <alignment horizontal="center" vertical="center" shrinkToFit="1"/>
    </xf>
    <xf numFmtId="0" fontId="2" fillId="24" borderId="16" xfId="0" applyFont="1" applyFill="1" applyBorder="1" applyAlignment="1">
      <alignment horizontal="center" vertical="center" shrinkToFit="1"/>
    </xf>
    <xf numFmtId="188" fontId="5" fillId="24" borderId="17" xfId="0" applyNumberFormat="1" applyFont="1" applyFill="1" applyBorder="1" applyAlignment="1">
      <alignment horizontal="right" vertical="center" shrinkToFit="1"/>
    </xf>
    <xf numFmtId="188" fontId="5" fillId="24" borderId="18" xfId="0" applyNumberFormat="1" applyFont="1" applyFill="1" applyBorder="1" applyAlignment="1">
      <alignment horizontal="right" vertical="center" shrinkToFit="1"/>
    </xf>
    <xf numFmtId="183" fontId="5" fillId="24" borderId="0" xfId="0" applyNumberFormat="1" applyFont="1" applyFill="1" applyBorder="1" applyAlignment="1">
      <alignment horizontal="right" vertical="center" shrinkToFit="1"/>
    </xf>
    <xf numFmtId="183" fontId="5" fillId="24" borderId="14" xfId="0" applyNumberFormat="1" applyFont="1" applyFill="1" applyBorder="1" applyAlignment="1">
      <alignment horizontal="right" vertical="center" shrinkToFit="1"/>
    </xf>
    <xf numFmtId="188" fontId="18" fillId="24" borderId="0" xfId="0" applyNumberFormat="1" applyFont="1" applyFill="1" applyBorder="1" applyAlignment="1">
      <alignment horizontal="right" vertical="center" shrinkToFit="1"/>
    </xf>
    <xf numFmtId="0" fontId="18" fillId="24" borderId="15" xfId="0" applyFont="1" applyFill="1" applyBorder="1" applyAlignment="1">
      <alignment horizontal="center" vertical="center" shrinkToFit="1"/>
    </xf>
    <xf numFmtId="188" fontId="18" fillId="24" borderId="17" xfId="0" applyNumberFormat="1" applyFont="1" applyFill="1" applyBorder="1" applyAlignment="1">
      <alignment horizontal="right" vertical="center" shrinkToFit="1"/>
    </xf>
    <xf numFmtId="0" fontId="5" fillId="24" borderId="18" xfId="0" applyFont="1" applyFill="1" applyBorder="1" applyAlignment="1" applyProtection="1">
      <alignment horizontal="center" vertical="center" shrinkToFit="1"/>
      <protection locked="0"/>
    </xf>
    <xf numFmtId="0" fontId="5" fillId="24" borderId="14" xfId="0" applyFont="1" applyFill="1" applyBorder="1" applyAlignment="1" applyProtection="1" quotePrefix="1">
      <alignment horizontal="center" vertical="center" shrinkToFit="1"/>
      <protection locked="0"/>
    </xf>
    <xf numFmtId="0" fontId="5" fillId="24" borderId="16" xfId="0" applyFont="1" applyFill="1" applyBorder="1" applyAlignment="1" applyProtection="1" quotePrefix="1">
      <alignment horizontal="center" vertical="center" shrinkToFit="1"/>
      <protection locked="0"/>
    </xf>
    <xf numFmtId="0" fontId="5" fillId="24" borderId="14" xfId="0" applyFont="1" applyFill="1" applyBorder="1" applyAlignment="1" applyProtection="1">
      <alignment horizontal="center" vertical="center" shrinkToFit="1"/>
      <protection locked="0"/>
    </xf>
    <xf numFmtId="0" fontId="5" fillId="24" borderId="16" xfId="0" applyFont="1" applyFill="1" applyBorder="1" applyAlignment="1" applyProtection="1">
      <alignment horizontal="center" vertical="center" shrinkToFit="1"/>
      <protection locked="0"/>
    </xf>
    <xf numFmtId="0" fontId="4" fillId="24" borderId="0" xfId="0" applyFont="1" applyFill="1" applyAlignment="1" applyProtection="1">
      <alignment horizontal="center" vertical="center" wrapText="1" shrinkToFit="1"/>
      <protection locked="0"/>
    </xf>
    <xf numFmtId="0" fontId="4" fillId="24" borderId="0" xfId="0" applyFont="1" applyFill="1" applyAlignment="1" applyProtection="1">
      <alignment horizontal="center" vertical="center" shrinkToFit="1"/>
      <protection locked="0"/>
    </xf>
    <xf numFmtId="0" fontId="2" fillId="24" borderId="25" xfId="0" applyFont="1" applyFill="1" applyBorder="1" applyAlignment="1" applyProtection="1">
      <alignment horizontal="center" vertical="center" shrinkToFit="1"/>
      <protection locked="0"/>
    </xf>
    <xf numFmtId="0" fontId="5" fillId="24" borderId="19" xfId="0" applyFont="1" applyFill="1" applyBorder="1" applyAlignment="1" applyProtection="1">
      <alignment horizontal="center" vertical="center" shrinkToFit="1"/>
      <protection locked="0"/>
    </xf>
    <xf numFmtId="0" fontId="5" fillId="24" borderId="27" xfId="0" applyFont="1" applyFill="1" applyBorder="1" applyAlignment="1" applyProtection="1">
      <alignment horizontal="center" vertical="center" shrinkToFit="1"/>
      <protection locked="0"/>
    </xf>
    <xf numFmtId="185" fontId="5" fillId="24" borderId="14" xfId="0" applyNumberFormat="1" applyFont="1" applyFill="1" applyBorder="1" applyAlignment="1" applyProtection="1">
      <alignment horizontal="right" vertical="center" shrinkToFit="1"/>
      <protection locked="0"/>
    </xf>
    <xf numFmtId="185" fontId="5" fillId="24" borderId="0" xfId="0" applyNumberFormat="1" applyFont="1" applyFill="1" applyBorder="1" applyAlignment="1" applyProtection="1">
      <alignment horizontal="right" vertical="center" shrinkToFit="1"/>
      <protection locked="0"/>
    </xf>
    <xf numFmtId="0" fontId="18" fillId="24" borderId="18" xfId="0" applyFont="1" applyFill="1" applyBorder="1" applyAlignment="1">
      <alignment horizontal="center" vertical="center"/>
    </xf>
    <xf numFmtId="0" fontId="2" fillId="24" borderId="0" xfId="0" applyFont="1" applyFill="1" applyAlignment="1" applyProtection="1">
      <alignment vertical="center"/>
      <protection locked="0"/>
    </xf>
    <xf numFmtId="176" fontId="2" fillId="24" borderId="0" xfId="0" applyNumberFormat="1" applyFont="1" applyFill="1" applyAlignment="1" applyProtection="1">
      <alignment vertical="center"/>
      <protection locked="0"/>
    </xf>
  </cellXfs>
  <cellStyles count="10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咬訌裝?INCOM1" xfId="41"/>
    <cellStyle name="咬訌裝?INCOM10" xfId="42"/>
    <cellStyle name="咬訌裝?INCOM2" xfId="43"/>
    <cellStyle name="咬訌裝?INCOM3" xfId="44"/>
    <cellStyle name="咬訌裝?INCOM4" xfId="45"/>
    <cellStyle name="咬訌裝?INCOM5" xfId="46"/>
    <cellStyle name="咬訌裝?INCOM6" xfId="47"/>
    <cellStyle name="咬訌裝?INCOM7" xfId="48"/>
    <cellStyle name="咬訌裝?INCOM8" xfId="49"/>
    <cellStyle name="咬訌裝?INCOM9" xfId="50"/>
    <cellStyle name="咬訌裝?PRIB11" xfId="51"/>
    <cellStyle name="나쁨" xfId="52"/>
    <cellStyle name="똿뗦먛귟 [0.00]_PRODUCT DETAIL Q1" xfId="53"/>
    <cellStyle name="똿뗦먛귟_PRODUCT DETAIL Q1" xfId="54"/>
    <cellStyle name="메모" xfId="55"/>
    <cellStyle name="믅됞 [0.00]_PRODUCT DETAIL Q1" xfId="56"/>
    <cellStyle name="믅됞_PRODUCT DETAIL Q1" xfId="57"/>
    <cellStyle name="Percent" xfId="58"/>
    <cellStyle name="보통" xfId="59"/>
    <cellStyle name="뷭?_BOOKSHIP" xfId="60"/>
    <cellStyle name="설명 텍스트" xfId="61"/>
    <cellStyle name="셀 확인" xfId="62"/>
    <cellStyle name="Comma" xfId="63"/>
    <cellStyle name="Comma [0]" xfId="64"/>
    <cellStyle name="스타일 1" xfId="65"/>
    <cellStyle name="안건회계법인" xfId="66"/>
    <cellStyle name="연결된 셀" xfId="67"/>
    <cellStyle name="Followed Hyperlink" xfId="68"/>
    <cellStyle name="요약" xfId="69"/>
    <cellStyle name="입력" xfId="70"/>
    <cellStyle name="제목" xfId="71"/>
    <cellStyle name="제목 1" xfId="72"/>
    <cellStyle name="제목 2" xfId="73"/>
    <cellStyle name="제목 3" xfId="74"/>
    <cellStyle name="제목 4" xfId="75"/>
    <cellStyle name="좋음" xfId="76"/>
    <cellStyle name="출력" xfId="77"/>
    <cellStyle name="콤마 [0]_ 견적기준 FLOW " xfId="78"/>
    <cellStyle name="콤마 [0]_해안선및도서" xfId="79"/>
    <cellStyle name="콤마_ 견적기준 FLOW " xfId="80"/>
    <cellStyle name="Currency" xfId="81"/>
    <cellStyle name="Currency [0]" xfId="82"/>
    <cellStyle name="통화 [0] 2" xfId="83"/>
    <cellStyle name="표준 2" xfId="84"/>
    <cellStyle name="표준_15.재정" xfId="85"/>
    <cellStyle name="표준_인구" xfId="86"/>
    <cellStyle name="Hyperlink" xfId="87"/>
    <cellStyle name="A¨­￠￢￠O [0]_INQUIRY ￠?￥i¨u¡AAⓒ￢Aⓒª " xfId="88"/>
    <cellStyle name="A¨­￠￢￠O_INQUIRY ￠?￥i¨u¡AAⓒ￢Aⓒª " xfId="89"/>
    <cellStyle name="AeE­ [0]_AMT " xfId="90"/>
    <cellStyle name="AeE­_AMT " xfId="91"/>
    <cellStyle name="AeE¡ⓒ [0]_INQUIRY ￠?￥i¨u¡AAⓒ￢Aⓒª " xfId="92"/>
    <cellStyle name="AeE¡ⓒ_INQUIRY ￠?￥i¨u¡AAⓒ￢Aⓒª " xfId="93"/>
    <cellStyle name="AÞ¸¶ [0]_AN°y(1.25) " xfId="94"/>
    <cellStyle name="AÞ¸¶_AN°y(1.25) " xfId="95"/>
    <cellStyle name="C¡IA¨ª_¡ic¨u¡A¨￢I¨￢¡Æ AN¡Æe " xfId="96"/>
    <cellStyle name="C￥AØ_¿μ¾÷CoE² " xfId="97"/>
    <cellStyle name="Calc Currency (0)" xfId="98"/>
    <cellStyle name="Comma [0]_ SG&amp;A Bridge " xfId="99"/>
    <cellStyle name="Comma_ SG&amp;A Bridge " xfId="100"/>
    <cellStyle name="Comma0" xfId="101"/>
    <cellStyle name="Curren?_x0012_퐀_x0017_?" xfId="102"/>
    <cellStyle name="Currency [0]_ SG&amp;A Bridge " xfId="103"/>
    <cellStyle name="Currency_ SG&amp;A Bridge " xfId="104"/>
    <cellStyle name="Currency0" xfId="105"/>
    <cellStyle name="Date" xfId="106"/>
    <cellStyle name="Fixed" xfId="107"/>
    <cellStyle name="Header1" xfId="108"/>
    <cellStyle name="Header2" xfId="109"/>
    <cellStyle name="Heading 1" xfId="110"/>
    <cellStyle name="Heading 2" xfId="111"/>
    <cellStyle name="Normal_ SG&amp;A Bridge " xfId="112"/>
    <cellStyle name="Percent [2]" xfId="113"/>
    <cellStyle name="subhead" xfId="114"/>
    <cellStyle name="Total" xfId="115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M27"/>
  <sheetViews>
    <sheetView tabSelected="1" zoomScale="76" zoomScaleNormal="76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M1"/>
    </sheetView>
  </sheetViews>
  <sheetFormatPr defaultColWidth="8.88671875" defaultRowHeight="13.5"/>
  <cols>
    <col min="1" max="1" width="8.3359375" style="10" customWidth="1"/>
    <col min="2" max="2" width="12.21484375" style="10" customWidth="1"/>
    <col min="3" max="3" width="12.3359375" style="10" customWidth="1"/>
    <col min="4" max="4" width="9.10546875" style="10" bestFit="1" customWidth="1"/>
    <col min="5" max="7" width="10.3359375" style="10" customWidth="1"/>
    <col min="8" max="8" width="9.10546875" style="10" customWidth="1"/>
    <col min="9" max="13" width="10.3359375" style="10" customWidth="1"/>
    <col min="14" max="14" width="9.5546875" style="10" customWidth="1"/>
    <col min="15" max="16384" width="8.88671875" style="10" customWidth="1"/>
  </cols>
  <sheetData>
    <row r="1" spans="1:13" ht="25.5" customHeight="1">
      <c r="A1" s="484" t="s">
        <v>396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</row>
    <row r="2" spans="1:13" ht="15.75" customHeight="1">
      <c r="A2" s="11" t="s">
        <v>397</v>
      </c>
      <c r="B2" s="11"/>
      <c r="C2" s="12"/>
      <c r="D2" s="12"/>
      <c r="E2" s="12"/>
      <c r="F2" s="12"/>
      <c r="G2" s="12"/>
      <c r="H2" s="12"/>
      <c r="I2" s="12"/>
      <c r="J2" s="12"/>
      <c r="M2" s="13" t="s">
        <v>5</v>
      </c>
    </row>
    <row r="3" spans="1:13" ht="19.5" customHeight="1">
      <c r="A3" s="491" t="s">
        <v>60</v>
      </c>
      <c r="B3" s="15" t="s">
        <v>166</v>
      </c>
      <c r="C3" s="485" t="s">
        <v>167</v>
      </c>
      <c r="D3" s="487"/>
      <c r="E3" s="487"/>
      <c r="F3" s="487"/>
      <c r="G3" s="487"/>
      <c r="H3" s="487"/>
      <c r="I3" s="487"/>
      <c r="J3" s="487"/>
      <c r="K3" s="487"/>
      <c r="L3" s="488"/>
      <c r="M3" s="494" t="s">
        <v>400</v>
      </c>
    </row>
    <row r="4" spans="1:13" ht="19.5" customHeight="1">
      <c r="A4" s="492"/>
      <c r="B4" s="17"/>
      <c r="C4" s="20"/>
      <c r="D4" s="485" t="s">
        <v>398</v>
      </c>
      <c r="E4" s="486"/>
      <c r="F4" s="486"/>
      <c r="G4" s="486"/>
      <c r="H4" s="486"/>
      <c r="I4" s="486"/>
      <c r="J4" s="486"/>
      <c r="K4" s="489" t="s">
        <v>399</v>
      </c>
      <c r="L4" s="490"/>
      <c r="M4" s="495"/>
    </row>
    <row r="5" spans="1:13" ht="19.5" customHeight="1">
      <c r="A5" s="492"/>
      <c r="B5" s="17"/>
      <c r="C5" s="96"/>
      <c r="D5" s="20"/>
      <c r="E5" s="20" t="s">
        <v>401</v>
      </c>
      <c r="F5" s="20" t="s">
        <v>402</v>
      </c>
      <c r="G5" s="20" t="s">
        <v>403</v>
      </c>
      <c r="H5" s="20" t="s">
        <v>404</v>
      </c>
      <c r="I5" s="21" t="s">
        <v>405</v>
      </c>
      <c r="J5" s="20" t="s">
        <v>406</v>
      </c>
      <c r="K5" s="20"/>
      <c r="L5" s="15" t="s">
        <v>407</v>
      </c>
      <c r="M5" s="495"/>
    </row>
    <row r="6" spans="1:13" ht="19.5" customHeight="1">
      <c r="A6" s="492"/>
      <c r="B6" s="17" t="s">
        <v>408</v>
      </c>
      <c r="C6" s="96"/>
      <c r="D6" s="17"/>
      <c r="E6" s="17"/>
      <c r="F6" s="17"/>
      <c r="G6" s="17"/>
      <c r="H6" s="17"/>
      <c r="I6" s="17"/>
      <c r="J6" s="17" t="s">
        <v>409</v>
      </c>
      <c r="K6" s="17"/>
      <c r="L6" s="17" t="s">
        <v>410</v>
      </c>
      <c r="M6" s="495"/>
    </row>
    <row r="7" spans="1:13" ht="19.5" customHeight="1">
      <c r="A7" s="493"/>
      <c r="B7" s="24" t="s">
        <v>411</v>
      </c>
      <c r="C7" s="24"/>
      <c r="D7" s="24"/>
      <c r="E7" s="26" t="s">
        <v>412</v>
      </c>
      <c r="F7" s="26" t="s">
        <v>413</v>
      </c>
      <c r="G7" s="26" t="s">
        <v>414</v>
      </c>
      <c r="H7" s="322" t="s">
        <v>65</v>
      </c>
      <c r="I7" s="26" t="s">
        <v>415</v>
      </c>
      <c r="J7" s="24" t="s">
        <v>416</v>
      </c>
      <c r="K7" s="24"/>
      <c r="L7" s="24" t="s">
        <v>417</v>
      </c>
      <c r="M7" s="496"/>
    </row>
    <row r="8" spans="1:13" ht="24.75" customHeight="1">
      <c r="A8" s="27" t="s">
        <v>64</v>
      </c>
      <c r="B8" s="62">
        <v>373649</v>
      </c>
      <c r="C8" s="62">
        <v>357826</v>
      </c>
      <c r="D8" s="62">
        <v>207994</v>
      </c>
      <c r="E8" s="38">
        <v>146880</v>
      </c>
      <c r="F8" s="38">
        <v>50462</v>
      </c>
      <c r="G8" s="38">
        <v>3096</v>
      </c>
      <c r="H8" s="38">
        <v>7556</v>
      </c>
      <c r="I8" s="28">
        <v>0</v>
      </c>
      <c r="J8" s="28">
        <v>0</v>
      </c>
      <c r="K8" s="38">
        <v>132034</v>
      </c>
      <c r="L8" s="38">
        <v>116290</v>
      </c>
      <c r="M8" s="19" t="s">
        <v>64</v>
      </c>
    </row>
    <row r="9" spans="1:13" ht="24.75" customHeight="1">
      <c r="A9" s="27" t="s">
        <v>325</v>
      </c>
      <c r="B9" s="62">
        <v>438882</v>
      </c>
      <c r="C9" s="62">
        <v>429182</v>
      </c>
      <c r="D9" s="62">
        <v>255384</v>
      </c>
      <c r="E9" s="38">
        <v>186146</v>
      </c>
      <c r="F9" s="38">
        <v>52992</v>
      </c>
      <c r="G9" s="38">
        <v>6878</v>
      </c>
      <c r="H9" s="38">
        <v>9368</v>
      </c>
      <c r="I9" s="28">
        <v>0</v>
      </c>
      <c r="J9" s="28">
        <v>0</v>
      </c>
      <c r="K9" s="38">
        <v>137929</v>
      </c>
      <c r="L9" s="38">
        <v>121341</v>
      </c>
      <c r="M9" s="19" t="s">
        <v>325</v>
      </c>
    </row>
    <row r="10" spans="1:13" s="316" customFormat="1" ht="24.75" customHeight="1">
      <c r="A10" s="105" t="s">
        <v>326</v>
      </c>
      <c r="B10" s="97">
        <v>388968</v>
      </c>
      <c r="C10" s="323">
        <v>369493</v>
      </c>
      <c r="D10" s="323">
        <v>225128</v>
      </c>
      <c r="E10" s="323">
        <v>145852</v>
      </c>
      <c r="F10" s="323">
        <v>64552</v>
      </c>
      <c r="G10" s="323">
        <v>7719</v>
      </c>
      <c r="H10" s="323">
        <v>7005</v>
      </c>
      <c r="I10" s="324">
        <v>0</v>
      </c>
      <c r="J10" s="324">
        <v>0</v>
      </c>
      <c r="K10" s="323">
        <v>123973</v>
      </c>
      <c r="L10" s="325">
        <v>106874</v>
      </c>
      <c r="M10" s="90" t="s">
        <v>326</v>
      </c>
    </row>
    <row r="11" spans="1:13" s="327" customFormat="1" ht="24.75" customHeight="1">
      <c r="A11" s="105" t="s">
        <v>327</v>
      </c>
      <c r="B11" s="326">
        <v>449075</v>
      </c>
      <c r="C11" s="323">
        <v>454181</v>
      </c>
      <c r="D11" s="323">
        <v>232159</v>
      </c>
      <c r="E11" s="323">
        <v>156500</v>
      </c>
      <c r="F11" s="323">
        <v>62653</v>
      </c>
      <c r="G11" s="323">
        <v>6616</v>
      </c>
      <c r="H11" s="323">
        <v>6390</v>
      </c>
      <c r="I11" s="324">
        <v>0</v>
      </c>
      <c r="J11" s="324">
        <v>0</v>
      </c>
      <c r="K11" s="323">
        <v>185869</v>
      </c>
      <c r="L11" s="323">
        <v>169672</v>
      </c>
      <c r="M11" s="90" t="s">
        <v>327</v>
      </c>
    </row>
    <row r="12" spans="1:13" s="317" customFormat="1" ht="24.75" customHeight="1">
      <c r="A12" s="328" t="s">
        <v>328</v>
      </c>
      <c r="B12" s="329">
        <v>439370</v>
      </c>
      <c r="C12" s="330">
        <v>447340</v>
      </c>
      <c r="D12" s="330">
        <v>260317</v>
      </c>
      <c r="E12" s="330">
        <v>169380</v>
      </c>
      <c r="F12" s="330">
        <v>78391</v>
      </c>
      <c r="G12" s="330">
        <v>5898</v>
      </c>
      <c r="H12" s="330">
        <v>6648</v>
      </c>
      <c r="I12" s="331">
        <v>0</v>
      </c>
      <c r="J12" s="331">
        <v>0</v>
      </c>
      <c r="K12" s="330">
        <v>156589</v>
      </c>
      <c r="L12" s="330">
        <v>140694</v>
      </c>
      <c r="M12" s="332" t="s">
        <v>328</v>
      </c>
    </row>
    <row r="13" spans="1:13" ht="9" customHeight="1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12"/>
    </row>
    <row r="14" spans="1:13" ht="19.5" customHeight="1">
      <c r="A14" s="491" t="s">
        <v>423</v>
      </c>
      <c r="B14" s="31"/>
      <c r="C14" s="32"/>
      <c r="D14" s="32"/>
      <c r="E14" s="32"/>
      <c r="F14" s="33"/>
      <c r="G14" s="34"/>
      <c r="H14" s="35" t="s">
        <v>418</v>
      </c>
      <c r="I14" s="35" t="s">
        <v>419</v>
      </c>
      <c r="J14" s="333" t="s">
        <v>420</v>
      </c>
      <c r="K14" s="112" t="s">
        <v>421</v>
      </c>
      <c r="L14" s="44" t="s">
        <v>422</v>
      </c>
      <c r="M14" s="494" t="s">
        <v>427</v>
      </c>
    </row>
    <row r="15" spans="1:13" ht="19.5" customHeight="1">
      <c r="A15" s="492"/>
      <c r="B15" s="481" t="s">
        <v>424</v>
      </c>
      <c r="C15" s="482"/>
      <c r="D15" s="482"/>
      <c r="E15" s="483"/>
      <c r="F15" s="36" t="s">
        <v>425</v>
      </c>
      <c r="G15" s="36" t="s">
        <v>426</v>
      </c>
      <c r="H15" s="37"/>
      <c r="I15" s="37"/>
      <c r="J15" s="334"/>
      <c r="K15" s="61"/>
      <c r="L15" s="19"/>
      <c r="M15" s="495"/>
    </row>
    <row r="16" spans="1:13" ht="19.5" customHeight="1">
      <c r="A16" s="492"/>
      <c r="B16" s="35" t="s">
        <v>428</v>
      </c>
      <c r="C16" s="35" t="s">
        <v>429</v>
      </c>
      <c r="D16" s="35" t="s">
        <v>430</v>
      </c>
      <c r="E16" s="35" t="s">
        <v>431</v>
      </c>
      <c r="F16" s="37"/>
      <c r="G16" s="37"/>
      <c r="H16" s="37"/>
      <c r="I16" s="37"/>
      <c r="J16" s="334"/>
      <c r="K16" s="61" t="s">
        <v>432</v>
      </c>
      <c r="L16" s="19" t="s">
        <v>433</v>
      </c>
      <c r="M16" s="495"/>
    </row>
    <row r="17" spans="1:13" ht="19.5" customHeight="1">
      <c r="A17" s="492"/>
      <c r="B17" s="37" t="s">
        <v>434</v>
      </c>
      <c r="C17" s="37"/>
      <c r="D17" s="39" t="s">
        <v>435</v>
      </c>
      <c r="E17" s="37"/>
      <c r="F17" s="37"/>
      <c r="G17" s="39" t="s">
        <v>436</v>
      </c>
      <c r="H17" s="37"/>
      <c r="I17" s="37"/>
      <c r="J17" s="334"/>
      <c r="K17" s="61" t="s">
        <v>437</v>
      </c>
      <c r="L17" s="19" t="s">
        <v>438</v>
      </c>
      <c r="M17" s="495"/>
    </row>
    <row r="18" spans="1:13" ht="19.5" customHeight="1">
      <c r="A18" s="493"/>
      <c r="B18" s="41" t="s">
        <v>439</v>
      </c>
      <c r="C18" s="40" t="s">
        <v>440</v>
      </c>
      <c r="D18" s="40" t="s">
        <v>441</v>
      </c>
      <c r="E18" s="40" t="s">
        <v>442</v>
      </c>
      <c r="F18" s="40" t="s">
        <v>443</v>
      </c>
      <c r="G18" s="41" t="s">
        <v>444</v>
      </c>
      <c r="H18" s="40" t="s">
        <v>445</v>
      </c>
      <c r="I18" s="40" t="s">
        <v>446</v>
      </c>
      <c r="J18" s="335" t="s">
        <v>447</v>
      </c>
      <c r="K18" s="113" t="s">
        <v>448</v>
      </c>
      <c r="L18" s="25" t="s">
        <v>66</v>
      </c>
      <c r="M18" s="496"/>
    </row>
    <row r="19" spans="1:13" ht="24.75" customHeight="1">
      <c r="A19" s="27" t="s">
        <v>64</v>
      </c>
      <c r="B19" s="38">
        <v>2105</v>
      </c>
      <c r="C19" s="38">
        <v>13282</v>
      </c>
      <c r="D19" s="38">
        <v>356</v>
      </c>
      <c r="E19" s="28">
        <v>0</v>
      </c>
      <c r="F19" s="38">
        <v>101</v>
      </c>
      <c r="G19" s="38">
        <v>17697</v>
      </c>
      <c r="H19" s="38">
        <v>38</v>
      </c>
      <c r="I19" s="38">
        <v>5900</v>
      </c>
      <c r="J19" s="38">
        <v>17</v>
      </c>
      <c r="K19" s="38">
        <v>2621</v>
      </c>
      <c r="L19" s="365">
        <v>7247</v>
      </c>
      <c r="M19" s="19" t="s">
        <v>64</v>
      </c>
    </row>
    <row r="20" spans="1:13" ht="24.75" customHeight="1">
      <c r="A20" s="27" t="s">
        <v>325</v>
      </c>
      <c r="B20" s="38">
        <v>2158</v>
      </c>
      <c r="C20" s="38">
        <v>13798</v>
      </c>
      <c r="D20" s="38">
        <v>632</v>
      </c>
      <c r="E20" s="28">
        <v>0</v>
      </c>
      <c r="F20" s="38">
        <v>82</v>
      </c>
      <c r="G20" s="38">
        <v>24522</v>
      </c>
      <c r="H20" s="38" t="s">
        <v>329</v>
      </c>
      <c r="I20" s="38">
        <v>6238</v>
      </c>
      <c r="J20" s="38">
        <v>3</v>
      </c>
      <c r="K20" s="38">
        <v>3459</v>
      </c>
      <c r="L20" s="365" t="s">
        <v>542</v>
      </c>
      <c r="M20" s="19" t="s">
        <v>325</v>
      </c>
    </row>
    <row r="21" spans="1:13" s="316" customFormat="1" ht="24.75" customHeight="1">
      <c r="A21" s="105" t="s">
        <v>326</v>
      </c>
      <c r="B21" s="323">
        <v>2443</v>
      </c>
      <c r="C21" s="323">
        <v>14229</v>
      </c>
      <c r="D21" s="323">
        <v>427</v>
      </c>
      <c r="E21" s="323">
        <v>0</v>
      </c>
      <c r="F21" s="323">
        <v>73</v>
      </c>
      <c r="G21" s="323">
        <v>20319</v>
      </c>
      <c r="H21" s="323">
        <v>4</v>
      </c>
      <c r="I21" s="323">
        <v>6198</v>
      </c>
      <c r="J21" s="336">
        <v>-2258</v>
      </c>
      <c r="K21" s="323">
        <v>3712</v>
      </c>
      <c r="L21" s="366">
        <v>11819</v>
      </c>
      <c r="M21" s="90" t="s">
        <v>326</v>
      </c>
    </row>
    <row r="22" spans="1:13" s="327" customFormat="1" ht="24.75" customHeight="1">
      <c r="A22" s="105" t="s">
        <v>327</v>
      </c>
      <c r="B22" s="323">
        <v>1060</v>
      </c>
      <c r="C22" s="323">
        <v>14590</v>
      </c>
      <c r="D22" s="323">
        <v>547</v>
      </c>
      <c r="E22" s="323">
        <v>0</v>
      </c>
      <c r="F22" s="323">
        <v>75</v>
      </c>
      <c r="G22" s="323">
        <v>36078</v>
      </c>
      <c r="H22" s="323">
        <v>0</v>
      </c>
      <c r="I22" s="323">
        <v>3596</v>
      </c>
      <c r="J22" s="336">
        <v>-18382</v>
      </c>
      <c r="K22" s="323">
        <v>2639</v>
      </c>
      <c r="L22" s="366">
        <v>7041</v>
      </c>
      <c r="M22" s="90" t="s">
        <v>327</v>
      </c>
    </row>
    <row r="23" spans="1:13" s="317" customFormat="1" ht="24.75" customHeight="1">
      <c r="A23" s="328" t="s">
        <v>545</v>
      </c>
      <c r="B23" s="330">
        <v>1157</v>
      </c>
      <c r="C23" s="330">
        <v>14287</v>
      </c>
      <c r="D23" s="330">
        <v>451</v>
      </c>
      <c r="E23" s="330">
        <v>0</v>
      </c>
      <c r="F23" s="330">
        <v>77</v>
      </c>
      <c r="G23" s="330">
        <v>30357</v>
      </c>
      <c r="H23" s="330">
        <v>1</v>
      </c>
      <c r="I23" s="330">
        <v>3123</v>
      </c>
      <c r="J23" s="337">
        <v>-19294</v>
      </c>
      <c r="K23" s="330">
        <v>2640</v>
      </c>
      <c r="L23" s="379">
        <v>5560</v>
      </c>
      <c r="M23" s="332" t="s">
        <v>545</v>
      </c>
    </row>
    <row r="24" spans="1:12" s="378" customFormat="1" ht="15" customHeight="1">
      <c r="A24" s="42" t="s">
        <v>543</v>
      </c>
      <c r="B24" s="42"/>
      <c r="C24" s="367"/>
      <c r="D24" s="367"/>
      <c r="E24" s="367"/>
      <c r="F24" s="367"/>
      <c r="G24" s="367"/>
      <c r="H24" s="367"/>
      <c r="I24" s="367"/>
      <c r="J24" s="367"/>
      <c r="K24" s="377" t="s">
        <v>449</v>
      </c>
      <c r="L24" s="377"/>
    </row>
    <row r="25" s="378" customFormat="1" ht="15" customHeight="1">
      <c r="A25" s="378" t="s">
        <v>544</v>
      </c>
    </row>
    <row r="26" s="378" customFormat="1" ht="12">
      <c r="A26" s="378" t="s">
        <v>592</v>
      </c>
    </row>
    <row r="27" ht="12.75">
      <c r="A27" s="83"/>
    </row>
  </sheetData>
  <sheetProtection/>
  <mergeCells count="9">
    <mergeCell ref="B15:E15"/>
    <mergeCell ref="A1:M1"/>
    <mergeCell ref="D4:J4"/>
    <mergeCell ref="C3:L3"/>
    <mergeCell ref="K4:L4"/>
    <mergeCell ref="A3:A7"/>
    <mergeCell ref="A14:A18"/>
    <mergeCell ref="M3:M7"/>
    <mergeCell ref="M14:M18"/>
  </mergeCells>
  <printOptions horizontalCentered="1" verticalCentered="1"/>
  <pageMargins left="0.3937007874015748" right="0.3937007874015748" top="0.3937007874015748" bottom="0.3937007874015748" header="0.44" footer="0.41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</sheetPr>
  <dimension ref="A1:W29"/>
  <sheetViews>
    <sheetView showZeros="0" zoomScale="85" zoomScaleNormal="85" zoomScaleSheetLayoutView="70" zoomScalePageLayoutView="0" workbookViewId="0" topLeftCell="A1">
      <pane xSplit="1" topLeftCell="B1" activePane="topRight" state="frozen"/>
      <selection pane="topLeft" activeCell="L22" sqref="L22"/>
      <selection pane="topRight" activeCell="A1" sqref="A1:V1"/>
    </sheetView>
  </sheetViews>
  <sheetFormatPr defaultColWidth="8.88671875" defaultRowHeight="13.5"/>
  <cols>
    <col min="1" max="1" width="10.77734375" style="10" customWidth="1"/>
    <col min="2" max="2" width="8.77734375" style="10" customWidth="1"/>
    <col min="3" max="3" width="7.5546875" style="10" customWidth="1"/>
    <col min="4" max="4" width="9.77734375" style="10" customWidth="1"/>
    <col min="5" max="5" width="9.88671875" style="10" customWidth="1"/>
    <col min="6" max="6" width="11.3359375" style="10" customWidth="1"/>
    <col min="7" max="7" width="7.4453125" style="10" customWidth="1"/>
    <col min="8" max="12" width="10.99609375" style="10" customWidth="1"/>
    <col min="13" max="13" width="13.6640625" style="10" customWidth="1"/>
    <col min="14" max="15" width="11.99609375" style="10" customWidth="1"/>
    <col min="16" max="22" width="10.99609375" style="10" customWidth="1"/>
    <col min="23" max="16384" width="8.88671875" style="10" customWidth="1"/>
  </cols>
  <sheetData>
    <row r="1" spans="1:22" ht="29.25" customHeight="1">
      <c r="A1" s="544" t="s">
        <v>317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</row>
    <row r="2" spans="1:22" ht="18" customHeight="1">
      <c r="A2" s="10" t="s">
        <v>90</v>
      </c>
      <c r="C2" s="29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V2" s="55" t="s">
        <v>91</v>
      </c>
    </row>
    <row r="3" spans="1:22" ht="25.5" customHeight="1">
      <c r="A3" s="86" t="s">
        <v>92</v>
      </c>
      <c r="B3" s="545" t="s">
        <v>93</v>
      </c>
      <c r="C3" s="537" t="s">
        <v>107</v>
      </c>
      <c r="D3" s="465"/>
      <c r="E3" s="465"/>
      <c r="F3" s="466"/>
      <c r="G3" s="538" t="s">
        <v>108</v>
      </c>
      <c r="H3" s="538"/>
      <c r="I3" s="538"/>
      <c r="J3" s="538"/>
      <c r="K3" s="538"/>
      <c r="L3" s="538"/>
      <c r="M3" s="534" t="s">
        <v>108</v>
      </c>
      <c r="N3" s="534"/>
      <c r="O3" s="534"/>
      <c r="P3" s="534"/>
      <c r="Q3" s="534"/>
      <c r="R3" s="534"/>
      <c r="S3" s="534"/>
      <c r="T3" s="534"/>
      <c r="U3" s="534"/>
      <c r="V3" s="534"/>
    </row>
    <row r="4" spans="1:22" ht="36.75" customHeight="1">
      <c r="A4" s="125" t="s">
        <v>94</v>
      </c>
      <c r="B4" s="546"/>
      <c r="C4" s="20"/>
      <c r="D4" s="128" t="s">
        <v>109</v>
      </c>
      <c r="E4" s="128" t="s">
        <v>110</v>
      </c>
      <c r="F4" s="133" t="s">
        <v>111</v>
      </c>
      <c r="G4" s="4"/>
      <c r="H4" s="137" t="s">
        <v>95</v>
      </c>
      <c r="I4" s="137" t="s">
        <v>96</v>
      </c>
      <c r="J4" s="137" t="s">
        <v>97</v>
      </c>
      <c r="K4" s="137" t="s">
        <v>112</v>
      </c>
      <c r="L4" s="139" t="s">
        <v>98</v>
      </c>
      <c r="M4" s="542" t="s">
        <v>113</v>
      </c>
      <c r="N4" s="137" t="s">
        <v>99</v>
      </c>
      <c r="O4" s="137" t="s">
        <v>114</v>
      </c>
      <c r="P4" s="137" t="s">
        <v>100</v>
      </c>
      <c r="Q4" s="137" t="s">
        <v>101</v>
      </c>
      <c r="R4" s="137" t="s">
        <v>102</v>
      </c>
      <c r="S4" s="137" t="s">
        <v>103</v>
      </c>
      <c r="T4" s="137" t="s">
        <v>104</v>
      </c>
      <c r="U4" s="137" t="s">
        <v>105</v>
      </c>
      <c r="V4" s="139" t="s">
        <v>106</v>
      </c>
    </row>
    <row r="5" spans="1:22" ht="7.5" customHeight="1">
      <c r="A5" s="27"/>
      <c r="B5" s="464"/>
      <c r="C5" s="134"/>
      <c r="D5" s="135"/>
      <c r="E5" s="135"/>
      <c r="F5" s="136"/>
      <c r="G5" s="87"/>
      <c r="H5" s="135"/>
      <c r="I5" s="135"/>
      <c r="J5" s="135"/>
      <c r="K5" s="135"/>
      <c r="L5" s="189"/>
      <c r="M5" s="543"/>
      <c r="N5" s="138"/>
      <c r="O5" s="138"/>
      <c r="P5" s="138"/>
      <c r="Q5" s="138"/>
      <c r="R5" s="138"/>
      <c r="S5" s="138"/>
      <c r="T5" s="138"/>
      <c r="U5" s="138"/>
      <c r="V5" s="140"/>
    </row>
    <row r="6" spans="1:22" s="45" customFormat="1" ht="18.75" customHeight="1">
      <c r="A6" s="132" t="s">
        <v>463</v>
      </c>
      <c r="B6" s="124">
        <v>534534</v>
      </c>
      <c r="C6" s="350">
        <v>171928</v>
      </c>
      <c r="D6" s="124">
        <v>77170</v>
      </c>
      <c r="E6" s="124">
        <v>27065</v>
      </c>
      <c r="F6" s="124">
        <v>67693</v>
      </c>
      <c r="G6" s="350">
        <v>362606</v>
      </c>
      <c r="H6" s="124">
        <v>95198</v>
      </c>
      <c r="I6" s="124">
        <v>62496</v>
      </c>
      <c r="J6" s="124">
        <v>81505</v>
      </c>
      <c r="K6" s="124">
        <v>65395</v>
      </c>
      <c r="L6" s="124">
        <v>5508</v>
      </c>
      <c r="M6" s="124">
        <v>1916</v>
      </c>
      <c r="N6" s="124">
        <v>2339</v>
      </c>
      <c r="O6" s="124">
        <v>7754</v>
      </c>
      <c r="P6" s="124">
        <v>6449</v>
      </c>
      <c r="Q6" s="124">
        <v>11176</v>
      </c>
      <c r="R6" s="124">
        <v>19482</v>
      </c>
      <c r="S6" s="124">
        <v>414</v>
      </c>
      <c r="T6" s="124">
        <v>2974</v>
      </c>
      <c r="U6" s="124"/>
      <c r="V6" s="124"/>
    </row>
    <row r="7" spans="1:22" ht="18.75" customHeight="1">
      <c r="A7" s="4" t="s">
        <v>464</v>
      </c>
      <c r="B7" s="98">
        <v>44767</v>
      </c>
      <c r="C7" s="99">
        <v>44767</v>
      </c>
      <c r="D7" s="99">
        <v>30962</v>
      </c>
      <c r="E7" s="99">
        <v>10206</v>
      </c>
      <c r="F7" s="99">
        <v>3599</v>
      </c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</row>
    <row r="8" spans="1:22" ht="18.75" customHeight="1">
      <c r="A8" s="4" t="s">
        <v>465</v>
      </c>
      <c r="B8" s="98">
        <v>4733</v>
      </c>
      <c r="C8" s="99">
        <v>4733</v>
      </c>
      <c r="D8" s="99">
        <v>4605</v>
      </c>
      <c r="E8" s="99">
        <v>128</v>
      </c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</row>
    <row r="9" spans="1:22" ht="18.75" customHeight="1">
      <c r="A9" s="4" t="s">
        <v>466</v>
      </c>
      <c r="B9" s="98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</row>
    <row r="10" spans="1:22" ht="18.75" customHeight="1">
      <c r="A10" s="4" t="s">
        <v>467</v>
      </c>
      <c r="B10" s="98">
        <v>37000</v>
      </c>
      <c r="C10" s="99">
        <v>37000</v>
      </c>
      <c r="D10" s="99"/>
      <c r="E10" s="99"/>
      <c r="F10" s="99">
        <v>37000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</row>
    <row r="11" spans="1:22" ht="18.75" customHeight="1">
      <c r="A11" s="4" t="s">
        <v>454</v>
      </c>
      <c r="B11" s="98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</row>
    <row r="12" spans="1:22" ht="18.75" customHeight="1">
      <c r="A12" s="4" t="s">
        <v>468</v>
      </c>
      <c r="B12" s="98">
        <v>43778</v>
      </c>
      <c r="C12" s="99">
        <v>43778</v>
      </c>
      <c r="D12" s="99">
        <v>28718</v>
      </c>
      <c r="E12" s="99">
        <v>15060</v>
      </c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</row>
    <row r="13" spans="1:22" ht="18.75" customHeight="1">
      <c r="A13" s="4" t="s">
        <v>469</v>
      </c>
      <c r="B13" s="98">
        <v>800</v>
      </c>
      <c r="C13" s="99">
        <v>800</v>
      </c>
      <c r="D13" s="99">
        <v>800</v>
      </c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</row>
    <row r="14" spans="1:22" ht="18.75" customHeight="1">
      <c r="A14" s="4" t="s">
        <v>470</v>
      </c>
      <c r="B14" s="98">
        <v>38217</v>
      </c>
      <c r="C14" s="99">
        <v>38217</v>
      </c>
      <c r="D14" s="99">
        <v>10756</v>
      </c>
      <c r="E14" s="99">
        <v>859</v>
      </c>
      <c r="F14" s="99">
        <v>26602</v>
      </c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</row>
    <row r="15" spans="1:22" ht="18.75" customHeight="1">
      <c r="A15" s="4" t="s">
        <v>471</v>
      </c>
      <c r="B15" s="98">
        <v>989</v>
      </c>
      <c r="C15" s="99">
        <v>989</v>
      </c>
      <c r="D15" s="99">
        <v>276</v>
      </c>
      <c r="E15" s="99">
        <v>713</v>
      </c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</row>
    <row r="16" spans="1:22" ht="18.75" customHeight="1">
      <c r="A16" s="4" t="s">
        <v>472</v>
      </c>
      <c r="B16" s="98">
        <v>17981</v>
      </c>
      <c r="C16" s="99"/>
      <c r="D16" s="99"/>
      <c r="E16" s="99"/>
      <c r="F16" s="99"/>
      <c r="G16" s="99">
        <v>17981</v>
      </c>
      <c r="H16" s="99">
        <v>6805</v>
      </c>
      <c r="I16" s="99"/>
      <c r="J16" s="99"/>
      <c r="K16" s="99"/>
      <c r="L16" s="99"/>
      <c r="M16" s="99"/>
      <c r="N16" s="99"/>
      <c r="O16" s="99"/>
      <c r="P16" s="99"/>
      <c r="Q16" s="99">
        <v>11176</v>
      </c>
      <c r="R16" s="99"/>
      <c r="S16" s="99"/>
      <c r="T16" s="99"/>
      <c r="U16" s="99"/>
      <c r="V16" s="99"/>
    </row>
    <row r="17" spans="1:22" ht="18.75" customHeight="1">
      <c r="A17" s="4" t="s">
        <v>473</v>
      </c>
      <c r="B17" s="98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</row>
    <row r="18" spans="1:22" ht="18.75" customHeight="1">
      <c r="A18" s="4" t="s">
        <v>474</v>
      </c>
      <c r="B18" s="98">
        <v>7526</v>
      </c>
      <c r="C18" s="99"/>
      <c r="D18" s="99"/>
      <c r="E18" s="99"/>
      <c r="F18" s="99"/>
      <c r="G18" s="99">
        <v>7526</v>
      </c>
      <c r="H18" s="99">
        <v>7526</v>
      </c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</row>
    <row r="19" spans="1:22" ht="18.75" customHeight="1">
      <c r="A19" s="4" t="s">
        <v>475</v>
      </c>
      <c r="B19" s="98">
        <v>126480</v>
      </c>
      <c r="C19" s="99"/>
      <c r="D19" s="99"/>
      <c r="E19" s="99"/>
      <c r="F19" s="99"/>
      <c r="G19" s="99">
        <v>126480</v>
      </c>
      <c r="H19" s="99">
        <v>62068</v>
      </c>
      <c r="I19" s="99">
        <v>62496</v>
      </c>
      <c r="J19" s="99"/>
      <c r="K19" s="99"/>
      <c r="L19" s="99"/>
      <c r="M19" s="99">
        <v>1916</v>
      </c>
      <c r="N19" s="99"/>
      <c r="O19" s="99"/>
      <c r="P19" s="99"/>
      <c r="Q19" s="99"/>
      <c r="R19" s="99"/>
      <c r="S19" s="99"/>
      <c r="T19" s="99"/>
      <c r="U19" s="99"/>
      <c r="V19" s="99"/>
    </row>
    <row r="20" spans="1:22" ht="18.75" customHeight="1">
      <c r="A20" s="4" t="s">
        <v>476</v>
      </c>
      <c r="B20" s="98">
        <v>18799</v>
      </c>
      <c r="C20" s="99"/>
      <c r="D20" s="99"/>
      <c r="E20" s="99"/>
      <c r="F20" s="99"/>
      <c r="G20" s="99">
        <v>18799</v>
      </c>
      <c r="H20" s="99">
        <v>18799</v>
      </c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</row>
    <row r="21" spans="1:22" ht="18.75" customHeight="1">
      <c r="A21" s="4" t="s">
        <v>477</v>
      </c>
      <c r="B21" s="98">
        <v>2339</v>
      </c>
      <c r="C21" s="99"/>
      <c r="D21" s="99"/>
      <c r="E21" s="99"/>
      <c r="F21" s="99"/>
      <c r="G21" s="99">
        <v>2339</v>
      </c>
      <c r="H21" s="99"/>
      <c r="I21" s="99"/>
      <c r="J21" s="99"/>
      <c r="K21" s="99"/>
      <c r="L21" s="99"/>
      <c r="M21" s="99"/>
      <c r="N21" s="99">
        <v>2339</v>
      </c>
      <c r="O21" s="99"/>
      <c r="P21" s="99"/>
      <c r="Q21" s="99"/>
      <c r="R21" s="99"/>
      <c r="S21" s="99"/>
      <c r="T21" s="99"/>
      <c r="U21" s="99"/>
      <c r="V21" s="99"/>
    </row>
    <row r="22" spans="1:22" ht="18.75" customHeight="1">
      <c r="A22" s="4" t="s">
        <v>478</v>
      </c>
      <c r="B22" s="98">
        <v>94407</v>
      </c>
      <c r="C22" s="99"/>
      <c r="D22" s="99"/>
      <c r="E22" s="99"/>
      <c r="F22" s="99"/>
      <c r="G22" s="99">
        <v>94407</v>
      </c>
      <c r="H22" s="99"/>
      <c r="I22" s="99"/>
      <c r="J22" s="99">
        <v>74940</v>
      </c>
      <c r="K22" s="99"/>
      <c r="L22" s="99"/>
      <c r="M22" s="99"/>
      <c r="N22" s="99"/>
      <c r="O22" s="99"/>
      <c r="P22" s="99"/>
      <c r="Q22" s="99"/>
      <c r="R22" s="99">
        <v>19467</v>
      </c>
      <c r="S22" s="99"/>
      <c r="T22" s="99"/>
      <c r="U22" s="99"/>
      <c r="V22" s="99"/>
    </row>
    <row r="23" spans="1:22" ht="18.75" customHeight="1">
      <c r="A23" s="4" t="s">
        <v>479</v>
      </c>
      <c r="B23" s="98">
        <v>69018</v>
      </c>
      <c r="C23" s="99"/>
      <c r="D23" s="99"/>
      <c r="E23" s="99"/>
      <c r="F23" s="99"/>
      <c r="G23" s="99">
        <v>69018</v>
      </c>
      <c r="H23" s="99"/>
      <c r="I23" s="99"/>
      <c r="J23" s="99"/>
      <c r="K23" s="99">
        <v>65395</v>
      </c>
      <c r="L23" s="99">
        <v>2586</v>
      </c>
      <c r="M23" s="99"/>
      <c r="N23" s="99"/>
      <c r="O23" s="99"/>
      <c r="P23" s="99"/>
      <c r="Q23" s="99"/>
      <c r="R23" s="99"/>
      <c r="S23" s="99">
        <v>414</v>
      </c>
      <c r="T23" s="99">
        <v>623</v>
      </c>
      <c r="U23" s="99"/>
      <c r="V23" s="99"/>
    </row>
    <row r="24" spans="1:22" ht="18.75" customHeight="1">
      <c r="A24" s="4" t="s">
        <v>480</v>
      </c>
      <c r="B24" s="98">
        <v>15085</v>
      </c>
      <c r="C24" s="99"/>
      <c r="D24" s="99"/>
      <c r="E24" s="99"/>
      <c r="F24" s="99"/>
      <c r="G24" s="99">
        <v>15085</v>
      </c>
      <c r="H24" s="99"/>
      <c r="I24" s="99"/>
      <c r="J24" s="99"/>
      <c r="K24" s="99"/>
      <c r="L24" s="99">
        <v>2922</v>
      </c>
      <c r="M24" s="99"/>
      <c r="N24" s="99"/>
      <c r="O24" s="99">
        <v>5969</v>
      </c>
      <c r="P24" s="99">
        <v>3843</v>
      </c>
      <c r="Q24" s="99"/>
      <c r="R24" s="99"/>
      <c r="S24" s="99"/>
      <c r="T24" s="99">
        <v>2351</v>
      </c>
      <c r="U24" s="99"/>
      <c r="V24" s="99"/>
    </row>
    <row r="25" spans="1:22" ht="18.75" customHeight="1">
      <c r="A25" s="4" t="s">
        <v>471</v>
      </c>
      <c r="B25" s="98">
        <v>10971</v>
      </c>
      <c r="C25" s="99"/>
      <c r="D25" s="99"/>
      <c r="E25" s="99"/>
      <c r="F25" s="99"/>
      <c r="G25" s="99">
        <v>10971</v>
      </c>
      <c r="H25" s="99"/>
      <c r="I25" s="99"/>
      <c r="J25" s="99">
        <v>6565</v>
      </c>
      <c r="K25" s="99"/>
      <c r="L25" s="99"/>
      <c r="M25" s="99"/>
      <c r="N25" s="99"/>
      <c r="O25" s="99">
        <v>1785</v>
      </c>
      <c r="P25" s="99">
        <v>2606</v>
      </c>
      <c r="Q25" s="99"/>
      <c r="R25" s="99">
        <v>15</v>
      </c>
      <c r="S25" s="99"/>
      <c r="T25" s="99"/>
      <c r="U25" s="99"/>
      <c r="V25" s="99"/>
    </row>
    <row r="26" spans="1:22" ht="18.75" customHeight="1">
      <c r="A26" s="5" t="s">
        <v>481</v>
      </c>
      <c r="B26" s="129">
        <v>1644</v>
      </c>
      <c r="C26" s="2">
        <v>1644</v>
      </c>
      <c r="D26" s="2">
        <v>1053</v>
      </c>
      <c r="E26" s="2">
        <v>99</v>
      </c>
      <c r="F26" s="2">
        <v>492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3" s="448" customFormat="1" ht="14.25" customHeight="1">
      <c r="A27" s="42" t="s">
        <v>578</v>
      </c>
      <c r="B27" s="42"/>
      <c r="C27" s="378"/>
      <c r="D27" s="378"/>
      <c r="F27" s="378"/>
      <c r="J27" s="449"/>
      <c r="K27" s="449"/>
      <c r="L27" s="450"/>
      <c r="M27" s="450"/>
      <c r="N27" s="450"/>
      <c r="O27" s="450"/>
      <c r="P27" s="450"/>
      <c r="Q27" s="443" t="s">
        <v>579</v>
      </c>
      <c r="R27" s="450"/>
      <c r="S27" s="450"/>
      <c r="V27" s="531"/>
      <c r="W27" s="531"/>
    </row>
    <row r="28" spans="1:19" s="448" customFormat="1" ht="14.25" customHeight="1">
      <c r="A28" s="447" t="s">
        <v>584</v>
      </c>
      <c r="B28" s="447"/>
      <c r="C28" s="447"/>
      <c r="D28" s="450"/>
      <c r="E28" s="450"/>
      <c r="F28" s="450"/>
      <c r="G28" s="450"/>
      <c r="J28" s="447"/>
      <c r="K28" s="450"/>
      <c r="L28" s="450"/>
      <c r="M28" s="450"/>
      <c r="N28" s="450"/>
      <c r="O28" s="450"/>
      <c r="P28" s="450"/>
      <c r="Q28" s="447" t="s">
        <v>580</v>
      </c>
      <c r="R28" s="450"/>
      <c r="S28" s="450"/>
    </row>
    <row r="29" spans="1:18" s="442" customFormat="1" ht="12.75" customHeight="1">
      <c r="A29" s="440" t="s">
        <v>596</v>
      </c>
      <c r="B29" s="441"/>
      <c r="C29" s="441"/>
      <c r="D29" s="441"/>
      <c r="F29" s="441"/>
      <c r="H29" s="441"/>
      <c r="J29" s="441"/>
      <c r="K29" s="441"/>
      <c r="M29" s="441"/>
      <c r="N29" s="441"/>
      <c r="O29" s="441"/>
      <c r="Q29" s="441" t="s">
        <v>581</v>
      </c>
      <c r="R29" s="441"/>
    </row>
  </sheetData>
  <sheetProtection/>
  <mergeCells count="7">
    <mergeCell ref="V27:W27"/>
    <mergeCell ref="M4:M5"/>
    <mergeCell ref="B3:B5"/>
    <mergeCell ref="C3:F3"/>
    <mergeCell ref="G3:L3"/>
    <mergeCell ref="M3:V3"/>
    <mergeCell ref="A1:V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F13"/>
  <sheetViews>
    <sheetView showZeros="0" zoomScale="95" zoomScaleNormal="95" zoomScalePageLayoutView="0" workbookViewId="0" topLeftCell="A1">
      <pane xSplit="1" ySplit="4" topLeftCell="B5" activePane="bottomRight" state="frozen"/>
      <selection pane="topLeft" activeCell="E19" sqref="E19"/>
      <selection pane="topRight" activeCell="E19" sqref="E19"/>
      <selection pane="bottomLeft" activeCell="E19" sqref="E19"/>
      <selection pane="bottomRight" activeCell="A1" sqref="A1:F1"/>
    </sheetView>
  </sheetViews>
  <sheetFormatPr defaultColWidth="8.88671875" defaultRowHeight="13.5"/>
  <cols>
    <col min="1" max="1" width="16.10546875" style="52" customWidth="1"/>
    <col min="2" max="2" width="13.99609375" style="10" customWidth="1"/>
    <col min="3" max="5" width="20.21484375" style="10" customWidth="1"/>
    <col min="6" max="6" width="26.5546875" style="10" customWidth="1"/>
    <col min="7" max="16384" width="8.88671875" style="10" customWidth="1"/>
  </cols>
  <sheetData>
    <row r="1" spans="1:6" ht="36.75" customHeight="1">
      <c r="A1" s="484" t="s">
        <v>67</v>
      </c>
      <c r="B1" s="547"/>
      <c r="C1" s="547"/>
      <c r="D1" s="547"/>
      <c r="E1" s="547"/>
      <c r="F1" s="547"/>
    </row>
    <row r="2" spans="1:6" ht="22.5" customHeight="1">
      <c r="A2" s="193" t="s">
        <v>11</v>
      </c>
      <c r="B2" s="12"/>
      <c r="C2" s="12"/>
      <c r="D2" s="12"/>
      <c r="E2" s="12"/>
      <c r="F2" s="55" t="s">
        <v>6</v>
      </c>
    </row>
    <row r="3" spans="1:6" ht="27" customHeight="1">
      <c r="A3" s="86" t="s">
        <v>60</v>
      </c>
      <c r="B3" s="15" t="s">
        <v>14</v>
      </c>
      <c r="C3" s="57" t="s">
        <v>15</v>
      </c>
      <c r="D3" s="15" t="s">
        <v>12</v>
      </c>
      <c r="E3" s="15" t="s">
        <v>13</v>
      </c>
      <c r="F3" s="46" t="s">
        <v>59</v>
      </c>
    </row>
    <row r="4" spans="1:6" ht="27" customHeight="1">
      <c r="A4" s="87" t="s">
        <v>62</v>
      </c>
      <c r="B4" s="24" t="s">
        <v>8</v>
      </c>
      <c r="C4" s="24" t="s">
        <v>9</v>
      </c>
      <c r="D4" s="24" t="s">
        <v>7</v>
      </c>
      <c r="E4" s="24" t="s">
        <v>1</v>
      </c>
      <c r="F4" s="25" t="s">
        <v>63</v>
      </c>
    </row>
    <row r="5" spans="1:6" ht="45" customHeight="1">
      <c r="A5" s="3" t="s">
        <v>359</v>
      </c>
      <c r="B5" s="58" t="s">
        <v>330</v>
      </c>
      <c r="C5" s="58">
        <v>566908</v>
      </c>
      <c r="D5" s="58">
        <v>567673</v>
      </c>
      <c r="E5" s="59">
        <v>403638</v>
      </c>
      <c r="F5" s="52" t="s">
        <v>64</v>
      </c>
    </row>
    <row r="6" spans="1:6" ht="45" customHeight="1">
      <c r="A6" s="3" t="s">
        <v>360</v>
      </c>
      <c r="B6" s="99">
        <v>23</v>
      </c>
      <c r="C6" s="58">
        <v>579370</v>
      </c>
      <c r="D6" s="58">
        <v>593216</v>
      </c>
      <c r="E6" s="59">
        <v>467268</v>
      </c>
      <c r="F6" s="52" t="s">
        <v>325</v>
      </c>
    </row>
    <row r="7" spans="1:6" s="106" customFormat="1" ht="45" customHeight="1">
      <c r="A7" s="3" t="s">
        <v>326</v>
      </c>
      <c r="B7" s="107">
        <v>24</v>
      </c>
      <c r="C7" s="107">
        <v>580710</v>
      </c>
      <c r="D7" s="110">
        <v>581068</v>
      </c>
      <c r="E7" s="107">
        <v>446035</v>
      </c>
      <c r="F7" s="90" t="s">
        <v>326</v>
      </c>
    </row>
    <row r="8" spans="1:6" s="106" customFormat="1" ht="45" customHeight="1">
      <c r="A8" s="105" t="s">
        <v>327</v>
      </c>
      <c r="B8" s="107">
        <v>24</v>
      </c>
      <c r="C8" s="107">
        <v>564429</v>
      </c>
      <c r="D8" s="110">
        <v>570091</v>
      </c>
      <c r="E8" s="107">
        <v>481728</v>
      </c>
      <c r="F8" s="90" t="s">
        <v>327</v>
      </c>
    </row>
    <row r="9" spans="1:6" s="45" customFormat="1" ht="45" customHeight="1">
      <c r="A9" s="100" t="s">
        <v>328</v>
      </c>
      <c r="B9" s="102">
        <v>22</v>
      </c>
      <c r="C9" s="102">
        <v>557213</v>
      </c>
      <c r="D9" s="103">
        <v>563049</v>
      </c>
      <c r="E9" s="102">
        <v>464180</v>
      </c>
      <c r="F9" s="101" t="s">
        <v>328</v>
      </c>
    </row>
    <row r="10" spans="1:6" ht="45" customHeight="1">
      <c r="A10" s="4" t="s">
        <v>361</v>
      </c>
      <c r="B10" s="1">
        <v>3</v>
      </c>
      <c r="C10" s="1">
        <v>184199</v>
      </c>
      <c r="D10" s="1">
        <v>185301</v>
      </c>
      <c r="E10" s="1">
        <v>167325</v>
      </c>
      <c r="F10" s="8" t="s">
        <v>362</v>
      </c>
    </row>
    <row r="11" spans="1:6" ht="45" customHeight="1">
      <c r="A11" s="5" t="s">
        <v>363</v>
      </c>
      <c r="B11" s="2">
        <v>19</v>
      </c>
      <c r="C11" s="2">
        <v>373014</v>
      </c>
      <c r="D11" s="2">
        <v>377748</v>
      </c>
      <c r="E11" s="2">
        <v>296855</v>
      </c>
      <c r="F11" s="9" t="s">
        <v>364</v>
      </c>
    </row>
    <row r="12" spans="1:6" s="378" customFormat="1" ht="18" customHeight="1">
      <c r="A12" s="60" t="s">
        <v>587</v>
      </c>
      <c r="B12" s="367"/>
      <c r="C12" s="367"/>
      <c r="D12" s="367"/>
      <c r="F12" s="377" t="s">
        <v>585</v>
      </c>
    </row>
    <row r="13" s="378" customFormat="1" ht="12">
      <c r="A13" s="60" t="s">
        <v>586</v>
      </c>
    </row>
  </sheetData>
  <sheetProtection/>
  <mergeCells count="1">
    <mergeCell ref="A1:F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G27"/>
  <sheetViews>
    <sheetView zoomScale="90" zoomScaleNormal="90" zoomScalePageLayoutView="0" workbookViewId="0" topLeftCell="A1">
      <pane xSplit="1" ySplit="5" topLeftCell="B6" activePane="bottomRight" state="frozen"/>
      <selection pane="topLeft" activeCell="C16" sqref="C16:C17"/>
      <selection pane="topRight" activeCell="C16" sqref="C16:C17"/>
      <selection pane="bottomLeft" activeCell="C16" sqref="C16:C17"/>
      <selection pane="bottomRight" activeCell="A1" sqref="A1:G1"/>
    </sheetView>
  </sheetViews>
  <sheetFormatPr defaultColWidth="8.88671875" defaultRowHeight="13.5"/>
  <cols>
    <col min="1" max="1" width="17.77734375" style="10" customWidth="1"/>
    <col min="2" max="3" width="13.4453125" style="10" customWidth="1"/>
    <col min="4" max="4" width="13.6640625" style="10" customWidth="1"/>
    <col min="5" max="6" width="13.4453125" style="10" customWidth="1"/>
    <col min="7" max="7" width="16.5546875" style="56" customWidth="1"/>
    <col min="8" max="16384" width="8.88671875" style="10" customWidth="1"/>
  </cols>
  <sheetData>
    <row r="1" spans="1:7" ht="42" customHeight="1">
      <c r="A1" s="544" t="s">
        <v>318</v>
      </c>
      <c r="B1" s="544"/>
      <c r="C1" s="544"/>
      <c r="D1" s="544"/>
      <c r="E1" s="544"/>
      <c r="F1" s="544"/>
      <c r="G1" s="544"/>
    </row>
    <row r="2" spans="1:7" ht="18" customHeight="1">
      <c r="A2" s="193" t="s">
        <v>11</v>
      </c>
      <c r="B2" s="12"/>
      <c r="C2" s="12"/>
      <c r="D2" s="12"/>
      <c r="E2" s="12"/>
      <c r="F2" s="12"/>
      <c r="G2" s="55" t="s">
        <v>6</v>
      </c>
    </row>
    <row r="3" spans="1:7" ht="19.5" customHeight="1">
      <c r="A3" s="88" t="s">
        <v>60</v>
      </c>
      <c r="B3" s="15" t="s">
        <v>76</v>
      </c>
      <c r="C3" s="15" t="s">
        <v>77</v>
      </c>
      <c r="D3" s="15" t="s">
        <v>78</v>
      </c>
      <c r="E3" s="15" t="s">
        <v>79</v>
      </c>
      <c r="F3" s="15" t="s">
        <v>80</v>
      </c>
      <c r="G3" s="141" t="s">
        <v>81</v>
      </c>
    </row>
    <row r="4" spans="1:7" ht="19.5" customHeight="1">
      <c r="A4" s="16"/>
      <c r="B4" s="17"/>
      <c r="C4" s="22" t="s">
        <v>82</v>
      </c>
      <c r="D4" s="17" t="s">
        <v>3</v>
      </c>
      <c r="E4" s="17"/>
      <c r="F4" s="17" t="s">
        <v>83</v>
      </c>
      <c r="G4" s="142" t="s">
        <v>84</v>
      </c>
    </row>
    <row r="5" spans="1:7" ht="19.5" customHeight="1">
      <c r="A5" s="89" t="s">
        <v>61</v>
      </c>
      <c r="B5" s="24" t="s">
        <v>0</v>
      </c>
      <c r="C5" s="24" t="s">
        <v>85</v>
      </c>
      <c r="D5" s="24" t="s">
        <v>86</v>
      </c>
      <c r="E5" s="24" t="s">
        <v>87</v>
      </c>
      <c r="F5" s="24" t="s">
        <v>88</v>
      </c>
      <c r="G5" s="143" t="s">
        <v>89</v>
      </c>
    </row>
    <row r="6" spans="1:7" ht="19.5" customHeight="1">
      <c r="A6" s="3" t="s">
        <v>64</v>
      </c>
      <c r="B6" s="351">
        <v>467598</v>
      </c>
      <c r="C6" s="352">
        <v>490353</v>
      </c>
      <c r="D6" s="352">
        <v>490248</v>
      </c>
      <c r="E6" s="352">
        <v>19</v>
      </c>
      <c r="F6" s="352">
        <v>86</v>
      </c>
      <c r="G6" s="92">
        <v>22650</v>
      </c>
    </row>
    <row r="7" spans="1:7" ht="19.5" customHeight="1">
      <c r="A7" s="3" t="s">
        <v>325</v>
      </c>
      <c r="B7" s="351">
        <v>554823</v>
      </c>
      <c r="C7" s="92">
        <v>580942</v>
      </c>
      <c r="D7" s="92">
        <v>580759</v>
      </c>
      <c r="E7" s="92">
        <v>19</v>
      </c>
      <c r="F7" s="92">
        <v>164</v>
      </c>
      <c r="G7" s="92">
        <v>25936</v>
      </c>
    </row>
    <row r="8" spans="1:7" s="106" customFormat="1" ht="19.5" customHeight="1">
      <c r="A8" s="105" t="s">
        <v>326</v>
      </c>
      <c r="B8" s="353">
        <v>689288</v>
      </c>
      <c r="C8" s="354">
        <v>698830</v>
      </c>
      <c r="D8" s="354">
        <v>693630</v>
      </c>
      <c r="E8" s="354">
        <v>26</v>
      </c>
      <c r="F8" s="354">
        <v>173</v>
      </c>
      <c r="G8" s="354">
        <v>4342</v>
      </c>
    </row>
    <row r="9" spans="1:7" s="106" customFormat="1" ht="19.5" customHeight="1">
      <c r="A9" s="105" t="s">
        <v>327</v>
      </c>
      <c r="B9" s="355">
        <v>732931</v>
      </c>
      <c r="C9" s="354">
        <v>729469</v>
      </c>
      <c r="D9" s="354">
        <v>729324</v>
      </c>
      <c r="E9" s="354">
        <v>33</v>
      </c>
      <c r="F9" s="354">
        <v>111</v>
      </c>
      <c r="G9" s="356">
        <f>D9-B9</f>
        <v>-3607</v>
      </c>
    </row>
    <row r="10" spans="1:7" s="45" customFormat="1" ht="19.5" customHeight="1">
      <c r="A10" s="100" t="s">
        <v>588</v>
      </c>
      <c r="B10" s="364">
        <v>740445</v>
      </c>
      <c r="C10" s="453">
        <v>739237</v>
      </c>
      <c r="D10" s="453">
        <v>739122</v>
      </c>
      <c r="E10" s="453">
        <v>27</v>
      </c>
      <c r="F10" s="453">
        <v>87</v>
      </c>
      <c r="G10" s="454">
        <v>-1323</v>
      </c>
    </row>
    <row r="11" spans="1:7" ht="19.5" customHeight="1">
      <c r="A11" s="4" t="s">
        <v>526</v>
      </c>
      <c r="B11" s="179">
        <v>538517</v>
      </c>
      <c r="C11" s="92">
        <v>538315</v>
      </c>
      <c r="D11" s="92">
        <v>538315</v>
      </c>
      <c r="E11" s="92">
        <v>0</v>
      </c>
      <c r="F11" s="92">
        <v>0</v>
      </c>
      <c r="G11" s="356">
        <v>-202</v>
      </c>
    </row>
    <row r="12" spans="1:7" ht="19.5" customHeight="1">
      <c r="A12" s="4" t="s">
        <v>527</v>
      </c>
      <c r="B12" s="93">
        <v>2087</v>
      </c>
      <c r="C12" s="92">
        <v>2086</v>
      </c>
      <c r="D12" s="92">
        <v>2086</v>
      </c>
      <c r="E12" s="92">
        <v>0</v>
      </c>
      <c r="F12" s="92">
        <v>0</v>
      </c>
      <c r="G12" s="356">
        <v>-1</v>
      </c>
    </row>
    <row r="13" spans="1:7" ht="19.5" customHeight="1">
      <c r="A13" s="4" t="s">
        <v>528</v>
      </c>
      <c r="B13" s="93">
        <v>90687</v>
      </c>
      <c r="C13" s="92">
        <v>89638</v>
      </c>
      <c r="D13" s="92">
        <v>89638</v>
      </c>
      <c r="E13" s="92">
        <v>0</v>
      </c>
      <c r="F13" s="92">
        <v>0</v>
      </c>
      <c r="G13" s="356">
        <v>-1049</v>
      </c>
    </row>
    <row r="14" spans="1:7" ht="19.5" customHeight="1">
      <c r="A14" s="4" t="s">
        <v>529</v>
      </c>
      <c r="B14" s="93">
        <v>8044</v>
      </c>
      <c r="C14" s="92">
        <v>8044</v>
      </c>
      <c r="D14" s="92">
        <v>8044</v>
      </c>
      <c r="E14" s="92">
        <v>0</v>
      </c>
      <c r="F14" s="92">
        <v>0</v>
      </c>
      <c r="G14" s="356">
        <v>0</v>
      </c>
    </row>
    <row r="15" spans="1:7" ht="19.5" customHeight="1">
      <c r="A15" s="4" t="s">
        <v>530</v>
      </c>
      <c r="B15" s="93">
        <v>323</v>
      </c>
      <c r="C15" s="92">
        <v>360</v>
      </c>
      <c r="D15" s="92">
        <v>360</v>
      </c>
      <c r="E15" s="92">
        <v>0</v>
      </c>
      <c r="F15" s="92">
        <v>0</v>
      </c>
      <c r="G15" s="356">
        <v>37</v>
      </c>
    </row>
    <row r="16" spans="1:7" ht="19.5" customHeight="1">
      <c r="A16" s="4" t="s">
        <v>531</v>
      </c>
      <c r="B16" s="93">
        <v>9086</v>
      </c>
      <c r="C16" s="92">
        <v>9017</v>
      </c>
      <c r="D16" s="92">
        <v>8953</v>
      </c>
      <c r="E16" s="92">
        <v>26</v>
      </c>
      <c r="F16" s="92">
        <v>37</v>
      </c>
      <c r="G16" s="356">
        <v>-133</v>
      </c>
    </row>
    <row r="17" spans="1:7" ht="19.5" customHeight="1">
      <c r="A17" s="4" t="s">
        <v>532</v>
      </c>
      <c r="B17" s="93">
        <v>295</v>
      </c>
      <c r="C17" s="92">
        <v>296</v>
      </c>
      <c r="D17" s="92">
        <v>296</v>
      </c>
      <c r="E17" s="92">
        <v>0</v>
      </c>
      <c r="F17" s="92">
        <v>0</v>
      </c>
      <c r="G17" s="356">
        <v>1</v>
      </c>
    </row>
    <row r="18" spans="1:7" ht="19.5" customHeight="1">
      <c r="A18" s="4" t="s">
        <v>533</v>
      </c>
      <c r="B18" s="93">
        <v>103</v>
      </c>
      <c r="C18" s="92">
        <v>104</v>
      </c>
      <c r="D18" s="92">
        <v>104</v>
      </c>
      <c r="E18" s="92">
        <v>0</v>
      </c>
      <c r="F18" s="92">
        <v>0</v>
      </c>
      <c r="G18" s="356">
        <v>1</v>
      </c>
    </row>
    <row r="19" spans="1:7" ht="19.5" customHeight="1">
      <c r="A19" s="4" t="s">
        <v>534</v>
      </c>
      <c r="B19" s="93">
        <v>102</v>
      </c>
      <c r="C19" s="92">
        <v>112</v>
      </c>
      <c r="D19" s="92">
        <v>102</v>
      </c>
      <c r="E19" s="92">
        <v>0</v>
      </c>
      <c r="F19" s="92">
        <v>10</v>
      </c>
      <c r="G19" s="356">
        <v>0</v>
      </c>
    </row>
    <row r="20" spans="1:7" ht="19.5" customHeight="1">
      <c r="A20" s="4" t="s">
        <v>535</v>
      </c>
      <c r="B20" s="93">
        <v>222</v>
      </c>
      <c r="C20" s="92">
        <v>217</v>
      </c>
      <c r="D20" s="92">
        <v>217</v>
      </c>
      <c r="E20" s="92">
        <v>0</v>
      </c>
      <c r="F20" s="92">
        <v>0</v>
      </c>
      <c r="G20" s="356">
        <v>-5</v>
      </c>
    </row>
    <row r="21" spans="1:7" ht="19.5" customHeight="1">
      <c r="A21" s="4" t="s">
        <v>536</v>
      </c>
      <c r="B21" s="93">
        <v>3255</v>
      </c>
      <c r="C21" s="92">
        <v>3300</v>
      </c>
      <c r="D21" s="92">
        <v>3300</v>
      </c>
      <c r="E21" s="92">
        <v>0</v>
      </c>
      <c r="F21" s="92">
        <v>0</v>
      </c>
      <c r="G21" s="356">
        <v>45</v>
      </c>
    </row>
    <row r="22" spans="1:7" ht="19.5" customHeight="1">
      <c r="A22" s="4" t="s">
        <v>537</v>
      </c>
      <c r="B22" s="93">
        <v>140</v>
      </c>
      <c r="C22" s="92">
        <v>142</v>
      </c>
      <c r="D22" s="92">
        <v>142</v>
      </c>
      <c r="E22" s="92">
        <v>0</v>
      </c>
      <c r="F22" s="92">
        <v>0</v>
      </c>
      <c r="G22" s="356">
        <v>2</v>
      </c>
    </row>
    <row r="23" spans="1:7" ht="19.5" customHeight="1">
      <c r="A23" s="4" t="s">
        <v>538</v>
      </c>
      <c r="B23" s="93">
        <v>146</v>
      </c>
      <c r="C23" s="92">
        <v>167</v>
      </c>
      <c r="D23" s="92">
        <v>164</v>
      </c>
      <c r="E23" s="92">
        <v>0</v>
      </c>
      <c r="F23" s="92">
        <v>3</v>
      </c>
      <c r="G23" s="356">
        <v>18</v>
      </c>
    </row>
    <row r="24" spans="1:7" ht="19.5" customHeight="1">
      <c r="A24" s="4" t="s">
        <v>72</v>
      </c>
      <c r="B24" s="93">
        <v>44</v>
      </c>
      <c r="C24" s="92">
        <v>45</v>
      </c>
      <c r="D24" s="92">
        <v>7</v>
      </c>
      <c r="E24" s="92">
        <v>1</v>
      </c>
      <c r="F24" s="92">
        <v>37</v>
      </c>
      <c r="G24" s="356">
        <v>-37</v>
      </c>
    </row>
    <row r="25" spans="1:7" ht="19.5" customHeight="1">
      <c r="A25" s="4" t="s">
        <v>539</v>
      </c>
      <c r="B25" s="93">
        <v>52455</v>
      </c>
      <c r="C25" s="92">
        <v>52455</v>
      </c>
      <c r="D25" s="92">
        <v>52455</v>
      </c>
      <c r="E25" s="92">
        <v>0</v>
      </c>
      <c r="F25" s="92">
        <v>0</v>
      </c>
      <c r="G25" s="356">
        <v>0</v>
      </c>
    </row>
    <row r="26" spans="1:7" ht="19.5" customHeight="1">
      <c r="A26" s="5" t="s">
        <v>540</v>
      </c>
      <c r="B26" s="94">
        <v>34939</v>
      </c>
      <c r="C26" s="95">
        <v>34939</v>
      </c>
      <c r="D26" s="95">
        <v>34939</v>
      </c>
      <c r="E26" s="95">
        <v>0</v>
      </c>
      <c r="F26" s="95">
        <v>0</v>
      </c>
      <c r="G26" s="363">
        <v>0</v>
      </c>
    </row>
    <row r="27" spans="1:7" s="378" customFormat="1" ht="19.5" customHeight="1">
      <c r="A27" s="54" t="s">
        <v>589</v>
      </c>
      <c r="E27" s="455" t="s">
        <v>590</v>
      </c>
      <c r="G27" s="456"/>
    </row>
  </sheetData>
  <sheetProtection/>
  <mergeCells count="1">
    <mergeCell ref="A1:G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/>
  </sheetPr>
  <dimension ref="A1:K42"/>
  <sheetViews>
    <sheetView zoomScale="70" zoomScaleNormal="70" zoomScalePageLayoutView="0" workbookViewId="0" topLeftCell="A1">
      <pane xSplit="1" ySplit="7" topLeftCell="B8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A1" sqref="A1:J1"/>
    </sheetView>
  </sheetViews>
  <sheetFormatPr defaultColWidth="12.6640625" defaultRowHeight="13.5"/>
  <cols>
    <col min="1" max="2" width="21.10546875" style="10" customWidth="1"/>
    <col min="3" max="3" width="13.6640625" style="10" customWidth="1"/>
    <col min="4" max="4" width="14.99609375" style="10" customWidth="1"/>
    <col min="5" max="5" width="13.4453125" style="10" customWidth="1"/>
    <col min="6" max="6" width="15.6640625" style="10" customWidth="1"/>
    <col min="7" max="7" width="12.5546875" style="10" customWidth="1"/>
    <col min="8" max="8" width="12.21484375" style="10" customWidth="1"/>
    <col min="9" max="9" width="17.99609375" style="10" customWidth="1"/>
    <col min="10" max="16384" width="12.6640625" style="10" customWidth="1"/>
  </cols>
  <sheetData>
    <row r="1" spans="1:10" ht="34.5" customHeight="1">
      <c r="A1" s="484" t="s">
        <v>497</v>
      </c>
      <c r="B1" s="484"/>
      <c r="C1" s="484"/>
      <c r="D1" s="484"/>
      <c r="E1" s="484"/>
      <c r="F1" s="484"/>
      <c r="G1" s="484"/>
      <c r="H1" s="484"/>
      <c r="I1" s="484"/>
      <c r="J1" s="484"/>
    </row>
    <row r="2" spans="1:10" ht="18" customHeight="1">
      <c r="A2" s="193" t="s">
        <v>498</v>
      </c>
      <c r="B2" s="12"/>
      <c r="C2" s="12"/>
      <c r="D2" s="12"/>
      <c r="E2" s="12"/>
      <c r="F2" s="12"/>
      <c r="G2" s="12"/>
      <c r="H2" s="12"/>
      <c r="I2" s="12"/>
      <c r="J2" s="55" t="s">
        <v>499</v>
      </c>
    </row>
    <row r="3" spans="1:10" ht="22.5" customHeight="1">
      <c r="A3" s="48"/>
      <c r="B3" s="15" t="s">
        <v>500</v>
      </c>
      <c r="C3" s="489" t="s">
        <v>501</v>
      </c>
      <c r="D3" s="465"/>
      <c r="E3" s="465"/>
      <c r="F3" s="466"/>
      <c r="G3" s="15" t="s">
        <v>502</v>
      </c>
      <c r="H3" s="15" t="s">
        <v>503</v>
      </c>
      <c r="I3" s="15" t="s">
        <v>504</v>
      </c>
      <c r="J3" s="44" t="s">
        <v>505</v>
      </c>
    </row>
    <row r="4" spans="1:10" ht="20.25" customHeight="1">
      <c r="A4" s="85" t="s">
        <v>506</v>
      </c>
      <c r="B4" s="17"/>
      <c r="C4" s="548" t="s">
        <v>507</v>
      </c>
      <c r="D4" s="371"/>
      <c r="E4" s="371"/>
      <c r="F4" s="372"/>
      <c r="G4" s="20" t="s">
        <v>508</v>
      </c>
      <c r="H4" s="17"/>
      <c r="I4" s="17"/>
      <c r="J4" s="19"/>
    </row>
    <row r="5" spans="1:10" ht="21" customHeight="1">
      <c r="A5" s="16"/>
      <c r="B5" s="17"/>
      <c r="C5" s="15" t="s">
        <v>509</v>
      </c>
      <c r="D5" s="15" t="s">
        <v>510</v>
      </c>
      <c r="E5" s="44" t="s">
        <v>511</v>
      </c>
      <c r="F5" s="44" t="s">
        <v>512</v>
      </c>
      <c r="G5" s="17"/>
      <c r="H5" s="17"/>
      <c r="I5" s="17"/>
      <c r="J5" s="19"/>
    </row>
    <row r="6" spans="1:10" ht="21" customHeight="1">
      <c r="A6" s="85" t="s">
        <v>513</v>
      </c>
      <c r="B6" s="17"/>
      <c r="C6" s="22" t="s">
        <v>514</v>
      </c>
      <c r="D6" s="17" t="s">
        <v>515</v>
      </c>
      <c r="E6" s="50"/>
      <c r="F6" s="50" t="s">
        <v>516</v>
      </c>
      <c r="G6" s="17" t="s">
        <v>517</v>
      </c>
      <c r="H6" s="17"/>
      <c r="I6" s="22" t="s">
        <v>518</v>
      </c>
      <c r="J6" s="19"/>
    </row>
    <row r="7" spans="1:10" ht="21" customHeight="1">
      <c r="A7" s="51"/>
      <c r="B7" s="24" t="s">
        <v>517</v>
      </c>
      <c r="C7" s="24" t="s">
        <v>519</v>
      </c>
      <c r="D7" s="24" t="s">
        <v>520</v>
      </c>
      <c r="E7" s="25"/>
      <c r="F7" s="25" t="s">
        <v>521</v>
      </c>
      <c r="G7" s="24" t="s">
        <v>522</v>
      </c>
      <c r="H7" s="24" t="s">
        <v>523</v>
      </c>
      <c r="I7" s="26" t="s">
        <v>524</v>
      </c>
      <c r="J7" s="25" t="s">
        <v>525</v>
      </c>
    </row>
    <row r="8" spans="1:10" ht="19.5" customHeight="1">
      <c r="A8" s="3" t="s">
        <v>64</v>
      </c>
      <c r="B8" s="351">
        <v>467598</v>
      </c>
      <c r="C8" s="357">
        <v>15715</v>
      </c>
      <c r="D8" s="358">
        <v>163</v>
      </c>
      <c r="E8" s="358">
        <v>844</v>
      </c>
      <c r="F8" s="457" t="s">
        <v>330</v>
      </c>
      <c r="G8" s="359">
        <v>483313</v>
      </c>
      <c r="H8" s="357">
        <v>457542</v>
      </c>
      <c r="I8" s="357">
        <v>22360</v>
      </c>
      <c r="J8" s="357">
        <v>3410</v>
      </c>
    </row>
    <row r="9" spans="1:10" ht="19.5" customHeight="1">
      <c r="A9" s="3"/>
      <c r="B9" s="351"/>
      <c r="C9" s="357"/>
      <c r="D9" s="358">
        <v>-163</v>
      </c>
      <c r="E9" s="358">
        <v>-844</v>
      </c>
      <c r="F9" s="358"/>
      <c r="G9" s="359"/>
      <c r="H9" s="357"/>
      <c r="I9" s="357"/>
      <c r="J9" s="357"/>
    </row>
    <row r="10" spans="1:10" ht="19.5" customHeight="1">
      <c r="A10" s="3" t="s">
        <v>325</v>
      </c>
      <c r="B10" s="351">
        <v>554823</v>
      </c>
      <c r="C10" s="357">
        <v>22360</v>
      </c>
      <c r="D10" s="358">
        <v>1048</v>
      </c>
      <c r="E10" s="358">
        <v>177</v>
      </c>
      <c r="F10" s="359">
        <v>0</v>
      </c>
      <c r="G10" s="359">
        <v>577183</v>
      </c>
      <c r="H10" s="357">
        <v>517692</v>
      </c>
      <c r="I10" s="357">
        <v>34502</v>
      </c>
      <c r="J10" s="357">
        <v>24988</v>
      </c>
    </row>
    <row r="11" spans="1:10" ht="19.5" customHeight="1">
      <c r="A11" s="3"/>
      <c r="B11" s="351"/>
      <c r="C11" s="357"/>
      <c r="D11" s="358">
        <v>-1048</v>
      </c>
      <c r="E11" s="358">
        <v>-177</v>
      </c>
      <c r="F11" s="359"/>
      <c r="G11" s="359"/>
      <c r="H11" s="357"/>
      <c r="I11" s="357"/>
      <c r="J11" s="357"/>
    </row>
    <row r="12" spans="1:11" s="106" customFormat="1" ht="19.5" customHeight="1">
      <c r="A12" s="105" t="s">
        <v>484</v>
      </c>
      <c r="B12" s="355">
        <v>654786</v>
      </c>
      <c r="C12" s="360">
        <v>34502</v>
      </c>
      <c r="D12" s="92">
        <v>0</v>
      </c>
      <c r="E12" s="361"/>
      <c r="F12" s="361">
        <v>264517</v>
      </c>
      <c r="G12" s="360">
        <v>689288</v>
      </c>
      <c r="H12" s="360">
        <v>597873</v>
      </c>
      <c r="I12" s="360">
        <v>48580</v>
      </c>
      <c r="J12" s="360">
        <v>42834</v>
      </c>
      <c r="K12" s="362"/>
    </row>
    <row r="13" spans="1:11" ht="19.5" customHeight="1">
      <c r="A13" s="105"/>
      <c r="B13" s="355"/>
      <c r="C13" s="360"/>
      <c r="D13" s="92"/>
      <c r="E13" s="361"/>
      <c r="F13" s="361">
        <v>-264517</v>
      </c>
      <c r="G13" s="360"/>
      <c r="H13" s="360"/>
      <c r="I13" s="360"/>
      <c r="J13" s="360"/>
      <c r="K13" s="43"/>
    </row>
    <row r="14" spans="1:11" s="106" customFormat="1" ht="19.5" customHeight="1">
      <c r="A14" s="105" t="s">
        <v>327</v>
      </c>
      <c r="B14" s="355">
        <v>684350</v>
      </c>
      <c r="C14" s="360">
        <v>48581</v>
      </c>
      <c r="D14" s="186">
        <v>321</v>
      </c>
      <c r="E14" s="361">
        <v>53</v>
      </c>
      <c r="F14" s="361"/>
      <c r="G14" s="360">
        <v>732931</v>
      </c>
      <c r="H14" s="360">
        <v>641930</v>
      </c>
      <c r="I14" s="360">
        <v>34939</v>
      </c>
      <c r="J14" s="360">
        <v>56062</v>
      </c>
      <c r="K14" s="362"/>
    </row>
    <row r="15" spans="1:11" ht="19.5" customHeight="1">
      <c r="A15" s="105"/>
      <c r="B15" s="355"/>
      <c r="C15" s="360"/>
      <c r="D15" s="186">
        <v>-321</v>
      </c>
      <c r="E15" s="361">
        <v>-53</v>
      </c>
      <c r="F15" s="361"/>
      <c r="G15" s="360"/>
      <c r="H15" s="360"/>
      <c r="I15" s="360"/>
      <c r="J15" s="360"/>
      <c r="K15" s="43"/>
    </row>
    <row r="16" spans="1:11" s="45" customFormat="1" ht="19.5" customHeight="1">
      <c r="A16" s="558" t="s">
        <v>482</v>
      </c>
      <c r="B16" s="559">
        <f>SUM(B18:B41)</f>
        <v>705506</v>
      </c>
      <c r="C16" s="557">
        <f aca="true" t="shared" si="0" ref="C16:J16">SUM(C18:C41)</f>
        <v>34939</v>
      </c>
      <c r="D16" s="555">
        <f t="shared" si="0"/>
        <v>0</v>
      </c>
      <c r="E16" s="185">
        <f>SUM(E18,E20,E22,E24,E26,E28,E30,E32,E34,E36,E38,E40)</f>
        <v>572</v>
      </c>
      <c r="F16" s="185">
        <f>SUM(F18,F20,F22,F24,F26,F28,F30,F32,F34,F36,F38,F40)</f>
        <v>28401</v>
      </c>
      <c r="G16" s="557">
        <f>SUM(G18:G41)</f>
        <v>740445</v>
      </c>
      <c r="H16" s="557">
        <f t="shared" si="0"/>
        <v>656153</v>
      </c>
      <c r="I16" s="557">
        <f t="shared" si="0"/>
        <v>52351</v>
      </c>
      <c r="J16" s="557">
        <f t="shared" si="0"/>
        <v>31941</v>
      </c>
      <c r="K16" s="144"/>
    </row>
    <row r="17" spans="1:11" ht="19.5" customHeight="1">
      <c r="A17" s="558"/>
      <c r="B17" s="559"/>
      <c r="C17" s="557"/>
      <c r="D17" s="555"/>
      <c r="E17" s="185">
        <f>SUM(E19,E21,E23,E25,E27,E29,E31,E33,E35,E37,E39,E41)</f>
        <v>-572</v>
      </c>
      <c r="F17" s="185">
        <f>SUM(F19,F21,F23,F25,F27,F29,F31,F33,F35,F37,F39,F41)</f>
        <v>-28401</v>
      </c>
      <c r="G17" s="557"/>
      <c r="H17" s="557"/>
      <c r="I17" s="557"/>
      <c r="J17" s="557"/>
      <c r="K17" s="43"/>
    </row>
    <row r="18" spans="1:11" ht="19.5" customHeight="1">
      <c r="A18" s="551" t="s">
        <v>485</v>
      </c>
      <c r="B18" s="553">
        <v>355318</v>
      </c>
      <c r="C18" s="549">
        <v>0</v>
      </c>
      <c r="D18" s="555"/>
      <c r="E18" s="186"/>
      <c r="F18" s="186">
        <v>2499</v>
      </c>
      <c r="G18" s="549">
        <f>B18+C18</f>
        <v>355318</v>
      </c>
      <c r="H18" s="549">
        <v>348474</v>
      </c>
      <c r="I18" s="549"/>
      <c r="J18" s="549">
        <f>G18-H18-I18</f>
        <v>6844</v>
      </c>
      <c r="K18" s="43"/>
    </row>
    <row r="19" spans="1:11" ht="19.5" customHeight="1">
      <c r="A19" s="551"/>
      <c r="B19" s="553"/>
      <c r="C19" s="549"/>
      <c r="D19" s="555"/>
      <c r="E19" s="186"/>
      <c r="F19" s="186">
        <v>-2499</v>
      </c>
      <c r="G19" s="549"/>
      <c r="H19" s="549"/>
      <c r="I19" s="549"/>
      <c r="J19" s="549"/>
      <c r="K19" s="43"/>
    </row>
    <row r="20" spans="1:11" ht="19.5" customHeight="1">
      <c r="A20" s="551" t="s">
        <v>486</v>
      </c>
      <c r="B20" s="553">
        <v>66508</v>
      </c>
      <c r="C20" s="549">
        <v>885</v>
      </c>
      <c r="D20" s="555"/>
      <c r="E20" s="186">
        <v>7</v>
      </c>
      <c r="F20" s="186">
        <v>3241</v>
      </c>
      <c r="G20" s="549">
        <f>B20+C20</f>
        <v>67393</v>
      </c>
      <c r="H20" s="549">
        <v>65549</v>
      </c>
      <c r="I20" s="549">
        <v>218</v>
      </c>
      <c r="J20" s="549">
        <f>G20-H20-I20</f>
        <v>1626</v>
      </c>
      <c r="K20" s="43"/>
    </row>
    <row r="21" spans="1:11" ht="19.5" customHeight="1">
      <c r="A21" s="551"/>
      <c r="B21" s="553"/>
      <c r="C21" s="549"/>
      <c r="D21" s="555"/>
      <c r="E21" s="186">
        <v>-7</v>
      </c>
      <c r="F21" s="186">
        <v>-3241</v>
      </c>
      <c r="G21" s="549"/>
      <c r="H21" s="549"/>
      <c r="I21" s="549"/>
      <c r="J21" s="549"/>
      <c r="K21" s="43"/>
    </row>
    <row r="22" spans="1:11" ht="19.5" customHeight="1">
      <c r="A22" s="551" t="s">
        <v>487</v>
      </c>
      <c r="B22" s="553">
        <v>30293</v>
      </c>
      <c r="C22" s="549">
        <v>0</v>
      </c>
      <c r="D22" s="555"/>
      <c r="E22" s="186"/>
      <c r="F22" s="186">
        <v>2266</v>
      </c>
      <c r="G22" s="549">
        <f>B22+C22</f>
        <v>30293</v>
      </c>
      <c r="H22" s="549">
        <v>30043</v>
      </c>
      <c r="I22" s="549"/>
      <c r="J22" s="549">
        <f>G22-H22-I22</f>
        <v>250</v>
      </c>
      <c r="K22" s="43"/>
    </row>
    <row r="23" spans="1:11" s="53" customFormat="1" ht="19.5" customHeight="1">
      <c r="A23" s="551"/>
      <c r="B23" s="553"/>
      <c r="C23" s="549"/>
      <c r="D23" s="555"/>
      <c r="E23" s="186"/>
      <c r="F23" s="186">
        <v>-2266</v>
      </c>
      <c r="G23" s="549"/>
      <c r="H23" s="549"/>
      <c r="I23" s="549"/>
      <c r="J23" s="549"/>
      <c r="K23" s="145"/>
    </row>
    <row r="24" spans="1:11" s="53" customFormat="1" ht="19.5" customHeight="1">
      <c r="A24" s="551" t="s">
        <v>488</v>
      </c>
      <c r="B24" s="553">
        <v>13553</v>
      </c>
      <c r="C24" s="549">
        <v>3026</v>
      </c>
      <c r="D24" s="555"/>
      <c r="E24" s="92"/>
      <c r="F24" s="92"/>
      <c r="G24" s="549">
        <f>B24+C24</f>
        <v>16579</v>
      </c>
      <c r="H24" s="549">
        <v>12104</v>
      </c>
      <c r="I24" s="549">
        <v>3925</v>
      </c>
      <c r="J24" s="549">
        <f>G24-H24-I24</f>
        <v>550</v>
      </c>
      <c r="K24" s="145"/>
    </row>
    <row r="25" spans="1:11" s="53" customFormat="1" ht="19.5" customHeight="1">
      <c r="A25" s="551"/>
      <c r="B25" s="553"/>
      <c r="C25" s="549"/>
      <c r="D25" s="555"/>
      <c r="E25" s="92"/>
      <c r="F25" s="92"/>
      <c r="G25" s="549"/>
      <c r="H25" s="549"/>
      <c r="I25" s="549"/>
      <c r="J25" s="549"/>
      <c r="K25" s="145"/>
    </row>
    <row r="26" spans="1:11" s="53" customFormat="1" ht="19.5" customHeight="1">
      <c r="A26" s="551" t="s">
        <v>489</v>
      </c>
      <c r="B26" s="553">
        <v>83379</v>
      </c>
      <c r="C26" s="549">
        <v>0</v>
      </c>
      <c r="D26" s="555"/>
      <c r="E26" s="186"/>
      <c r="F26" s="186">
        <v>125</v>
      </c>
      <c r="G26" s="549">
        <f>B26+C26</f>
        <v>83379</v>
      </c>
      <c r="H26" s="549">
        <v>82860</v>
      </c>
      <c r="I26" s="549"/>
      <c r="J26" s="549">
        <f>G26-H26-I26</f>
        <v>519</v>
      </c>
      <c r="K26" s="145"/>
    </row>
    <row r="27" spans="1:11" s="53" customFormat="1" ht="19.5" customHeight="1">
      <c r="A27" s="551"/>
      <c r="B27" s="553"/>
      <c r="C27" s="549"/>
      <c r="D27" s="555"/>
      <c r="E27" s="186"/>
      <c r="F27" s="186">
        <v>-125</v>
      </c>
      <c r="G27" s="549"/>
      <c r="H27" s="549"/>
      <c r="I27" s="549"/>
      <c r="J27" s="549"/>
      <c r="K27" s="145"/>
    </row>
    <row r="28" spans="1:11" s="53" customFormat="1" ht="19.5" customHeight="1">
      <c r="A28" s="551" t="s">
        <v>490</v>
      </c>
      <c r="B28" s="553">
        <v>103024</v>
      </c>
      <c r="C28" s="549">
        <v>27309</v>
      </c>
      <c r="D28" s="555"/>
      <c r="E28" s="186"/>
      <c r="F28" s="186">
        <v>15070</v>
      </c>
      <c r="G28" s="549">
        <f>B28+C28</f>
        <v>130333</v>
      </c>
      <c r="H28" s="549">
        <v>81176</v>
      </c>
      <c r="I28" s="549">
        <v>44575</v>
      </c>
      <c r="J28" s="549">
        <f>G28-H28-I28</f>
        <v>4582</v>
      </c>
      <c r="K28" s="145"/>
    </row>
    <row r="29" spans="1:11" s="53" customFormat="1" ht="19.5" customHeight="1">
      <c r="A29" s="551"/>
      <c r="B29" s="553"/>
      <c r="C29" s="549"/>
      <c r="D29" s="555"/>
      <c r="E29" s="186"/>
      <c r="F29" s="186">
        <v>-15070</v>
      </c>
      <c r="G29" s="549"/>
      <c r="H29" s="549"/>
      <c r="I29" s="549"/>
      <c r="J29" s="549"/>
      <c r="K29" s="145"/>
    </row>
    <row r="30" spans="1:11" s="53" customFormat="1" ht="19.5" customHeight="1">
      <c r="A30" s="551" t="s">
        <v>491</v>
      </c>
      <c r="B30" s="553">
        <v>2118</v>
      </c>
      <c r="C30" s="549">
        <v>34</v>
      </c>
      <c r="D30" s="555"/>
      <c r="E30" s="92"/>
      <c r="F30" s="92"/>
      <c r="G30" s="549">
        <f>B30+C30</f>
        <v>2152</v>
      </c>
      <c r="H30" s="549">
        <v>2072</v>
      </c>
      <c r="I30" s="549"/>
      <c r="J30" s="549">
        <f>G30-H30-I30</f>
        <v>80</v>
      </c>
      <c r="K30" s="145"/>
    </row>
    <row r="31" spans="1:11" s="53" customFormat="1" ht="19.5" customHeight="1">
      <c r="A31" s="551"/>
      <c r="B31" s="553"/>
      <c r="C31" s="549"/>
      <c r="D31" s="555"/>
      <c r="E31" s="92"/>
      <c r="F31" s="92"/>
      <c r="G31" s="549"/>
      <c r="H31" s="549"/>
      <c r="I31" s="549"/>
      <c r="J31" s="549"/>
      <c r="K31" s="145"/>
    </row>
    <row r="32" spans="1:11" ht="19.5" customHeight="1">
      <c r="A32" s="551" t="s">
        <v>492</v>
      </c>
      <c r="B32" s="553">
        <v>49</v>
      </c>
      <c r="C32" s="549">
        <v>16</v>
      </c>
      <c r="D32" s="555"/>
      <c r="E32" s="186"/>
      <c r="F32" s="186"/>
      <c r="G32" s="549">
        <f>B32+C32</f>
        <v>65</v>
      </c>
      <c r="H32" s="549">
        <v>62</v>
      </c>
      <c r="I32" s="549"/>
      <c r="J32" s="549">
        <f>G32-H32-I32</f>
        <v>3</v>
      </c>
      <c r="K32" s="43"/>
    </row>
    <row r="33" spans="1:11" ht="19.5" customHeight="1">
      <c r="A33" s="551"/>
      <c r="B33" s="553"/>
      <c r="C33" s="549"/>
      <c r="D33" s="555"/>
      <c r="E33" s="186"/>
      <c r="F33" s="186"/>
      <c r="G33" s="549"/>
      <c r="H33" s="549"/>
      <c r="I33" s="549"/>
      <c r="J33" s="549"/>
      <c r="K33" s="43"/>
    </row>
    <row r="34" spans="1:11" ht="19.5" customHeight="1">
      <c r="A34" s="551" t="s">
        <v>493</v>
      </c>
      <c r="B34" s="553">
        <v>14860</v>
      </c>
      <c r="C34" s="549">
        <v>1359</v>
      </c>
      <c r="D34" s="555"/>
      <c r="E34" s="186">
        <v>565</v>
      </c>
      <c r="F34" s="186">
        <v>5084</v>
      </c>
      <c r="G34" s="549">
        <f aca="true" t="shared" si="1" ref="G34:G40">B34+C34</f>
        <v>16219</v>
      </c>
      <c r="H34" s="549">
        <v>13592</v>
      </c>
      <c r="I34" s="549">
        <v>71</v>
      </c>
      <c r="J34" s="549">
        <f>G34-H34-I34</f>
        <v>2556</v>
      </c>
      <c r="K34" s="43"/>
    </row>
    <row r="35" spans="1:11" ht="19.5" customHeight="1">
      <c r="A35" s="551"/>
      <c r="B35" s="553"/>
      <c r="C35" s="549"/>
      <c r="D35" s="555"/>
      <c r="E35" s="186">
        <v>-565</v>
      </c>
      <c r="F35" s="186">
        <v>-5084</v>
      </c>
      <c r="G35" s="549"/>
      <c r="H35" s="549"/>
      <c r="I35" s="549"/>
      <c r="J35" s="549"/>
      <c r="K35" s="43"/>
    </row>
    <row r="36" spans="1:11" ht="19.5" customHeight="1">
      <c r="A36" s="551" t="s">
        <v>494</v>
      </c>
      <c r="B36" s="553">
        <v>10506</v>
      </c>
      <c r="C36" s="549">
        <v>2310</v>
      </c>
      <c r="D36" s="555"/>
      <c r="E36" s="186"/>
      <c r="F36" s="186">
        <v>116</v>
      </c>
      <c r="G36" s="549">
        <f t="shared" si="1"/>
        <v>12816</v>
      </c>
      <c r="H36" s="549">
        <v>8599</v>
      </c>
      <c r="I36" s="549">
        <v>3562</v>
      </c>
      <c r="J36" s="549">
        <f>G36-H36-I36</f>
        <v>655</v>
      </c>
      <c r="K36" s="43"/>
    </row>
    <row r="37" spans="1:11" ht="19.5" customHeight="1">
      <c r="A37" s="551"/>
      <c r="B37" s="553"/>
      <c r="C37" s="549"/>
      <c r="D37" s="555"/>
      <c r="E37" s="186"/>
      <c r="F37" s="186">
        <v>-116</v>
      </c>
      <c r="G37" s="549"/>
      <c r="H37" s="549"/>
      <c r="I37" s="549"/>
      <c r="J37" s="549"/>
      <c r="K37" s="43"/>
    </row>
    <row r="38" spans="1:11" ht="19.5" customHeight="1">
      <c r="A38" s="551" t="s">
        <v>495</v>
      </c>
      <c r="B38" s="553">
        <v>11622</v>
      </c>
      <c r="C38" s="549">
        <v>0</v>
      </c>
      <c r="D38" s="555"/>
      <c r="E38" s="186"/>
      <c r="F38" s="43"/>
      <c r="G38" s="549">
        <f t="shared" si="1"/>
        <v>11622</v>
      </c>
      <c r="H38" s="549">
        <v>11622</v>
      </c>
      <c r="I38" s="549"/>
      <c r="J38" s="549">
        <f>G38-H38-I38</f>
        <v>0</v>
      </c>
      <c r="K38" s="43"/>
    </row>
    <row r="39" spans="1:11" ht="19.5" customHeight="1">
      <c r="A39" s="551"/>
      <c r="B39" s="553"/>
      <c r="C39" s="549"/>
      <c r="D39" s="555"/>
      <c r="E39" s="186"/>
      <c r="F39" s="43"/>
      <c r="G39" s="549"/>
      <c r="H39" s="549"/>
      <c r="I39" s="549"/>
      <c r="J39" s="549"/>
      <c r="K39" s="43"/>
    </row>
    <row r="40" spans="1:11" ht="19.5" customHeight="1">
      <c r="A40" s="551" t="s">
        <v>496</v>
      </c>
      <c r="B40" s="553">
        <v>14276</v>
      </c>
      <c r="C40" s="549">
        <v>0</v>
      </c>
      <c r="D40" s="555"/>
      <c r="E40" s="92"/>
      <c r="F40" s="92"/>
      <c r="G40" s="549">
        <f t="shared" si="1"/>
        <v>14276</v>
      </c>
      <c r="H40" s="549"/>
      <c r="I40" s="549"/>
      <c r="J40" s="549">
        <f>G40-H40-I40</f>
        <v>14276</v>
      </c>
      <c r="K40" s="43"/>
    </row>
    <row r="41" spans="1:11" ht="19.5" customHeight="1">
      <c r="A41" s="552"/>
      <c r="B41" s="554"/>
      <c r="C41" s="550"/>
      <c r="D41" s="556"/>
      <c r="E41" s="95"/>
      <c r="F41" s="95"/>
      <c r="G41" s="550"/>
      <c r="H41" s="550"/>
      <c r="I41" s="550"/>
      <c r="J41" s="550"/>
      <c r="K41" s="43"/>
    </row>
    <row r="42" spans="1:8" s="378" customFormat="1" ht="19.5" customHeight="1">
      <c r="A42" s="54" t="s">
        <v>591</v>
      </c>
      <c r="H42" s="455" t="s">
        <v>483</v>
      </c>
    </row>
  </sheetData>
  <sheetProtection/>
  <mergeCells count="107">
    <mergeCell ref="A16:A17"/>
    <mergeCell ref="B16:B17"/>
    <mergeCell ref="C16:C17"/>
    <mergeCell ref="G16:G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H16:H17"/>
    <mergeCell ref="G22:G23"/>
    <mergeCell ref="I16:I17"/>
    <mergeCell ref="H18:H19"/>
    <mergeCell ref="I18:I19"/>
    <mergeCell ref="G20:G21"/>
    <mergeCell ref="H20:H21"/>
    <mergeCell ref="G18:G19"/>
    <mergeCell ref="C22:C23"/>
    <mergeCell ref="D22:D23"/>
    <mergeCell ref="A22:A23"/>
    <mergeCell ref="B22:B23"/>
    <mergeCell ref="D28:D29"/>
    <mergeCell ref="A30:A31"/>
    <mergeCell ref="B30:B31"/>
    <mergeCell ref="C30:C31"/>
    <mergeCell ref="A28:A29"/>
    <mergeCell ref="B28:B29"/>
    <mergeCell ref="C28:C29"/>
    <mergeCell ref="C26:C27"/>
    <mergeCell ref="A24:A25"/>
    <mergeCell ref="B24:B25"/>
    <mergeCell ref="C24:C25"/>
    <mergeCell ref="A26:A27"/>
    <mergeCell ref="B26:B27"/>
    <mergeCell ref="H28:H29"/>
    <mergeCell ref="I28:I29"/>
    <mergeCell ref="H24:H25"/>
    <mergeCell ref="I24:I25"/>
    <mergeCell ref="H26:H27"/>
    <mergeCell ref="I26:I27"/>
    <mergeCell ref="D24:D25"/>
    <mergeCell ref="J16:J17"/>
    <mergeCell ref="J18:J19"/>
    <mergeCell ref="J20:J21"/>
    <mergeCell ref="J22:J23"/>
    <mergeCell ref="J24:J25"/>
    <mergeCell ref="G24:G25"/>
    <mergeCell ref="I20:I21"/>
    <mergeCell ref="H22:H23"/>
    <mergeCell ref="I22:I23"/>
    <mergeCell ref="J26:J27"/>
    <mergeCell ref="J28:J29"/>
    <mergeCell ref="D30:D31"/>
    <mergeCell ref="J30:J31"/>
    <mergeCell ref="I30:I31"/>
    <mergeCell ref="H30:H31"/>
    <mergeCell ref="G30:G31"/>
    <mergeCell ref="D26:D27"/>
    <mergeCell ref="G26:G27"/>
    <mergeCell ref="G28:G29"/>
    <mergeCell ref="A32:A33"/>
    <mergeCell ref="B32:B33"/>
    <mergeCell ref="C32:C33"/>
    <mergeCell ref="D32:D33"/>
    <mergeCell ref="G32:G33"/>
    <mergeCell ref="H32:H33"/>
    <mergeCell ref="I32:I33"/>
    <mergeCell ref="J32:J33"/>
    <mergeCell ref="A34:A35"/>
    <mergeCell ref="B34:B35"/>
    <mergeCell ref="C34:C35"/>
    <mergeCell ref="D34:D35"/>
    <mergeCell ref="G34:G35"/>
    <mergeCell ref="H34:H35"/>
    <mergeCell ref="I34:I35"/>
    <mergeCell ref="J34:J35"/>
    <mergeCell ref="J38:J39"/>
    <mergeCell ref="A36:A37"/>
    <mergeCell ref="B36:B37"/>
    <mergeCell ref="C36:C37"/>
    <mergeCell ref="D36:D37"/>
    <mergeCell ref="G36:G37"/>
    <mergeCell ref="H36:H37"/>
    <mergeCell ref="H40:H41"/>
    <mergeCell ref="I36:I37"/>
    <mergeCell ref="J36:J37"/>
    <mergeCell ref="A38:A39"/>
    <mergeCell ref="B38:B39"/>
    <mergeCell ref="C38:C39"/>
    <mergeCell ref="D38:D39"/>
    <mergeCell ref="G38:G39"/>
    <mergeCell ref="H38:H39"/>
    <mergeCell ref="I38:I39"/>
    <mergeCell ref="A1:J1"/>
    <mergeCell ref="C3:F3"/>
    <mergeCell ref="C4:F4"/>
    <mergeCell ref="I40:I41"/>
    <mergeCell ref="J40:J41"/>
    <mergeCell ref="A40:A41"/>
    <mergeCell ref="B40:B41"/>
    <mergeCell ref="C40:C41"/>
    <mergeCell ref="D40:D41"/>
    <mergeCell ref="G40:G4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/>
  </sheetPr>
  <dimension ref="A1:P25"/>
  <sheetViews>
    <sheetView zoomScale="85" zoomScaleNormal="85" zoomScalePageLayoutView="0" workbookViewId="0" topLeftCell="A1">
      <pane xSplit="1" ySplit="6" topLeftCell="B8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A1" sqref="A1:P1"/>
    </sheetView>
  </sheetViews>
  <sheetFormatPr defaultColWidth="8.88671875" defaultRowHeight="13.5"/>
  <cols>
    <col min="1" max="1" width="12.88671875" style="193" customWidth="1"/>
    <col min="2" max="2" width="6.88671875" style="193" bestFit="1" customWidth="1"/>
    <col min="3" max="3" width="1.66796875" style="193" customWidth="1"/>
    <col min="4" max="4" width="5.10546875" style="193" customWidth="1"/>
    <col min="5" max="5" width="11.21484375" style="193" customWidth="1"/>
    <col min="6" max="6" width="5.77734375" style="193" customWidth="1"/>
    <col min="7" max="7" width="1.5625" style="193" customWidth="1"/>
    <col min="8" max="8" width="4.21484375" style="193" customWidth="1"/>
    <col min="9" max="9" width="12.3359375" style="193" customWidth="1"/>
    <col min="10" max="11" width="4.5546875" style="193" customWidth="1"/>
    <col min="12" max="12" width="10.5546875" style="193" customWidth="1"/>
    <col min="13" max="14" width="6.6640625" style="193" customWidth="1"/>
    <col min="15" max="15" width="11.88671875" style="193" customWidth="1"/>
    <col min="16" max="16" width="16.21484375" style="193" customWidth="1"/>
    <col min="17" max="16384" width="8.88671875" style="193" customWidth="1"/>
  </cols>
  <sheetData>
    <row r="1" spans="1:16" ht="45.75" customHeight="1">
      <c r="A1" s="565" t="s">
        <v>319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</row>
    <row r="2" spans="1:16" ht="18" customHeight="1">
      <c r="A2" s="193" t="s">
        <v>320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55" t="s">
        <v>321</v>
      </c>
    </row>
    <row r="3" spans="1:16" ht="15.75" customHeight="1">
      <c r="A3" s="195"/>
      <c r="B3" s="196" t="s">
        <v>322</v>
      </c>
      <c r="C3" s="197"/>
      <c r="D3" s="197"/>
      <c r="E3" s="198"/>
      <c r="F3" s="567" t="s">
        <v>323</v>
      </c>
      <c r="G3" s="568"/>
      <c r="H3" s="568"/>
      <c r="I3" s="569"/>
      <c r="J3" s="567" t="s">
        <v>324</v>
      </c>
      <c r="K3" s="568"/>
      <c r="L3" s="569"/>
      <c r="M3" s="567" t="s">
        <v>161</v>
      </c>
      <c r="N3" s="568"/>
      <c r="O3" s="569"/>
      <c r="P3" s="199"/>
    </row>
    <row r="4" spans="1:16" ht="24.75" customHeight="1">
      <c r="A4" s="200" t="s">
        <v>135</v>
      </c>
      <c r="B4" s="201" t="s">
        <v>136</v>
      </c>
      <c r="C4" s="201"/>
      <c r="D4" s="201"/>
      <c r="E4" s="202"/>
      <c r="F4" s="560" t="s">
        <v>137</v>
      </c>
      <c r="G4" s="563"/>
      <c r="H4" s="563"/>
      <c r="I4" s="564"/>
      <c r="J4" s="560" t="s">
        <v>162</v>
      </c>
      <c r="K4" s="563"/>
      <c r="L4" s="564"/>
      <c r="M4" s="560" t="s">
        <v>163</v>
      </c>
      <c r="N4" s="561"/>
      <c r="O4" s="562"/>
      <c r="P4" s="203" t="s">
        <v>138</v>
      </c>
    </row>
    <row r="5" spans="1:16" ht="24.75" customHeight="1">
      <c r="A5" s="200" t="s">
        <v>139</v>
      </c>
      <c r="B5" s="204" t="s">
        <v>140</v>
      </c>
      <c r="C5" s="197"/>
      <c r="D5" s="198"/>
      <c r="E5" s="205" t="s">
        <v>141</v>
      </c>
      <c r="F5" s="567" t="s">
        <v>140</v>
      </c>
      <c r="G5" s="568"/>
      <c r="H5" s="569"/>
      <c r="I5" s="205" t="s">
        <v>141</v>
      </c>
      <c r="J5" s="567" t="s">
        <v>140</v>
      </c>
      <c r="K5" s="569"/>
      <c r="L5" s="205" t="s">
        <v>141</v>
      </c>
      <c r="M5" s="567" t="s">
        <v>140</v>
      </c>
      <c r="N5" s="569"/>
      <c r="O5" s="205" t="s">
        <v>141</v>
      </c>
      <c r="P5" s="203" t="s">
        <v>142</v>
      </c>
    </row>
    <row r="6" spans="1:16" ht="24.75" customHeight="1">
      <c r="A6" s="206"/>
      <c r="B6" s="207" t="s">
        <v>143</v>
      </c>
      <c r="C6" s="207"/>
      <c r="D6" s="208"/>
      <c r="E6" s="209" t="s">
        <v>144</v>
      </c>
      <c r="F6" s="560" t="s">
        <v>143</v>
      </c>
      <c r="G6" s="563"/>
      <c r="H6" s="564"/>
      <c r="I6" s="209" t="s">
        <v>144</v>
      </c>
      <c r="J6" s="560" t="s">
        <v>143</v>
      </c>
      <c r="K6" s="564"/>
      <c r="L6" s="209" t="s">
        <v>144</v>
      </c>
      <c r="M6" s="560" t="s">
        <v>143</v>
      </c>
      <c r="N6" s="564"/>
      <c r="O6" s="209" t="s">
        <v>144</v>
      </c>
      <c r="P6" s="210"/>
    </row>
    <row r="7" spans="1:16" ht="24.75" customHeight="1">
      <c r="A7" s="211" t="s">
        <v>64</v>
      </c>
      <c r="B7" s="212">
        <v>86432</v>
      </c>
      <c r="C7" s="213"/>
      <c r="D7" s="213"/>
      <c r="E7" s="214">
        <v>3056042</v>
      </c>
      <c r="F7" s="214">
        <v>73278</v>
      </c>
      <c r="G7" s="215"/>
      <c r="H7" s="215"/>
      <c r="I7" s="216">
        <v>2486889</v>
      </c>
      <c r="J7" s="217">
        <v>906</v>
      </c>
      <c r="K7" s="217"/>
      <c r="L7" s="218">
        <v>47344</v>
      </c>
      <c r="M7" s="219">
        <v>12248</v>
      </c>
      <c r="N7" s="219"/>
      <c r="O7" s="220">
        <v>521809</v>
      </c>
      <c r="P7" s="221" t="s">
        <v>64</v>
      </c>
    </row>
    <row r="8" spans="1:16" ht="24.75" customHeight="1">
      <c r="A8" s="211" t="s">
        <v>325</v>
      </c>
      <c r="B8" s="222">
        <v>93654</v>
      </c>
      <c r="C8" s="223"/>
      <c r="D8" s="223"/>
      <c r="E8" s="214">
        <v>3342226</v>
      </c>
      <c r="F8" s="214">
        <v>80449</v>
      </c>
      <c r="G8" s="215"/>
      <c r="H8" s="215"/>
      <c r="I8" s="216">
        <v>2767248</v>
      </c>
      <c r="J8" s="217">
        <v>1023</v>
      </c>
      <c r="K8" s="217"/>
      <c r="L8" s="218">
        <v>53827</v>
      </c>
      <c r="M8" s="219">
        <v>12175</v>
      </c>
      <c r="N8" s="219"/>
      <c r="O8" s="220">
        <v>521150</v>
      </c>
      <c r="P8" s="221" t="s">
        <v>325</v>
      </c>
    </row>
    <row r="9" spans="1:16" s="111" customFormat="1" ht="24.75" customHeight="1">
      <c r="A9" s="224" t="s">
        <v>326</v>
      </c>
      <c r="B9" s="225">
        <v>100064</v>
      </c>
      <c r="C9" s="226"/>
      <c r="D9" s="226"/>
      <c r="E9" s="227">
        <v>3542549</v>
      </c>
      <c r="F9" s="227">
        <v>86654</v>
      </c>
      <c r="G9" s="226"/>
      <c r="H9" s="226"/>
      <c r="I9" s="227">
        <v>2957115</v>
      </c>
      <c r="J9" s="226">
        <v>1070</v>
      </c>
      <c r="K9" s="226"/>
      <c r="L9" s="227">
        <v>53363</v>
      </c>
      <c r="M9" s="226">
        <v>12340</v>
      </c>
      <c r="N9" s="226"/>
      <c r="O9" s="228">
        <v>532072</v>
      </c>
      <c r="P9" s="229" t="s">
        <v>326</v>
      </c>
    </row>
    <row r="10" spans="1:16" s="111" customFormat="1" ht="24.75" customHeight="1">
      <c r="A10" s="224" t="s">
        <v>327</v>
      </c>
      <c r="B10" s="230">
        <v>104004</v>
      </c>
      <c r="C10" s="231"/>
      <c r="D10" s="232"/>
      <c r="E10" s="227">
        <v>3871993</v>
      </c>
      <c r="F10" s="227">
        <v>91658</v>
      </c>
      <c r="G10" s="227"/>
      <c r="H10" s="232"/>
      <c r="I10" s="227">
        <v>3338033</v>
      </c>
      <c r="J10" s="227">
        <v>0</v>
      </c>
      <c r="K10" s="227"/>
      <c r="L10" s="227">
        <v>0</v>
      </c>
      <c r="M10" s="227">
        <v>12346</v>
      </c>
      <c r="N10" s="227"/>
      <c r="O10" s="228">
        <v>533960</v>
      </c>
      <c r="P10" s="229" t="s">
        <v>327</v>
      </c>
    </row>
    <row r="11" spans="1:16" s="240" customFormat="1" ht="23.25" customHeight="1">
      <c r="A11" s="233" t="s">
        <v>328</v>
      </c>
      <c r="B11" s="234">
        <f>SUM(B13:B21)</f>
        <v>107760</v>
      </c>
      <c r="C11" s="235"/>
      <c r="D11" s="236"/>
      <c r="E11" s="237">
        <f>SUM(E13:E21)</f>
        <v>4160015</v>
      </c>
      <c r="F11" s="237">
        <f>SUM(F13:F21)</f>
        <v>95592</v>
      </c>
      <c r="G11" s="237"/>
      <c r="H11" s="236"/>
      <c r="I11" s="237">
        <f>SUM(I13:I21)</f>
        <v>3599625</v>
      </c>
      <c r="J11" s="238">
        <v>0</v>
      </c>
      <c r="K11" s="237"/>
      <c r="L11" s="252">
        <v>0</v>
      </c>
      <c r="M11" s="237">
        <f>SUM(M13:M21)</f>
        <v>12168</v>
      </c>
      <c r="N11" s="237"/>
      <c r="O11" s="237">
        <f>SUM(O13:O21)</f>
        <v>560390</v>
      </c>
      <c r="P11" s="239" t="s">
        <v>365</v>
      </c>
    </row>
    <row r="12" spans="1:16" s="240" customFormat="1" ht="9.75" customHeight="1" hidden="1">
      <c r="A12" s="233"/>
      <c r="B12" s="234"/>
      <c r="C12" s="235"/>
      <c r="D12" s="236"/>
      <c r="E12" s="237"/>
      <c r="F12" s="237"/>
      <c r="G12" s="237"/>
      <c r="H12" s="236"/>
      <c r="I12" s="237"/>
      <c r="J12" s="237"/>
      <c r="K12" s="237"/>
      <c r="L12" s="252">
        <v>0</v>
      </c>
      <c r="M12" s="237"/>
      <c r="N12" s="237"/>
      <c r="O12" s="241"/>
      <c r="P12" s="239"/>
    </row>
    <row r="13" spans="1:16" ht="22.5" customHeight="1">
      <c r="A13" s="242" t="s">
        <v>145</v>
      </c>
      <c r="B13" s="243">
        <f>SUM(F13,J13,M13)</f>
        <v>105427</v>
      </c>
      <c r="C13" s="244"/>
      <c r="D13" s="245">
        <f>SUM(G13,K13,N13)</f>
        <v>126587</v>
      </c>
      <c r="E13" s="214">
        <f>SUM(I13,L13,O13)</f>
        <v>2978518</v>
      </c>
      <c r="F13" s="214">
        <v>93499</v>
      </c>
      <c r="G13" s="571">
        <v>67066</v>
      </c>
      <c r="H13" s="571"/>
      <c r="I13" s="214">
        <v>2570409</v>
      </c>
      <c r="J13" s="238">
        <v>0</v>
      </c>
      <c r="K13" s="238"/>
      <c r="L13" s="252">
        <v>0</v>
      </c>
      <c r="M13" s="214">
        <v>11928</v>
      </c>
      <c r="N13" s="245">
        <v>59521</v>
      </c>
      <c r="O13" s="246">
        <v>408109</v>
      </c>
      <c r="P13" s="247" t="s">
        <v>146</v>
      </c>
    </row>
    <row r="14" spans="1:16" ht="22.5" customHeight="1">
      <c r="A14" s="242" t="s">
        <v>147</v>
      </c>
      <c r="B14" s="243">
        <f>SUM(F14,J14,M14)</f>
        <v>2240</v>
      </c>
      <c r="C14" s="244"/>
      <c r="D14" s="245">
        <f>SUM(G14,K14,N14)</f>
        <v>121934</v>
      </c>
      <c r="E14" s="214">
        <f>SUM(I14,L14,O14)</f>
        <v>1022089</v>
      </c>
      <c r="F14" s="214">
        <v>2010</v>
      </c>
      <c r="G14" s="571">
        <v>100473</v>
      </c>
      <c r="H14" s="571"/>
      <c r="I14" s="214">
        <v>1006904</v>
      </c>
      <c r="J14" s="238">
        <v>0</v>
      </c>
      <c r="K14" s="245"/>
      <c r="L14" s="252">
        <v>0</v>
      </c>
      <c r="M14" s="238">
        <v>230</v>
      </c>
      <c r="N14" s="245">
        <v>21461</v>
      </c>
      <c r="O14" s="248">
        <v>15185</v>
      </c>
      <c r="P14" s="247" t="s">
        <v>148</v>
      </c>
    </row>
    <row r="15" spans="1:16" ht="22.5" customHeight="1">
      <c r="A15" s="249" t="s">
        <v>149</v>
      </c>
      <c r="B15" s="250">
        <v>0</v>
      </c>
      <c r="C15" s="244"/>
      <c r="D15" s="245"/>
      <c r="E15" s="251">
        <v>0</v>
      </c>
      <c r="F15" s="238">
        <v>0</v>
      </c>
      <c r="G15" s="214"/>
      <c r="H15" s="238">
        <v>0</v>
      </c>
      <c r="I15" s="238" t="s">
        <v>329</v>
      </c>
      <c r="J15" s="238">
        <v>0</v>
      </c>
      <c r="K15" s="238"/>
      <c r="L15" s="252">
        <v>0</v>
      </c>
      <c r="M15" s="238">
        <v>0</v>
      </c>
      <c r="N15" s="245"/>
      <c r="O15" s="238">
        <v>0</v>
      </c>
      <c r="P15" s="247"/>
    </row>
    <row r="16" spans="1:16" ht="22.5" customHeight="1">
      <c r="A16" s="242" t="s">
        <v>150</v>
      </c>
      <c r="B16" s="243">
        <f aca="true" t="shared" si="0" ref="B16:B21">SUM(F16,J16,M16)</f>
        <v>28</v>
      </c>
      <c r="C16" s="244"/>
      <c r="D16" s="238"/>
      <c r="E16" s="214">
        <f aca="true" t="shared" si="1" ref="E16:E21">SUM(I16,L16,O16)</f>
        <v>12729</v>
      </c>
      <c r="F16" s="214">
        <v>28</v>
      </c>
      <c r="G16" s="214"/>
      <c r="H16" s="238">
        <v>0</v>
      </c>
      <c r="I16" s="214">
        <v>12729</v>
      </c>
      <c r="J16" s="238">
        <v>0</v>
      </c>
      <c r="K16" s="238"/>
      <c r="L16" s="252">
        <v>0</v>
      </c>
      <c r="M16" s="238">
        <v>0</v>
      </c>
      <c r="N16" s="238"/>
      <c r="O16" s="248">
        <v>0</v>
      </c>
      <c r="P16" s="247" t="s">
        <v>151</v>
      </c>
    </row>
    <row r="17" spans="1:16" ht="22.5" customHeight="1">
      <c r="A17" s="242" t="s">
        <v>152</v>
      </c>
      <c r="B17" s="243">
        <f t="shared" si="0"/>
        <v>38</v>
      </c>
      <c r="C17" s="244"/>
      <c r="D17" s="238"/>
      <c r="E17" s="214">
        <f t="shared" si="1"/>
        <v>156</v>
      </c>
      <c r="F17" s="214">
        <v>38</v>
      </c>
      <c r="G17" s="214"/>
      <c r="H17" s="238">
        <v>0</v>
      </c>
      <c r="I17" s="214">
        <v>156</v>
      </c>
      <c r="J17" s="238">
        <v>0</v>
      </c>
      <c r="K17" s="238"/>
      <c r="L17" s="252">
        <v>0</v>
      </c>
      <c r="M17" s="238">
        <v>0</v>
      </c>
      <c r="N17" s="238"/>
      <c r="O17" s="248">
        <v>0</v>
      </c>
      <c r="P17" s="253" t="s">
        <v>153</v>
      </c>
    </row>
    <row r="18" spans="1:16" ht="22.5" customHeight="1">
      <c r="A18" s="242" t="s">
        <v>154</v>
      </c>
      <c r="B18" s="243">
        <f t="shared" si="0"/>
        <v>7</v>
      </c>
      <c r="C18" s="244"/>
      <c r="D18" s="238"/>
      <c r="E18" s="214">
        <f t="shared" si="1"/>
        <v>7956</v>
      </c>
      <c r="F18" s="214">
        <v>7</v>
      </c>
      <c r="G18" s="214"/>
      <c r="H18" s="238">
        <v>0</v>
      </c>
      <c r="I18" s="214">
        <v>7956</v>
      </c>
      <c r="J18" s="238">
        <v>0</v>
      </c>
      <c r="K18" s="238"/>
      <c r="L18" s="252">
        <v>0</v>
      </c>
      <c r="M18" s="238">
        <v>0</v>
      </c>
      <c r="N18" s="238"/>
      <c r="O18" s="248">
        <v>0</v>
      </c>
      <c r="P18" s="247" t="s">
        <v>155</v>
      </c>
    </row>
    <row r="19" spans="1:16" ht="22.5" customHeight="1">
      <c r="A19" s="242" t="s">
        <v>156</v>
      </c>
      <c r="B19" s="243">
        <f t="shared" si="0"/>
        <v>10</v>
      </c>
      <c r="C19" s="244"/>
      <c r="D19" s="245">
        <f>SUM(G19,K19,N19)</f>
        <v>27458</v>
      </c>
      <c r="E19" s="214">
        <f t="shared" si="1"/>
        <v>137096</v>
      </c>
      <c r="F19" s="238">
        <v>0</v>
      </c>
      <c r="G19" s="214"/>
      <c r="H19" s="238">
        <v>0</v>
      </c>
      <c r="I19" s="238" t="s">
        <v>329</v>
      </c>
      <c r="J19" s="238">
        <v>0</v>
      </c>
      <c r="K19" s="238"/>
      <c r="L19" s="252">
        <v>0</v>
      </c>
      <c r="M19" s="238">
        <v>10</v>
      </c>
      <c r="N19" s="245">
        <v>27458</v>
      </c>
      <c r="O19" s="248">
        <v>137096</v>
      </c>
      <c r="P19" s="247" t="s">
        <v>157</v>
      </c>
    </row>
    <row r="20" spans="1:16" ht="22.5" customHeight="1">
      <c r="A20" s="249" t="s">
        <v>158</v>
      </c>
      <c r="B20" s="250">
        <f t="shared" si="0"/>
        <v>0</v>
      </c>
      <c r="C20" s="244"/>
      <c r="D20" s="245"/>
      <c r="E20" s="251">
        <f t="shared" si="1"/>
        <v>0</v>
      </c>
      <c r="F20" s="238">
        <v>0</v>
      </c>
      <c r="G20" s="214"/>
      <c r="H20" s="238">
        <v>0</v>
      </c>
      <c r="I20" s="238" t="s">
        <v>329</v>
      </c>
      <c r="J20" s="238">
        <v>0</v>
      </c>
      <c r="K20" s="238"/>
      <c r="L20" s="252">
        <v>0</v>
      </c>
      <c r="M20" s="238">
        <v>0</v>
      </c>
      <c r="N20" s="245"/>
      <c r="O20" s="238">
        <v>0</v>
      </c>
      <c r="P20" s="247"/>
    </row>
    <row r="21" spans="1:16" ht="22.5" customHeight="1">
      <c r="A21" s="254" t="s">
        <v>159</v>
      </c>
      <c r="B21" s="255">
        <f t="shared" si="0"/>
        <v>10</v>
      </c>
      <c r="C21" s="256"/>
      <c r="D21" s="257">
        <f>SUM(G21,K21,N21)</f>
        <v>0</v>
      </c>
      <c r="E21" s="258">
        <f t="shared" si="1"/>
        <v>1471</v>
      </c>
      <c r="F21" s="259">
        <v>10</v>
      </c>
      <c r="G21" s="570">
        <v>0</v>
      </c>
      <c r="H21" s="570"/>
      <c r="I21" s="259">
        <v>1471</v>
      </c>
      <c r="J21" s="259">
        <v>0</v>
      </c>
      <c r="K21" s="259"/>
      <c r="L21" s="260">
        <v>0</v>
      </c>
      <c r="M21" s="259">
        <v>0</v>
      </c>
      <c r="N21" s="257"/>
      <c r="O21" s="259">
        <v>0</v>
      </c>
      <c r="P21" s="261" t="s">
        <v>160</v>
      </c>
    </row>
    <row r="22" spans="1:16" s="415" customFormat="1" ht="14.25" customHeight="1">
      <c r="A22" s="405" t="s">
        <v>615</v>
      </c>
      <c r="B22" s="413"/>
      <c r="C22" s="414"/>
      <c r="P22" s="416" t="s">
        <v>616</v>
      </c>
    </row>
    <row r="23" spans="1:5" s="573" customFormat="1" ht="12">
      <c r="A23" s="573" t="s">
        <v>617</v>
      </c>
      <c r="E23" s="574" t="s">
        <v>618</v>
      </c>
    </row>
    <row r="24" s="573" customFormat="1" ht="12">
      <c r="A24" s="573" t="s">
        <v>620</v>
      </c>
    </row>
    <row r="25" s="573" customFormat="1" ht="12">
      <c r="A25" s="573" t="s">
        <v>619</v>
      </c>
    </row>
  </sheetData>
  <sheetProtection/>
  <mergeCells count="16">
    <mergeCell ref="G21:H21"/>
    <mergeCell ref="G14:H14"/>
    <mergeCell ref="G13:H13"/>
    <mergeCell ref="M5:N5"/>
    <mergeCell ref="M6:N6"/>
    <mergeCell ref="F5:H5"/>
    <mergeCell ref="F6:H6"/>
    <mergeCell ref="J5:K5"/>
    <mergeCell ref="J6:K6"/>
    <mergeCell ref="M4:O4"/>
    <mergeCell ref="J4:L4"/>
    <mergeCell ref="A1:P1"/>
    <mergeCell ref="F3:I3"/>
    <mergeCell ref="F4:I4"/>
    <mergeCell ref="J3:L3"/>
    <mergeCell ref="M3:O3"/>
  </mergeCells>
  <printOptions horizontalCentered="1" verticalCentered="1"/>
  <pageMargins left="0.35433070866141736" right="0.35433070866141736" top="0.17" bottom="0.17" header="0.22" footer="0.2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:G1"/>
    </sheetView>
  </sheetViews>
  <sheetFormatPr defaultColWidth="8.88671875" defaultRowHeight="13.5"/>
  <cols>
    <col min="1" max="1" width="11.3359375" style="400" customWidth="1"/>
    <col min="2" max="6" width="15.6640625" style="400" customWidth="1"/>
    <col min="7" max="7" width="13.99609375" style="400" customWidth="1"/>
    <col min="8" max="9" width="12.6640625" style="400" customWidth="1"/>
    <col min="10" max="10" width="15.4453125" style="400" customWidth="1"/>
    <col min="11" max="11" width="11.4453125" style="400" bestFit="1" customWidth="1"/>
    <col min="12" max="12" width="14.88671875" style="400" customWidth="1"/>
    <col min="13" max="13" width="6.5546875" style="400" customWidth="1"/>
    <col min="14" max="16384" width="7.77734375" style="400" customWidth="1"/>
  </cols>
  <sheetData>
    <row r="1" spans="1:9" s="380" customFormat="1" ht="32.25" customHeight="1">
      <c r="A1" s="479" t="s">
        <v>546</v>
      </c>
      <c r="B1" s="479"/>
      <c r="C1" s="479"/>
      <c r="D1" s="479"/>
      <c r="E1" s="479"/>
      <c r="F1" s="479"/>
      <c r="G1" s="479"/>
      <c r="H1" s="480"/>
      <c r="I1" s="480"/>
    </row>
    <row r="2" spans="1:8" s="383" customFormat="1" ht="18" customHeight="1">
      <c r="A2" s="381" t="s">
        <v>547</v>
      </c>
      <c r="B2" s="382"/>
      <c r="C2" s="382"/>
      <c r="D2" s="382"/>
      <c r="E2" s="382"/>
      <c r="G2" s="384" t="s">
        <v>548</v>
      </c>
      <c r="H2" s="382"/>
    </row>
    <row r="3" spans="1:7" s="388" customFormat="1" ht="24.75" customHeight="1">
      <c r="A3" s="497" t="s">
        <v>549</v>
      </c>
      <c r="B3" s="385" t="s">
        <v>550</v>
      </c>
      <c r="C3" s="386" t="s">
        <v>551</v>
      </c>
      <c r="D3" s="387" t="s">
        <v>552</v>
      </c>
      <c r="E3" s="386" t="s">
        <v>553</v>
      </c>
      <c r="F3" s="386" t="s">
        <v>554</v>
      </c>
      <c r="G3" s="476" t="s">
        <v>555</v>
      </c>
    </row>
    <row r="4" spans="1:7" s="388" customFormat="1" ht="24.75" customHeight="1">
      <c r="A4" s="474"/>
      <c r="C4" s="389" t="s">
        <v>556</v>
      </c>
      <c r="D4" s="389"/>
      <c r="E4" s="389" t="s">
        <v>557</v>
      </c>
      <c r="F4" s="389"/>
      <c r="G4" s="477"/>
    </row>
    <row r="5" spans="1:7" s="388" customFormat="1" ht="24.75" customHeight="1">
      <c r="A5" s="474"/>
      <c r="B5" s="390"/>
      <c r="C5" s="389" t="s">
        <v>558</v>
      </c>
      <c r="D5" s="389" t="s">
        <v>559</v>
      </c>
      <c r="E5" s="391" t="s">
        <v>560</v>
      </c>
      <c r="F5" s="389" t="s">
        <v>559</v>
      </c>
      <c r="G5" s="477"/>
    </row>
    <row r="6" spans="1:7" s="388" customFormat="1" ht="24.75" customHeight="1">
      <c r="A6" s="475"/>
      <c r="B6" s="392" t="s">
        <v>561</v>
      </c>
      <c r="C6" s="393" t="s">
        <v>562</v>
      </c>
      <c r="D6" s="394" t="s">
        <v>563</v>
      </c>
      <c r="E6" s="394" t="s">
        <v>564</v>
      </c>
      <c r="F6" s="394" t="s">
        <v>565</v>
      </c>
      <c r="G6" s="478"/>
    </row>
    <row r="7" spans="1:7" s="399" customFormat="1" ht="30.75" customHeight="1">
      <c r="A7" s="395" t="s">
        <v>566</v>
      </c>
      <c r="B7" s="396">
        <v>326139</v>
      </c>
      <c r="C7" s="396">
        <v>403601</v>
      </c>
      <c r="D7" s="397">
        <v>808073</v>
      </c>
      <c r="E7" s="396">
        <v>150379</v>
      </c>
      <c r="F7" s="397">
        <v>2168780</v>
      </c>
      <c r="G7" s="398" t="s">
        <v>566</v>
      </c>
    </row>
    <row r="8" spans="1:7" s="399" customFormat="1" ht="30.75" customHeight="1">
      <c r="A8" s="395" t="s">
        <v>325</v>
      </c>
      <c r="B8" s="396">
        <v>266204</v>
      </c>
      <c r="C8" s="396">
        <v>405458</v>
      </c>
      <c r="D8" s="397">
        <v>656551.3567373193</v>
      </c>
      <c r="E8" s="396">
        <v>153042</v>
      </c>
      <c r="F8" s="397">
        <v>1739417.9375596242</v>
      </c>
      <c r="G8" s="398" t="s">
        <v>325</v>
      </c>
    </row>
    <row r="9" spans="1:7" s="399" customFormat="1" ht="30.75" customHeight="1">
      <c r="A9" s="395" t="s">
        <v>326</v>
      </c>
      <c r="B9" s="396">
        <v>268460</v>
      </c>
      <c r="C9" s="396">
        <v>407498</v>
      </c>
      <c r="D9" s="397">
        <v>658800.7793903283</v>
      </c>
      <c r="E9" s="396">
        <v>155398</v>
      </c>
      <c r="F9" s="397">
        <v>1727564.0613135304</v>
      </c>
      <c r="G9" s="398" t="s">
        <v>326</v>
      </c>
    </row>
    <row r="10" spans="1:7" s="399" customFormat="1" ht="30.75" customHeight="1">
      <c r="A10" s="395" t="s">
        <v>567</v>
      </c>
      <c r="B10" s="396">
        <v>249514</v>
      </c>
      <c r="C10" s="396">
        <v>410378</v>
      </c>
      <c r="D10" s="397">
        <v>608010</v>
      </c>
      <c r="E10" s="396">
        <v>157704</v>
      </c>
      <c r="F10" s="397">
        <v>1582167</v>
      </c>
      <c r="G10" s="401" t="s">
        <v>567</v>
      </c>
    </row>
    <row r="11" spans="1:7" s="404" customFormat="1" ht="28.5" customHeight="1">
      <c r="A11" s="402" t="s">
        <v>569</v>
      </c>
      <c r="B11" s="411">
        <v>297942</v>
      </c>
      <c r="C11" s="412">
        <v>417539</v>
      </c>
      <c r="D11" s="409">
        <f>B11/C11*1000000</f>
        <v>713566.876387595</v>
      </c>
      <c r="E11" s="412">
        <v>162824</v>
      </c>
      <c r="F11" s="410">
        <f>B11/E11*1000000</f>
        <v>1829840.8097086425</v>
      </c>
      <c r="G11" s="403" t="s">
        <v>569</v>
      </c>
    </row>
    <row r="12" spans="1:7" s="415" customFormat="1" ht="14.25" customHeight="1">
      <c r="A12" s="405" t="s">
        <v>593</v>
      </c>
      <c r="B12" s="413"/>
      <c r="C12" s="414"/>
      <c r="G12" s="416" t="s">
        <v>594</v>
      </c>
    </row>
    <row r="13" s="418" customFormat="1" ht="14.25" customHeight="1">
      <c r="A13" s="417" t="s">
        <v>595</v>
      </c>
    </row>
    <row r="14" s="408" customFormat="1" ht="12.75"/>
  </sheetData>
  <mergeCells count="3">
    <mergeCell ref="A3:A6"/>
    <mergeCell ref="G3:G6"/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Q28"/>
  <sheetViews>
    <sheetView zoomScale="82" zoomScaleNormal="82" zoomScalePageLayoutView="0" workbookViewId="0" topLeftCell="A1">
      <selection activeCell="A1" sqref="A1:M1"/>
    </sheetView>
  </sheetViews>
  <sheetFormatPr defaultColWidth="8.88671875" defaultRowHeight="13.5"/>
  <cols>
    <col min="1" max="1" width="8.21484375" style="52" customWidth="1"/>
    <col min="2" max="4" width="10.77734375" style="10" customWidth="1"/>
    <col min="5" max="8" width="10.3359375" style="10" customWidth="1"/>
    <col min="9" max="9" width="11.10546875" style="10" customWidth="1"/>
    <col min="10" max="10" width="12.5546875" style="10" bestFit="1" customWidth="1"/>
    <col min="11" max="11" width="10.77734375" style="10" customWidth="1"/>
    <col min="12" max="12" width="10.3359375" style="10" customWidth="1"/>
    <col min="13" max="13" width="11.6640625" style="10" customWidth="1"/>
    <col min="14" max="14" width="10.6640625" style="10" customWidth="1"/>
    <col min="15" max="16384" width="8.88671875" style="10" customWidth="1"/>
  </cols>
  <sheetData>
    <row r="1" spans="1:14" ht="25.5" customHeight="1">
      <c r="A1" s="484" t="s">
        <v>171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52"/>
    </row>
    <row r="2" spans="1:14" ht="18" customHeight="1">
      <c r="A2" s="64" t="s">
        <v>172</v>
      </c>
      <c r="B2" s="43"/>
      <c r="C2" s="49"/>
      <c r="D2" s="49"/>
      <c r="E2" s="12"/>
      <c r="F2" s="12"/>
      <c r="G2" s="12"/>
      <c r="H2" s="12"/>
      <c r="I2" s="12"/>
      <c r="J2" s="12"/>
      <c r="K2" s="12"/>
      <c r="L2" s="12"/>
      <c r="M2" s="55" t="s">
        <v>173</v>
      </c>
      <c r="N2" s="67" t="s">
        <v>4</v>
      </c>
    </row>
    <row r="3" spans="1:14" ht="21.75" customHeight="1">
      <c r="A3" s="473" t="s">
        <v>58</v>
      </c>
      <c r="B3" s="489" t="s">
        <v>366</v>
      </c>
      <c r="C3" s="465"/>
      <c r="D3" s="466"/>
      <c r="E3" s="68" t="s">
        <v>367</v>
      </c>
      <c r="F3" s="69"/>
      <c r="G3" s="69"/>
      <c r="H3" s="69"/>
      <c r="I3" s="69"/>
      <c r="J3" s="69"/>
      <c r="K3" s="69"/>
      <c r="L3" s="69"/>
      <c r="M3" s="69"/>
      <c r="N3" s="460" t="s">
        <v>371</v>
      </c>
    </row>
    <row r="4" spans="1:14" ht="21.75" customHeight="1">
      <c r="A4" s="458"/>
      <c r="B4" s="70"/>
      <c r="C4" s="463" t="s">
        <v>368</v>
      </c>
      <c r="D4" s="463" t="s">
        <v>369</v>
      </c>
      <c r="E4" s="470" t="s">
        <v>370</v>
      </c>
      <c r="F4" s="471"/>
      <c r="G4" s="471"/>
      <c r="H4" s="471"/>
      <c r="I4" s="471"/>
      <c r="J4" s="471"/>
      <c r="K4" s="471"/>
      <c r="L4" s="471"/>
      <c r="M4" s="472"/>
      <c r="N4" s="406"/>
    </row>
    <row r="5" spans="1:14" ht="48">
      <c r="A5" s="459"/>
      <c r="B5" s="25" t="s">
        <v>2</v>
      </c>
      <c r="C5" s="464"/>
      <c r="D5" s="464"/>
      <c r="E5" s="71" t="s">
        <v>372</v>
      </c>
      <c r="F5" s="72" t="s">
        <v>373</v>
      </c>
      <c r="G5" s="72" t="s">
        <v>374</v>
      </c>
      <c r="H5" s="72" t="s">
        <v>375</v>
      </c>
      <c r="I5" s="318" t="s">
        <v>376</v>
      </c>
      <c r="J5" s="72" t="s">
        <v>377</v>
      </c>
      <c r="K5" s="72" t="s">
        <v>378</v>
      </c>
      <c r="L5" s="72" t="s">
        <v>379</v>
      </c>
      <c r="M5" s="72" t="s">
        <v>380</v>
      </c>
      <c r="N5" s="407"/>
    </row>
    <row r="6" spans="1:14" s="52" customFormat="1" ht="18" customHeight="1">
      <c r="A6" s="3" t="s">
        <v>64</v>
      </c>
      <c r="B6" s="422">
        <v>326139063</v>
      </c>
      <c r="C6" s="423">
        <v>194367204</v>
      </c>
      <c r="D6" s="423">
        <v>131771859</v>
      </c>
      <c r="E6" s="423">
        <v>55727145</v>
      </c>
      <c r="F6" s="423">
        <v>52083302</v>
      </c>
      <c r="G6" s="423">
        <v>605824</v>
      </c>
      <c r="H6" s="423">
        <v>30811336</v>
      </c>
      <c r="I6" s="429" t="s">
        <v>330</v>
      </c>
      <c r="J6" s="423">
        <v>27365770</v>
      </c>
      <c r="K6" s="423">
        <v>26416341</v>
      </c>
      <c r="L6" s="423">
        <v>16063169</v>
      </c>
      <c r="M6" s="423">
        <v>20418787</v>
      </c>
      <c r="N6" s="7" t="s">
        <v>64</v>
      </c>
    </row>
    <row r="7" spans="1:14" s="52" customFormat="1" ht="18" customHeight="1">
      <c r="A7" s="3" t="s">
        <v>325</v>
      </c>
      <c r="B7" s="422">
        <v>266204211</v>
      </c>
      <c r="C7" s="423">
        <v>171477084</v>
      </c>
      <c r="D7" s="423">
        <v>94727127</v>
      </c>
      <c r="E7" s="423">
        <v>46848099</v>
      </c>
      <c r="F7" s="423">
        <v>44785789</v>
      </c>
      <c r="G7" s="423">
        <v>619033</v>
      </c>
      <c r="H7" s="423">
        <v>36080628</v>
      </c>
      <c r="I7" s="429" t="s">
        <v>330</v>
      </c>
      <c r="J7" s="423">
        <v>32891363</v>
      </c>
      <c r="K7" s="423">
        <v>28741167</v>
      </c>
      <c r="L7" s="423">
        <v>17721580</v>
      </c>
      <c r="M7" s="423" t="s">
        <v>330</v>
      </c>
      <c r="N7" s="7" t="s">
        <v>325</v>
      </c>
    </row>
    <row r="8" spans="1:14" s="427" customFormat="1" ht="18" customHeight="1">
      <c r="A8" s="315" t="s">
        <v>326</v>
      </c>
      <c r="B8" s="422">
        <v>268460065</v>
      </c>
      <c r="C8" s="423">
        <v>166686907</v>
      </c>
      <c r="D8" s="423">
        <v>101773158</v>
      </c>
      <c r="E8" s="423">
        <v>38739139</v>
      </c>
      <c r="F8" s="423">
        <v>39805525</v>
      </c>
      <c r="G8" s="423">
        <v>592104</v>
      </c>
      <c r="H8" s="423">
        <v>41414372</v>
      </c>
      <c r="I8" s="430" t="s">
        <v>330</v>
      </c>
      <c r="J8" s="423">
        <v>35811120</v>
      </c>
      <c r="K8" s="423">
        <v>30928577</v>
      </c>
      <c r="L8" s="423">
        <v>19168762</v>
      </c>
      <c r="M8" s="423" t="s">
        <v>330</v>
      </c>
      <c r="N8" s="90" t="s">
        <v>326</v>
      </c>
    </row>
    <row r="9" spans="1:14" s="427" customFormat="1" ht="18" customHeight="1">
      <c r="A9" s="315" t="s">
        <v>327</v>
      </c>
      <c r="B9" s="419">
        <v>249514300</v>
      </c>
      <c r="C9" s="420">
        <v>148497203</v>
      </c>
      <c r="D9" s="420">
        <v>101017097</v>
      </c>
      <c r="E9" s="424">
        <v>34454940</v>
      </c>
      <c r="F9" s="420">
        <v>35812204</v>
      </c>
      <c r="G9" s="420">
        <v>589883</v>
      </c>
      <c r="H9" s="420">
        <v>39401116</v>
      </c>
      <c r="I9" s="430" t="s">
        <v>330</v>
      </c>
      <c r="J9" s="420">
        <v>33604815</v>
      </c>
      <c r="K9" s="420">
        <v>31046436</v>
      </c>
      <c r="L9" s="420">
        <v>20943482</v>
      </c>
      <c r="M9" s="421" t="s">
        <v>330</v>
      </c>
      <c r="N9" s="90" t="s">
        <v>327</v>
      </c>
    </row>
    <row r="10" spans="1:14" s="435" customFormat="1" ht="18" customHeight="1">
      <c r="A10" s="432" t="s">
        <v>569</v>
      </c>
      <c r="B10" s="433">
        <v>297941367</v>
      </c>
      <c r="C10" s="434">
        <v>297941367</v>
      </c>
      <c r="D10" s="434" t="s">
        <v>542</v>
      </c>
      <c r="E10" s="434">
        <v>46269827</v>
      </c>
      <c r="F10" s="434">
        <v>45582568</v>
      </c>
      <c r="G10" s="434">
        <v>617548</v>
      </c>
      <c r="H10" s="434">
        <v>52075232</v>
      </c>
      <c r="I10" s="434" t="s">
        <v>542</v>
      </c>
      <c r="J10" s="434">
        <v>2408050</v>
      </c>
      <c r="K10" s="434">
        <v>32939446</v>
      </c>
      <c r="L10" s="434">
        <v>23055575</v>
      </c>
      <c r="M10" s="434" t="s">
        <v>330</v>
      </c>
      <c r="N10" s="122" t="s">
        <v>569</v>
      </c>
    </row>
    <row r="11" spans="1:17" ht="13.5" customHeight="1">
      <c r="A11" s="74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82"/>
      <c r="N11" s="16"/>
      <c r="O11" s="43"/>
      <c r="P11" s="43"/>
      <c r="Q11" s="43"/>
    </row>
    <row r="12" spans="1:14" ht="27.75" customHeight="1">
      <c r="A12" s="473" t="s">
        <v>383</v>
      </c>
      <c r="B12" s="467" t="s">
        <v>541</v>
      </c>
      <c r="C12" s="468"/>
      <c r="D12" s="468"/>
      <c r="E12" s="469"/>
      <c r="F12" s="68" t="s">
        <v>381</v>
      </c>
      <c r="G12" s="319"/>
      <c r="H12" s="75"/>
      <c r="I12" s="75"/>
      <c r="J12" s="69"/>
      <c r="K12" s="69"/>
      <c r="L12" s="76" t="s">
        <v>382</v>
      </c>
      <c r="M12" s="77"/>
      <c r="N12" s="494" t="s">
        <v>371</v>
      </c>
    </row>
    <row r="13" spans="1:14" ht="12.75">
      <c r="A13" s="458"/>
      <c r="B13" s="470" t="s">
        <v>384</v>
      </c>
      <c r="C13" s="471"/>
      <c r="D13" s="471"/>
      <c r="E13" s="471"/>
      <c r="F13" s="471"/>
      <c r="G13" s="471"/>
      <c r="H13" s="471"/>
      <c r="I13" s="471"/>
      <c r="J13" s="471"/>
      <c r="K13" s="472"/>
      <c r="L13" s="461" t="s">
        <v>385</v>
      </c>
      <c r="M13" s="463" t="s">
        <v>369</v>
      </c>
      <c r="N13" s="495"/>
    </row>
    <row r="14" spans="1:14" ht="37.5">
      <c r="A14" s="459"/>
      <c r="B14" s="72" t="s">
        <v>386</v>
      </c>
      <c r="C14" s="78" t="s">
        <v>387</v>
      </c>
      <c r="D14" s="72" t="s">
        <v>388</v>
      </c>
      <c r="E14" s="72" t="s">
        <v>389</v>
      </c>
      <c r="F14" s="309" t="s">
        <v>390</v>
      </c>
      <c r="G14" s="79" t="s">
        <v>391</v>
      </c>
      <c r="H14" s="79" t="s">
        <v>392</v>
      </c>
      <c r="I14" s="80" t="s">
        <v>393</v>
      </c>
      <c r="J14" s="71" t="s">
        <v>394</v>
      </c>
      <c r="K14" s="72" t="s">
        <v>395</v>
      </c>
      <c r="L14" s="462"/>
      <c r="M14" s="464"/>
      <c r="N14" s="496"/>
    </row>
    <row r="15" spans="1:14" s="52" customFormat="1" ht="18" customHeight="1">
      <c r="A15" s="3" t="s">
        <v>64</v>
      </c>
      <c r="B15" s="425">
        <v>-2190</v>
      </c>
      <c r="C15" s="423" t="s">
        <v>573</v>
      </c>
      <c r="D15" s="423">
        <v>26588616</v>
      </c>
      <c r="E15" s="423">
        <v>1334637</v>
      </c>
      <c r="F15" s="420" t="s">
        <v>542</v>
      </c>
      <c r="G15" s="423">
        <v>166439</v>
      </c>
      <c r="H15" s="423">
        <v>3379431</v>
      </c>
      <c r="I15" s="423">
        <v>49807976</v>
      </c>
      <c r="J15" s="423">
        <v>2194145</v>
      </c>
      <c r="K15" s="423">
        <v>9119324</v>
      </c>
      <c r="L15" s="423">
        <v>1785751</v>
      </c>
      <c r="M15" s="426">
        <v>2273260</v>
      </c>
      <c r="N15" s="52" t="s">
        <v>64</v>
      </c>
    </row>
    <row r="16" spans="1:14" s="52" customFormat="1" ht="18" customHeight="1">
      <c r="A16" s="3" t="s">
        <v>325</v>
      </c>
      <c r="B16" s="422">
        <v>46094</v>
      </c>
      <c r="C16" s="423" t="s">
        <v>573</v>
      </c>
      <c r="D16" s="423" t="s">
        <v>573</v>
      </c>
      <c r="E16" s="423">
        <v>1464209</v>
      </c>
      <c r="F16" s="420" t="s">
        <v>542</v>
      </c>
      <c r="G16" s="423">
        <v>132408</v>
      </c>
      <c r="H16" s="423">
        <v>3553039</v>
      </c>
      <c r="I16" s="423">
        <v>38566309</v>
      </c>
      <c r="J16" s="423">
        <v>2353185</v>
      </c>
      <c r="K16" s="423">
        <v>9765813</v>
      </c>
      <c r="L16" s="423">
        <v>891779</v>
      </c>
      <c r="M16" s="426">
        <v>1743716</v>
      </c>
      <c r="N16" s="52" t="s">
        <v>325</v>
      </c>
    </row>
    <row r="17" spans="1:14" s="428" customFormat="1" ht="18" customHeight="1">
      <c r="A17" s="320" t="s">
        <v>326</v>
      </c>
      <c r="B17" s="422">
        <v>7510</v>
      </c>
      <c r="C17" s="423" t="s">
        <v>573</v>
      </c>
      <c r="D17" s="423" t="s">
        <v>573</v>
      </c>
      <c r="E17" s="423">
        <v>1394262</v>
      </c>
      <c r="F17" s="431" t="s">
        <v>542</v>
      </c>
      <c r="G17" s="423">
        <v>143976</v>
      </c>
      <c r="H17" s="423">
        <v>3754745</v>
      </c>
      <c r="I17" s="423">
        <v>41871643</v>
      </c>
      <c r="J17" s="423">
        <v>2553264</v>
      </c>
      <c r="K17" s="423">
        <v>10468585</v>
      </c>
      <c r="L17" s="423">
        <v>365403</v>
      </c>
      <c r="M17" s="426">
        <v>1441078</v>
      </c>
      <c r="N17" s="321" t="s">
        <v>326</v>
      </c>
    </row>
    <row r="18" spans="1:14" s="428" customFormat="1" ht="18" customHeight="1">
      <c r="A18" s="320" t="s">
        <v>327</v>
      </c>
      <c r="B18" s="419">
        <v>29</v>
      </c>
      <c r="C18" s="420" t="s">
        <v>573</v>
      </c>
      <c r="D18" s="420" t="s">
        <v>573</v>
      </c>
      <c r="E18" s="420">
        <v>1374886</v>
      </c>
      <c r="F18" s="431" t="s">
        <v>542</v>
      </c>
      <c r="G18" s="420">
        <v>181678</v>
      </c>
      <c r="H18" s="420">
        <v>3658693</v>
      </c>
      <c r="I18" s="420">
        <v>33497259</v>
      </c>
      <c r="J18" s="420">
        <v>2601195</v>
      </c>
      <c r="K18" s="420">
        <v>10867006</v>
      </c>
      <c r="L18" s="420">
        <v>901430</v>
      </c>
      <c r="M18" s="421">
        <v>579248</v>
      </c>
      <c r="N18" s="321" t="s">
        <v>327</v>
      </c>
    </row>
    <row r="19" spans="1:14" s="435" customFormat="1" ht="18" customHeight="1">
      <c r="A19" s="121" t="s">
        <v>572</v>
      </c>
      <c r="B19" s="433" t="s">
        <v>330</v>
      </c>
      <c r="C19" s="434" t="s">
        <v>330</v>
      </c>
      <c r="D19" s="434" t="s">
        <v>330</v>
      </c>
      <c r="E19" s="434">
        <v>1450804</v>
      </c>
      <c r="F19" s="434">
        <v>35719652</v>
      </c>
      <c r="G19" s="434">
        <v>192245</v>
      </c>
      <c r="H19" s="434">
        <v>3980953</v>
      </c>
      <c r="I19" s="434">
        <v>40586987</v>
      </c>
      <c r="J19" s="434">
        <v>2248</v>
      </c>
      <c r="K19" s="434">
        <v>11288964</v>
      </c>
      <c r="L19" s="434">
        <v>1771268</v>
      </c>
      <c r="M19" s="436" t="s">
        <v>330</v>
      </c>
      <c r="N19" s="432" t="s">
        <v>572</v>
      </c>
    </row>
    <row r="20" spans="1:14" s="378" customFormat="1" ht="18" customHeight="1">
      <c r="A20" s="42" t="s">
        <v>570</v>
      </c>
      <c r="B20" s="437"/>
      <c r="C20" s="437"/>
      <c r="D20" s="437"/>
      <c r="E20" s="437"/>
      <c r="F20" s="437"/>
      <c r="G20" s="437"/>
      <c r="H20" s="437"/>
      <c r="I20" s="437"/>
      <c r="J20" s="437"/>
      <c r="K20" s="437"/>
      <c r="L20" s="437"/>
      <c r="M20" s="377" t="s">
        <v>568</v>
      </c>
      <c r="N20" s="438"/>
    </row>
    <row r="21" spans="1:15" s="378" customFormat="1" ht="12">
      <c r="A21" s="60" t="s">
        <v>574</v>
      </c>
      <c r="B21" s="367"/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7"/>
    </row>
    <row r="23" spans="8:10" ht="12.75">
      <c r="H23" s="190"/>
      <c r="J23" s="115"/>
    </row>
    <row r="24" spans="7:10" ht="12.75">
      <c r="G24" s="115"/>
      <c r="I24" s="190"/>
      <c r="J24" s="115"/>
    </row>
    <row r="25" ht="12.75">
      <c r="H25" s="115"/>
    </row>
    <row r="28" ht="12.75">
      <c r="J28" s="115"/>
    </row>
  </sheetData>
  <sheetProtection/>
  <mergeCells count="13">
    <mergeCell ref="N3:N5"/>
    <mergeCell ref="N12:N14"/>
    <mergeCell ref="E4:M4"/>
    <mergeCell ref="A1:M1"/>
    <mergeCell ref="L13:L14"/>
    <mergeCell ref="C4:C5"/>
    <mergeCell ref="D4:D5"/>
    <mergeCell ref="B3:D3"/>
    <mergeCell ref="M13:M14"/>
    <mergeCell ref="B12:E12"/>
    <mergeCell ref="B13:K13"/>
    <mergeCell ref="A3:A5"/>
    <mergeCell ref="A12:A14"/>
  </mergeCells>
  <conditionalFormatting sqref="E9:E10">
    <cfRule type="cellIs" priority="1" dxfId="0" operator="lessThan" stopIfTrue="1">
      <formula>0</formula>
    </cfRule>
  </conditionalFormatting>
  <printOptions horizontalCentered="1" verticalCentered="1"/>
  <pageMargins left="0.17" right="0.1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S24"/>
  <sheetViews>
    <sheetView showZeros="0" zoomScale="92" zoomScaleNormal="92" zoomScalePageLayoutView="0" workbookViewId="0" topLeftCell="A1">
      <pane xSplit="1" ySplit="6" topLeftCell="B7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1" sqref="A1:H1"/>
    </sheetView>
  </sheetViews>
  <sheetFormatPr defaultColWidth="8.88671875" defaultRowHeight="13.5"/>
  <cols>
    <col min="1" max="1" width="9.88671875" style="10" customWidth="1"/>
    <col min="2" max="2" width="16.4453125" style="10" customWidth="1"/>
    <col min="3" max="4" width="15.88671875" style="10" customWidth="1"/>
    <col min="5" max="5" width="16.4453125" style="10" customWidth="1"/>
    <col min="6" max="7" width="15.88671875" style="10" customWidth="1"/>
    <col min="8" max="8" width="11.4453125" style="10" customWidth="1"/>
    <col min="9" max="16384" width="8.88671875" style="10" customWidth="1"/>
  </cols>
  <sheetData>
    <row r="1" spans="1:8" ht="28.5" customHeight="1">
      <c r="A1" s="484" t="s">
        <v>176</v>
      </c>
      <c r="B1" s="484"/>
      <c r="C1" s="484"/>
      <c r="D1" s="484"/>
      <c r="E1" s="484"/>
      <c r="F1" s="484"/>
      <c r="G1" s="484"/>
      <c r="H1" s="484"/>
    </row>
    <row r="2" spans="1:9" ht="18" customHeight="1">
      <c r="A2" s="498" t="s">
        <v>10</v>
      </c>
      <c r="B2" s="498"/>
      <c r="C2" s="12"/>
      <c r="D2" s="12"/>
      <c r="E2" s="12"/>
      <c r="F2" s="12"/>
      <c r="G2" s="499" t="s">
        <v>177</v>
      </c>
      <c r="H2" s="499"/>
      <c r="I2" s="12"/>
    </row>
    <row r="3" spans="1:9" ht="14.25" customHeight="1">
      <c r="A3" s="491" t="s">
        <v>58</v>
      </c>
      <c r="B3" s="489" t="s">
        <v>178</v>
      </c>
      <c r="C3" s="465"/>
      <c r="D3" s="466"/>
      <c r="E3" s="489" t="s">
        <v>12</v>
      </c>
      <c r="F3" s="465"/>
      <c r="G3" s="466"/>
      <c r="H3" s="494" t="s">
        <v>59</v>
      </c>
      <c r="I3" s="12"/>
    </row>
    <row r="4" spans="1:9" ht="14.25" customHeight="1">
      <c r="A4" s="492"/>
      <c r="B4" s="495" t="s">
        <v>0</v>
      </c>
      <c r="C4" s="371"/>
      <c r="D4" s="372"/>
      <c r="E4" s="373" t="s">
        <v>7</v>
      </c>
      <c r="F4" s="371"/>
      <c r="G4" s="372"/>
      <c r="H4" s="495"/>
      <c r="I4" s="12"/>
    </row>
    <row r="5" spans="1:9" ht="14.25" customHeight="1">
      <c r="A5" s="492"/>
      <c r="B5" s="20"/>
      <c r="C5" s="20" t="s">
        <v>179</v>
      </c>
      <c r="D5" s="20" t="s">
        <v>180</v>
      </c>
      <c r="E5" s="20"/>
      <c r="F5" s="20" t="s">
        <v>179</v>
      </c>
      <c r="G5" s="20" t="s">
        <v>180</v>
      </c>
      <c r="H5" s="495"/>
      <c r="I5" s="12"/>
    </row>
    <row r="6" spans="1:9" ht="14.25" customHeight="1">
      <c r="A6" s="493"/>
      <c r="B6" s="24"/>
      <c r="C6" s="26" t="s">
        <v>181</v>
      </c>
      <c r="D6" s="26" t="s">
        <v>182</v>
      </c>
      <c r="E6" s="24"/>
      <c r="F6" s="26" t="s">
        <v>181</v>
      </c>
      <c r="G6" s="26" t="s">
        <v>182</v>
      </c>
      <c r="H6" s="496"/>
      <c r="I6" s="12"/>
    </row>
    <row r="7" spans="1:9" ht="24.75" customHeight="1">
      <c r="A7" s="3" t="s">
        <v>64</v>
      </c>
      <c r="B7" s="119">
        <v>3058682688</v>
      </c>
      <c r="C7" s="118">
        <v>2491774869</v>
      </c>
      <c r="D7" s="118">
        <v>566907819</v>
      </c>
      <c r="E7" s="119">
        <v>2721481990</v>
      </c>
      <c r="F7" s="118">
        <v>2153808564</v>
      </c>
      <c r="G7" s="120">
        <v>567673426</v>
      </c>
      <c r="H7" s="52" t="s">
        <v>64</v>
      </c>
      <c r="I7" s="12"/>
    </row>
    <row r="8" spans="1:9" ht="24.75" customHeight="1">
      <c r="A8" s="3" t="s">
        <v>325</v>
      </c>
      <c r="B8" s="119">
        <v>2970867563</v>
      </c>
      <c r="C8" s="118">
        <v>2391497358</v>
      </c>
      <c r="D8" s="118">
        <v>579370205</v>
      </c>
      <c r="E8" s="119">
        <v>3031198835</v>
      </c>
      <c r="F8" s="118">
        <v>2437982622</v>
      </c>
      <c r="G8" s="120">
        <v>593216213</v>
      </c>
      <c r="H8" s="52" t="s">
        <v>325</v>
      </c>
      <c r="I8" s="12"/>
    </row>
    <row r="9" spans="1:9" s="43" customFormat="1" ht="24.75" customHeight="1">
      <c r="A9" s="27" t="s">
        <v>326</v>
      </c>
      <c r="B9" s="150">
        <v>3251232127</v>
      </c>
      <c r="C9" s="150">
        <v>2670522947</v>
      </c>
      <c r="D9" s="150">
        <v>580709180</v>
      </c>
      <c r="E9" s="150">
        <v>3280276329</v>
      </c>
      <c r="F9" s="150">
        <v>2699207908</v>
      </c>
      <c r="G9" s="150">
        <v>581068421</v>
      </c>
      <c r="H9" s="19" t="s">
        <v>326</v>
      </c>
      <c r="I9" s="49"/>
    </row>
    <row r="10" spans="1:9" s="43" customFormat="1" ht="24.75" customHeight="1">
      <c r="A10" s="27" t="s">
        <v>327</v>
      </c>
      <c r="B10" s="164">
        <v>3427162195</v>
      </c>
      <c r="C10" s="164">
        <v>2862733032</v>
      </c>
      <c r="D10" s="164">
        <v>564429163</v>
      </c>
      <c r="E10" s="164">
        <v>3451570019</v>
      </c>
      <c r="F10" s="164">
        <v>2881478528</v>
      </c>
      <c r="G10" s="164">
        <v>570091491</v>
      </c>
      <c r="H10" s="19" t="s">
        <v>327</v>
      </c>
      <c r="I10" s="49"/>
    </row>
    <row r="11" spans="1:9" s="114" customFormat="1" ht="24.75" customHeight="1">
      <c r="A11" s="121" t="s">
        <v>328</v>
      </c>
      <c r="B11" s="151">
        <f>C11+D11</f>
        <v>3110291137</v>
      </c>
      <c r="C11" s="151">
        <v>2553077213</v>
      </c>
      <c r="D11" s="151">
        <v>557213924</v>
      </c>
      <c r="E11" s="151">
        <f>F11+G11</f>
        <v>3165887579</v>
      </c>
      <c r="F11" s="151">
        <v>2602838648</v>
      </c>
      <c r="G11" s="151">
        <v>563048931</v>
      </c>
      <c r="H11" s="122" t="s">
        <v>328</v>
      </c>
      <c r="I11" s="264"/>
    </row>
    <row r="12" spans="1:9" ht="14.25" customHeight="1">
      <c r="A12" s="84"/>
      <c r="B12" s="62"/>
      <c r="C12" s="62">
        <v>0</v>
      </c>
      <c r="D12" s="62"/>
      <c r="E12" s="62"/>
      <c r="F12" s="62"/>
      <c r="G12" s="62"/>
      <c r="H12" s="12"/>
      <c r="I12" s="12"/>
    </row>
    <row r="13" spans="1:9" ht="14.25" customHeight="1">
      <c r="A13" s="491" t="s">
        <v>58</v>
      </c>
      <c r="B13" s="374" t="s">
        <v>13</v>
      </c>
      <c r="C13" s="375"/>
      <c r="D13" s="376"/>
      <c r="E13" s="374" t="s">
        <v>183</v>
      </c>
      <c r="F13" s="375"/>
      <c r="G13" s="376"/>
      <c r="H13" s="494" t="s">
        <v>59</v>
      </c>
      <c r="I13" s="12"/>
    </row>
    <row r="14" spans="1:9" ht="14.25" customHeight="1">
      <c r="A14" s="492"/>
      <c r="B14" s="500" t="s">
        <v>1</v>
      </c>
      <c r="C14" s="369"/>
      <c r="D14" s="370"/>
      <c r="E14" s="368" t="s">
        <v>184</v>
      </c>
      <c r="F14" s="369"/>
      <c r="G14" s="370"/>
      <c r="H14" s="495"/>
      <c r="I14" s="12"/>
    </row>
    <row r="15" spans="1:9" ht="14.25" customHeight="1">
      <c r="A15" s="492"/>
      <c r="B15" s="36"/>
      <c r="C15" s="36" t="s">
        <v>179</v>
      </c>
      <c r="D15" s="36" t="s">
        <v>180</v>
      </c>
      <c r="E15" s="36"/>
      <c r="F15" s="36" t="s">
        <v>179</v>
      </c>
      <c r="G15" s="36" t="s">
        <v>180</v>
      </c>
      <c r="H15" s="495"/>
      <c r="I15" s="12"/>
    </row>
    <row r="16" spans="1:9" ht="14.25" customHeight="1">
      <c r="A16" s="493"/>
      <c r="B16" s="24"/>
      <c r="C16" s="26" t="s">
        <v>181</v>
      </c>
      <c r="D16" s="26" t="s">
        <v>182</v>
      </c>
      <c r="E16" s="24"/>
      <c r="F16" s="26" t="s">
        <v>181</v>
      </c>
      <c r="G16" s="26" t="s">
        <v>182</v>
      </c>
      <c r="H16" s="496"/>
      <c r="I16" s="12"/>
    </row>
    <row r="17" spans="1:9" ht="24.75" customHeight="1">
      <c r="A17" s="3" t="s">
        <v>64</v>
      </c>
      <c r="B17" s="119">
        <v>2256980171</v>
      </c>
      <c r="C17" s="118">
        <v>1853342636</v>
      </c>
      <c r="D17" s="118">
        <v>403637535</v>
      </c>
      <c r="E17" s="119">
        <v>464501819</v>
      </c>
      <c r="F17" s="118">
        <v>300465928</v>
      </c>
      <c r="G17" s="120">
        <v>164035891</v>
      </c>
      <c r="H17" s="52" t="s">
        <v>64</v>
      </c>
      <c r="I17" s="12"/>
    </row>
    <row r="18" spans="1:9" ht="24.75" customHeight="1">
      <c r="A18" s="3" t="s">
        <v>325</v>
      </c>
      <c r="B18" s="119">
        <v>2354441950</v>
      </c>
      <c r="C18" s="118">
        <v>1887173563</v>
      </c>
      <c r="D18" s="118">
        <v>467268387</v>
      </c>
      <c r="E18" s="119">
        <v>674686771</v>
      </c>
      <c r="F18" s="118">
        <v>550809058</v>
      </c>
      <c r="G18" s="120">
        <v>123877713</v>
      </c>
      <c r="H18" s="52" t="s">
        <v>325</v>
      </c>
      <c r="I18" s="12"/>
    </row>
    <row r="19" spans="1:9" s="43" customFormat="1" ht="24.75" customHeight="1">
      <c r="A19" s="27" t="s">
        <v>326</v>
      </c>
      <c r="B19" s="150">
        <v>2569301882</v>
      </c>
      <c r="C19" s="150">
        <v>2123266420</v>
      </c>
      <c r="D19" s="150">
        <v>446035462</v>
      </c>
      <c r="E19" s="150">
        <v>710974447</v>
      </c>
      <c r="F19" s="150">
        <v>575941487</v>
      </c>
      <c r="G19" s="150">
        <v>135032960</v>
      </c>
      <c r="H19" s="19" t="s">
        <v>326</v>
      </c>
      <c r="I19" s="49"/>
    </row>
    <row r="20" spans="1:9" s="43" customFormat="1" ht="24.75" customHeight="1">
      <c r="A20" s="27" t="s">
        <v>327</v>
      </c>
      <c r="B20" s="164">
        <v>3050033737</v>
      </c>
      <c r="C20" s="164">
        <v>2568305549</v>
      </c>
      <c r="D20" s="164">
        <v>481728188</v>
      </c>
      <c r="E20" s="164">
        <v>401536282</v>
      </c>
      <c r="F20" s="164">
        <v>313172978</v>
      </c>
      <c r="G20" s="164">
        <v>88363304</v>
      </c>
      <c r="H20" s="19" t="s">
        <v>327</v>
      </c>
      <c r="I20" s="49"/>
    </row>
    <row r="21" spans="1:9" s="114" customFormat="1" ht="24.75" customHeight="1">
      <c r="A21" s="121" t="s">
        <v>575</v>
      </c>
      <c r="B21" s="151">
        <f>C21+D21</f>
        <v>2727155070</v>
      </c>
      <c r="C21" s="151">
        <v>2262974200</v>
      </c>
      <c r="D21" s="151">
        <v>464180870</v>
      </c>
      <c r="E21" s="151">
        <f>F21+G21</f>
        <v>438732509</v>
      </c>
      <c r="F21" s="151">
        <v>339864448</v>
      </c>
      <c r="G21" s="151">
        <v>98868061</v>
      </c>
      <c r="H21" s="122" t="s">
        <v>575</v>
      </c>
      <c r="I21" s="264"/>
    </row>
    <row r="22" spans="1:14" s="378" customFormat="1" ht="15" customHeight="1">
      <c r="A22" s="42" t="s">
        <v>570</v>
      </c>
      <c r="B22" s="437"/>
      <c r="C22" s="437"/>
      <c r="D22" s="437"/>
      <c r="E22" s="439" t="s">
        <v>568</v>
      </c>
      <c r="F22" s="437"/>
      <c r="G22" s="437"/>
      <c r="I22" s="437"/>
      <c r="J22" s="437"/>
      <c r="K22" s="437"/>
      <c r="L22" s="437"/>
      <c r="N22" s="438"/>
    </row>
    <row r="23" spans="1:19" s="442" customFormat="1" ht="15" customHeight="1">
      <c r="A23" s="440" t="s">
        <v>576</v>
      </c>
      <c r="B23" s="441"/>
      <c r="C23" s="441"/>
      <c r="D23" s="441"/>
      <c r="E23" s="441" t="s">
        <v>577</v>
      </c>
      <c r="F23" s="441"/>
      <c r="H23" s="441"/>
      <c r="I23" s="441"/>
      <c r="J23" s="441"/>
      <c r="K23" s="441"/>
      <c r="M23" s="441"/>
      <c r="N23" s="441"/>
      <c r="O23" s="441"/>
      <c r="P23" s="441"/>
      <c r="Q23" s="441"/>
      <c r="R23" s="441"/>
      <c r="S23" s="441"/>
    </row>
    <row r="24" ht="12.75">
      <c r="F24" s="66" t="s">
        <v>16</v>
      </c>
    </row>
  </sheetData>
  <sheetProtection/>
  <mergeCells count="15">
    <mergeCell ref="A13:A16"/>
    <mergeCell ref="H3:H6"/>
    <mergeCell ref="H13:H16"/>
    <mergeCell ref="A1:H1"/>
    <mergeCell ref="A2:B2"/>
    <mergeCell ref="G2:H2"/>
    <mergeCell ref="B3:D3"/>
    <mergeCell ref="E3:G3"/>
    <mergeCell ref="A3:A6"/>
    <mergeCell ref="B14:D14"/>
    <mergeCell ref="E14:G14"/>
    <mergeCell ref="B4:D4"/>
    <mergeCell ref="E4:G4"/>
    <mergeCell ref="B13:D13"/>
    <mergeCell ref="E13:G1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S31"/>
  <sheetViews>
    <sheetView zoomScale="70" zoomScaleNormal="70" zoomScalePageLayoutView="0" workbookViewId="0" topLeftCell="A1">
      <selection activeCell="A1" sqref="A1:O1"/>
    </sheetView>
  </sheetViews>
  <sheetFormatPr defaultColWidth="8.88671875" defaultRowHeight="13.5"/>
  <cols>
    <col min="1" max="1" width="8.3359375" style="6" customWidth="1"/>
    <col min="2" max="2" width="11.3359375" style="6" customWidth="1"/>
    <col min="3" max="5" width="9.5546875" style="6" customWidth="1"/>
    <col min="6" max="6" width="8.4453125" style="6" customWidth="1"/>
    <col min="7" max="7" width="8.99609375" style="6" customWidth="1"/>
    <col min="8" max="8" width="10.6640625" style="6" bestFit="1" customWidth="1"/>
    <col min="9" max="9" width="8.6640625" style="6" customWidth="1"/>
    <col min="10" max="10" width="7.88671875" style="6" customWidth="1"/>
    <col min="11" max="11" width="9.21484375" style="6" customWidth="1"/>
    <col min="12" max="12" width="9.77734375" style="6" customWidth="1"/>
    <col min="13" max="13" width="9.4453125" style="6" customWidth="1"/>
    <col min="14" max="14" width="10.6640625" style="6" bestFit="1" customWidth="1"/>
    <col min="15" max="15" width="8.3359375" style="6" customWidth="1"/>
    <col min="16" max="16384" width="8.88671875" style="6" customWidth="1"/>
  </cols>
  <sheetData>
    <row r="1" spans="1:15" s="65" customFormat="1" ht="26.25">
      <c r="A1" s="501" t="s">
        <v>185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</row>
    <row r="2" spans="1:15" s="266" customFormat="1" ht="26.25" customHeight="1">
      <c r="A2" s="509" t="s">
        <v>68</v>
      </c>
      <c r="B2" s="509"/>
      <c r="O2" s="267" t="s">
        <v>5</v>
      </c>
    </row>
    <row r="3" spans="1:15" s="271" customFormat="1" ht="22.5" customHeight="1">
      <c r="A3" s="512" t="s">
        <v>74</v>
      </c>
      <c r="B3" s="268" t="s">
        <v>17</v>
      </c>
      <c r="C3" s="268" t="s">
        <v>18</v>
      </c>
      <c r="D3" s="502" t="s">
        <v>21</v>
      </c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270"/>
    </row>
    <row r="4" spans="1:15" s="271" customFormat="1" ht="13.5">
      <c r="A4" s="513"/>
      <c r="C4" s="263"/>
      <c r="D4" s="510"/>
      <c r="E4" s="502" t="s">
        <v>28</v>
      </c>
      <c r="F4" s="503"/>
      <c r="G4" s="503"/>
      <c r="H4" s="503"/>
      <c r="I4" s="503"/>
      <c r="J4" s="503"/>
      <c r="K4" s="517"/>
      <c r="L4" s="502" t="s">
        <v>30</v>
      </c>
      <c r="M4" s="503"/>
      <c r="N4" s="503"/>
      <c r="O4" s="273"/>
    </row>
    <row r="5" spans="1:15" s="271" customFormat="1" ht="13.5" customHeight="1">
      <c r="A5" s="513"/>
      <c r="B5" s="274"/>
      <c r="C5" s="263"/>
      <c r="D5" s="510"/>
      <c r="E5" s="515" t="s">
        <v>29</v>
      </c>
      <c r="F5" s="516"/>
      <c r="G5" s="516"/>
      <c r="H5" s="516"/>
      <c r="I5" s="516"/>
      <c r="J5" s="516"/>
      <c r="K5" s="518"/>
      <c r="L5" s="515" t="s">
        <v>31</v>
      </c>
      <c r="M5" s="516"/>
      <c r="N5" s="516"/>
      <c r="O5" s="276" t="s">
        <v>59</v>
      </c>
    </row>
    <row r="6" spans="1:15" s="271" customFormat="1" ht="13.5">
      <c r="A6" s="513"/>
      <c r="B6" s="274"/>
      <c r="C6" s="274"/>
      <c r="D6" s="510"/>
      <c r="E6" s="510"/>
      <c r="F6" s="277" t="s">
        <v>32</v>
      </c>
      <c r="G6" s="268" t="s">
        <v>34</v>
      </c>
      <c r="H6" s="268" t="s">
        <v>37</v>
      </c>
      <c r="I6" s="268" t="s">
        <v>75</v>
      </c>
      <c r="J6" s="277" t="s">
        <v>40</v>
      </c>
      <c r="K6" s="268" t="s">
        <v>41</v>
      </c>
      <c r="L6" s="510"/>
      <c r="M6" s="277" t="s">
        <v>73</v>
      </c>
      <c r="N6" s="269" t="s">
        <v>69</v>
      </c>
      <c r="O6" s="273"/>
    </row>
    <row r="7" spans="1:15" s="271" customFormat="1" ht="13.5">
      <c r="A7" s="513"/>
      <c r="B7" s="274"/>
      <c r="C7" s="263" t="s">
        <v>19</v>
      </c>
      <c r="D7" s="510"/>
      <c r="E7" s="510"/>
      <c r="F7" s="263" t="s">
        <v>16</v>
      </c>
      <c r="G7" s="263" t="s">
        <v>35</v>
      </c>
      <c r="H7" s="263" t="s">
        <v>35</v>
      </c>
      <c r="I7" s="263" t="s">
        <v>16</v>
      </c>
      <c r="J7" s="263" t="s">
        <v>16</v>
      </c>
      <c r="K7" s="263" t="s">
        <v>16</v>
      </c>
      <c r="L7" s="510"/>
      <c r="M7" s="263" t="s">
        <v>16</v>
      </c>
      <c r="N7" s="262" t="s">
        <v>70</v>
      </c>
      <c r="O7" s="273"/>
    </row>
    <row r="8" spans="1:15" s="271" customFormat="1" ht="22.5">
      <c r="A8" s="513"/>
      <c r="B8" s="263" t="s">
        <v>2</v>
      </c>
      <c r="C8" s="263" t="s">
        <v>20</v>
      </c>
      <c r="D8" s="510"/>
      <c r="E8" s="510"/>
      <c r="F8" s="263" t="s">
        <v>33</v>
      </c>
      <c r="G8" s="263" t="s">
        <v>36</v>
      </c>
      <c r="H8" s="263" t="s">
        <v>38</v>
      </c>
      <c r="I8" s="263" t="s">
        <v>39</v>
      </c>
      <c r="J8" s="263" t="s">
        <v>71</v>
      </c>
      <c r="K8" s="263" t="s">
        <v>42</v>
      </c>
      <c r="L8" s="510"/>
      <c r="M8" s="263" t="s">
        <v>43</v>
      </c>
      <c r="N8" s="262" t="s">
        <v>44</v>
      </c>
      <c r="O8" s="273"/>
    </row>
    <row r="9" spans="1:15" s="271" customFormat="1" ht="6.75" customHeight="1">
      <c r="A9" s="514"/>
      <c r="B9" s="278"/>
      <c r="C9" s="278"/>
      <c r="D9" s="511"/>
      <c r="E9" s="511"/>
      <c r="F9" s="278"/>
      <c r="G9" s="278"/>
      <c r="H9" s="278"/>
      <c r="I9" s="278"/>
      <c r="J9" s="278"/>
      <c r="K9" s="278"/>
      <c r="L9" s="511"/>
      <c r="M9" s="278"/>
      <c r="N9" s="279" t="s">
        <v>16</v>
      </c>
      <c r="O9" s="280"/>
    </row>
    <row r="10" spans="1:15" s="341" customFormat="1" ht="24.75" customHeight="1">
      <c r="A10" s="338" t="s">
        <v>64</v>
      </c>
      <c r="B10" s="339">
        <v>2243432</v>
      </c>
      <c r="C10" s="339">
        <v>413244</v>
      </c>
      <c r="D10" s="339">
        <v>214879</v>
      </c>
      <c r="E10" s="339">
        <v>71165</v>
      </c>
      <c r="F10" s="339">
        <v>3361</v>
      </c>
      <c r="G10" s="339">
        <v>18665</v>
      </c>
      <c r="H10" s="339">
        <v>12153</v>
      </c>
      <c r="I10" s="339">
        <v>15145</v>
      </c>
      <c r="J10" s="339">
        <v>6381</v>
      </c>
      <c r="K10" s="339">
        <v>15460</v>
      </c>
      <c r="L10" s="339">
        <v>143714</v>
      </c>
      <c r="M10" s="339">
        <v>44846</v>
      </c>
      <c r="N10" s="339">
        <v>62248</v>
      </c>
      <c r="O10" s="340" t="s">
        <v>64</v>
      </c>
    </row>
    <row r="11" spans="1:15" s="341" customFormat="1" ht="24.75" customHeight="1">
      <c r="A11" s="338" t="s">
        <v>325</v>
      </c>
      <c r="B11" s="339">
        <v>2102296</v>
      </c>
      <c r="C11" s="339">
        <v>418032</v>
      </c>
      <c r="D11" s="339">
        <v>198066</v>
      </c>
      <c r="E11" s="339">
        <v>64554</v>
      </c>
      <c r="F11" s="339">
        <v>225</v>
      </c>
      <c r="G11" s="339">
        <v>15251</v>
      </c>
      <c r="H11" s="339">
        <v>13365</v>
      </c>
      <c r="I11" s="339">
        <v>13877</v>
      </c>
      <c r="J11" s="339">
        <v>1836</v>
      </c>
      <c r="K11" s="339">
        <v>20000</v>
      </c>
      <c r="L11" s="339">
        <v>133512</v>
      </c>
      <c r="M11" s="339">
        <v>397</v>
      </c>
      <c r="N11" s="339">
        <v>5103</v>
      </c>
      <c r="O11" s="340" t="s">
        <v>325</v>
      </c>
    </row>
    <row r="12" spans="1:15" s="109" customFormat="1" ht="24.75" customHeight="1">
      <c r="A12" s="105" t="s">
        <v>326</v>
      </c>
      <c r="B12" s="342">
        <v>2215074</v>
      </c>
      <c r="C12" s="342">
        <v>444750</v>
      </c>
      <c r="D12" s="342">
        <v>186375</v>
      </c>
      <c r="E12" s="342">
        <v>71210</v>
      </c>
      <c r="F12" s="342">
        <v>263</v>
      </c>
      <c r="G12" s="342">
        <v>15506</v>
      </c>
      <c r="H12" s="342">
        <v>13353</v>
      </c>
      <c r="I12" s="342">
        <v>13568</v>
      </c>
      <c r="J12" s="342">
        <v>1520</v>
      </c>
      <c r="K12" s="342">
        <v>27000</v>
      </c>
      <c r="L12" s="342">
        <v>115165</v>
      </c>
      <c r="M12" s="342">
        <v>387</v>
      </c>
      <c r="N12" s="342">
        <v>98175</v>
      </c>
      <c r="O12" s="340" t="s">
        <v>326</v>
      </c>
    </row>
    <row r="13" spans="1:15" s="109" customFormat="1" ht="24.75" customHeight="1">
      <c r="A13" s="27" t="s">
        <v>327</v>
      </c>
      <c r="B13" s="180">
        <v>2398131</v>
      </c>
      <c r="C13" s="180">
        <v>412134</v>
      </c>
      <c r="D13" s="180">
        <v>209929</v>
      </c>
      <c r="E13" s="180">
        <v>80700</v>
      </c>
      <c r="F13" s="180">
        <v>237</v>
      </c>
      <c r="G13" s="180">
        <v>16871</v>
      </c>
      <c r="H13" s="180">
        <v>13613</v>
      </c>
      <c r="I13" s="180">
        <v>17712</v>
      </c>
      <c r="J13" s="180">
        <v>2267</v>
      </c>
      <c r="K13" s="180">
        <v>30000</v>
      </c>
      <c r="L13" s="180">
        <v>129229</v>
      </c>
      <c r="M13" s="180">
        <v>350</v>
      </c>
      <c r="N13" s="180">
        <v>105084</v>
      </c>
      <c r="O13" s="340" t="s">
        <v>327</v>
      </c>
    </row>
    <row r="14" spans="1:15" s="123" customFormat="1" ht="24.75" customHeight="1">
      <c r="A14" s="121" t="s">
        <v>328</v>
      </c>
      <c r="B14" s="165">
        <v>2322091</v>
      </c>
      <c r="C14" s="165">
        <v>488320</v>
      </c>
      <c r="D14" s="165">
        <v>179701</v>
      </c>
      <c r="E14" s="165">
        <v>71798</v>
      </c>
      <c r="F14" s="165">
        <v>237</v>
      </c>
      <c r="G14" s="165">
        <v>17957</v>
      </c>
      <c r="H14" s="165">
        <v>13679</v>
      </c>
      <c r="I14" s="165">
        <v>20974</v>
      </c>
      <c r="J14" s="165">
        <v>1925</v>
      </c>
      <c r="K14" s="165">
        <v>17026</v>
      </c>
      <c r="L14" s="165">
        <v>107903</v>
      </c>
      <c r="M14" s="165">
        <v>590</v>
      </c>
      <c r="N14" s="165">
        <v>71241</v>
      </c>
      <c r="O14" s="572" t="s">
        <v>328</v>
      </c>
    </row>
    <row r="15" s="266" customFormat="1" ht="13.5"/>
    <row r="16" spans="1:14" s="271" customFormat="1" ht="20.25" customHeight="1">
      <c r="A16" s="281"/>
      <c r="B16" s="506" t="s">
        <v>21</v>
      </c>
      <c r="C16" s="507"/>
      <c r="D16" s="507"/>
      <c r="E16" s="507"/>
      <c r="F16" s="507"/>
      <c r="G16" s="507"/>
      <c r="H16" s="508"/>
      <c r="I16" s="268" t="s">
        <v>186</v>
      </c>
      <c r="J16" s="268" t="s">
        <v>187</v>
      </c>
      <c r="K16" s="268" t="s">
        <v>188</v>
      </c>
      <c r="L16" s="268" t="s">
        <v>24</v>
      </c>
      <c r="M16" s="268" t="s">
        <v>26</v>
      </c>
      <c r="N16" s="270"/>
    </row>
    <row r="17" spans="1:14" s="271" customFormat="1" ht="13.5">
      <c r="A17" s="282"/>
      <c r="B17" s="502" t="s">
        <v>30</v>
      </c>
      <c r="C17" s="503"/>
      <c r="D17" s="503"/>
      <c r="E17" s="503"/>
      <c r="F17" s="503"/>
      <c r="G17" s="503"/>
      <c r="H17" s="272"/>
      <c r="I17" s="263"/>
      <c r="J17" s="263"/>
      <c r="K17" s="263"/>
      <c r="L17" s="263"/>
      <c r="M17" s="263"/>
      <c r="N17" s="273"/>
    </row>
    <row r="18" spans="1:14" s="271" customFormat="1" ht="13.5">
      <c r="A18" s="283" t="s">
        <v>189</v>
      </c>
      <c r="B18" s="504" t="s">
        <v>31</v>
      </c>
      <c r="C18" s="505"/>
      <c r="D18" s="505"/>
      <c r="E18" s="505"/>
      <c r="F18" s="505"/>
      <c r="G18" s="505"/>
      <c r="H18" s="275"/>
      <c r="I18" s="274"/>
      <c r="J18" s="274"/>
      <c r="K18" s="274"/>
      <c r="L18" s="274"/>
      <c r="M18" s="274"/>
      <c r="N18" s="276" t="s">
        <v>190</v>
      </c>
    </row>
    <row r="19" spans="1:14" s="271" customFormat="1" ht="13.5">
      <c r="A19" s="282"/>
      <c r="B19" s="268" t="s">
        <v>45</v>
      </c>
      <c r="C19" s="268" t="s">
        <v>47</v>
      </c>
      <c r="D19" s="268" t="s">
        <v>191</v>
      </c>
      <c r="E19" s="268" t="s">
        <v>50</v>
      </c>
      <c r="F19" s="268" t="s">
        <v>52</v>
      </c>
      <c r="G19" s="268" t="s">
        <v>54</v>
      </c>
      <c r="H19" s="268" t="s">
        <v>192</v>
      </c>
      <c r="I19" s="274"/>
      <c r="J19" s="274"/>
      <c r="K19" s="274"/>
      <c r="L19" s="274"/>
      <c r="M19" s="274"/>
      <c r="N19" s="273"/>
    </row>
    <row r="20" spans="1:14" s="271" customFormat="1" ht="13.5">
      <c r="A20" s="282"/>
      <c r="B20" s="263"/>
      <c r="C20" s="263"/>
      <c r="D20" s="263" t="s">
        <v>193</v>
      </c>
      <c r="E20" s="263" t="s">
        <v>35</v>
      </c>
      <c r="F20" s="263"/>
      <c r="G20" s="263"/>
      <c r="H20" s="263" t="s">
        <v>194</v>
      </c>
      <c r="I20" s="274"/>
      <c r="J20" s="274"/>
      <c r="K20" s="274"/>
      <c r="L20" s="274"/>
      <c r="M20" s="274"/>
      <c r="N20" s="273"/>
    </row>
    <row r="21" spans="1:14" s="271" customFormat="1" ht="22.5">
      <c r="A21" s="282"/>
      <c r="B21" s="263" t="s">
        <v>46</v>
      </c>
      <c r="C21" s="263" t="s">
        <v>48</v>
      </c>
      <c r="D21" s="263" t="s">
        <v>49</v>
      </c>
      <c r="E21" s="263" t="s">
        <v>51</v>
      </c>
      <c r="F21" s="263" t="s">
        <v>53</v>
      </c>
      <c r="G21" s="284" t="s">
        <v>55</v>
      </c>
      <c r="H21" s="263" t="s">
        <v>56</v>
      </c>
      <c r="I21" s="263" t="s">
        <v>22</v>
      </c>
      <c r="J21" s="263" t="s">
        <v>23</v>
      </c>
      <c r="K21" s="263" t="s">
        <v>23</v>
      </c>
      <c r="L21" s="263" t="s">
        <v>25</v>
      </c>
      <c r="M21" s="263" t="s">
        <v>27</v>
      </c>
      <c r="N21" s="273"/>
    </row>
    <row r="22" spans="1:14" s="271" customFormat="1" ht="13.5">
      <c r="A22" s="285"/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80"/>
    </row>
    <row r="23" spans="1:14" s="341" customFormat="1" ht="24.75" customHeight="1">
      <c r="A23" s="338" t="s">
        <v>64</v>
      </c>
      <c r="B23" s="343">
        <v>14428</v>
      </c>
      <c r="C23" s="343">
        <v>8146</v>
      </c>
      <c r="D23" s="343">
        <v>0</v>
      </c>
      <c r="E23" s="343">
        <v>1771</v>
      </c>
      <c r="F23" s="343">
        <v>7635</v>
      </c>
      <c r="G23" s="343">
        <v>4215</v>
      </c>
      <c r="H23" s="343">
        <v>425</v>
      </c>
      <c r="I23" s="343">
        <v>620462</v>
      </c>
      <c r="J23" s="343">
        <v>22512</v>
      </c>
      <c r="K23" s="343">
        <v>924825</v>
      </c>
      <c r="L23" s="343">
        <v>924825</v>
      </c>
      <c r="M23" s="343">
        <v>47510</v>
      </c>
      <c r="N23" s="340" t="s">
        <v>64</v>
      </c>
    </row>
    <row r="24" spans="1:14" s="341" customFormat="1" ht="24.75" customHeight="1">
      <c r="A24" s="338" t="s">
        <v>325</v>
      </c>
      <c r="B24" s="343">
        <v>106373</v>
      </c>
      <c r="C24" s="343">
        <v>6847</v>
      </c>
      <c r="D24" s="343">
        <v>0</v>
      </c>
      <c r="E24" s="343">
        <v>911</v>
      </c>
      <c r="F24" s="343">
        <v>2323</v>
      </c>
      <c r="G24" s="343">
        <v>10747</v>
      </c>
      <c r="H24" s="343">
        <v>811</v>
      </c>
      <c r="I24" s="343">
        <v>716115</v>
      </c>
      <c r="J24" s="343">
        <v>0</v>
      </c>
      <c r="K24" s="343">
        <v>689336</v>
      </c>
      <c r="L24" s="343">
        <v>689336</v>
      </c>
      <c r="M24" s="343">
        <v>80747</v>
      </c>
      <c r="N24" s="340" t="s">
        <v>325</v>
      </c>
    </row>
    <row r="25" spans="1:14" s="108" customFormat="1" ht="24.75" customHeight="1">
      <c r="A25" s="105" t="s">
        <v>326</v>
      </c>
      <c r="B25" s="344">
        <v>2071</v>
      </c>
      <c r="C25" s="344">
        <v>6725</v>
      </c>
      <c r="D25" s="344">
        <v>0</v>
      </c>
      <c r="E25" s="344">
        <v>1000</v>
      </c>
      <c r="F25" s="344">
        <v>3988</v>
      </c>
      <c r="G25" s="344">
        <v>2544</v>
      </c>
      <c r="H25" s="344">
        <v>275</v>
      </c>
      <c r="I25" s="344">
        <v>886764</v>
      </c>
      <c r="J25" s="344">
        <v>0</v>
      </c>
      <c r="K25" s="344">
        <v>0</v>
      </c>
      <c r="L25" s="344">
        <v>638585</v>
      </c>
      <c r="M25" s="345">
        <v>58600</v>
      </c>
      <c r="N25" s="90" t="s">
        <v>326</v>
      </c>
    </row>
    <row r="26" spans="1:14" s="109" customFormat="1" ht="24.75" customHeight="1">
      <c r="A26" s="27" t="s">
        <v>327</v>
      </c>
      <c r="B26" s="181">
        <v>4518</v>
      </c>
      <c r="C26" s="181">
        <v>7755</v>
      </c>
      <c r="D26" s="344">
        <v>0</v>
      </c>
      <c r="E26" s="181">
        <v>1070</v>
      </c>
      <c r="F26" s="181">
        <v>5731</v>
      </c>
      <c r="G26" s="181">
        <v>4364</v>
      </c>
      <c r="H26" s="181">
        <v>357</v>
      </c>
      <c r="I26" s="181">
        <v>797777</v>
      </c>
      <c r="J26" s="181">
        <v>0</v>
      </c>
      <c r="K26" s="181">
        <v>0</v>
      </c>
      <c r="L26" s="181">
        <v>748910</v>
      </c>
      <c r="M26" s="182">
        <v>229381</v>
      </c>
      <c r="N26" s="19" t="s">
        <v>327</v>
      </c>
    </row>
    <row r="27" spans="1:14" s="123" customFormat="1" ht="24.75" customHeight="1">
      <c r="A27" s="121" t="s">
        <v>328</v>
      </c>
      <c r="B27" s="166">
        <v>6077</v>
      </c>
      <c r="C27" s="166">
        <v>10946</v>
      </c>
      <c r="D27" s="168">
        <v>0</v>
      </c>
      <c r="E27" s="166">
        <v>1007</v>
      </c>
      <c r="F27" s="166">
        <v>880</v>
      </c>
      <c r="G27" s="166">
        <v>16575</v>
      </c>
      <c r="H27" s="166">
        <v>587</v>
      </c>
      <c r="I27" s="166">
        <v>809409</v>
      </c>
      <c r="J27" s="166">
        <v>0</v>
      </c>
      <c r="K27" s="166">
        <v>0</v>
      </c>
      <c r="L27" s="166">
        <v>747261</v>
      </c>
      <c r="M27" s="167">
        <v>97400</v>
      </c>
      <c r="N27" s="122" t="s">
        <v>328</v>
      </c>
    </row>
    <row r="28" spans="1:9" s="378" customFormat="1" ht="14.25" customHeight="1">
      <c r="A28" s="42" t="s">
        <v>597</v>
      </c>
      <c r="B28" s="42"/>
      <c r="I28" s="443" t="s">
        <v>598</v>
      </c>
    </row>
    <row r="29" spans="1:9" s="378" customFormat="1" ht="14.25" customHeight="1">
      <c r="A29" s="443" t="s">
        <v>599</v>
      </c>
      <c r="I29" s="378" t="s">
        <v>600</v>
      </c>
    </row>
    <row r="30" spans="1:19" s="442" customFormat="1" ht="14.25" customHeight="1">
      <c r="A30" s="440" t="s">
        <v>601</v>
      </c>
      <c r="B30" s="441"/>
      <c r="C30" s="441"/>
      <c r="D30" s="441"/>
      <c r="E30" s="441"/>
      <c r="F30" s="441"/>
      <c r="H30" s="441"/>
      <c r="I30" s="441" t="s">
        <v>602</v>
      </c>
      <c r="J30" s="441"/>
      <c r="K30" s="441"/>
      <c r="M30" s="441"/>
      <c r="N30" s="441"/>
      <c r="O30" s="441"/>
      <c r="P30" s="441"/>
      <c r="Q30" s="441"/>
      <c r="R30" s="441"/>
      <c r="S30" s="441"/>
    </row>
    <row r="31" ht="13.5">
      <c r="A31" s="10" t="s">
        <v>16</v>
      </c>
    </row>
  </sheetData>
  <sheetProtection/>
  <mergeCells count="14">
    <mergeCell ref="D4:D9"/>
    <mergeCell ref="E4:K4"/>
    <mergeCell ref="E6:E9"/>
    <mergeCell ref="E5:K5"/>
    <mergeCell ref="A1:O1"/>
    <mergeCell ref="B17:G17"/>
    <mergeCell ref="B18:G18"/>
    <mergeCell ref="B16:H16"/>
    <mergeCell ref="A2:B2"/>
    <mergeCell ref="D3:N3"/>
    <mergeCell ref="L4:N4"/>
    <mergeCell ref="L6:L9"/>
    <mergeCell ref="A3:A9"/>
    <mergeCell ref="L5:N5"/>
  </mergeCells>
  <printOptions/>
  <pageMargins left="0.1968503937007874" right="0.1968503937007874" top="0.4724409448818898" bottom="0.5905511811023623" header="0.31496062992125984" footer="0.5118110236220472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S38"/>
  <sheetViews>
    <sheetView zoomScale="87" zoomScaleNormal="87" zoomScalePageLayoutView="0" workbookViewId="0" topLeftCell="A1">
      <pane xSplit="1" ySplit="7" topLeftCell="B23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A1" sqref="A1:K1"/>
    </sheetView>
  </sheetViews>
  <sheetFormatPr defaultColWidth="8.88671875" defaultRowHeight="13.5"/>
  <cols>
    <col min="1" max="1" width="13.77734375" style="10" customWidth="1"/>
    <col min="2" max="2" width="10.88671875" style="52" bestFit="1" customWidth="1"/>
    <col min="3" max="3" width="9.99609375" style="10" bestFit="1" customWidth="1"/>
    <col min="4" max="4" width="10.4453125" style="10" customWidth="1"/>
    <col min="5" max="5" width="9.77734375" style="10" bestFit="1" customWidth="1"/>
    <col min="6" max="6" width="11.21484375" style="10" customWidth="1"/>
    <col min="7" max="7" width="10.77734375" style="10" customWidth="1"/>
    <col min="8" max="8" width="9.99609375" style="10" customWidth="1"/>
    <col min="9" max="9" width="10.10546875" style="10" customWidth="1"/>
    <col min="10" max="10" width="10.88671875" style="10" customWidth="1"/>
    <col min="11" max="11" width="19.21484375" style="10" customWidth="1"/>
    <col min="12" max="16384" width="8.88671875" style="10" customWidth="1"/>
  </cols>
  <sheetData>
    <row r="1" spans="1:11" ht="20.25" customHeight="1">
      <c r="A1" s="484" t="s">
        <v>195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</row>
    <row r="2" spans="1:11" ht="18" customHeight="1">
      <c r="A2" s="10" t="s">
        <v>164</v>
      </c>
      <c r="B2" s="29"/>
      <c r="C2" s="12"/>
      <c r="D2" s="12"/>
      <c r="E2" s="12"/>
      <c r="F2" s="12"/>
      <c r="G2" s="12"/>
      <c r="H2" s="12"/>
      <c r="I2" s="12"/>
      <c r="J2" s="12"/>
      <c r="K2" s="55" t="s">
        <v>165</v>
      </c>
    </row>
    <row r="3" spans="1:11" ht="15" customHeight="1">
      <c r="A3" s="149"/>
      <c r="B3" s="471" t="s">
        <v>196</v>
      </c>
      <c r="C3" s="471"/>
      <c r="D3" s="471"/>
      <c r="E3" s="472"/>
      <c r="F3" s="470" t="s">
        <v>197</v>
      </c>
      <c r="G3" s="471"/>
      <c r="H3" s="471"/>
      <c r="I3" s="472"/>
      <c r="J3" s="15" t="s">
        <v>198</v>
      </c>
      <c r="K3" s="48"/>
    </row>
    <row r="4" spans="1:11" ht="10.5" customHeight="1">
      <c r="A4" s="125" t="s">
        <v>168</v>
      </c>
      <c r="B4" s="519" t="s">
        <v>199</v>
      </c>
      <c r="C4" s="519"/>
      <c r="D4" s="490"/>
      <c r="E4" s="15" t="s">
        <v>200</v>
      </c>
      <c r="F4" s="489" t="s">
        <v>199</v>
      </c>
      <c r="G4" s="519"/>
      <c r="H4" s="490"/>
      <c r="I4" s="15" t="s">
        <v>200</v>
      </c>
      <c r="J4" s="21" t="s">
        <v>201</v>
      </c>
      <c r="K4" s="16" t="s">
        <v>169</v>
      </c>
    </row>
    <row r="5" spans="1:11" ht="11.25" customHeight="1">
      <c r="A5" s="27"/>
      <c r="B5" s="524" t="s">
        <v>202</v>
      </c>
      <c r="C5" s="371"/>
      <c r="D5" s="372"/>
      <c r="E5" s="17"/>
      <c r="F5" s="495" t="s">
        <v>202</v>
      </c>
      <c r="G5" s="371"/>
      <c r="H5" s="372"/>
      <c r="I5" s="17"/>
      <c r="J5" s="22" t="s">
        <v>203</v>
      </c>
      <c r="K5" s="16"/>
    </row>
    <row r="6" spans="1:11" ht="12.75" customHeight="1">
      <c r="A6" s="125" t="s">
        <v>204</v>
      </c>
      <c r="B6" s="522" t="s">
        <v>205</v>
      </c>
      <c r="C6" s="20" t="s">
        <v>206</v>
      </c>
      <c r="D6" s="18" t="s">
        <v>207</v>
      </c>
      <c r="E6" s="17" t="s">
        <v>208</v>
      </c>
      <c r="F6" s="520" t="s">
        <v>205</v>
      </c>
      <c r="G6" s="20" t="s">
        <v>206</v>
      </c>
      <c r="H6" s="18" t="s">
        <v>207</v>
      </c>
      <c r="I6" s="17" t="s">
        <v>208</v>
      </c>
      <c r="J6" s="17" t="s">
        <v>209</v>
      </c>
      <c r="K6" s="16" t="s">
        <v>210</v>
      </c>
    </row>
    <row r="7" spans="1:11" ht="12.75" customHeight="1">
      <c r="A7" s="148"/>
      <c r="B7" s="523"/>
      <c r="C7" s="24" t="s">
        <v>175</v>
      </c>
      <c r="D7" s="25" t="s">
        <v>174</v>
      </c>
      <c r="E7" s="24" t="s">
        <v>211</v>
      </c>
      <c r="F7" s="521"/>
      <c r="G7" s="24" t="s">
        <v>175</v>
      </c>
      <c r="H7" s="25" t="s">
        <v>174</v>
      </c>
      <c r="I7" s="24" t="s">
        <v>211</v>
      </c>
      <c r="J7" s="24" t="s">
        <v>212</v>
      </c>
      <c r="K7" s="51"/>
    </row>
    <row r="8" spans="1:11" ht="15" customHeight="1">
      <c r="A8" s="3" t="s">
        <v>64</v>
      </c>
      <c r="B8" s="38">
        <v>2491774</v>
      </c>
      <c r="C8" s="58">
        <v>2491774</v>
      </c>
      <c r="D8" s="58">
        <v>0</v>
      </c>
      <c r="E8" s="58">
        <v>100</v>
      </c>
      <c r="F8" s="62">
        <v>2153808</v>
      </c>
      <c r="G8" s="58">
        <v>2153808</v>
      </c>
      <c r="H8" s="58">
        <v>0</v>
      </c>
      <c r="I8" s="58">
        <v>100</v>
      </c>
      <c r="J8" s="63">
        <v>86.43673142106788</v>
      </c>
      <c r="K8" s="52" t="s">
        <v>64</v>
      </c>
    </row>
    <row r="9" spans="1:11" ht="15" customHeight="1">
      <c r="A9" s="3" t="s">
        <v>325</v>
      </c>
      <c r="B9" s="38">
        <v>2391497</v>
      </c>
      <c r="C9" s="81">
        <v>2391497</v>
      </c>
      <c r="D9" s="98">
        <v>0</v>
      </c>
      <c r="E9" s="81">
        <v>100</v>
      </c>
      <c r="F9" s="38">
        <v>2437982</v>
      </c>
      <c r="G9" s="81">
        <v>2437982</v>
      </c>
      <c r="H9" s="98">
        <v>0</v>
      </c>
      <c r="I9" s="81">
        <v>100</v>
      </c>
      <c r="J9" s="63">
        <v>101.94</v>
      </c>
      <c r="K9" s="52" t="s">
        <v>325</v>
      </c>
    </row>
    <row r="10" spans="1:11" ht="15" customHeight="1">
      <c r="A10" s="27" t="s">
        <v>326</v>
      </c>
      <c r="B10" s="99">
        <v>2670523</v>
      </c>
      <c r="C10" s="99">
        <v>2670523</v>
      </c>
      <c r="D10" s="99">
        <v>0</v>
      </c>
      <c r="E10" s="286">
        <v>100</v>
      </c>
      <c r="F10" s="99">
        <v>2699208</v>
      </c>
      <c r="G10" s="99">
        <v>2699208</v>
      </c>
      <c r="H10" s="99">
        <v>0</v>
      </c>
      <c r="I10" s="99">
        <v>100</v>
      </c>
      <c r="J10" s="287">
        <v>101.0741341677267</v>
      </c>
      <c r="K10" s="16" t="s">
        <v>326</v>
      </c>
    </row>
    <row r="11" spans="1:11" ht="15" customHeight="1">
      <c r="A11" s="27" t="s">
        <v>327</v>
      </c>
      <c r="B11" s="99">
        <v>2862733</v>
      </c>
      <c r="C11" s="99">
        <v>2862733</v>
      </c>
      <c r="D11" s="99">
        <v>0</v>
      </c>
      <c r="E11" s="286">
        <v>100</v>
      </c>
      <c r="F11" s="99">
        <v>2881478</v>
      </c>
      <c r="G11" s="99">
        <v>2881478</v>
      </c>
      <c r="H11" s="99">
        <v>0</v>
      </c>
      <c r="I11" s="99">
        <v>100</v>
      </c>
      <c r="J11" s="287">
        <v>100.65479386306721</v>
      </c>
      <c r="K11" s="16" t="s">
        <v>327</v>
      </c>
    </row>
    <row r="12" spans="1:11" s="114" customFormat="1" ht="15" customHeight="1">
      <c r="A12" s="265" t="s">
        <v>328</v>
      </c>
      <c r="B12" s="187">
        <f aca="true" t="shared" si="0" ref="B12:B35">C12+D12</f>
        <v>2553076</v>
      </c>
      <c r="C12" s="187">
        <f>C13+C14+C30</f>
        <v>2553076</v>
      </c>
      <c r="D12" s="99">
        <f aca="true" t="shared" si="1" ref="D12:D35">SUM(D15:D35)</f>
        <v>0</v>
      </c>
      <c r="E12" s="288">
        <f>C12/$B$12*100</f>
        <v>100</v>
      </c>
      <c r="F12" s="187">
        <f>SUM(F13+F14+F30)</f>
        <v>2602838</v>
      </c>
      <c r="G12" s="187">
        <f>SUM(G13+G14+G30)</f>
        <v>2602838</v>
      </c>
      <c r="H12" s="187">
        <f>SUM(H15:H35)</f>
        <v>0</v>
      </c>
      <c r="I12" s="289">
        <f>G12/$F$12*100</f>
        <v>100</v>
      </c>
      <c r="J12" s="290">
        <f>F12/B12*100</f>
        <v>101.94909983094902</v>
      </c>
      <c r="K12" s="291" t="s">
        <v>365</v>
      </c>
    </row>
    <row r="13" spans="1:11" ht="15" customHeight="1">
      <c r="A13" s="152" t="s">
        <v>213</v>
      </c>
      <c r="B13" s="187">
        <f t="shared" si="0"/>
        <v>488320</v>
      </c>
      <c r="C13" s="99">
        <v>488320</v>
      </c>
      <c r="D13" s="99">
        <f t="shared" si="1"/>
        <v>0</v>
      </c>
      <c r="E13" s="288">
        <f aca="true" t="shared" si="2" ref="E13:E35">C13/$B$12*100</f>
        <v>19.126731832503225</v>
      </c>
      <c r="F13" s="99">
        <f aca="true" t="shared" si="3" ref="F13:F31">G13+H13</f>
        <v>521487</v>
      </c>
      <c r="G13" s="99">
        <v>521487</v>
      </c>
      <c r="H13" s="187">
        <f aca="true" t="shared" si="4" ref="H13:H35">SUM(H16:H36)</f>
        <v>0</v>
      </c>
      <c r="I13" s="289">
        <f aca="true" t="shared" si="5" ref="I13:I35">G13/$F$12*100</f>
        <v>20.035322982068035</v>
      </c>
      <c r="J13" s="146" t="s">
        <v>170</v>
      </c>
      <c r="K13" s="82" t="s">
        <v>214</v>
      </c>
    </row>
    <row r="14" spans="1:11" ht="15" customHeight="1">
      <c r="A14" s="152" t="s">
        <v>215</v>
      </c>
      <c r="B14" s="187">
        <f t="shared" si="0"/>
        <v>410686</v>
      </c>
      <c r="C14" s="99">
        <v>410686</v>
      </c>
      <c r="D14" s="99">
        <f t="shared" si="1"/>
        <v>0</v>
      </c>
      <c r="E14" s="288">
        <f t="shared" si="2"/>
        <v>16.085929286868076</v>
      </c>
      <c r="F14" s="99">
        <f t="shared" si="3"/>
        <v>422974</v>
      </c>
      <c r="G14" s="99">
        <v>422974</v>
      </c>
      <c r="H14" s="187">
        <f t="shared" si="4"/>
        <v>0</v>
      </c>
      <c r="I14" s="289">
        <f t="shared" si="5"/>
        <v>16.2504927313955</v>
      </c>
      <c r="J14" s="146" t="s">
        <v>170</v>
      </c>
      <c r="K14" s="82"/>
    </row>
    <row r="15" spans="1:11" ht="15" customHeight="1">
      <c r="A15" s="152" t="s">
        <v>216</v>
      </c>
      <c r="B15" s="187">
        <f t="shared" si="0"/>
        <v>237</v>
      </c>
      <c r="C15" s="99">
        <v>237</v>
      </c>
      <c r="D15" s="99">
        <f t="shared" si="1"/>
        <v>0</v>
      </c>
      <c r="E15" s="288">
        <f t="shared" si="2"/>
        <v>0.009282919897410025</v>
      </c>
      <c r="F15" s="99">
        <f t="shared" si="3"/>
        <v>239</v>
      </c>
      <c r="G15" s="99">
        <v>239</v>
      </c>
      <c r="H15" s="187">
        <f t="shared" si="4"/>
        <v>0</v>
      </c>
      <c r="I15" s="289">
        <f t="shared" si="5"/>
        <v>0.009182284875201608</v>
      </c>
      <c r="J15" s="146" t="s">
        <v>170</v>
      </c>
      <c r="K15" s="82" t="s">
        <v>217</v>
      </c>
    </row>
    <row r="16" spans="1:11" ht="15" customHeight="1">
      <c r="A16" s="152" t="s">
        <v>218</v>
      </c>
      <c r="B16" s="187">
        <f t="shared" si="0"/>
        <v>17957</v>
      </c>
      <c r="C16" s="99">
        <v>17957</v>
      </c>
      <c r="D16" s="99">
        <f t="shared" si="1"/>
        <v>0</v>
      </c>
      <c r="E16" s="288">
        <f t="shared" si="2"/>
        <v>0.7033476480919487</v>
      </c>
      <c r="F16" s="99">
        <f t="shared" si="3"/>
        <v>18865</v>
      </c>
      <c r="G16" s="99">
        <v>18865</v>
      </c>
      <c r="H16" s="187">
        <f t="shared" si="4"/>
        <v>0</v>
      </c>
      <c r="I16" s="289">
        <f t="shared" si="5"/>
        <v>0.7247857915091143</v>
      </c>
      <c r="J16" s="146" t="s">
        <v>170</v>
      </c>
      <c r="K16" s="82" t="s">
        <v>219</v>
      </c>
    </row>
    <row r="17" spans="1:11" ht="15" customHeight="1">
      <c r="A17" s="152" t="s">
        <v>220</v>
      </c>
      <c r="B17" s="187">
        <f t="shared" si="0"/>
        <v>13679</v>
      </c>
      <c r="C17" s="99">
        <v>13679</v>
      </c>
      <c r="D17" s="99">
        <f t="shared" si="1"/>
        <v>0</v>
      </c>
      <c r="E17" s="288">
        <f t="shared" si="2"/>
        <v>0.5357850686779398</v>
      </c>
      <c r="F17" s="99">
        <f t="shared" si="3"/>
        <v>15197</v>
      </c>
      <c r="G17" s="99">
        <v>15197</v>
      </c>
      <c r="H17" s="187">
        <f t="shared" si="4"/>
        <v>0</v>
      </c>
      <c r="I17" s="289">
        <f t="shared" si="5"/>
        <v>0.583862691416062</v>
      </c>
      <c r="J17" s="146" t="s">
        <v>170</v>
      </c>
      <c r="K17" s="82" t="s">
        <v>221</v>
      </c>
    </row>
    <row r="18" spans="1:11" ht="15" customHeight="1">
      <c r="A18" s="152" t="s">
        <v>222</v>
      </c>
      <c r="B18" s="187">
        <f t="shared" si="0"/>
        <v>20974</v>
      </c>
      <c r="C18" s="99">
        <v>20974</v>
      </c>
      <c r="D18" s="99">
        <f t="shared" si="1"/>
        <v>0</v>
      </c>
      <c r="E18" s="288">
        <f t="shared" si="2"/>
        <v>0.8215188267015944</v>
      </c>
      <c r="F18" s="99">
        <f t="shared" si="3"/>
        <v>21847</v>
      </c>
      <c r="G18" s="99">
        <v>21847</v>
      </c>
      <c r="H18" s="187">
        <f t="shared" si="4"/>
        <v>0</v>
      </c>
      <c r="I18" s="289">
        <f t="shared" si="5"/>
        <v>0.8393530446381988</v>
      </c>
      <c r="J18" s="146" t="s">
        <v>170</v>
      </c>
      <c r="K18" s="82" t="s">
        <v>223</v>
      </c>
    </row>
    <row r="19" spans="1:11" ht="15" customHeight="1">
      <c r="A19" s="152" t="s">
        <v>224</v>
      </c>
      <c r="B19" s="187">
        <f t="shared" si="0"/>
        <v>1925</v>
      </c>
      <c r="C19" s="99">
        <v>1925</v>
      </c>
      <c r="D19" s="99">
        <f t="shared" si="1"/>
        <v>0</v>
      </c>
      <c r="E19" s="288">
        <f t="shared" si="2"/>
        <v>0.0753992438924654</v>
      </c>
      <c r="F19" s="99">
        <f t="shared" si="3"/>
        <v>2312</v>
      </c>
      <c r="G19" s="99">
        <v>2312</v>
      </c>
      <c r="H19" s="187">
        <f t="shared" si="4"/>
        <v>0</v>
      </c>
      <c r="I19" s="289">
        <f t="shared" si="5"/>
        <v>0.08882611979692935</v>
      </c>
      <c r="J19" s="146" t="s">
        <v>170</v>
      </c>
      <c r="K19" s="82" t="s">
        <v>225</v>
      </c>
    </row>
    <row r="20" spans="1:11" ht="15" customHeight="1">
      <c r="A20" s="152" t="s">
        <v>226</v>
      </c>
      <c r="B20" s="187">
        <f t="shared" si="0"/>
        <v>17026</v>
      </c>
      <c r="C20" s="99">
        <v>17026</v>
      </c>
      <c r="D20" s="99">
        <f t="shared" si="1"/>
        <v>0</v>
      </c>
      <c r="E20" s="288">
        <f t="shared" si="2"/>
        <v>0.6668818319548654</v>
      </c>
      <c r="F20" s="99">
        <f t="shared" si="3"/>
        <v>17427</v>
      </c>
      <c r="G20" s="99">
        <v>17427</v>
      </c>
      <c r="H20" s="187">
        <f t="shared" si="4"/>
        <v>0</v>
      </c>
      <c r="I20" s="289">
        <f t="shared" si="5"/>
        <v>0.6695384038499514</v>
      </c>
      <c r="J20" s="146" t="s">
        <v>170</v>
      </c>
      <c r="K20" s="82" t="s">
        <v>227</v>
      </c>
    </row>
    <row r="21" spans="1:11" ht="15" customHeight="1">
      <c r="A21" s="152" t="s">
        <v>228</v>
      </c>
      <c r="B21" s="187">
        <f t="shared" si="0"/>
        <v>590</v>
      </c>
      <c r="C21" s="99">
        <v>590</v>
      </c>
      <c r="D21" s="99">
        <f t="shared" si="1"/>
        <v>0</v>
      </c>
      <c r="E21" s="288">
        <f t="shared" si="2"/>
        <v>0.023109378647560824</v>
      </c>
      <c r="F21" s="99">
        <f t="shared" si="3"/>
        <v>601</v>
      </c>
      <c r="G21" s="99">
        <v>601</v>
      </c>
      <c r="H21" s="187">
        <f t="shared" si="4"/>
        <v>0</v>
      </c>
      <c r="I21" s="289">
        <f t="shared" si="5"/>
        <v>0.023090180794963038</v>
      </c>
      <c r="J21" s="146" t="s">
        <v>170</v>
      </c>
      <c r="K21" s="116" t="s">
        <v>229</v>
      </c>
    </row>
    <row r="22" spans="1:11" ht="15" customHeight="1">
      <c r="A22" s="152" t="s">
        <v>230</v>
      </c>
      <c r="B22" s="187">
        <f t="shared" si="0"/>
        <v>71241</v>
      </c>
      <c r="C22" s="99">
        <v>71241</v>
      </c>
      <c r="D22" s="99">
        <f t="shared" si="1"/>
        <v>0</v>
      </c>
      <c r="E22" s="288">
        <f t="shared" si="2"/>
        <v>2.790398719035391</v>
      </c>
      <c r="F22" s="99">
        <f t="shared" si="3"/>
        <v>71241</v>
      </c>
      <c r="G22" s="99">
        <v>71241</v>
      </c>
      <c r="H22" s="187">
        <f t="shared" si="4"/>
        <v>0</v>
      </c>
      <c r="I22" s="289">
        <f t="shared" si="5"/>
        <v>2.7370508652478565</v>
      </c>
      <c r="J22" s="146" t="s">
        <v>170</v>
      </c>
      <c r="K22" s="82" t="s">
        <v>231</v>
      </c>
    </row>
    <row r="23" spans="1:11" ht="15" customHeight="1">
      <c r="A23" s="152" t="s">
        <v>232</v>
      </c>
      <c r="B23" s="187">
        <f t="shared" si="0"/>
        <v>241932</v>
      </c>
      <c r="C23" s="99">
        <v>241932</v>
      </c>
      <c r="D23" s="99">
        <f t="shared" si="1"/>
        <v>0</v>
      </c>
      <c r="E23" s="288">
        <f t="shared" si="2"/>
        <v>9.476098635528281</v>
      </c>
      <c r="F23" s="99">
        <f t="shared" si="3"/>
        <v>241932</v>
      </c>
      <c r="G23" s="99">
        <v>241932</v>
      </c>
      <c r="H23" s="187">
        <f t="shared" si="4"/>
        <v>0</v>
      </c>
      <c r="I23" s="289">
        <f t="shared" si="5"/>
        <v>9.294931148231276</v>
      </c>
      <c r="J23" s="146" t="s">
        <v>170</v>
      </c>
      <c r="K23" s="116" t="s">
        <v>233</v>
      </c>
    </row>
    <row r="24" spans="1:11" ht="15" customHeight="1">
      <c r="A24" s="152" t="s">
        <v>234</v>
      </c>
      <c r="B24" s="187">
        <f t="shared" si="0"/>
        <v>6077</v>
      </c>
      <c r="C24" s="99">
        <v>6077</v>
      </c>
      <c r="D24" s="99">
        <f t="shared" si="1"/>
        <v>0</v>
      </c>
      <c r="E24" s="288">
        <f t="shared" si="2"/>
        <v>0.2380266000698765</v>
      </c>
      <c r="F24" s="99">
        <f t="shared" si="3"/>
        <v>6063</v>
      </c>
      <c r="G24" s="99">
        <v>6063</v>
      </c>
      <c r="H24" s="187">
        <f t="shared" si="4"/>
        <v>0</v>
      </c>
      <c r="I24" s="289">
        <f t="shared" si="5"/>
        <v>0.2329380468550098</v>
      </c>
      <c r="J24" s="146" t="s">
        <v>170</v>
      </c>
      <c r="K24" s="116" t="s">
        <v>235</v>
      </c>
    </row>
    <row r="25" spans="1:11" ht="15" customHeight="1">
      <c r="A25" s="152" t="s">
        <v>236</v>
      </c>
      <c r="B25" s="187">
        <f t="shared" si="0"/>
        <v>0</v>
      </c>
      <c r="C25" s="99"/>
      <c r="D25" s="99">
        <f t="shared" si="1"/>
        <v>0</v>
      </c>
      <c r="E25" s="288">
        <f t="shared" si="2"/>
        <v>0</v>
      </c>
      <c r="F25" s="99">
        <f t="shared" si="3"/>
        <v>0</v>
      </c>
      <c r="G25" s="99"/>
      <c r="H25" s="187">
        <f t="shared" si="4"/>
        <v>0</v>
      </c>
      <c r="I25" s="289">
        <f t="shared" si="5"/>
        <v>0</v>
      </c>
      <c r="J25" s="146" t="s">
        <v>170</v>
      </c>
      <c r="K25" s="82" t="s">
        <v>237</v>
      </c>
    </row>
    <row r="26" spans="1:11" ht="15" customHeight="1">
      <c r="A26" s="152" t="s">
        <v>238</v>
      </c>
      <c r="B26" s="187">
        <f t="shared" si="0"/>
        <v>1007</v>
      </c>
      <c r="C26" s="99">
        <v>1007</v>
      </c>
      <c r="D26" s="99">
        <f t="shared" si="1"/>
        <v>0</v>
      </c>
      <c r="E26" s="288">
        <f t="shared" si="2"/>
        <v>0.03944261745439619</v>
      </c>
      <c r="F26" s="99">
        <f t="shared" si="3"/>
        <v>1297</v>
      </c>
      <c r="G26" s="99">
        <v>1297</v>
      </c>
      <c r="H26" s="187">
        <f t="shared" si="4"/>
        <v>0</v>
      </c>
      <c r="I26" s="289">
        <f t="shared" si="5"/>
        <v>0.04983022377881374</v>
      </c>
      <c r="J26" s="146" t="s">
        <v>170</v>
      </c>
      <c r="K26" s="82" t="s">
        <v>239</v>
      </c>
    </row>
    <row r="27" spans="1:11" ht="15" customHeight="1">
      <c r="A27" s="152" t="s">
        <v>240</v>
      </c>
      <c r="B27" s="187">
        <f t="shared" si="0"/>
        <v>880</v>
      </c>
      <c r="C27" s="99">
        <v>880</v>
      </c>
      <c r="D27" s="99">
        <f t="shared" si="1"/>
        <v>0</v>
      </c>
      <c r="E27" s="288">
        <f t="shared" si="2"/>
        <v>0.034468225779412755</v>
      </c>
      <c r="F27" s="99">
        <f t="shared" si="3"/>
        <v>721</v>
      </c>
      <c r="G27" s="99">
        <v>721</v>
      </c>
      <c r="H27" s="187">
        <f t="shared" si="4"/>
        <v>0</v>
      </c>
      <c r="I27" s="289">
        <f t="shared" si="5"/>
        <v>0.027700533033557982</v>
      </c>
      <c r="J27" s="146" t="s">
        <v>170</v>
      </c>
      <c r="K27" s="82" t="s">
        <v>241</v>
      </c>
    </row>
    <row r="28" spans="1:11" ht="15" customHeight="1">
      <c r="A28" s="152" t="s">
        <v>242</v>
      </c>
      <c r="B28" s="187">
        <f t="shared" si="0"/>
        <v>16574</v>
      </c>
      <c r="C28" s="99">
        <v>16574</v>
      </c>
      <c r="D28" s="99">
        <f t="shared" si="1"/>
        <v>0</v>
      </c>
      <c r="E28" s="288">
        <f t="shared" si="2"/>
        <v>0.6491776978045306</v>
      </c>
      <c r="F28" s="99">
        <f t="shared" si="3"/>
        <v>23568</v>
      </c>
      <c r="G28" s="99">
        <v>23568</v>
      </c>
      <c r="H28" s="187">
        <f t="shared" si="4"/>
        <v>0</v>
      </c>
      <c r="I28" s="289">
        <f t="shared" si="5"/>
        <v>0.905473179660048</v>
      </c>
      <c r="J28" s="146" t="s">
        <v>170</v>
      </c>
      <c r="K28" s="82" t="s">
        <v>243</v>
      </c>
    </row>
    <row r="29" spans="1:11" ht="15" customHeight="1">
      <c r="A29" s="152" t="s">
        <v>244</v>
      </c>
      <c r="B29" s="187">
        <f t="shared" si="0"/>
        <v>587</v>
      </c>
      <c r="C29" s="99">
        <v>587</v>
      </c>
      <c r="D29" s="99">
        <f t="shared" si="1"/>
        <v>0</v>
      </c>
      <c r="E29" s="288">
        <f t="shared" si="2"/>
        <v>0.022991873332403736</v>
      </c>
      <c r="F29" s="99">
        <f t="shared" si="3"/>
        <v>1664</v>
      </c>
      <c r="G29" s="99">
        <v>1664</v>
      </c>
      <c r="H29" s="187">
        <f t="shared" si="4"/>
        <v>0</v>
      </c>
      <c r="I29" s="289">
        <f t="shared" si="5"/>
        <v>0.06393021770851663</v>
      </c>
      <c r="J29" s="146" t="s">
        <v>170</v>
      </c>
      <c r="K29" s="116" t="s">
        <v>245</v>
      </c>
    </row>
    <row r="30" spans="1:11" ht="15" customHeight="1">
      <c r="A30" s="152" t="s">
        <v>246</v>
      </c>
      <c r="B30" s="187">
        <f t="shared" si="0"/>
        <v>1654070</v>
      </c>
      <c r="C30" s="99">
        <v>1654070</v>
      </c>
      <c r="D30" s="99">
        <f t="shared" si="1"/>
        <v>0</v>
      </c>
      <c r="E30" s="288">
        <f t="shared" si="2"/>
        <v>64.7873388806287</v>
      </c>
      <c r="F30" s="99">
        <f t="shared" si="3"/>
        <v>1658377</v>
      </c>
      <c r="G30" s="99">
        <v>1658377</v>
      </c>
      <c r="H30" s="187">
        <f t="shared" si="4"/>
        <v>0</v>
      </c>
      <c r="I30" s="289">
        <f t="shared" si="5"/>
        <v>63.714184286536465</v>
      </c>
      <c r="J30" s="146" t="s">
        <v>170</v>
      </c>
      <c r="K30" s="116"/>
    </row>
    <row r="31" spans="1:11" ht="15" customHeight="1">
      <c r="A31" s="152" t="s">
        <v>247</v>
      </c>
      <c r="B31" s="187">
        <f t="shared" si="0"/>
        <v>809409</v>
      </c>
      <c r="C31" s="99">
        <v>809409</v>
      </c>
      <c r="D31" s="99">
        <f t="shared" si="1"/>
        <v>0</v>
      </c>
      <c r="E31" s="288">
        <f t="shared" si="2"/>
        <v>31.70328654532807</v>
      </c>
      <c r="F31" s="99">
        <f t="shared" si="3"/>
        <v>813813</v>
      </c>
      <c r="G31" s="99">
        <v>813813</v>
      </c>
      <c r="H31" s="187">
        <f t="shared" si="4"/>
        <v>0</v>
      </c>
      <c r="I31" s="289">
        <f t="shared" si="5"/>
        <v>31.266371552897258</v>
      </c>
      <c r="J31" s="146" t="s">
        <v>170</v>
      </c>
      <c r="K31" s="116" t="s">
        <v>248</v>
      </c>
    </row>
    <row r="32" spans="1:11" ht="15" customHeight="1">
      <c r="A32" s="152" t="s">
        <v>249</v>
      </c>
      <c r="B32" s="187">
        <f t="shared" si="0"/>
        <v>0</v>
      </c>
      <c r="C32" s="99">
        <v>0</v>
      </c>
      <c r="D32" s="99">
        <f t="shared" si="1"/>
        <v>0</v>
      </c>
      <c r="E32" s="288">
        <f t="shared" si="2"/>
        <v>0</v>
      </c>
      <c r="F32" s="99">
        <v>0</v>
      </c>
      <c r="G32" s="99">
        <v>0</v>
      </c>
      <c r="H32" s="187">
        <f t="shared" si="4"/>
        <v>0</v>
      </c>
      <c r="I32" s="289">
        <v>0</v>
      </c>
      <c r="J32" s="146" t="s">
        <v>170</v>
      </c>
      <c r="K32" s="116" t="s">
        <v>250</v>
      </c>
    </row>
    <row r="33" spans="1:11" ht="15" customHeight="1">
      <c r="A33" s="152" t="s">
        <v>251</v>
      </c>
      <c r="B33" s="187">
        <f t="shared" si="0"/>
        <v>0</v>
      </c>
      <c r="C33" s="99">
        <v>0</v>
      </c>
      <c r="D33" s="99">
        <f t="shared" si="1"/>
        <v>0</v>
      </c>
      <c r="E33" s="288">
        <f t="shared" si="2"/>
        <v>0</v>
      </c>
      <c r="F33" s="99">
        <f>G33+H33</f>
        <v>0</v>
      </c>
      <c r="G33" s="99">
        <v>0</v>
      </c>
      <c r="H33" s="187">
        <f t="shared" si="4"/>
        <v>0</v>
      </c>
      <c r="I33" s="289">
        <f t="shared" si="5"/>
        <v>0</v>
      </c>
      <c r="J33" s="146" t="s">
        <v>170</v>
      </c>
      <c r="K33" s="82" t="s">
        <v>252</v>
      </c>
    </row>
    <row r="34" spans="1:11" ht="15" customHeight="1">
      <c r="A34" s="152" t="s">
        <v>253</v>
      </c>
      <c r="B34" s="187">
        <f t="shared" si="0"/>
        <v>747261</v>
      </c>
      <c r="C34" s="99">
        <v>747261</v>
      </c>
      <c r="D34" s="99">
        <f t="shared" si="1"/>
        <v>0</v>
      </c>
      <c r="E34" s="288">
        <f t="shared" si="2"/>
        <v>29.269046436533813</v>
      </c>
      <c r="F34" s="99">
        <f>G34+H34</f>
        <v>747164</v>
      </c>
      <c r="G34" s="99">
        <v>747164</v>
      </c>
      <c r="H34" s="187">
        <f t="shared" si="4"/>
        <v>0</v>
      </c>
      <c r="I34" s="289">
        <f t="shared" si="5"/>
        <v>28.705743499979636</v>
      </c>
      <c r="J34" s="146" t="s">
        <v>170</v>
      </c>
      <c r="K34" s="116" t="s">
        <v>254</v>
      </c>
    </row>
    <row r="35" spans="1:11" ht="15" customHeight="1">
      <c r="A35" s="3" t="s">
        <v>255</v>
      </c>
      <c r="B35" s="187">
        <f t="shared" si="0"/>
        <v>97400</v>
      </c>
      <c r="C35" s="99">
        <v>97400</v>
      </c>
      <c r="D35" s="2">
        <f t="shared" si="1"/>
        <v>0</v>
      </c>
      <c r="E35" s="288">
        <f t="shared" si="2"/>
        <v>3.815005898766821</v>
      </c>
      <c r="F35" s="99">
        <f>G35+H35</f>
        <v>97400</v>
      </c>
      <c r="G35" s="99">
        <v>97400</v>
      </c>
      <c r="H35" s="188">
        <f t="shared" si="4"/>
        <v>0</v>
      </c>
      <c r="I35" s="289">
        <f t="shared" si="5"/>
        <v>3.7420692336595667</v>
      </c>
      <c r="J35" s="147" t="s">
        <v>170</v>
      </c>
      <c r="K35" s="117" t="s">
        <v>256</v>
      </c>
    </row>
    <row r="36" spans="1:11" s="378" customFormat="1" ht="15" customHeight="1">
      <c r="A36" s="47" t="s">
        <v>582</v>
      </c>
      <c r="B36" s="47"/>
      <c r="C36" s="444"/>
      <c r="D36" s="444"/>
      <c r="E36" s="444"/>
      <c r="F36" s="444"/>
      <c r="G36" s="47"/>
      <c r="H36" s="445"/>
      <c r="I36" s="445"/>
      <c r="J36" s="445"/>
      <c r="K36" s="377" t="s">
        <v>583</v>
      </c>
    </row>
    <row r="37" spans="1:11" s="378" customFormat="1" ht="15" customHeight="1">
      <c r="A37" s="439" t="s">
        <v>571</v>
      </c>
      <c r="B37" s="42"/>
      <c r="C37" s="446"/>
      <c r="D37" s="446"/>
      <c r="E37" s="446"/>
      <c r="F37" s="446"/>
      <c r="G37" s="446"/>
      <c r="H37" s="446"/>
      <c r="I37" s="446"/>
      <c r="J37" s="446"/>
      <c r="K37" s="367"/>
    </row>
    <row r="38" spans="1:19" s="442" customFormat="1" ht="15" customHeight="1">
      <c r="A38" s="440" t="s">
        <v>603</v>
      </c>
      <c r="B38" s="441"/>
      <c r="C38" s="441"/>
      <c r="D38" s="441"/>
      <c r="E38" s="441"/>
      <c r="F38" s="441"/>
      <c r="G38" s="441"/>
      <c r="H38" s="441"/>
      <c r="I38" s="441"/>
      <c r="J38" s="441"/>
      <c r="K38" s="441"/>
      <c r="M38" s="441"/>
      <c r="N38" s="441"/>
      <c r="O38" s="441"/>
      <c r="P38" s="441"/>
      <c r="Q38" s="441"/>
      <c r="R38" s="441"/>
      <c r="S38" s="441"/>
    </row>
  </sheetData>
  <sheetProtection/>
  <mergeCells count="9">
    <mergeCell ref="F6:F7"/>
    <mergeCell ref="B6:B7"/>
    <mergeCell ref="B5:D5"/>
    <mergeCell ref="F5:H5"/>
    <mergeCell ref="A1:K1"/>
    <mergeCell ref="B3:E3"/>
    <mergeCell ref="F3:I3"/>
    <mergeCell ref="B4:D4"/>
    <mergeCell ref="F4:H4"/>
  </mergeCells>
  <printOptions horizontalCentered="1" verticalCentered="1"/>
  <pageMargins left="0.35433070866141736" right="0.35433070866141736" top="0.3937007874015748" bottom="0.21" header="0.5118110236220472" footer="0.29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1:S14"/>
  <sheetViews>
    <sheetView zoomScale="90" zoomScaleNormal="90" zoomScalePageLayoutView="0" workbookViewId="0" topLeftCell="A1">
      <selection activeCell="A1" sqref="A1:J1"/>
    </sheetView>
  </sheetViews>
  <sheetFormatPr defaultColWidth="8.88671875" defaultRowHeight="13.5"/>
  <cols>
    <col min="1" max="1" width="8.4453125" style="6" customWidth="1"/>
    <col min="2" max="2" width="16.10546875" style="6" customWidth="1"/>
    <col min="3" max="3" width="16.5546875" style="6" customWidth="1"/>
    <col min="4" max="4" width="13.6640625" style="6" customWidth="1"/>
    <col min="5" max="5" width="13.10546875" style="6" customWidth="1"/>
    <col min="6" max="6" width="9.99609375" style="6" customWidth="1"/>
    <col min="7" max="7" width="10.3359375" style="6" customWidth="1"/>
    <col min="8" max="8" width="10.88671875" style="6" customWidth="1"/>
    <col min="9" max="9" width="6.77734375" style="6" customWidth="1"/>
    <col min="10" max="10" width="6.99609375" style="6" customWidth="1"/>
    <col min="11" max="16384" width="8.88671875" style="6" customWidth="1"/>
  </cols>
  <sheetData>
    <row r="1" spans="1:10" s="292" customFormat="1" ht="49.5" customHeight="1">
      <c r="A1" s="527" t="s">
        <v>257</v>
      </c>
      <c r="B1" s="527"/>
      <c r="C1" s="527"/>
      <c r="D1" s="527"/>
      <c r="E1" s="527"/>
      <c r="F1" s="527"/>
      <c r="G1" s="527"/>
      <c r="H1" s="527"/>
      <c r="I1" s="527"/>
      <c r="J1" s="527"/>
    </row>
    <row r="2" spans="1:10" s="266" customFormat="1" ht="24" customHeight="1">
      <c r="A2" s="10" t="s">
        <v>258</v>
      </c>
      <c r="B2" s="292"/>
      <c r="C2" s="292"/>
      <c r="D2" s="292"/>
      <c r="E2" s="292"/>
      <c r="F2" s="292"/>
      <c r="G2" s="292"/>
      <c r="H2" s="292"/>
      <c r="I2" s="292"/>
      <c r="J2" s="293" t="s">
        <v>259</v>
      </c>
    </row>
    <row r="3" spans="1:10" s="295" customFormat="1" ht="31.5" customHeight="1">
      <c r="A3" s="525" t="s">
        <v>260</v>
      </c>
      <c r="B3" s="294" t="s">
        <v>57</v>
      </c>
      <c r="C3" s="294" t="s">
        <v>261</v>
      </c>
      <c r="D3" s="294" t="s">
        <v>262</v>
      </c>
      <c r="E3" s="294" t="s">
        <v>263</v>
      </c>
      <c r="F3" s="294" t="s">
        <v>264</v>
      </c>
      <c r="G3" s="294" t="s">
        <v>265</v>
      </c>
      <c r="H3" s="294" t="s">
        <v>266</v>
      </c>
      <c r="I3" s="294" t="s">
        <v>267</v>
      </c>
      <c r="J3" s="528" t="s">
        <v>268</v>
      </c>
    </row>
    <row r="4" spans="1:10" s="295" customFormat="1" ht="34.5" customHeight="1">
      <c r="A4" s="526"/>
      <c r="B4" s="296" t="s">
        <v>2</v>
      </c>
      <c r="C4" s="296" t="s">
        <v>269</v>
      </c>
      <c r="D4" s="296" t="s">
        <v>270</v>
      </c>
      <c r="E4" s="296" t="s">
        <v>271</v>
      </c>
      <c r="F4" s="296" t="s">
        <v>272</v>
      </c>
      <c r="G4" s="296" t="s">
        <v>273</v>
      </c>
      <c r="H4" s="296" t="s">
        <v>274</v>
      </c>
      <c r="I4" s="296" t="s">
        <v>275</v>
      </c>
      <c r="J4" s="529"/>
    </row>
    <row r="5" spans="1:10" s="347" customFormat="1" ht="45" customHeight="1">
      <c r="A5" s="105" t="s">
        <v>327</v>
      </c>
      <c r="B5" s="346">
        <v>2398131</v>
      </c>
      <c r="C5" s="346">
        <v>255094</v>
      </c>
      <c r="D5" s="346">
        <v>142217</v>
      </c>
      <c r="E5" s="346">
        <v>29249</v>
      </c>
      <c r="F5" s="346">
        <v>200280</v>
      </c>
      <c r="G5" s="346">
        <v>134020</v>
      </c>
      <c r="H5" s="346">
        <v>337378</v>
      </c>
      <c r="I5" s="346">
        <v>31604</v>
      </c>
      <c r="J5" s="90" t="s">
        <v>327</v>
      </c>
    </row>
    <row r="6" spans="1:10" s="349" customFormat="1" ht="45" customHeight="1">
      <c r="A6" s="328" t="s">
        <v>450</v>
      </c>
      <c r="B6" s="348">
        <v>2322091</v>
      </c>
      <c r="C6" s="348">
        <v>250536</v>
      </c>
      <c r="D6" s="348">
        <v>127367</v>
      </c>
      <c r="E6" s="348">
        <v>26174</v>
      </c>
      <c r="F6" s="348">
        <v>160417</v>
      </c>
      <c r="G6" s="348">
        <v>114636</v>
      </c>
      <c r="H6" s="348">
        <v>322859</v>
      </c>
      <c r="I6" s="348">
        <v>35097</v>
      </c>
      <c r="J6" s="332" t="s">
        <v>450</v>
      </c>
    </row>
    <row r="7" spans="1:10" s="108" customFormat="1" ht="36.75" customHeight="1">
      <c r="A7" s="291"/>
      <c r="B7" s="297"/>
      <c r="C7" s="297"/>
      <c r="D7" s="297"/>
      <c r="E7" s="297"/>
      <c r="F7" s="297"/>
      <c r="G7" s="297"/>
      <c r="H7" s="297"/>
      <c r="I7" s="297"/>
      <c r="J7" s="291"/>
    </row>
    <row r="8" spans="1:9" s="295" customFormat="1" ht="31.5" customHeight="1">
      <c r="A8" s="525" t="s">
        <v>260</v>
      </c>
      <c r="B8" s="294" t="s">
        <v>276</v>
      </c>
      <c r="C8" s="294" t="s">
        <v>277</v>
      </c>
      <c r="D8" s="294" t="s">
        <v>278</v>
      </c>
      <c r="E8" s="294" t="s">
        <v>279</v>
      </c>
      <c r="F8" s="294" t="s">
        <v>280</v>
      </c>
      <c r="G8" s="294" t="s">
        <v>281</v>
      </c>
      <c r="H8" s="294" t="s">
        <v>282</v>
      </c>
      <c r="I8" s="298"/>
    </row>
    <row r="9" spans="1:9" s="295" customFormat="1" ht="34.5" customHeight="1">
      <c r="A9" s="526"/>
      <c r="B9" s="296" t="s">
        <v>283</v>
      </c>
      <c r="C9" s="296" t="s">
        <v>284</v>
      </c>
      <c r="D9" s="296" t="s">
        <v>285</v>
      </c>
      <c r="E9" s="296" t="s">
        <v>286</v>
      </c>
      <c r="F9" s="296" t="s">
        <v>287</v>
      </c>
      <c r="G9" s="296" t="s">
        <v>288</v>
      </c>
      <c r="H9" s="296" t="s">
        <v>289</v>
      </c>
      <c r="I9" s="299" t="s">
        <v>268</v>
      </c>
    </row>
    <row r="10" spans="1:9" s="347" customFormat="1" ht="45" customHeight="1">
      <c r="A10" s="105" t="s">
        <v>327</v>
      </c>
      <c r="B10" s="346">
        <v>367372</v>
      </c>
      <c r="C10" s="346">
        <v>96215</v>
      </c>
      <c r="D10" s="346">
        <v>373937</v>
      </c>
      <c r="E10" s="346">
        <v>118125</v>
      </c>
      <c r="F10" s="346">
        <v>462</v>
      </c>
      <c r="G10" s="346">
        <v>16317</v>
      </c>
      <c r="H10" s="346">
        <v>295861</v>
      </c>
      <c r="I10" s="90" t="s">
        <v>327</v>
      </c>
    </row>
    <row r="11" spans="1:9" s="349" customFormat="1" ht="45" customHeight="1">
      <c r="A11" s="328" t="s">
        <v>450</v>
      </c>
      <c r="B11" s="348">
        <v>357355</v>
      </c>
      <c r="C11" s="348">
        <v>82890</v>
      </c>
      <c r="D11" s="348">
        <v>376269</v>
      </c>
      <c r="E11" s="348">
        <v>85589</v>
      </c>
      <c r="F11" s="348">
        <v>372</v>
      </c>
      <c r="G11" s="348">
        <v>22216</v>
      </c>
      <c r="H11" s="348">
        <v>360314</v>
      </c>
      <c r="I11" s="332" t="s">
        <v>450</v>
      </c>
    </row>
    <row r="12" spans="1:5" s="378" customFormat="1" ht="13.5" customHeight="1">
      <c r="A12" s="42" t="s">
        <v>604</v>
      </c>
      <c r="B12" s="42"/>
      <c r="E12" s="443" t="s">
        <v>605</v>
      </c>
    </row>
    <row r="13" spans="1:5" s="378" customFormat="1" ht="13.5" customHeight="1">
      <c r="A13" s="443" t="s">
        <v>606</v>
      </c>
      <c r="E13" s="378" t="s">
        <v>607</v>
      </c>
    </row>
    <row r="14" spans="1:19" s="442" customFormat="1" ht="13.5" customHeight="1">
      <c r="A14" s="440" t="s">
        <v>608</v>
      </c>
      <c r="B14" s="441"/>
      <c r="C14" s="441"/>
      <c r="D14" s="441"/>
      <c r="E14" s="441" t="s">
        <v>609</v>
      </c>
      <c r="F14" s="441"/>
      <c r="H14" s="441"/>
      <c r="I14" s="441"/>
      <c r="J14" s="441"/>
      <c r="K14" s="441"/>
      <c r="M14" s="441"/>
      <c r="N14" s="441"/>
      <c r="O14" s="441"/>
      <c r="P14" s="441"/>
      <c r="Q14" s="441"/>
      <c r="R14" s="441"/>
      <c r="S14" s="441"/>
    </row>
    <row r="15" s="266" customFormat="1" ht="9.75" customHeight="1"/>
    <row r="16" ht="13.5" hidden="1"/>
  </sheetData>
  <sheetProtection/>
  <mergeCells count="4">
    <mergeCell ref="A3:A4"/>
    <mergeCell ref="A1:J1"/>
    <mergeCell ref="A8:A9"/>
    <mergeCell ref="J3:J4"/>
  </mergeCells>
  <printOptions/>
  <pageMargins left="0.75" right="0.75" top="1" bottom="0.6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1:S28"/>
  <sheetViews>
    <sheetView showZeros="0" zoomScale="85" zoomScaleNormal="85" zoomScalePageLayoutView="0" workbookViewId="0" topLeftCell="A1">
      <pane xSplit="1" ySplit="7" topLeftCell="B14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1" sqref="A1:G1"/>
    </sheetView>
  </sheetViews>
  <sheetFormatPr defaultColWidth="8.88671875" defaultRowHeight="13.5"/>
  <cols>
    <col min="1" max="1" width="10.77734375" style="10" customWidth="1"/>
    <col min="2" max="5" width="18.88671875" style="10" customWidth="1"/>
    <col min="6" max="6" width="10.6640625" style="10" customWidth="1"/>
    <col min="7" max="7" width="19.77734375" style="10" customWidth="1"/>
    <col min="8" max="16384" width="8.88671875" style="10" customWidth="1"/>
  </cols>
  <sheetData>
    <row r="1" spans="1:7" ht="36" customHeight="1">
      <c r="A1" s="484" t="s">
        <v>116</v>
      </c>
      <c r="B1" s="484"/>
      <c r="C1" s="484"/>
      <c r="D1" s="484"/>
      <c r="E1" s="484"/>
      <c r="F1" s="484"/>
      <c r="G1" s="484"/>
    </row>
    <row r="2" spans="1:7" ht="18" customHeight="1">
      <c r="A2" s="10" t="s">
        <v>117</v>
      </c>
      <c r="B2" s="29"/>
      <c r="C2" s="12"/>
      <c r="D2" s="12"/>
      <c r="E2" s="12"/>
      <c r="F2" s="12"/>
      <c r="G2" s="55" t="s">
        <v>118</v>
      </c>
    </row>
    <row r="3" spans="1:7" ht="17.25" customHeight="1">
      <c r="A3" s="14"/>
      <c r="B3" s="470" t="s">
        <v>119</v>
      </c>
      <c r="C3" s="530"/>
      <c r="D3" s="470" t="s">
        <v>120</v>
      </c>
      <c r="E3" s="530"/>
      <c r="F3" s="15" t="s">
        <v>121</v>
      </c>
      <c r="G3" s="48"/>
    </row>
    <row r="4" spans="1:7" ht="11.25" customHeight="1">
      <c r="A4" s="85" t="s">
        <v>122</v>
      </c>
      <c r="B4" s="44" t="s">
        <v>123</v>
      </c>
      <c r="C4" s="15" t="s">
        <v>124</v>
      </c>
      <c r="D4" s="44" t="s">
        <v>123</v>
      </c>
      <c r="E4" s="15" t="s">
        <v>124</v>
      </c>
      <c r="F4" s="21" t="s">
        <v>125</v>
      </c>
      <c r="G4" s="16" t="s">
        <v>115</v>
      </c>
    </row>
    <row r="5" spans="1:7" ht="12.75" customHeight="1">
      <c r="A5" s="16"/>
      <c r="B5" s="19" t="s">
        <v>126</v>
      </c>
      <c r="C5" s="17" t="s">
        <v>127</v>
      </c>
      <c r="D5" s="19" t="s">
        <v>126</v>
      </c>
      <c r="E5" s="17" t="s">
        <v>127</v>
      </c>
      <c r="F5" s="22" t="s">
        <v>128</v>
      </c>
      <c r="G5" s="16"/>
    </row>
    <row r="6" spans="1:7" ht="17.25" customHeight="1">
      <c r="A6" s="85" t="s">
        <v>129</v>
      </c>
      <c r="B6" s="20"/>
      <c r="C6" s="17" t="s">
        <v>130</v>
      </c>
      <c r="D6" s="20"/>
      <c r="E6" s="17" t="s">
        <v>130</v>
      </c>
      <c r="F6" s="17" t="s">
        <v>131</v>
      </c>
      <c r="G6" s="16" t="s">
        <v>132</v>
      </c>
    </row>
    <row r="7" spans="1:7" ht="17.25" customHeight="1">
      <c r="A7" s="23"/>
      <c r="B7" s="24"/>
      <c r="C7" s="24" t="s">
        <v>133</v>
      </c>
      <c r="D7" s="24"/>
      <c r="E7" s="24" t="s">
        <v>133</v>
      </c>
      <c r="F7" s="24" t="s">
        <v>134</v>
      </c>
      <c r="G7" s="51"/>
    </row>
    <row r="8" spans="1:7" s="154" customFormat="1" ht="15" customHeight="1">
      <c r="A8" s="153" t="s">
        <v>64</v>
      </c>
      <c r="B8" s="171">
        <v>2491774</v>
      </c>
      <c r="C8" s="81">
        <v>100</v>
      </c>
      <c r="D8" s="73">
        <v>1853342</v>
      </c>
      <c r="E8" s="81">
        <v>100</v>
      </c>
      <c r="F8" s="191">
        <v>74.37841473584683</v>
      </c>
      <c r="G8" s="155" t="s">
        <v>64</v>
      </c>
    </row>
    <row r="9" spans="1:7" s="154" customFormat="1" ht="15" customHeight="1">
      <c r="A9" s="153" t="s">
        <v>325</v>
      </c>
      <c r="B9" s="171">
        <v>2391497</v>
      </c>
      <c r="C9" s="81">
        <v>100</v>
      </c>
      <c r="D9" s="73">
        <v>1887173</v>
      </c>
      <c r="E9" s="81">
        <v>100</v>
      </c>
      <c r="F9" s="191">
        <v>78.9</v>
      </c>
      <c r="G9" s="155" t="s">
        <v>325</v>
      </c>
    </row>
    <row r="10" spans="1:7" s="163" customFormat="1" ht="15" customHeight="1">
      <c r="A10" s="156" t="s">
        <v>326</v>
      </c>
      <c r="B10" s="172">
        <v>2670523</v>
      </c>
      <c r="C10" s="173">
        <v>100</v>
      </c>
      <c r="D10" s="173">
        <v>2123266</v>
      </c>
      <c r="E10" s="173">
        <v>100</v>
      </c>
      <c r="F10" s="192">
        <v>78.9</v>
      </c>
      <c r="G10" s="157" t="s">
        <v>326</v>
      </c>
    </row>
    <row r="11" spans="1:7" s="154" customFormat="1" ht="15" customHeight="1">
      <c r="A11" s="183" t="s">
        <v>327</v>
      </c>
      <c r="B11" s="176">
        <v>2862733</v>
      </c>
      <c r="C11" s="73">
        <v>100</v>
      </c>
      <c r="D11" s="73">
        <v>2568305</v>
      </c>
      <c r="E11" s="73">
        <v>100</v>
      </c>
      <c r="F11" s="191">
        <v>89.71514283728172</v>
      </c>
      <c r="G11" s="184" t="s">
        <v>327</v>
      </c>
    </row>
    <row r="12" spans="1:7" s="160" customFormat="1" ht="15" customHeight="1">
      <c r="A12" s="158" t="s">
        <v>328</v>
      </c>
      <c r="B12" s="174">
        <v>2553077</v>
      </c>
      <c r="C12" s="175">
        <v>100</v>
      </c>
      <c r="D12" s="175">
        <v>2262974</v>
      </c>
      <c r="E12" s="175">
        <v>100</v>
      </c>
      <c r="F12" s="310">
        <v>88</v>
      </c>
      <c r="G12" s="159" t="s">
        <v>328</v>
      </c>
    </row>
    <row r="13" spans="1:7" s="154" customFormat="1" ht="22.5" customHeight="1">
      <c r="A13" s="161" t="s">
        <v>331</v>
      </c>
      <c r="B13" s="176">
        <v>254960</v>
      </c>
      <c r="C13" s="311">
        <v>100</v>
      </c>
      <c r="D13" s="73">
        <v>242307</v>
      </c>
      <c r="E13" s="311">
        <v>100</v>
      </c>
      <c r="F13" s="312">
        <v>95.03726074678382</v>
      </c>
      <c r="G13" s="169" t="s">
        <v>332</v>
      </c>
    </row>
    <row r="14" spans="1:7" s="154" customFormat="1" ht="22.5" customHeight="1">
      <c r="A14" s="161" t="s">
        <v>333</v>
      </c>
      <c r="B14" s="176">
        <v>172964</v>
      </c>
      <c r="C14" s="311">
        <v>100</v>
      </c>
      <c r="D14" s="73">
        <v>145608</v>
      </c>
      <c r="E14" s="311">
        <v>100</v>
      </c>
      <c r="F14" s="312">
        <v>84.18399204458731</v>
      </c>
      <c r="G14" s="169" t="s">
        <v>334</v>
      </c>
    </row>
    <row r="15" spans="1:7" s="154" customFormat="1" ht="22.5" customHeight="1">
      <c r="A15" s="161" t="s">
        <v>335</v>
      </c>
      <c r="B15" s="176">
        <v>27273</v>
      </c>
      <c r="C15" s="311">
        <v>100</v>
      </c>
      <c r="D15" s="73">
        <v>25655</v>
      </c>
      <c r="E15" s="311">
        <v>100</v>
      </c>
      <c r="F15" s="312">
        <v>94.06739265940674</v>
      </c>
      <c r="G15" s="169" t="s">
        <v>336</v>
      </c>
    </row>
    <row r="16" spans="1:7" s="154" customFormat="1" ht="22.5" customHeight="1">
      <c r="A16" s="161" t="s">
        <v>337</v>
      </c>
      <c r="B16" s="176">
        <v>189593</v>
      </c>
      <c r="C16" s="311">
        <v>100</v>
      </c>
      <c r="D16" s="73">
        <v>156635</v>
      </c>
      <c r="E16" s="311">
        <v>100</v>
      </c>
      <c r="F16" s="312">
        <v>82.61644680974509</v>
      </c>
      <c r="G16" s="169" t="s">
        <v>338</v>
      </c>
    </row>
    <row r="17" spans="1:7" s="154" customFormat="1" ht="22.5" customHeight="1">
      <c r="A17" s="161" t="s">
        <v>339</v>
      </c>
      <c r="B17" s="176">
        <v>125480</v>
      </c>
      <c r="C17" s="311">
        <v>100</v>
      </c>
      <c r="D17" s="73">
        <v>106301</v>
      </c>
      <c r="E17" s="311">
        <v>100</v>
      </c>
      <c r="F17" s="312">
        <v>84.71549250876633</v>
      </c>
      <c r="G17" s="169" t="s">
        <v>340</v>
      </c>
    </row>
    <row r="18" spans="1:7" s="154" customFormat="1" ht="22.5" customHeight="1">
      <c r="A18" s="161" t="s">
        <v>341</v>
      </c>
      <c r="B18" s="176">
        <v>354437</v>
      </c>
      <c r="C18" s="311">
        <v>100</v>
      </c>
      <c r="D18" s="73">
        <v>329114</v>
      </c>
      <c r="E18" s="311">
        <v>100</v>
      </c>
      <c r="F18" s="312">
        <v>92.85542987893476</v>
      </c>
      <c r="G18" s="169" t="s">
        <v>342</v>
      </c>
    </row>
    <row r="19" spans="1:7" s="154" customFormat="1" ht="22.5" customHeight="1">
      <c r="A19" s="161" t="s">
        <v>343</v>
      </c>
      <c r="B19" s="176">
        <v>39381</v>
      </c>
      <c r="C19" s="311">
        <v>100</v>
      </c>
      <c r="D19" s="73">
        <v>33377</v>
      </c>
      <c r="E19" s="311">
        <v>100</v>
      </c>
      <c r="F19" s="312">
        <v>84.75406922119804</v>
      </c>
      <c r="G19" s="169" t="s">
        <v>344</v>
      </c>
    </row>
    <row r="20" spans="1:7" s="154" customFormat="1" ht="22.5" customHeight="1">
      <c r="A20" s="161" t="s">
        <v>345</v>
      </c>
      <c r="B20" s="176">
        <v>391455</v>
      </c>
      <c r="C20" s="311">
        <v>100</v>
      </c>
      <c r="D20" s="73">
        <v>340316</v>
      </c>
      <c r="E20" s="311">
        <v>100</v>
      </c>
      <c r="F20" s="312">
        <v>86.93617401744773</v>
      </c>
      <c r="G20" s="169" t="s">
        <v>346</v>
      </c>
    </row>
    <row r="21" spans="1:7" s="154" customFormat="1" ht="22.5" customHeight="1">
      <c r="A21" s="161" t="s">
        <v>347</v>
      </c>
      <c r="B21" s="176">
        <v>104768</v>
      </c>
      <c r="C21" s="311">
        <v>100</v>
      </c>
      <c r="D21" s="73">
        <v>92659</v>
      </c>
      <c r="E21" s="311">
        <v>100</v>
      </c>
      <c r="F21" s="312">
        <v>88.44208155161881</v>
      </c>
      <c r="G21" s="169" t="s">
        <v>348</v>
      </c>
    </row>
    <row r="22" spans="1:7" s="154" customFormat="1" ht="22.5" customHeight="1">
      <c r="A22" s="161" t="s">
        <v>349</v>
      </c>
      <c r="B22" s="176">
        <v>407227</v>
      </c>
      <c r="C22" s="311">
        <v>100</v>
      </c>
      <c r="D22" s="73">
        <v>355191</v>
      </c>
      <c r="E22" s="311">
        <v>100</v>
      </c>
      <c r="F22" s="312">
        <v>87.22186888393942</v>
      </c>
      <c r="G22" s="169" t="s">
        <v>350</v>
      </c>
    </row>
    <row r="23" spans="1:7" s="154" customFormat="1" ht="22.5" customHeight="1">
      <c r="A23" s="161" t="s">
        <v>351</v>
      </c>
      <c r="B23" s="176">
        <v>110982</v>
      </c>
      <c r="C23" s="311">
        <v>100</v>
      </c>
      <c r="D23" s="73">
        <v>88315</v>
      </c>
      <c r="E23" s="311">
        <v>100</v>
      </c>
      <c r="F23" s="312">
        <v>79.57596727397235</v>
      </c>
      <c r="G23" s="169" t="s">
        <v>352</v>
      </c>
    </row>
    <row r="24" spans="1:7" s="154" customFormat="1" ht="22.5" customHeight="1">
      <c r="A24" s="161" t="s">
        <v>353</v>
      </c>
      <c r="B24" s="176">
        <v>372</v>
      </c>
      <c r="C24" s="311">
        <v>100</v>
      </c>
      <c r="D24" s="73">
        <v>364</v>
      </c>
      <c r="E24" s="311">
        <v>100</v>
      </c>
      <c r="F24" s="312">
        <v>97.84946236559139</v>
      </c>
      <c r="G24" s="169" t="s">
        <v>354</v>
      </c>
    </row>
    <row r="25" spans="1:7" s="154" customFormat="1" ht="22.5" customHeight="1">
      <c r="A25" s="161" t="s">
        <v>355</v>
      </c>
      <c r="B25" s="176">
        <v>13871</v>
      </c>
      <c r="C25" s="311">
        <v>100</v>
      </c>
      <c r="D25" s="311">
        <v>0</v>
      </c>
      <c r="E25" s="311"/>
      <c r="F25" s="312">
        <v>0</v>
      </c>
      <c r="G25" s="169" t="s">
        <v>356</v>
      </c>
    </row>
    <row r="26" spans="1:7" s="154" customFormat="1" ht="15" customHeight="1">
      <c r="A26" s="162" t="s">
        <v>357</v>
      </c>
      <c r="B26" s="177">
        <v>360314</v>
      </c>
      <c r="C26" s="313">
        <v>100</v>
      </c>
      <c r="D26" s="178">
        <v>347132</v>
      </c>
      <c r="E26" s="313">
        <v>100</v>
      </c>
      <c r="F26" s="314">
        <v>96</v>
      </c>
      <c r="G26" s="170" t="s">
        <v>358</v>
      </c>
    </row>
    <row r="27" spans="1:5" s="378" customFormat="1" ht="14.25" customHeight="1">
      <c r="A27" s="47" t="s">
        <v>610</v>
      </c>
      <c r="B27" s="451"/>
      <c r="C27" s="367"/>
      <c r="E27" s="452" t="s">
        <v>611</v>
      </c>
    </row>
    <row r="28" spans="1:19" s="442" customFormat="1" ht="14.25" customHeight="1">
      <c r="A28" s="440" t="s">
        <v>612</v>
      </c>
      <c r="B28" s="441"/>
      <c r="C28" s="441"/>
      <c r="D28" s="441"/>
      <c r="E28" s="441" t="s">
        <v>613</v>
      </c>
      <c r="F28" s="441"/>
      <c r="H28" s="441"/>
      <c r="I28" s="441"/>
      <c r="J28" s="441"/>
      <c r="K28" s="441"/>
      <c r="M28" s="441"/>
      <c r="N28" s="441"/>
      <c r="O28" s="441"/>
      <c r="P28" s="441"/>
      <c r="Q28" s="441"/>
      <c r="R28" s="441"/>
      <c r="S28" s="441"/>
    </row>
  </sheetData>
  <sheetProtection/>
  <mergeCells count="3">
    <mergeCell ref="A1:G1"/>
    <mergeCell ref="B3:C3"/>
    <mergeCell ref="D3:E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</sheetPr>
  <dimension ref="A1:W20"/>
  <sheetViews>
    <sheetView showZeros="0" zoomScaleSheetLayoutView="100" zoomScalePageLayoutView="0" workbookViewId="0" topLeftCell="A1">
      <pane xSplit="1" topLeftCell="B1" activePane="topRight" state="frozen"/>
      <selection pane="topLeft" activeCell="B15" sqref="B15"/>
      <selection pane="topRight" activeCell="A1" sqref="A1:W1"/>
    </sheetView>
  </sheetViews>
  <sheetFormatPr defaultColWidth="8.88671875" defaultRowHeight="13.5"/>
  <cols>
    <col min="1" max="1" width="11.99609375" style="10" customWidth="1"/>
    <col min="2" max="2" width="8.77734375" style="10" customWidth="1"/>
    <col min="3" max="3" width="7.5546875" style="10" customWidth="1"/>
    <col min="4" max="4" width="7.99609375" style="10" customWidth="1"/>
    <col min="5" max="6" width="8.5546875" style="10" customWidth="1"/>
    <col min="7" max="7" width="10.21484375" style="10" customWidth="1"/>
    <col min="8" max="8" width="7.4453125" style="10" customWidth="1"/>
    <col min="9" max="9" width="11.99609375" style="10" customWidth="1"/>
    <col min="10" max="10" width="13.5546875" style="10" customWidth="1"/>
    <col min="11" max="11" width="10.99609375" style="10" customWidth="1"/>
    <col min="12" max="12" width="11.99609375" style="10" customWidth="1"/>
    <col min="13" max="13" width="10.99609375" style="10" customWidth="1"/>
    <col min="14" max="14" width="13.21484375" style="10" customWidth="1"/>
    <col min="15" max="15" width="10.99609375" style="10" customWidth="1"/>
    <col min="16" max="16" width="13.99609375" style="10" customWidth="1"/>
    <col min="17" max="17" width="12.3359375" style="10" customWidth="1"/>
    <col min="18" max="18" width="9.88671875" style="10" customWidth="1"/>
    <col min="19" max="19" width="9.21484375" style="10" customWidth="1"/>
    <col min="20" max="20" width="8.4453125" style="10" customWidth="1"/>
    <col min="21" max="22" width="10.99609375" style="10" customWidth="1"/>
    <col min="23" max="23" width="12.99609375" style="10" customWidth="1"/>
    <col min="24" max="16384" width="8.88671875" style="10" customWidth="1"/>
  </cols>
  <sheetData>
    <row r="1" spans="1:23" ht="36" customHeight="1">
      <c r="A1" s="484" t="s">
        <v>290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</row>
    <row r="2" spans="1:23" ht="18" customHeight="1">
      <c r="A2" s="10" t="s">
        <v>291</v>
      </c>
      <c r="C2" s="29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W2" s="55" t="s">
        <v>292</v>
      </c>
    </row>
    <row r="3" spans="1:23" ht="25.5" customHeight="1">
      <c r="A3" s="86" t="s">
        <v>293</v>
      </c>
      <c r="B3" s="540" t="s">
        <v>294</v>
      </c>
      <c r="C3" s="537" t="s">
        <v>295</v>
      </c>
      <c r="D3" s="465"/>
      <c r="E3" s="465"/>
      <c r="F3" s="465"/>
      <c r="G3" s="466"/>
      <c r="H3" s="538" t="s">
        <v>296</v>
      </c>
      <c r="I3" s="539"/>
      <c r="J3" s="539"/>
      <c r="K3" s="539"/>
      <c r="L3" s="539"/>
      <c r="M3" s="539"/>
      <c r="N3" s="534" t="s">
        <v>296</v>
      </c>
      <c r="O3" s="535"/>
      <c r="P3" s="535"/>
      <c r="Q3" s="535"/>
      <c r="R3" s="535"/>
      <c r="S3" s="535"/>
      <c r="T3" s="535"/>
      <c r="U3" s="535"/>
      <c r="V3" s="535"/>
      <c r="W3" s="535"/>
    </row>
    <row r="4" spans="1:23" ht="36.75" customHeight="1">
      <c r="A4" s="125" t="s">
        <v>297</v>
      </c>
      <c r="B4" s="541"/>
      <c r="C4" s="17"/>
      <c r="D4" s="300" t="s">
        <v>298</v>
      </c>
      <c r="E4" s="300" t="s">
        <v>299</v>
      </c>
      <c r="F4" s="301" t="s">
        <v>300</v>
      </c>
      <c r="G4" s="301" t="s">
        <v>301</v>
      </c>
      <c r="H4" s="27"/>
      <c r="I4" s="302" t="s">
        <v>302</v>
      </c>
      <c r="J4" s="303" t="s">
        <v>303</v>
      </c>
      <c r="K4" s="303" t="s">
        <v>304</v>
      </c>
      <c r="L4" s="303" t="s">
        <v>305</v>
      </c>
      <c r="M4" s="303" t="s">
        <v>306</v>
      </c>
      <c r="N4" s="532" t="s">
        <v>307</v>
      </c>
      <c r="O4" s="303" t="s">
        <v>308</v>
      </c>
      <c r="P4" s="303" t="s">
        <v>309</v>
      </c>
      <c r="Q4" s="303" t="s">
        <v>310</v>
      </c>
      <c r="R4" s="303" t="s">
        <v>311</v>
      </c>
      <c r="S4" s="303" t="s">
        <v>312</v>
      </c>
      <c r="T4" s="303" t="s">
        <v>313</v>
      </c>
      <c r="U4" s="303" t="s">
        <v>314</v>
      </c>
      <c r="V4" s="303" t="s">
        <v>315</v>
      </c>
      <c r="W4" s="303" t="s">
        <v>316</v>
      </c>
    </row>
    <row r="5" spans="1:23" ht="7.5" customHeight="1">
      <c r="A5" s="27"/>
      <c r="B5" s="541"/>
      <c r="C5" s="134"/>
      <c r="D5" s="304"/>
      <c r="E5" s="304"/>
      <c r="F5" s="305"/>
      <c r="G5" s="305"/>
      <c r="H5" s="87"/>
      <c r="I5" s="306"/>
      <c r="J5" s="307"/>
      <c r="K5" s="307"/>
      <c r="L5" s="307"/>
      <c r="M5" s="307"/>
      <c r="N5" s="533"/>
      <c r="O5" s="308"/>
      <c r="P5" s="308"/>
      <c r="Q5" s="308"/>
      <c r="R5" s="308"/>
      <c r="S5" s="308"/>
      <c r="T5" s="308"/>
      <c r="U5" s="308"/>
      <c r="V5" s="308"/>
      <c r="W5" s="308"/>
    </row>
    <row r="6" spans="1:23" s="114" customFormat="1" ht="27.75" customHeight="1">
      <c r="A6" s="126" t="s">
        <v>451</v>
      </c>
      <c r="B6" s="124">
        <v>534534</v>
      </c>
      <c r="C6" s="350">
        <v>171928</v>
      </c>
      <c r="D6" s="124">
        <v>77170</v>
      </c>
      <c r="E6" s="124">
        <v>27065</v>
      </c>
      <c r="F6" s="124">
        <v>67693</v>
      </c>
      <c r="G6" s="124"/>
      <c r="H6" s="350">
        <v>362606</v>
      </c>
      <c r="I6" s="124">
        <v>95198</v>
      </c>
      <c r="J6" s="124">
        <v>62496</v>
      </c>
      <c r="K6" s="124">
        <v>81505</v>
      </c>
      <c r="L6" s="124">
        <v>65395</v>
      </c>
      <c r="M6" s="124">
        <v>5508</v>
      </c>
      <c r="N6" s="124">
        <v>1916</v>
      </c>
      <c r="O6" s="124">
        <v>2339</v>
      </c>
      <c r="P6" s="124">
        <v>7754</v>
      </c>
      <c r="Q6" s="124">
        <v>6449</v>
      </c>
      <c r="R6" s="124">
        <v>11176</v>
      </c>
      <c r="S6" s="124">
        <v>19482</v>
      </c>
      <c r="T6" s="124">
        <v>414</v>
      </c>
      <c r="U6" s="124">
        <v>2974</v>
      </c>
      <c r="V6" s="124"/>
      <c r="W6" s="124"/>
    </row>
    <row r="7" spans="1:23" ht="22.5" customHeight="1">
      <c r="A7" s="104" t="s">
        <v>452</v>
      </c>
      <c r="B7" s="98">
        <v>52634</v>
      </c>
      <c r="C7" s="99">
        <v>52634</v>
      </c>
      <c r="D7" s="98">
        <v>34488</v>
      </c>
      <c r="E7" s="98">
        <v>10142</v>
      </c>
      <c r="F7" s="98">
        <v>8004</v>
      </c>
      <c r="G7" s="98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</row>
    <row r="8" spans="1:23" ht="22.5" customHeight="1">
      <c r="A8" s="104" t="s">
        <v>453</v>
      </c>
      <c r="B8" s="98">
        <v>15985</v>
      </c>
      <c r="C8" s="99">
        <v>15985</v>
      </c>
      <c r="D8" s="98">
        <v>15385</v>
      </c>
      <c r="E8" s="98">
        <v>300</v>
      </c>
      <c r="F8" s="98">
        <v>300</v>
      </c>
      <c r="G8" s="98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</row>
    <row r="9" spans="1:23" ht="22.5" customHeight="1">
      <c r="A9" s="104" t="s">
        <v>454</v>
      </c>
      <c r="B9" s="98">
        <v>23258</v>
      </c>
      <c r="C9" s="99">
        <v>23258</v>
      </c>
      <c r="D9" s="98">
        <v>8003</v>
      </c>
      <c r="E9" s="98">
        <v>496</v>
      </c>
      <c r="F9" s="98">
        <v>14759</v>
      </c>
      <c r="G9" s="98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</row>
    <row r="10" spans="1:23" ht="22.5" customHeight="1">
      <c r="A10" s="104" t="s">
        <v>455</v>
      </c>
      <c r="B10" s="98">
        <v>6630</v>
      </c>
      <c r="C10" s="99">
        <v>6630</v>
      </c>
      <c r="D10" s="98"/>
      <c r="E10" s="98"/>
      <c r="F10" s="98">
        <v>6630</v>
      </c>
      <c r="G10" s="98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</row>
    <row r="11" spans="1:23" s="106" customFormat="1" ht="22.5" customHeight="1">
      <c r="A11" s="127" t="s">
        <v>456</v>
      </c>
      <c r="B11" s="98">
        <v>47000</v>
      </c>
      <c r="C11" s="99">
        <v>47000</v>
      </c>
      <c r="D11" s="323">
        <v>9000</v>
      </c>
      <c r="E11" s="323"/>
      <c r="F11" s="323">
        <v>38000</v>
      </c>
      <c r="G11" s="323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</row>
    <row r="12" spans="1:23" ht="22.5" customHeight="1">
      <c r="A12" s="104" t="s">
        <v>457</v>
      </c>
      <c r="B12" s="98"/>
      <c r="C12" s="99"/>
      <c r="D12" s="98"/>
      <c r="E12" s="98"/>
      <c r="F12" s="98"/>
      <c r="G12" s="98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</row>
    <row r="13" spans="1:23" s="106" customFormat="1" ht="34.5" customHeight="1">
      <c r="A13" s="127" t="s">
        <v>458</v>
      </c>
      <c r="B13" s="98">
        <v>20160</v>
      </c>
      <c r="C13" s="99">
        <v>20160</v>
      </c>
      <c r="D13" s="323">
        <v>9394</v>
      </c>
      <c r="E13" s="323">
        <v>10766</v>
      </c>
      <c r="F13" s="323"/>
      <c r="G13" s="323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</row>
    <row r="14" spans="1:23" ht="33" customHeight="1">
      <c r="A14" s="130" t="s">
        <v>459</v>
      </c>
      <c r="B14" s="98">
        <v>6261</v>
      </c>
      <c r="C14" s="99">
        <v>6261</v>
      </c>
      <c r="D14" s="98">
        <v>900</v>
      </c>
      <c r="E14" s="98">
        <v>5361</v>
      </c>
      <c r="F14" s="98"/>
      <c r="G14" s="98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</row>
    <row r="15" spans="1:23" ht="22.5" customHeight="1">
      <c r="A15" s="104" t="s">
        <v>460</v>
      </c>
      <c r="B15" s="98">
        <v>192911</v>
      </c>
      <c r="C15" s="99"/>
      <c r="D15" s="98"/>
      <c r="E15" s="98"/>
      <c r="F15" s="98"/>
      <c r="G15" s="98"/>
      <c r="H15" s="99">
        <v>192911</v>
      </c>
      <c r="I15" s="98">
        <v>14185</v>
      </c>
      <c r="J15" s="98">
        <v>13235</v>
      </c>
      <c r="K15" s="98">
        <v>54959</v>
      </c>
      <c r="L15" s="98">
        <v>65395</v>
      </c>
      <c r="M15" s="98">
        <v>5508</v>
      </c>
      <c r="N15" s="98">
        <v>1916</v>
      </c>
      <c r="O15" s="98">
        <v>749</v>
      </c>
      <c r="P15" s="98">
        <v>7754</v>
      </c>
      <c r="Q15" s="98">
        <v>6449</v>
      </c>
      <c r="R15" s="98">
        <v>11176</v>
      </c>
      <c r="S15" s="98">
        <v>8197</v>
      </c>
      <c r="T15" s="98">
        <v>414</v>
      </c>
      <c r="U15" s="98">
        <v>2974</v>
      </c>
      <c r="V15" s="98"/>
      <c r="W15" s="98"/>
    </row>
    <row r="16" spans="1:23" ht="22.5" customHeight="1">
      <c r="A16" s="104" t="s">
        <v>461</v>
      </c>
      <c r="B16" s="98">
        <v>160695</v>
      </c>
      <c r="C16" s="99"/>
      <c r="D16" s="98"/>
      <c r="E16" s="98"/>
      <c r="F16" s="98"/>
      <c r="G16" s="98"/>
      <c r="H16" s="99">
        <v>160695</v>
      </c>
      <c r="I16" s="98">
        <v>81013</v>
      </c>
      <c r="J16" s="98">
        <v>49261</v>
      </c>
      <c r="K16" s="98">
        <v>26546</v>
      </c>
      <c r="L16" s="98"/>
      <c r="M16" s="98"/>
      <c r="N16" s="98"/>
      <c r="O16" s="98">
        <v>1590</v>
      </c>
      <c r="P16" s="98"/>
      <c r="Q16" s="98"/>
      <c r="R16" s="98"/>
      <c r="S16" s="98">
        <v>2285</v>
      </c>
      <c r="T16" s="98"/>
      <c r="U16" s="98"/>
      <c r="V16" s="98"/>
      <c r="W16" s="98"/>
    </row>
    <row r="17" spans="1:23" ht="34.5" customHeight="1">
      <c r="A17" s="131" t="s">
        <v>462</v>
      </c>
      <c r="B17" s="129">
        <v>9000</v>
      </c>
      <c r="C17" s="2"/>
      <c r="D17" s="129"/>
      <c r="E17" s="129"/>
      <c r="F17" s="129"/>
      <c r="G17" s="129"/>
      <c r="H17" s="2">
        <v>9000</v>
      </c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>
        <v>9000</v>
      </c>
      <c r="T17" s="129"/>
      <c r="U17" s="129"/>
      <c r="V17" s="129"/>
      <c r="W17" s="129"/>
    </row>
    <row r="18" spans="1:23" s="448" customFormat="1" ht="12.75" customHeight="1">
      <c r="A18" s="42" t="s">
        <v>604</v>
      </c>
      <c r="B18" s="42"/>
      <c r="C18" s="378"/>
      <c r="D18" s="378"/>
      <c r="F18" s="378"/>
      <c r="J18" s="449"/>
      <c r="K18" s="449"/>
      <c r="L18" s="450"/>
      <c r="M18" s="450"/>
      <c r="N18" s="450"/>
      <c r="O18" s="450"/>
      <c r="P18" s="450"/>
      <c r="R18" s="450"/>
      <c r="S18" s="443" t="s">
        <v>605</v>
      </c>
      <c r="V18" s="449"/>
      <c r="W18" s="449"/>
    </row>
    <row r="19" spans="1:19" s="448" customFormat="1" ht="12.75" customHeight="1">
      <c r="A19" s="536" t="s">
        <v>614</v>
      </c>
      <c r="B19" s="536"/>
      <c r="C19" s="536"/>
      <c r="D19" s="450"/>
      <c r="E19" s="450"/>
      <c r="F19" s="450"/>
      <c r="G19" s="450"/>
      <c r="H19" s="447"/>
      <c r="J19" s="447"/>
      <c r="K19" s="450"/>
      <c r="L19" s="450"/>
      <c r="M19" s="450"/>
      <c r="N19" s="450"/>
      <c r="O19" s="450"/>
      <c r="P19" s="450"/>
      <c r="R19" s="450"/>
      <c r="S19" s="447" t="s">
        <v>607</v>
      </c>
    </row>
    <row r="20" spans="1:19" s="442" customFormat="1" ht="12.75" customHeight="1">
      <c r="A20" s="440" t="s">
        <v>608</v>
      </c>
      <c r="B20" s="441"/>
      <c r="C20" s="441"/>
      <c r="D20" s="441"/>
      <c r="F20" s="441"/>
      <c r="H20" s="441"/>
      <c r="J20" s="441"/>
      <c r="K20" s="441"/>
      <c r="M20" s="441"/>
      <c r="N20" s="441"/>
      <c r="O20" s="441"/>
      <c r="P20" s="441"/>
      <c r="R20" s="441"/>
      <c r="S20" s="441" t="s">
        <v>609</v>
      </c>
    </row>
  </sheetData>
  <sheetProtection/>
  <mergeCells count="7">
    <mergeCell ref="A19:C19"/>
    <mergeCell ref="C3:G3"/>
    <mergeCell ref="H3:M3"/>
    <mergeCell ref="B3:B5"/>
    <mergeCell ref="N4:N5"/>
    <mergeCell ref="N3:W3"/>
    <mergeCell ref="A1:W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a-2</dc:creator>
  <cp:keywords/>
  <dc:description/>
  <cp:lastModifiedBy>user</cp:lastModifiedBy>
  <cp:lastPrinted>2012-08-14T02:35:20Z</cp:lastPrinted>
  <dcterms:created xsi:type="dcterms:W3CDTF">2000-12-15T04:23:53Z</dcterms:created>
  <dcterms:modified xsi:type="dcterms:W3CDTF">2012-08-14T02:36:25Z</dcterms:modified>
  <cp:category/>
  <cp:version/>
  <cp:contentType/>
  <cp:contentStatus/>
</cp:coreProperties>
</file>