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89" firstSheet="33" activeTab="39"/>
  </bookViews>
  <sheets>
    <sheet name="1.자동차등록" sheetId="1" r:id="rId1"/>
    <sheet name="1-1.시별 자동차등록" sheetId="2" r:id="rId2"/>
    <sheet name="2. 업종별 운수업체" sheetId="3" r:id="rId3"/>
    <sheet name="3.영업용자동차 업종별수송" sheetId="4" r:id="rId4"/>
    <sheet name="4.주차장" sheetId="5" r:id="rId5"/>
    <sheet name="5. 항공수송" sheetId="6" r:id="rId6"/>
    <sheet name="6.정기항공노선(1)" sheetId="7" r:id="rId7"/>
    <sheet name="6.정기항공노선(2)" sheetId="8" r:id="rId8"/>
    <sheet name="6.정기항공노선(3)" sheetId="9" r:id="rId9"/>
    <sheet name="6. 정기항공노선(4)" sheetId="10" r:id="rId10"/>
    <sheet name="6.정기항공노선(5)" sheetId="11" r:id="rId11"/>
    <sheet name="7.항공노선별 수송(1)" sheetId="12" r:id="rId12"/>
    <sheet name="7. 항공노선별 수송(2)" sheetId="13" r:id="rId13"/>
    <sheet name="7.항공노선별수송(3)" sheetId="14" r:id="rId14"/>
    <sheet name="7. 항공노선별 수송(4)" sheetId="15" r:id="rId15"/>
    <sheet name="7.항공노선별 수송(5)" sheetId="16" r:id="rId16"/>
    <sheet name="7.항공노선별 수송(6)" sheetId="17" r:id="rId17"/>
    <sheet name="8.선박등록" sheetId="18" r:id="rId18"/>
    <sheet name="9.여객선수송" sheetId="19" r:id="rId19"/>
    <sheet name="10.정기여객선수송(1)" sheetId="20" r:id="rId20"/>
    <sheet name="10.정기여객선수송(2)" sheetId="21" r:id="rId21"/>
    <sheet name="10.정기여객선수송(3)" sheetId="22" r:id="rId22"/>
    <sheet name="10.정기여객선수송(4)" sheetId="23" r:id="rId23"/>
    <sheet name="10.정기여객선수송(5)" sheetId="24" r:id="rId24"/>
    <sheet name="11.정기여객선취항" sheetId="25" r:id="rId25"/>
    <sheet name="12.해운화물수송" sheetId="26" r:id="rId26"/>
    <sheet name="13. 항로표지 시설" sheetId="27" r:id="rId27"/>
    <sheet name="14.관광사업체등록" sheetId="28" r:id="rId28"/>
    <sheet name="15.주요관광지 방문객 수" sheetId="29" r:id="rId29"/>
    <sheet name="16.국적별 외국인 관광객" sheetId="30" r:id="rId30"/>
    <sheet name="17.교통수단 및 여행형태별 관광객" sheetId="31" r:id="rId31"/>
    <sheet name="18.지정관광지 현황 및 방문객수 " sheetId="32" r:id="rId32"/>
    <sheet name="19.관광지별 관람인원 및 관람료 수입(1)" sheetId="33" r:id="rId33"/>
    <sheet name="19. 관광지별 관람인원 및 관람료 수입(2)" sheetId="34" r:id="rId34"/>
    <sheet name="20. 관광지 지정" sheetId="35" r:id="rId35"/>
    <sheet name="21.해수욕장이용" sheetId="36" r:id="rId36"/>
    <sheet name="22.관광호텔등록" sheetId="37" r:id="rId37"/>
    <sheet name="23.우편시설" sheetId="38" r:id="rId38"/>
    <sheet name="24.우편물취급" sheetId="39" r:id="rId39"/>
    <sheet name="25우편요금수입" sheetId="40" r:id="rId40"/>
  </sheets>
  <definedNames>
    <definedName name="_xlnm.Print_Area" localSheetId="0">'1.자동차등록'!$A$1:$Y$29</definedName>
    <definedName name="_xlnm.Print_Area" localSheetId="22">'10.정기여객선수송(4)'!$A$1:$N$27</definedName>
    <definedName name="_xlnm.Print_Area" localSheetId="1">'1-1.시별 자동차등록'!$A$1:$N$28</definedName>
    <definedName name="_xlnm.Print_Area" localSheetId="27">'14.관광사업체등록'!$A$1:$Q$29</definedName>
    <definedName name="_xlnm.Print_Area" localSheetId="30">'17.교통수단 및 여행형태별 관광객'!$A$1:$G$26</definedName>
    <definedName name="_xlnm.Print_Area" localSheetId="35">'21.해수욕장이용'!$A$1:$L$22</definedName>
    <definedName name="_xlnm.Print_Area" localSheetId="37">'23.우편시설'!$A$1:$K$28</definedName>
    <definedName name="_xlnm.Print_Area" localSheetId="38">'24.우편물취급'!$A$1:$R$17</definedName>
    <definedName name="_xlnm.Print_Area" localSheetId="3">'3.영업용자동차 업종별수송'!$A$1:$V$29</definedName>
    <definedName name="_xlnm.Print_Area" localSheetId="4">'4.주차장'!$A$1:$N$15</definedName>
    <definedName name="_xlnm.Print_Area" localSheetId="6">'6.정기항공노선(1)'!$A$1:$J$25</definedName>
    <definedName name="_xlnm.Print_Area" localSheetId="11">'7.항공노선별 수송(1)'!$A$1:$J$36</definedName>
  </definedNames>
  <calcPr fullCalcOnLoad="1"/>
</workbook>
</file>

<file path=xl/sharedStrings.xml><?xml version="1.0" encoding="utf-8"?>
<sst xmlns="http://schemas.openxmlformats.org/spreadsheetml/2006/main" count="3108" uniqueCount="1721">
  <si>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상효동</t>
    </r>
    <r>
      <rPr>
        <sz val="10"/>
        <color indexed="8"/>
        <rFont val="Arial"/>
        <family val="2"/>
      </rPr>
      <t xml:space="preserve"> 1460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</si>
  <si>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1971.05.20</t>
  </si>
  <si>
    <t>자연·휴양형</t>
  </si>
  <si>
    <t>용머리관광지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</si>
  <si>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안덕면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사계리</t>
    </r>
    <r>
      <rPr>
        <sz val="10"/>
        <color indexed="8"/>
        <rFont val="Arial"/>
        <family val="2"/>
      </rPr>
      <t xml:space="preserve"> 114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</si>
  <si>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복합형(역사·문화+자연·휴양+레저스포츠)</t>
  </si>
  <si>
    <t>금악관광지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</si>
  <si>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금악리</t>
    </r>
    <r>
      <rPr>
        <sz val="10"/>
        <color indexed="8"/>
        <rFont val="Arial"/>
        <family val="2"/>
      </rPr>
      <t xml:space="preserve"> 81-8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</si>
  <si>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2004.01.12</t>
  </si>
  <si>
    <t>함덕해안관광지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</si>
  <si>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함덕리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41-1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</si>
  <si>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1981.10.07</t>
  </si>
  <si>
    <t>김녕해수욕장관광지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</si>
  <si>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</si>
  <si>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복합형(해양+자연·휴양+레저스포츠)</t>
  </si>
  <si>
    <t>묘산봉관광지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</si>
  <si>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157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</si>
  <si>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1998.04.22</t>
  </si>
  <si>
    <t>세화·송당온천관광지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</si>
  <si>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세화리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38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</si>
  <si>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2001.10.31</t>
  </si>
  <si>
    <t>미천굴관광지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</si>
  <si>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성산읍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삼달리</t>
    </r>
    <r>
      <rPr>
        <sz val="10"/>
        <color indexed="8"/>
        <rFont val="Arial"/>
        <family val="2"/>
      </rPr>
      <t xml:space="preserve"> 1010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</si>
  <si>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1998.05.08</t>
  </si>
  <si>
    <t>복합형(자연·휴양+역사·문화)</t>
  </si>
  <si>
    <t>수망관광지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</si>
  <si>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수망리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</si>
  <si>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2000.03.15</t>
  </si>
  <si>
    <t>복합형(레저스포츠+자연·휴양)</t>
  </si>
  <si>
    <t>토산관광지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</si>
  <si>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토산리</t>
    </r>
    <r>
      <rPr>
        <sz val="10"/>
        <color indexed="8"/>
        <rFont val="Arial"/>
        <family val="2"/>
      </rPr>
      <t xml:space="preserve"> 16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</si>
  <si>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1997.08.29</t>
  </si>
  <si>
    <t>복합형(해양+자연·휴양)</t>
  </si>
  <si>
    <r>
      <t>남원관광지</t>
    </r>
    <r>
      <rPr>
        <sz val="10"/>
        <color indexed="8"/>
        <rFont val="Arial"/>
        <family val="2"/>
      </rPr>
      <t>(1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,2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)</t>
    </r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</si>
  <si>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남원리</t>
    </r>
    <r>
      <rPr>
        <sz val="10"/>
        <color indexed="8"/>
        <rFont val="Arial"/>
        <family val="2"/>
      </rPr>
      <t xml:space="preserve"> 1408, 2384-1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</si>
  <si>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1987.01.13</t>
  </si>
  <si>
    <t>1차 : 역사·문화형 / 2차 : 레저스포츠형</t>
  </si>
  <si>
    <t>제1종</t>
  </si>
  <si>
    <t>제2종</t>
  </si>
  <si>
    <t>General</t>
  </si>
  <si>
    <t>Overseas</t>
  </si>
  <si>
    <t>Domestic</t>
  </si>
  <si>
    <t>Tourist hotel</t>
  </si>
  <si>
    <t>Flotel
(Floating Hotel)</t>
  </si>
  <si>
    <t>Family hotel</t>
  </si>
  <si>
    <t>국제회의업
Organizing International
 Meeting</t>
  </si>
  <si>
    <t>유원시설업
Recreational Facilities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</si>
  <si>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주차관리과</t>
    </r>
  </si>
  <si>
    <t>관광편의시설업
Tourist convenience facilities</t>
  </si>
  <si>
    <t>기획업</t>
  </si>
  <si>
    <t xml:space="preserve"> </t>
  </si>
  <si>
    <t>종합유원</t>
  </si>
  <si>
    <t>일반유원</t>
  </si>
  <si>
    <t>기타유원</t>
  </si>
  <si>
    <t>관광유흥</t>
  </si>
  <si>
    <t>외국인전용</t>
  </si>
  <si>
    <t>시내순환</t>
  </si>
  <si>
    <t>여객자동차</t>
  </si>
  <si>
    <t>곤광토속주</t>
  </si>
  <si>
    <t>음식점업</t>
  </si>
  <si>
    <t>유흥음식점업</t>
  </si>
  <si>
    <t>식당업</t>
  </si>
  <si>
    <t>관광업</t>
  </si>
  <si>
    <t>사진업</t>
  </si>
  <si>
    <t>터미널시설업</t>
  </si>
  <si>
    <t>판매업</t>
  </si>
  <si>
    <t>펜션업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</si>
  <si>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</si>
  <si>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</si>
  <si>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</si>
  <si>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</si>
  <si>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</si>
  <si>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</si>
  <si>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</si>
  <si>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 xml:space="preserve"> Amusement Restaurants Exclusive to Foreigners</t>
  </si>
  <si>
    <t>2 0 0 6</t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</si>
  <si>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</si>
  <si>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</si>
  <si>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</si>
  <si>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</si>
  <si>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</si>
  <si>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</si>
  <si>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</si>
  <si>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</si>
  <si>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</si>
  <si>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t>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일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</si>
  <si>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</si>
  <si>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t>Koreans Living in</t>
  </si>
  <si>
    <t>U. S. A.</t>
  </si>
  <si>
    <t>Japan</t>
  </si>
  <si>
    <t>China</t>
  </si>
  <si>
    <t>United Kingdom</t>
  </si>
  <si>
    <t>Hongkong</t>
  </si>
  <si>
    <t>Germany</t>
  </si>
  <si>
    <t>Taiwan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</si>
  <si>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</si>
  <si>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</si>
  <si>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</si>
  <si>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</si>
  <si>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</si>
  <si>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By mode of transportation</t>
  </si>
  <si>
    <t>By travel type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</si>
  <si>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</si>
  <si>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</si>
  <si>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</si>
  <si>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</si>
  <si>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Total</t>
  </si>
  <si>
    <t>Airplane</t>
  </si>
  <si>
    <t>Vessel</t>
  </si>
  <si>
    <t>Group</t>
  </si>
  <si>
    <t>Individual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</si>
  <si>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</si>
  <si>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</si>
  <si>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</si>
  <si>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</si>
  <si>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</si>
  <si>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</si>
  <si>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</si>
  <si>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</si>
  <si>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</si>
  <si>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</si>
  <si>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</si>
  <si>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</si>
  <si>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</si>
  <si>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</si>
  <si>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</si>
  <si>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</si>
  <si>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</si>
  <si>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</si>
  <si>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</si>
  <si>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</si>
  <si>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</si>
  <si>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</si>
  <si>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</si>
  <si>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</si>
  <si>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 xml:space="preserve"> 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</si>
  <si>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</si>
  <si>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</si>
  <si>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2 0 0 3</t>
  </si>
  <si>
    <t>2 0 0 4</t>
  </si>
  <si>
    <t>2 0 0 6</t>
  </si>
  <si>
    <r>
      <t xml:space="preserve">1-1. </t>
    </r>
    <r>
      <rPr>
        <b/>
        <sz val="18"/>
        <rFont val="굴림"/>
        <family val="3"/>
      </rPr>
      <t>시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</si>
  <si>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</si>
  <si>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</si>
  <si>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Total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</si>
  <si>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</si>
  <si>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</si>
  <si>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t xml:space="preserve">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</si>
  <si>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</si>
  <si>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</si>
  <si>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</si>
  <si>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</si>
  <si>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</si>
  <si>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t>2 0 0 5</t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</si>
  <si>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</si>
  <si>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</si>
  <si>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</si>
  <si>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</si>
  <si>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</si>
  <si>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</si>
  <si>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 xml:space="preserve">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</si>
  <si>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</si>
  <si>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</si>
  <si>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</si>
  <si>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</si>
  <si>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</si>
  <si>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</si>
  <si>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</si>
  <si>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</si>
  <si>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 xml:space="preserve"> </t>
  </si>
  <si>
    <t xml:space="preserve">     Note : 1) Excluding Motorcycle</t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</si>
  <si>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 xml:space="preserve">             Transportation Companies, by Type of Business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</si>
  <si>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</si>
  <si>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</si>
  <si>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계</t>
  </si>
  <si>
    <t>시내버스</t>
  </si>
  <si>
    <t>Total</t>
  </si>
  <si>
    <t>Inter-city buses</t>
  </si>
  <si>
    <t>Intra-city buses</t>
  </si>
  <si>
    <t>Rural buses</t>
  </si>
  <si>
    <t>Number of</t>
  </si>
  <si>
    <t>2 0 0 3</t>
  </si>
  <si>
    <t>2 0 0 4</t>
  </si>
  <si>
    <t>2 0 0 5</t>
  </si>
  <si>
    <t>개인택시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</si>
  <si>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</si>
  <si>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t>Rent-Car</t>
  </si>
  <si>
    <t>Chartered buses</t>
  </si>
  <si>
    <t>General cargo</t>
  </si>
  <si>
    <t>Individual cargo</t>
  </si>
  <si>
    <t>Delivery cargo</t>
  </si>
  <si>
    <r>
      <t xml:space="preserve">3. </t>
    </r>
    <r>
      <rPr>
        <b/>
        <sz val="18"/>
        <rFont val="굴림"/>
        <family val="3"/>
      </rPr>
      <t>영업용자동차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</si>
  <si>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</si>
  <si>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freight/thousand ton, passenger/thousand person)</t>
  </si>
  <si>
    <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</si>
  <si>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</si>
  <si>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</si>
  <si>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</si>
  <si>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</si>
  <si>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</si>
  <si>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</si>
  <si>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</si>
  <si>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</si>
  <si>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t>Taxi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</si>
  <si>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</si>
  <si>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</si>
  <si>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수송량</t>
  </si>
  <si>
    <t>Number</t>
  </si>
  <si>
    <t xml:space="preserve">Volume </t>
  </si>
  <si>
    <t>of cars</t>
  </si>
  <si>
    <t>of passengers</t>
  </si>
  <si>
    <t>of traffic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</si>
  <si>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</si>
  <si>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</si>
  <si>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</si>
  <si>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</si>
  <si>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</si>
  <si>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</si>
  <si>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</si>
  <si>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</si>
  <si>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</si>
  <si>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</si>
  <si>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</si>
  <si>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</si>
  <si>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</si>
  <si>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</si>
  <si>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</si>
  <si>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</si>
  <si>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</si>
  <si>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</si>
  <si>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</si>
  <si>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H</t>
    </r>
    <r>
      <rPr>
        <sz val="10"/>
        <rFont val="Arial"/>
        <family val="2"/>
      </rPr>
      <t>otel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</si>
  <si>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</si>
  <si>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</t>
    </r>
    <r>
      <rPr>
        <sz val="10"/>
        <rFont val="굴림"/>
        <family val="3"/>
      </rPr>
      <t>과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</si>
  <si>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관광정책과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문화진흥본부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</si>
  <si>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관광정책과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</si>
  <si>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</si>
  <si>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유람선업</t>
  </si>
  <si>
    <t>휴양콘도</t>
  </si>
  <si>
    <t>미니엄업</t>
  </si>
  <si>
    <r>
      <t xml:space="preserve"> </t>
    </r>
    <r>
      <rPr>
        <sz val="10"/>
        <rFont val="굴림"/>
        <family val="3"/>
      </rPr>
      <t>외국인전용관광</t>
    </r>
  </si>
  <si>
    <t>공연장업</t>
  </si>
  <si>
    <t>관광</t>
  </si>
  <si>
    <t>카지노업</t>
  </si>
  <si>
    <t>Condo
-minium</t>
  </si>
  <si>
    <t>Traditional
 hotel</t>
  </si>
  <si>
    <t>Special 
recreation
services</t>
  </si>
  <si>
    <t>휴양업</t>
  </si>
  <si>
    <t>전   문</t>
  </si>
  <si>
    <t>Motorist
convenience
 facilities</t>
  </si>
  <si>
    <t>Tourist
cruises</t>
  </si>
  <si>
    <r>
      <t>T</t>
    </r>
    <r>
      <rPr>
        <sz val="10"/>
        <rFont val="Arial"/>
        <family val="2"/>
      </rPr>
      <t>ourist</t>
    </r>
    <r>
      <rPr>
        <sz val="10"/>
        <rFont val="Arial"/>
        <family val="2"/>
      </rPr>
      <t xml:space="preserve">
cruises</t>
    </r>
  </si>
  <si>
    <r>
      <t>S</t>
    </r>
    <r>
      <rPr>
        <sz val="10"/>
        <rFont val="Arial"/>
        <family val="2"/>
      </rPr>
      <t xml:space="preserve">ouvenir shops </t>
    </r>
    <r>
      <rPr>
        <sz val="10"/>
        <rFont val="Arial"/>
        <family val="2"/>
      </rPr>
      <t>for
foreigners only</t>
    </r>
  </si>
  <si>
    <t>종   합
휴양업</t>
  </si>
  <si>
    <t>Tourist
 Restaurants</t>
  </si>
  <si>
    <t xml:space="preserve">City Circle 
Tourism </t>
  </si>
  <si>
    <t>Tourism 
Photogra-phy</t>
  </si>
  <si>
    <t>Operation of Passenger 
Bus Terminal Facilities</t>
  </si>
  <si>
    <t>Tourist 
Pension</t>
  </si>
  <si>
    <t>Traditio-nal Tourist
 Local Alcohol Sale</t>
  </si>
  <si>
    <t>(Unit : number)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</si>
  <si>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Tourism</t>
    </r>
    <r>
      <rPr>
        <sz val="10"/>
        <rFont val="Arial"/>
        <family val="2"/>
      </rPr>
      <t xml:space="preserve"> Marketing</t>
    </r>
    <r>
      <rPr>
        <sz val="10"/>
        <rFont val="Arial"/>
        <family val="2"/>
      </rPr>
      <t xml:space="preserve"> Div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</si>
  <si>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</si>
  <si>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</si>
  <si>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</si>
  <si>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Month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</si>
  <si>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</si>
  <si>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</si>
  <si>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</si>
  <si>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</si>
  <si>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</si>
  <si>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</si>
  <si>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</si>
  <si>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</si>
  <si>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>-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</si>
  <si>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</si>
  <si>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</si>
  <si>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</si>
  <si>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</si>
  <si>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</si>
  <si>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Total</t>
    </r>
  </si>
  <si>
    <r>
      <t>무료</t>
    </r>
    <r>
      <rPr>
        <sz val="10"/>
        <rFont val="Arial"/>
        <family val="2"/>
      </rPr>
      <t xml:space="preserve">   Total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</si>
  <si>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</si>
  <si>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</si>
  <si>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</si>
  <si>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</si>
  <si>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</si>
  <si>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</si>
  <si>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</si>
  <si>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Number</t>
  </si>
  <si>
    <t>Space</t>
  </si>
  <si>
    <t xml:space="preserve">  Number</t>
  </si>
  <si>
    <t xml:space="preserve">    Space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</si>
  <si>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</si>
  <si>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</si>
  <si>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</si>
  <si>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</si>
  <si>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</si>
  <si>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</si>
  <si>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</si>
  <si>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</si>
  <si>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</si>
  <si>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</si>
  <si>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</si>
  <si>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</si>
  <si>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</si>
  <si>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</si>
  <si>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</si>
  <si>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</si>
  <si>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</si>
  <si>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</si>
  <si>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 xml:space="preserve"> </t>
  </si>
  <si>
    <t xml:space="preserve">    Note : 1) Excluding Motorcycle</t>
  </si>
  <si>
    <r>
      <t xml:space="preserve">5.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        Air Transportation</t>
    </r>
  </si>
  <si>
    <t>Passengers</t>
  </si>
  <si>
    <t>Freight</t>
  </si>
  <si>
    <r>
      <t xml:space="preserve">               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            Regular Airline Routes</t>
    </r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</si>
  <si>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</si>
  <si>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</si>
  <si>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</si>
  <si>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</si>
  <si>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</si>
  <si>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</si>
  <si>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</si>
  <si>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</si>
  <si>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</si>
  <si>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</si>
  <si>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</si>
  <si>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</si>
  <si>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</si>
  <si>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</si>
  <si>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</si>
  <si>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</si>
  <si>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</si>
  <si>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2 0 0 8</t>
  </si>
  <si>
    <t>2 0 0 8</t>
  </si>
  <si>
    <t xml:space="preserve"> -</t>
  </si>
  <si>
    <t>2 0 0 8</t>
  </si>
  <si>
    <t xml:space="preserve">탈 의 장 </t>
  </si>
  <si>
    <t xml:space="preserve">샤 워 장 </t>
  </si>
  <si>
    <t>Dressing</t>
  </si>
  <si>
    <t>Shower rooms</t>
  </si>
  <si>
    <t>뜀    대</t>
  </si>
  <si>
    <t>망 루 대</t>
  </si>
  <si>
    <t>공동수도</t>
  </si>
  <si>
    <t>Diving stand</t>
  </si>
  <si>
    <r>
      <t>O</t>
    </r>
    <r>
      <rPr>
        <sz val="10"/>
        <rFont val="Arial"/>
        <family val="2"/>
      </rPr>
      <t>bservatory</t>
    </r>
  </si>
  <si>
    <r>
      <t>W</t>
    </r>
    <r>
      <rPr>
        <sz val="10"/>
        <rFont val="Arial"/>
        <family val="2"/>
      </rPr>
      <t>ater supply</t>
    </r>
  </si>
  <si>
    <t>2 0 0 7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</si>
  <si>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</si>
  <si>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</si>
  <si>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</si>
  <si>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</si>
  <si>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</si>
  <si>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</si>
  <si>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</si>
  <si>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</si>
  <si>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r>
      <t>국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10"/>
        <rFont val="굴림"/>
        <family val="3"/>
      </rPr>
      <t>내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굴림"/>
        <family val="3"/>
      </rPr>
      <t>선</t>
    </r>
  </si>
  <si>
    <t>Domestic Lines</t>
  </si>
  <si>
    <r>
      <t>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울</t>
    </r>
  </si>
  <si>
    <t>Seoul</t>
  </si>
  <si>
    <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</si>
  <si>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t>Busan</t>
  </si>
  <si>
    <r>
      <t>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</si>
  <si>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t>B737</t>
  </si>
  <si>
    <t>Gwangju</t>
  </si>
  <si>
    <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</si>
  <si>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t>Daegu</t>
  </si>
  <si>
    <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</si>
  <si>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t>Yeosu</t>
  </si>
  <si>
    <r>
      <t>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</si>
  <si>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t>Jinju</t>
  </si>
  <si>
    <r>
      <t>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</si>
  <si>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t>Gunsan</t>
  </si>
  <si>
    <r>
      <t>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</si>
  <si>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t>-</t>
  </si>
  <si>
    <r>
      <t xml:space="preserve">4. </t>
    </r>
    <r>
      <rPr>
        <b/>
        <sz val="18"/>
        <rFont val="굴림"/>
        <family val="3"/>
      </rPr>
      <t>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           Parking  Lot</t>
    </r>
  </si>
  <si>
    <r>
      <t xml:space="preserve">Source : Jeju </t>
    </r>
    <r>
      <rPr>
        <sz val="10"/>
        <rFont val="Arial"/>
        <family val="2"/>
      </rPr>
      <t>Regional Communications Office</t>
    </r>
  </si>
  <si>
    <r>
      <t>Y</t>
    </r>
    <r>
      <rPr>
        <sz val="10"/>
        <rFont val="Arial"/>
        <family val="2"/>
      </rPr>
      <t>ear &amp; 
Month</t>
    </r>
  </si>
  <si>
    <t>Year &amp;
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</si>
  <si>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</si>
  <si>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Y</t>
    </r>
    <r>
      <rPr>
        <sz val="10"/>
        <rFont val="Arial"/>
        <family val="2"/>
      </rPr>
      <t>ear &amp;
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</si>
  <si>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</si>
  <si>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</si>
  <si>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화물포함</t>
    </r>
  </si>
  <si>
    <t>Ulsan</t>
  </si>
  <si>
    <r>
      <t>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</si>
  <si>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t>Cheongju</t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</si>
  <si>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천</t>
    </r>
  </si>
  <si>
    <t>Incheon</t>
  </si>
  <si>
    <t>원   주</t>
  </si>
  <si>
    <t>Wonju</t>
  </si>
  <si>
    <r>
      <t xml:space="preserve">            </t>
    </r>
    <r>
      <rPr>
        <b/>
        <sz val="10"/>
        <color indexed="10"/>
        <rFont val="굴림"/>
        <family val="3"/>
      </rPr>
      <t>국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10"/>
        <rFont val="굴림"/>
        <family val="3"/>
      </rPr>
      <t>제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굴림"/>
        <family val="3"/>
      </rPr>
      <t>선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</si>
  <si>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판</t>
    </r>
  </si>
  <si>
    <t>69.10.07</t>
  </si>
  <si>
    <t>Osaka</t>
  </si>
  <si>
    <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</si>
  <si>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t>85.10.27</t>
  </si>
  <si>
    <t>Tokyo</t>
  </si>
  <si>
    <r>
      <t>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야</t>
    </r>
  </si>
  <si>
    <t>88.03.27</t>
  </si>
  <si>
    <t>Nagoya</t>
  </si>
  <si>
    <t>후쿠오카</t>
  </si>
  <si>
    <t>06.03.31</t>
  </si>
  <si>
    <t>Beijing</t>
  </si>
  <si>
    <r>
      <t>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</si>
  <si>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t>00.08.03</t>
  </si>
  <si>
    <t>Bangkok</t>
  </si>
  <si>
    <r>
      <t xml:space="preserve">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</si>
  <si>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t>Gimpo</t>
  </si>
  <si>
    <t>B737</t>
  </si>
  <si>
    <t>B767/B737/A320/A321</t>
  </si>
  <si>
    <t>260/160/200/145</t>
  </si>
  <si>
    <t>89.02.19</t>
  </si>
  <si>
    <t>92.10.01</t>
  </si>
  <si>
    <t>Cheongju</t>
  </si>
  <si>
    <t>01.03.29</t>
  </si>
  <si>
    <t xml:space="preserve"> </t>
  </si>
  <si>
    <r>
      <t xml:space="preserve">  </t>
    </r>
    <r>
      <rPr>
        <b/>
        <sz val="18"/>
        <color indexed="8"/>
        <rFont val="Arial"/>
        <family val="2"/>
      </rPr>
      <t xml:space="preserve">  7. </t>
    </r>
    <r>
      <rPr>
        <b/>
        <sz val="18"/>
        <color indexed="8"/>
        <rFont val="굴림"/>
        <family val="3"/>
      </rPr>
      <t>항공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노선별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수송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 xml:space="preserve">)  </t>
    </r>
    <r>
      <rPr>
        <b/>
        <sz val="18"/>
        <color indexed="10"/>
        <rFont val="Arial"/>
        <family val="2"/>
      </rPr>
      <t xml:space="preserve">        </t>
    </r>
  </si>
  <si>
    <r>
      <t xml:space="preserve">    </t>
    </r>
    <r>
      <rPr>
        <b/>
        <sz val="18"/>
        <color indexed="8"/>
        <rFont val="Arial"/>
        <family val="2"/>
      </rPr>
      <t xml:space="preserve">7. </t>
    </r>
    <r>
      <rPr>
        <b/>
        <sz val="18"/>
        <color indexed="8"/>
        <rFont val="굴림"/>
        <family val="3"/>
      </rPr>
      <t>항공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노선별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수송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 xml:space="preserve">)  </t>
    </r>
    <r>
      <rPr>
        <b/>
        <sz val="18"/>
        <color indexed="10"/>
        <rFont val="Arial"/>
        <family val="2"/>
      </rPr>
      <t xml:space="preserve">        </t>
    </r>
  </si>
  <si>
    <r>
      <t xml:space="preserve">  15. </t>
    </r>
    <r>
      <rPr>
        <b/>
        <sz val="18"/>
        <rFont val="굴림"/>
        <family val="3"/>
      </rPr>
      <t>주요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    Number of  Visitors and Tourists</t>
    </r>
  </si>
  <si>
    <t>집계관광지수</t>
  </si>
  <si>
    <r>
      <t>방문객수</t>
    </r>
    <r>
      <rPr>
        <sz val="10"/>
        <rFont val="Arial"/>
        <family val="2"/>
      </rPr>
      <t xml:space="preserve"> Visitors </t>
    </r>
  </si>
  <si>
    <t>입도관광객수  Tourists</t>
  </si>
  <si>
    <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</si>
  <si>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연    별</t>
  </si>
  <si>
    <r>
      <t>유료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관광지</t>
    </r>
    <r>
      <rPr>
        <sz val="10"/>
        <rFont val="Arial"/>
        <family val="2"/>
      </rPr>
      <t xml:space="preserve">  Paid  tourist  attractions </t>
    </r>
  </si>
  <si>
    <t>무료관광지</t>
  </si>
  <si>
    <t>Tourism receipts</t>
  </si>
  <si>
    <t>Year</t>
  </si>
  <si>
    <t>월    별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</si>
  <si>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</si>
  <si>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</si>
  <si>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t xml:space="preserve">Free tourist  attractions </t>
  </si>
  <si>
    <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</si>
  <si>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</si>
  <si>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>Month</t>
  </si>
  <si>
    <t>Domestic</t>
  </si>
  <si>
    <t>Foreign</t>
  </si>
  <si>
    <t>Korean Won</t>
  </si>
  <si>
    <t>Foreign Currency</t>
  </si>
  <si>
    <t>…</t>
  </si>
  <si>
    <t>2 0 0 7</t>
  </si>
  <si>
    <r>
      <t xml:space="preserve">1 </t>
    </r>
    <r>
      <rPr>
        <sz val="10"/>
        <color indexed="8"/>
        <rFont val="굴림"/>
        <family val="3"/>
      </rPr>
      <t>월</t>
    </r>
  </si>
  <si>
    <t>Jan.</t>
  </si>
  <si>
    <r>
      <t xml:space="preserve">2 </t>
    </r>
    <r>
      <rPr>
        <sz val="10"/>
        <color indexed="8"/>
        <rFont val="굴림"/>
        <family val="3"/>
      </rPr>
      <t>월</t>
    </r>
  </si>
  <si>
    <t>Feb.</t>
  </si>
  <si>
    <r>
      <t xml:space="preserve">3 </t>
    </r>
    <r>
      <rPr>
        <sz val="10"/>
        <color indexed="8"/>
        <rFont val="굴림"/>
        <family val="3"/>
      </rPr>
      <t>월</t>
    </r>
  </si>
  <si>
    <t>Mar.</t>
  </si>
  <si>
    <r>
      <t xml:space="preserve">4 </t>
    </r>
    <r>
      <rPr>
        <sz val="10"/>
        <color indexed="8"/>
        <rFont val="굴림"/>
        <family val="3"/>
      </rPr>
      <t>월</t>
    </r>
  </si>
  <si>
    <t>Apr.</t>
  </si>
  <si>
    <r>
      <t xml:space="preserve">5 </t>
    </r>
    <r>
      <rPr>
        <sz val="10"/>
        <color indexed="8"/>
        <rFont val="굴림"/>
        <family val="3"/>
      </rPr>
      <t>월</t>
    </r>
  </si>
  <si>
    <t>May</t>
  </si>
  <si>
    <r>
      <t xml:space="preserve">6 </t>
    </r>
    <r>
      <rPr>
        <sz val="10"/>
        <color indexed="8"/>
        <rFont val="굴림"/>
        <family val="3"/>
      </rPr>
      <t>월</t>
    </r>
  </si>
  <si>
    <t>June</t>
  </si>
  <si>
    <r>
      <t xml:space="preserve">7 </t>
    </r>
    <r>
      <rPr>
        <sz val="10"/>
        <color indexed="8"/>
        <rFont val="굴림"/>
        <family val="3"/>
      </rPr>
      <t>월</t>
    </r>
  </si>
  <si>
    <t>July</t>
  </si>
  <si>
    <r>
      <t xml:space="preserve">8 </t>
    </r>
    <r>
      <rPr>
        <sz val="10"/>
        <color indexed="8"/>
        <rFont val="굴림"/>
        <family val="3"/>
      </rPr>
      <t>월</t>
    </r>
  </si>
  <si>
    <t>Aug.</t>
  </si>
  <si>
    <r>
      <t xml:space="preserve">9 </t>
    </r>
    <r>
      <rPr>
        <sz val="10"/>
        <color indexed="8"/>
        <rFont val="굴림"/>
        <family val="3"/>
      </rPr>
      <t>월</t>
    </r>
  </si>
  <si>
    <t>Sept.</t>
  </si>
  <si>
    <r>
      <t xml:space="preserve">10 </t>
    </r>
    <r>
      <rPr>
        <sz val="10"/>
        <color indexed="8"/>
        <rFont val="굴림"/>
        <family val="3"/>
      </rPr>
      <t>월</t>
    </r>
  </si>
  <si>
    <t>Oct.</t>
  </si>
  <si>
    <r>
      <t xml:space="preserve">11 </t>
    </r>
    <r>
      <rPr>
        <sz val="10"/>
        <color indexed="8"/>
        <rFont val="굴림"/>
        <family val="3"/>
      </rPr>
      <t>월</t>
    </r>
  </si>
  <si>
    <t>Nov.</t>
  </si>
  <si>
    <r>
      <t xml:space="preserve">12 </t>
    </r>
    <r>
      <rPr>
        <sz val="10"/>
        <color indexed="8"/>
        <rFont val="굴림"/>
        <family val="3"/>
      </rPr>
      <t>월</t>
    </r>
  </si>
  <si>
    <t>Dec.</t>
  </si>
  <si>
    <t>주 : 1) 주요 관광지만을 대상으로 방문객수를 중복 집계하였기에 실제 방문객수와 차이가 있을 수 있음</t>
  </si>
  <si>
    <r>
      <t xml:space="preserve">        2) </t>
    </r>
    <r>
      <rPr>
        <sz val="10"/>
        <rFont val="돋움"/>
        <family val="3"/>
      </rPr>
      <t>반올림차이로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합계수치와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있음.</t>
    </r>
  </si>
  <si>
    <t>2 0 0 8</t>
  </si>
  <si>
    <r>
      <t xml:space="preserve">16.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관광객</t>
    </r>
    <r>
      <rPr>
        <b/>
        <sz val="18"/>
        <rFont val="Arial"/>
        <family val="2"/>
      </rPr>
      <t xml:space="preserve">                Visitor Arrivals by Nationality</t>
    </r>
  </si>
  <si>
    <r>
      <t xml:space="preserve">17.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관광객</t>
    </r>
    <r>
      <rPr>
        <b/>
        <sz val="18"/>
        <rFont val="Arial"/>
        <family val="2"/>
      </rPr>
      <t xml:space="preserve">  Visitor Arrivals, by Mode of Transportation &amp; Travel Type</t>
    </r>
  </si>
  <si>
    <r>
      <t>18</t>
    </r>
    <r>
      <rPr>
        <b/>
        <sz val="14"/>
        <rFont val="Arial"/>
        <family val="2"/>
      </rPr>
      <t xml:space="preserve">. </t>
    </r>
    <r>
      <rPr>
        <b/>
        <sz val="14"/>
        <rFont val="돋움"/>
        <family val="3"/>
      </rPr>
      <t xml:space="preserve">지정(법정) 관광지 현황 및 방문객수 </t>
    </r>
    <r>
      <rPr>
        <b/>
        <sz val="14"/>
        <rFont val="Arial"/>
        <family val="2"/>
      </rPr>
      <t xml:space="preserve">      Designation of tourist  spot and Visitors </t>
    </r>
  </si>
  <si>
    <r>
      <t xml:space="preserve">19. </t>
    </r>
    <r>
      <rPr>
        <b/>
        <sz val="14"/>
        <rFont val="굴림"/>
        <family val="3"/>
      </rPr>
      <t>관광지별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관람인원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및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관람료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수입</t>
    </r>
    <r>
      <rPr>
        <b/>
        <sz val="14"/>
        <rFont val="Arial"/>
        <family val="2"/>
      </rPr>
      <t>(</t>
    </r>
    <r>
      <rPr>
        <b/>
        <sz val="14"/>
        <rFont val="굴림"/>
        <family val="3"/>
      </rPr>
      <t>계속</t>
    </r>
    <r>
      <rPr>
        <b/>
        <sz val="14"/>
        <rFont val="Arial"/>
        <family val="2"/>
      </rPr>
      <t>)   Visitors and Receipts, by Tourist Attraction(Cont'd)</t>
    </r>
  </si>
  <si>
    <r>
      <t xml:space="preserve">20. </t>
    </r>
    <r>
      <rPr>
        <b/>
        <sz val="18"/>
        <rFont val="돋움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Designation of tourist  Attractions</t>
    </r>
  </si>
  <si>
    <r>
      <t xml:space="preserve">               21 </t>
    </r>
    <r>
      <rPr>
        <b/>
        <sz val="18"/>
        <rFont val="돋움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</si>
  <si>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r>
      <t xml:space="preserve">22. </t>
    </r>
    <r>
      <rPr>
        <b/>
        <sz val="18"/>
        <rFont val="돋움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</si>
  <si>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r>
      <t xml:space="preserve">23. </t>
    </r>
    <r>
      <rPr>
        <b/>
        <sz val="18"/>
        <rFont val="돋움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</si>
  <si>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r>
      <t xml:space="preserve">24.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</si>
  <si>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 xml:space="preserve">25.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</si>
  <si>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t>Jeju-Si</t>
  </si>
  <si>
    <t>Samseonghyeol</t>
  </si>
  <si>
    <t>Jeju Mokkwanaji</t>
  </si>
  <si>
    <t>Samyang-dong Prehistoric Historical Site</t>
  </si>
  <si>
    <t>Mokseokwon</t>
  </si>
  <si>
    <t>Jeju National Museum</t>
  </si>
  <si>
    <t>Jeju Folklore&amp;Natural History Museum</t>
  </si>
  <si>
    <t>Jeolmul Natural Forest Resort</t>
  </si>
  <si>
    <t>Jeju Stone Culture Park</t>
  </si>
  <si>
    <t>Jeju Love Land</t>
  </si>
  <si>
    <t>Mt. Halla National Park</t>
  </si>
  <si>
    <t>Museum of Women Divers</t>
  </si>
  <si>
    <t>Hangmong Historical Site</t>
  </si>
  <si>
    <t>Sangumburi Crater</t>
  </si>
  <si>
    <t>Bijarim Forest</t>
  </si>
  <si>
    <t>Jeju Anti-Japanese Memorial Hall</t>
  </si>
  <si>
    <t>Hallim Park</t>
  </si>
  <si>
    <t>Spirited Garden, Bunjae Artpia</t>
  </si>
  <si>
    <t>Manjanggul</t>
  </si>
  <si>
    <t>Jeju Mini-mini Land</t>
  </si>
  <si>
    <r>
      <t xml:space="preserve">19. </t>
    </r>
    <r>
      <rPr>
        <b/>
        <sz val="16"/>
        <rFont val="굴림"/>
        <family val="3"/>
      </rPr>
      <t>관광지별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관람인원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관람료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수입</t>
    </r>
    <r>
      <rPr>
        <b/>
        <sz val="16"/>
        <rFont val="Arial"/>
        <family val="2"/>
      </rPr>
      <t xml:space="preserve">         Visitors and Receipts, by Tourist Attraction</t>
    </r>
  </si>
  <si>
    <t>관광지별</t>
  </si>
  <si>
    <r>
      <t>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원</t>
    </r>
  </si>
  <si>
    <r>
      <t>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</si>
  <si>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t>Tourist</t>
  </si>
  <si>
    <t>Visitors</t>
  </si>
  <si>
    <t>Receipts</t>
  </si>
  <si>
    <t>서귀포시</t>
  </si>
  <si>
    <t>Seogwipo-Si</t>
  </si>
  <si>
    <t>정방폭포</t>
  </si>
  <si>
    <t>Jeongbang Waterfall</t>
  </si>
  <si>
    <t>천지연폭포</t>
  </si>
  <si>
    <t>Choenjiyeon Waterfalls</t>
  </si>
  <si>
    <t>천제연폭포</t>
  </si>
  <si>
    <t>Cheonjeyeon Waterfalls</t>
  </si>
  <si>
    <t>중문대포해안주상절리대</t>
  </si>
  <si>
    <t>Jungmun Daepo Haean Jusang Jeollidae</t>
  </si>
  <si>
    <t>기당미술관</t>
  </si>
  <si>
    <t>-</t>
  </si>
  <si>
    <t>Gidang Contemporay Art Museum</t>
  </si>
  <si>
    <t>여미지식물원</t>
  </si>
  <si>
    <t>Yeomiji Botanical Gardens</t>
  </si>
  <si>
    <t>서귀포자연휴양림</t>
  </si>
  <si>
    <t>Seogwipo Natural Forest</t>
  </si>
  <si>
    <t>감귤박물관</t>
  </si>
  <si>
    <t>Citrus Museum</t>
  </si>
  <si>
    <t>서복전시관</t>
  </si>
  <si>
    <t>Seobok Exhibition Hall</t>
  </si>
  <si>
    <t>서귀포도립해양공원</t>
  </si>
  <si>
    <t>Seogwipo Maritime Park</t>
  </si>
  <si>
    <t>아프리카박물관</t>
  </si>
  <si>
    <t>Africa Museum</t>
  </si>
  <si>
    <t>아중섭미술관</t>
  </si>
  <si>
    <t>Lee Joong-seop Gallery</t>
  </si>
  <si>
    <t>테디베어뮤지엄</t>
  </si>
  <si>
    <t>Teddy Bear Museum</t>
  </si>
  <si>
    <t>퍼시픽랜드</t>
  </si>
  <si>
    <t>Pacific Land</t>
  </si>
  <si>
    <t>산방산</t>
  </si>
  <si>
    <t>Mt. Sanbang</t>
  </si>
  <si>
    <t>성산일출봉</t>
  </si>
  <si>
    <r>
      <t xml:space="preserve"> </t>
    </r>
    <r>
      <rPr>
        <sz val="10"/>
        <rFont val="Arial"/>
        <family val="2"/>
      </rPr>
      <t xml:space="preserve">         2) 2007</t>
    </r>
    <r>
      <rPr>
        <sz val="10"/>
        <rFont val="돋움"/>
        <family val="3"/>
      </rPr>
      <t>년도부터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</si>
  <si>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합계에는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</si>
  <si>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합계에는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</si>
  <si>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면</t>
    </r>
    <r>
      <rPr>
        <sz val="10"/>
        <rFont val="Arial"/>
        <family val="2"/>
      </rPr>
      <t>)</t>
    </r>
  </si>
  <si>
    <r>
      <t xml:space="preserve">(Unit : number, </t>
    </r>
    <r>
      <rPr>
        <sz val="10"/>
        <rFont val="Arial"/>
        <family val="2"/>
      </rPr>
      <t>plane</t>
    </r>
    <r>
      <rPr>
        <sz val="10"/>
        <rFont val="Arial"/>
        <family val="2"/>
      </rPr>
      <t xml:space="preserve"> 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</si>
  <si>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, kg</t>
    </r>
    <r>
      <rPr>
        <sz val="10"/>
        <rFont val="Arial"/>
        <family val="2"/>
      </rPr>
      <t>)</t>
    </r>
  </si>
  <si>
    <r>
      <t>(Unit : thousand person, ton</t>
    </r>
    <r>
      <rPr>
        <sz val="10"/>
        <rFont val="Arial"/>
        <family val="2"/>
      </rPr>
      <t>, kg</t>
    </r>
    <r>
      <rPr>
        <sz val="10"/>
        <rFont val="Arial"/>
        <family val="2"/>
      </rPr>
      <t>)</t>
    </r>
  </si>
  <si>
    <t>무  안</t>
  </si>
  <si>
    <r>
      <t>B73</t>
    </r>
    <r>
      <rPr>
        <sz val="10"/>
        <rFont val="Arial"/>
        <family val="2"/>
      </rPr>
      <t>7</t>
    </r>
  </si>
  <si>
    <r>
      <t>0</t>
    </r>
    <r>
      <rPr>
        <sz val="10"/>
        <rFont val="Arial"/>
        <family val="2"/>
      </rPr>
      <t>9</t>
    </r>
    <r>
      <rPr>
        <sz val="10"/>
        <rFont val="Arial"/>
        <family val="2"/>
      </rPr>
      <t>.0</t>
    </r>
    <r>
      <rPr>
        <sz val="10"/>
        <rFont val="Arial"/>
        <family val="2"/>
      </rPr>
      <t>5</t>
    </r>
    <r>
      <rPr>
        <sz val="10"/>
        <rFont val="Arial"/>
        <family val="2"/>
      </rPr>
      <t>.</t>
    </r>
    <r>
      <rPr>
        <sz val="10"/>
        <rFont val="Arial"/>
        <family val="2"/>
      </rPr>
      <t>31</t>
    </r>
  </si>
  <si>
    <r>
      <t>M</t>
    </r>
    <r>
      <rPr>
        <sz val="10"/>
        <rFont val="Arial"/>
        <family val="2"/>
      </rPr>
      <t>uan</t>
    </r>
  </si>
  <si>
    <t>고찌→제주</t>
  </si>
  <si>
    <t>우베→제주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</si>
  <si>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
         </t>
    </r>
  </si>
  <si>
    <t xml:space="preserve">Source : Busan Regional Maritime Affairs and Port Office
Jeju Maritime Management Div.     </t>
  </si>
  <si>
    <t xml:space="preserve">          1) 서귀↔부산 항로 폐업(2000.8.16)</t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</si>
  <si>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운항중단</t>
    </r>
    <r>
      <rPr>
        <sz val="10"/>
        <rFont val="Arial"/>
        <family val="2"/>
      </rPr>
      <t>(</t>
    </r>
    <r>
      <rPr>
        <sz val="10"/>
        <rFont val="Arial"/>
        <family val="2"/>
      </rPr>
      <t>2002</t>
    </r>
    <r>
      <rPr>
        <sz val="10"/>
        <rFont val="Arial"/>
        <family val="2"/>
      </rPr>
      <t>. 9)</t>
    </r>
  </si>
  <si>
    <r>
      <t xml:space="preserve">    2) </t>
    </r>
    <r>
      <rPr>
        <sz val="10"/>
        <rFont val="굴림"/>
        <family val="3"/>
      </rPr>
      <t>제주↔목포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퀸메리호가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운항중단</t>
    </r>
    <r>
      <rPr>
        <sz val="10"/>
        <rFont val="Arial"/>
        <family val="2"/>
      </rPr>
      <t>(</t>
    </r>
    <r>
      <rPr>
        <sz val="10"/>
        <rFont val="Arial"/>
        <family val="2"/>
      </rPr>
      <t>2002</t>
    </r>
    <r>
      <rPr>
        <sz val="10"/>
        <rFont val="Arial"/>
        <family val="2"/>
      </rPr>
      <t>. 9)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</si>
  <si>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제주↔여수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폐업</t>
    </r>
    <r>
      <rPr>
        <sz val="10"/>
        <rFont val="Arial"/>
        <family val="2"/>
      </rPr>
      <t>(</t>
    </r>
    <r>
      <rPr>
        <sz val="10"/>
        <rFont val="Arial"/>
        <family val="2"/>
      </rPr>
      <t>2004</t>
    </r>
    <r>
      <rPr>
        <sz val="10"/>
        <rFont val="Arial"/>
        <family val="2"/>
      </rPr>
      <t>. 6)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</si>
  <si>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제주↔녹동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운항재개</t>
    </r>
    <r>
      <rPr>
        <sz val="10"/>
        <rFont val="Arial"/>
        <family val="2"/>
      </rPr>
      <t>(</t>
    </r>
    <r>
      <rPr>
        <sz val="10"/>
        <rFont val="Arial"/>
        <family val="2"/>
      </rPr>
      <t>2002</t>
    </r>
    <r>
      <rPr>
        <sz val="10"/>
        <rFont val="Arial"/>
        <family val="2"/>
      </rPr>
      <t>. 3)</t>
    </r>
  </si>
  <si>
    <r>
      <t xml:space="preserve">      2) </t>
    </r>
    <r>
      <rPr>
        <sz val="10"/>
        <rFont val="굴림"/>
        <family val="3"/>
      </rPr>
      <t>성산포↔통영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운항중단</t>
    </r>
    <r>
      <rPr>
        <sz val="10"/>
        <rFont val="Arial"/>
        <family val="2"/>
      </rPr>
      <t>(</t>
    </r>
    <r>
      <rPr>
        <sz val="10"/>
        <rFont val="Arial"/>
        <family val="2"/>
      </rPr>
      <t>2004</t>
    </r>
    <r>
      <rPr>
        <sz val="10"/>
        <rFont val="Arial"/>
        <family val="2"/>
      </rPr>
      <t>. 7)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</si>
  <si>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</si>
  <si>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(Unit : place, person</t>
    </r>
    <r>
      <rPr>
        <sz val="10"/>
        <rFont val="Arial"/>
        <family val="2"/>
      </rPr>
      <t>, million won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</si>
  <si>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</si>
  <si>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</si>
  <si>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Y</t>
    </r>
    <r>
      <rPr>
        <sz val="10"/>
        <rFont val="Arial"/>
        <family val="2"/>
      </rPr>
      <t>ear</t>
    </r>
  </si>
  <si>
    <r>
      <t>P</t>
    </r>
    <r>
      <rPr>
        <sz val="10"/>
        <rFont val="Arial"/>
        <family val="2"/>
      </rPr>
      <t>ost Office</t>
    </r>
  </si>
  <si>
    <t>Seongsan Ilchulbong</t>
  </si>
  <si>
    <t>신영영화박물관</t>
  </si>
  <si>
    <t>Shinyoung Cinema Museum</t>
  </si>
  <si>
    <t>마라해양도립공원</t>
  </si>
  <si>
    <t>Mara Maritime Park</t>
  </si>
  <si>
    <t>소인국테마파크</t>
  </si>
  <si>
    <t>Miniature Theme Park, Soingook</t>
  </si>
  <si>
    <t>일출랜드</t>
  </si>
  <si>
    <t>Ilchul Land</t>
  </si>
  <si>
    <t>제주민속촌박물관</t>
  </si>
  <si>
    <t>Jeju Folk Village Museum</t>
  </si>
  <si>
    <t>제주조각공원</t>
  </si>
  <si>
    <t>Jeju Art Park</t>
  </si>
  <si>
    <t xml:space="preserve">          International Lines</t>
  </si>
  <si>
    <t>91.05.20</t>
  </si>
  <si>
    <t>Fukuoka</t>
  </si>
  <si>
    <t>00.05.28</t>
  </si>
  <si>
    <t>Shanghai</t>
  </si>
  <si>
    <r>
      <t xml:space="preserve">    </t>
    </r>
    <r>
      <rPr>
        <b/>
        <sz val="18"/>
        <rFont val="Arial"/>
        <family val="2"/>
      </rPr>
      <t xml:space="preserve">7. </t>
    </r>
    <r>
      <rPr>
        <b/>
        <sz val="18"/>
        <rFont val="굴림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        Transportation by Airline Routes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</si>
  <si>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</si>
  <si>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</si>
  <si>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</si>
  <si>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</si>
  <si>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</si>
  <si>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</si>
  <si>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</si>
  <si>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Volume of</t>
  </si>
  <si>
    <t>Fright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</si>
  <si>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</si>
  <si>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</si>
  <si>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</si>
  <si>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</si>
  <si>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</si>
  <si>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</si>
  <si>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</si>
  <si>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</si>
  <si>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</si>
  <si>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 xml:space="preserve">May 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</si>
  <si>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</si>
  <si>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</si>
  <si>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</si>
  <si>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</si>
  <si>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</si>
  <si>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</si>
  <si>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</si>
  <si>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</si>
  <si>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</si>
  <si>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</si>
  <si>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</si>
  <si>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</si>
  <si>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</si>
  <si>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</si>
  <si>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>2004</t>
    </r>
    <r>
      <rPr>
        <sz val="10"/>
        <rFont val="Arial"/>
        <family val="2"/>
      </rPr>
      <t>(Jejusi)</t>
    </r>
  </si>
  <si>
    <r>
      <t>2003</t>
    </r>
    <r>
      <rPr>
        <sz val="10"/>
        <rFont val="Arial"/>
        <family val="2"/>
      </rPr>
      <t>(Jejusi)</t>
    </r>
  </si>
  <si>
    <r>
      <t>2003</t>
    </r>
    <r>
      <rPr>
        <sz val="10"/>
        <rFont val="Arial"/>
        <family val="2"/>
      </rPr>
      <t>(Bukjeju)</t>
    </r>
  </si>
  <si>
    <r>
      <t>2004</t>
    </r>
    <r>
      <rPr>
        <sz val="10"/>
        <rFont val="Arial"/>
        <family val="2"/>
      </rPr>
      <t>(Bukjeju)</t>
    </r>
  </si>
  <si>
    <r>
      <t>Y</t>
    </r>
    <r>
      <rPr>
        <sz val="10"/>
        <rFont val="Arial"/>
        <family val="2"/>
      </rPr>
      <t>ear &amp; 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</si>
  <si>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</si>
  <si>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</si>
  <si>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</si>
  <si>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시별</t>
    </r>
  </si>
  <si>
    <r>
      <t>Y</t>
    </r>
    <r>
      <rPr>
        <sz val="10"/>
        <rFont val="Arial"/>
        <family val="2"/>
      </rPr>
      <t>ear &amp;
Month</t>
    </r>
  </si>
  <si>
    <t xml:space="preserve">   주 : 1) 여객및화물등록대수는 12월말 현재 수치이며 수송인원및 수송량은 연간합계임</t>
  </si>
  <si>
    <r>
      <t xml:space="preserve"> </t>
    </r>
    <r>
      <rPr>
        <sz val="10"/>
        <rFont val="Arial"/>
        <family val="2"/>
      </rP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</si>
  <si>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</si>
  <si>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r>
      <t>Y</t>
    </r>
    <r>
      <rPr>
        <sz val="10"/>
        <rFont val="Arial"/>
        <family val="2"/>
      </rPr>
      <t>ear &amp;
Month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</si>
  <si>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</si>
  <si>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</si>
  <si>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</si>
  <si>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t>연  별</t>
  </si>
  <si>
    <r>
      <t>Y</t>
    </r>
    <r>
      <rPr>
        <sz val="10"/>
        <rFont val="Arial"/>
        <family val="2"/>
      </rPr>
      <t>ear &amp;
Month</t>
    </r>
  </si>
  <si>
    <r>
      <t xml:space="preserve"> </t>
    </r>
    <r>
      <rPr>
        <sz val="10"/>
        <rFont val="Arial"/>
        <family val="2"/>
      </rP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</si>
  <si>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</si>
  <si>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</si>
  <si>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</t>
    </r>
    <r>
      <rPr>
        <sz val="10"/>
        <rFont val="Arial"/>
        <family val="2"/>
      </rPr>
      <t xml:space="preserve">               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</si>
  <si>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</si>
  <si>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</si>
  <si>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XI. </t>
    </r>
    <r>
      <rPr>
        <b/>
        <sz val="22"/>
        <rFont val="돋움"/>
        <family val="3"/>
      </rPr>
      <t>교통</t>
    </r>
    <r>
      <rPr>
        <b/>
        <sz val="22"/>
        <rFont val="Arial"/>
        <family val="2"/>
      </rPr>
      <t>·</t>
    </r>
    <r>
      <rPr>
        <b/>
        <sz val="22"/>
        <rFont val="돋움"/>
        <family val="3"/>
      </rPr>
      <t>관광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정보통신</t>
    </r>
    <r>
      <rPr>
        <b/>
        <sz val="22"/>
        <rFont val="Arial"/>
        <family val="2"/>
      </rPr>
      <t xml:space="preserve">      Transportation, Tourism and Information Telecommunications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</si>
  <si>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</si>
  <si>
    <r>
      <t xml:space="preserve"> 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Tourism Policy Div.</t>
    </r>
  </si>
  <si>
    <t>-</t>
  </si>
  <si>
    <t>-</t>
  </si>
  <si>
    <t>-</t>
  </si>
  <si>
    <r>
      <t xml:space="preserve">8.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</si>
  <si>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</si>
  <si>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</si>
  <si>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</si>
  <si>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</si>
  <si>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</si>
  <si>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</si>
  <si>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</si>
  <si>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</si>
  <si>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</si>
  <si>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</si>
  <si>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</si>
  <si>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Passenger</t>
  </si>
  <si>
    <t>Cargo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</si>
  <si>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</si>
  <si>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Tanker</t>
  </si>
  <si>
    <t>Tugboat</t>
  </si>
  <si>
    <t>Others</t>
  </si>
  <si>
    <t>Steel</t>
  </si>
  <si>
    <r>
      <t>Wooden</t>
    </r>
    <r>
      <rPr>
        <sz val="9"/>
        <rFont val="Arial"/>
        <family val="2"/>
      </rPr>
      <t>(Others)</t>
    </r>
  </si>
  <si>
    <r>
      <t xml:space="preserve">척
</t>
    </r>
    <r>
      <rPr>
        <sz val="8"/>
        <rFont val="Arial"/>
        <family val="2"/>
      </rPr>
      <t>Number</t>
    </r>
  </si>
  <si>
    <r>
      <t xml:space="preserve">톤
</t>
    </r>
    <r>
      <rPr>
        <sz val="10"/>
        <rFont val="Arial"/>
        <family val="2"/>
      </rPr>
      <t>Ton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</si>
  <si>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관용선은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기타선에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</si>
  <si>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9.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</si>
  <si>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</si>
  <si>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</si>
  <si>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</si>
  <si>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</si>
  <si>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</si>
  <si>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</si>
  <si>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</si>
  <si>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</si>
  <si>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부산</t>
    </r>
    <r>
      <rPr>
        <vertAlign val="superscript"/>
        <sz val="10"/>
        <rFont val="Arial"/>
        <family val="2"/>
      </rPr>
      <t>1)</t>
    </r>
  </si>
  <si>
    <r>
      <t xml:space="preserve">Seogwipo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 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</si>
  <si>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</si>
  <si>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</si>
  <si>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</si>
  <si>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</si>
  <si>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수송량</t>
    </r>
    <r>
      <rPr>
        <sz val="10"/>
        <rFont val="Arial"/>
        <family val="2"/>
      </rPr>
      <t xml:space="preserve">  Volume of transportation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</si>
  <si>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</si>
  <si>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</si>
  <si>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</si>
  <si>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</si>
  <si>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</si>
  <si>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t xml:space="preserve">   Gross</t>
  </si>
  <si>
    <t>vessels</t>
  </si>
  <si>
    <t>ton</t>
  </si>
  <si>
    <t>Capacity</t>
  </si>
  <si>
    <t>operation</t>
  </si>
  <si>
    <r>
      <t xml:space="preserve">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</si>
  <si>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진도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</si>
  <si>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Jindo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</si>
  <si>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</si>
  <si>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</si>
  <si>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t>Gross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</si>
  <si>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</si>
  <si>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</si>
  <si>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</si>
  <si>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</si>
  <si>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m²,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</si>
  <si>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, number, person)</t>
    </r>
  </si>
  <si>
    <r>
      <t xml:space="preserve">  </t>
    </r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</si>
  <si>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 xml:space="preserve"> </t>
    </r>
    <r>
      <rPr>
        <sz val="10"/>
        <rFont val="돋움"/>
        <family val="3"/>
      </rPr>
      <t>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</si>
  <si>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물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</si>
  <si>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객</t>
    </r>
  </si>
  <si>
    <t>Sand beaches</t>
  </si>
  <si>
    <t>Facilities</t>
  </si>
  <si>
    <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</si>
  <si>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>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</si>
  <si>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</si>
  <si>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t>Number of</t>
  </si>
  <si>
    <t>Grand area</t>
  </si>
  <si>
    <t>Area</t>
  </si>
  <si>
    <t>(m)
Length</t>
  </si>
  <si>
    <t>Toilet</t>
  </si>
  <si>
    <t>visitors</t>
  </si>
  <si>
    <t>2 0 0 5</t>
  </si>
  <si>
    <t>이호해수욕장</t>
  </si>
  <si>
    <t>곽지해수욕장</t>
  </si>
  <si>
    <t>협재해수욕장</t>
  </si>
  <si>
    <t>함덕해수욕장</t>
  </si>
  <si>
    <t>김녕해수욕장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</si>
  <si>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</si>
  <si>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</si>
  <si>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주</t>
    </r>
    <r>
      <rPr>
        <sz val="10"/>
        <rFont val="Arial"/>
        <family val="2"/>
      </rPr>
      <t>: 1)</t>
    </r>
    <r>
      <rPr>
        <sz val="10"/>
        <rFont val="돋움"/>
        <family val="3"/>
      </rPr>
      <t>공설해수욕장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지정</t>
    </r>
    <r>
      <rPr>
        <sz val="10"/>
        <rFont val="Arial"/>
        <family val="2"/>
      </rPr>
      <t>(2002. 5. 1)</t>
    </r>
  </si>
  <si>
    <r>
      <t>삼양해수욕장</t>
    </r>
    <r>
      <rPr>
        <vertAlign val="superscript"/>
        <sz val="10"/>
        <color indexed="8"/>
        <rFont val="Arial"/>
        <family val="2"/>
      </rPr>
      <t>1)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</si>
  <si>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</si>
  <si>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</si>
  <si>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r>
      <t>특</t>
    </r>
    <r>
      <rPr>
        <sz val="10"/>
        <rFont val="Arial"/>
        <family val="2"/>
      </rPr>
      <t xml:space="preserve"> 1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</si>
  <si>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</si>
  <si>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1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</si>
  <si>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2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</si>
  <si>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3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</si>
  <si>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t>Total</t>
  </si>
  <si>
    <t>Deluxe lst</t>
  </si>
  <si>
    <t>Deluxe 2nd</t>
  </si>
  <si>
    <t>1st Class</t>
  </si>
  <si>
    <t>2nd Class</t>
  </si>
  <si>
    <t>3rd Class</t>
  </si>
  <si>
    <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</si>
  <si>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</si>
  <si>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 xml:space="preserve">2 0 0 7 </t>
  </si>
  <si>
    <t>2 0 0 8</t>
  </si>
  <si>
    <t xml:space="preserve">2 0 0 8 </t>
  </si>
  <si>
    <t xml:space="preserve">2 0 0 8 </t>
  </si>
  <si>
    <t>2 0 0 7</t>
  </si>
  <si>
    <t>2 0 0 8</t>
  </si>
  <si>
    <r>
      <t>Inter-city</t>
    </r>
    <r>
      <rPr>
        <sz val="10"/>
        <rFont val="Arial"/>
        <family val="2"/>
      </rPr>
      <t xml:space="preserve"> buses</t>
    </r>
  </si>
  <si>
    <r>
      <t>intra-city</t>
    </r>
    <r>
      <rPr>
        <sz val="10"/>
        <rFont val="Arial"/>
        <family val="2"/>
      </rPr>
      <t xml:space="preserve"> buses</t>
    </r>
  </si>
  <si>
    <r>
      <t>Taxy</t>
    </r>
    <r>
      <rPr>
        <sz val="10"/>
        <rFont val="Arial"/>
        <family val="2"/>
      </rPr>
      <t>(company)</t>
    </r>
  </si>
  <si>
    <r>
      <t>Private</t>
    </r>
    <r>
      <rPr>
        <sz val="10"/>
        <rFont val="Arial"/>
        <family val="2"/>
      </rPr>
      <t xml:space="preserve"> taxi</t>
    </r>
  </si>
  <si>
    <r>
      <t>Chartered</t>
    </r>
    <r>
      <rPr>
        <sz val="10"/>
        <rFont val="Arial"/>
        <family val="2"/>
      </rPr>
      <t xml:space="preserve"> buses</t>
    </r>
  </si>
  <si>
    <r>
      <t>General</t>
    </r>
    <r>
      <rPr>
        <sz val="10"/>
        <rFont val="Arial"/>
        <family val="2"/>
      </rPr>
      <t xml:space="preserve"> cargo</t>
    </r>
  </si>
  <si>
    <r>
      <t>Indivisual</t>
    </r>
    <r>
      <rPr>
        <sz val="10"/>
        <rFont val="Arial"/>
        <family val="2"/>
      </rPr>
      <t xml:space="preserve"> cargo</t>
    </r>
  </si>
  <si>
    <r>
      <t>Delivery</t>
    </r>
    <r>
      <rPr>
        <sz val="10"/>
        <rFont val="Arial"/>
        <family val="2"/>
      </rPr>
      <t xml:space="preserve"> cargo</t>
    </r>
  </si>
  <si>
    <r>
      <t>Funeral</t>
    </r>
    <r>
      <rPr>
        <sz val="10"/>
        <rFont val="Arial"/>
        <family val="2"/>
      </rPr>
      <t xml:space="preserve"> buses</t>
    </r>
  </si>
  <si>
    <t>Year</t>
  </si>
  <si>
    <t>Number</t>
  </si>
  <si>
    <t>Rooms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</si>
  <si>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</si>
  <si>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</si>
  <si>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</si>
  <si>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r>
      <t xml:space="preserve"> </t>
    </r>
    <r>
      <rPr>
        <sz val="10"/>
        <rFont val="돋움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</si>
  <si>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t>수입실적</t>
  </si>
  <si>
    <r>
      <t>(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</si>
  <si>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Deluxe 1st</t>
  </si>
  <si>
    <t>Receipts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</si>
  <si>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관광정책과</t>
    </r>
  </si>
  <si>
    <t>agency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</si>
  <si>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</si>
  <si>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each, person)</t>
  </si>
  <si>
    <r>
      <t xml:space="preserve">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</si>
  <si>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</si>
  <si>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집배원수</t>
    </r>
    <r>
      <rPr>
        <vertAlign val="superscript"/>
        <sz val="10"/>
        <rFont val="Arial"/>
        <family val="2"/>
      </rPr>
      <t xml:space="preserve"> </t>
    </r>
  </si>
  <si>
    <r>
      <t xml:space="preserve">  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Post box </t>
    </r>
  </si>
  <si>
    <r>
      <t>사서함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시설수</t>
    </r>
    <r>
      <rPr>
        <vertAlign val="superscript"/>
        <sz val="10"/>
        <rFont val="Arial"/>
        <family val="2"/>
      </rPr>
      <t>1)</t>
    </r>
  </si>
  <si>
    <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  Delivery equipment</t>
    </r>
  </si>
  <si>
    <r>
      <t>우표류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판매소</t>
    </r>
  </si>
  <si>
    <t>계</t>
  </si>
  <si>
    <r>
      <t xml:space="preserve"> 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</si>
  <si>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</si>
  <si>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</si>
  <si>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</si>
  <si>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실</t>
    </r>
  </si>
  <si>
    <t>우편취급소</t>
  </si>
  <si>
    <t>갑</t>
  </si>
  <si>
    <t>을</t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</si>
  <si>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</si>
  <si>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</si>
  <si>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</t>
    </r>
  </si>
  <si>
    <t>General post</t>
  </si>
  <si>
    <t>Branch post</t>
  </si>
  <si>
    <t>Special post</t>
  </si>
  <si>
    <t>Military post</t>
  </si>
  <si>
    <t>Detached  post</t>
  </si>
  <si>
    <t>No. of</t>
  </si>
  <si>
    <t xml:space="preserve">Stamp sale </t>
  </si>
  <si>
    <t>Total</t>
  </si>
  <si>
    <t>office</t>
  </si>
  <si>
    <t>Postal agency</t>
  </si>
  <si>
    <t>staffs</t>
  </si>
  <si>
    <t>postmen</t>
  </si>
  <si>
    <t>Standing</t>
  </si>
  <si>
    <t>Hanging</t>
  </si>
  <si>
    <t>Post box</t>
  </si>
  <si>
    <t>Motor vehicle</t>
  </si>
  <si>
    <t>Motorcycle</t>
  </si>
  <si>
    <t>Bicycle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</si>
  <si>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</si>
  <si>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제주체신청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</si>
  <si>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</si>
  <si>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t>(Unit : thousand letters)</t>
  </si>
  <si>
    <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</si>
  <si>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</si>
  <si>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</si>
  <si>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</si>
  <si>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</si>
  <si>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</si>
  <si>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t>General mail</t>
  </si>
  <si>
    <t>Special mail</t>
  </si>
  <si>
    <t>Parcel</t>
  </si>
  <si>
    <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</si>
  <si>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</si>
  <si>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t>Receipt</t>
  </si>
  <si>
    <t>Delivery</t>
  </si>
  <si>
    <t>제주우편집중국</t>
  </si>
  <si>
    <t>Jeju Post Office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</si>
  <si>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</si>
  <si>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t>서귀포우체국</t>
  </si>
  <si>
    <t>Seogwipo Post office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</si>
  <si>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제주체신청</t>
    </r>
  </si>
  <si>
    <t xml:space="preserve">    Source : Jeju Regional Communications Office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</si>
  <si>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</si>
  <si>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</si>
  <si>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>계</t>
    </r>
    <r>
      <rPr>
        <sz val="10"/>
        <rFont val="Arial"/>
        <family val="2"/>
      </rPr>
      <t xml:space="preserve">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</si>
  <si>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General mail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</si>
  <si>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Special mail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</si>
  <si>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Parcel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</si>
  <si>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내
</t>
    </r>
    <r>
      <rPr>
        <sz val="10"/>
        <rFont val="Arial"/>
        <family val="2"/>
      </rPr>
      <t>Domestic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</si>
  <si>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제
</t>
    </r>
    <r>
      <rPr>
        <sz val="10"/>
        <rFont val="Arial"/>
        <family val="2"/>
      </rPr>
      <t>International</t>
    </r>
  </si>
  <si>
    <t>대여차</t>
  </si>
  <si>
    <t>Rent Car</t>
  </si>
  <si>
    <r>
      <t xml:space="preserve">          </t>
    </r>
    <r>
      <rPr>
        <b/>
        <sz val="10"/>
        <color indexed="10"/>
        <rFont val="Arial"/>
        <family val="2"/>
      </rPr>
      <t>International Lines</t>
    </r>
  </si>
  <si>
    <t>Source : Jeju Regional  Communications Office</t>
  </si>
  <si>
    <r>
      <t xml:space="preserve">13. </t>
    </r>
    <r>
      <rPr>
        <b/>
        <sz val="18"/>
        <color indexed="8"/>
        <rFont val="HY중고딕"/>
        <family val="1"/>
      </rPr>
      <t>항로표지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시설</t>
    </r>
    <r>
      <rPr>
        <b/>
        <sz val="18"/>
        <color indexed="8"/>
        <rFont val="Arial"/>
        <family val="2"/>
      </rPr>
      <t xml:space="preserve"> Navigation Aids</t>
    </r>
  </si>
  <si>
    <r>
      <t>합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계</t>
    </r>
  </si>
  <si>
    <r>
      <t>등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표</t>
    </r>
  </si>
  <si>
    <r>
      <t>도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등</t>
    </r>
  </si>
  <si>
    <r>
      <t>등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주</t>
    </r>
  </si>
  <si>
    <r>
      <t>입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표</t>
    </r>
  </si>
  <si>
    <r>
      <t>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표</t>
    </r>
  </si>
  <si>
    <t>제주돌문화공원</t>
  </si>
  <si>
    <t>해녀박물관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</si>
  <si>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Transportaion and Aviation  policy Div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</si>
  <si>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교통항공정책과</t>
    </r>
  </si>
  <si>
    <r>
      <t>수송량</t>
    </r>
    <r>
      <rPr>
        <sz val="10"/>
        <rFont val="Arial"/>
        <family val="2"/>
      </rPr>
      <t>Volume of transportation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</si>
  <si>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</si>
  <si>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</si>
  <si>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</si>
  <si>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</si>
  <si>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월별</t>
    </r>
  </si>
  <si>
    <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</si>
  <si>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1)   International Lines</t>
    </r>
  </si>
  <si>
    <t>Year &amp;
Month</t>
  </si>
  <si>
    <r>
      <t>계</t>
    </r>
    <r>
      <rPr>
        <sz val="10"/>
        <rFont val="Arial"/>
        <family val="2"/>
      </rPr>
      <t xml:space="preserve">    Total</t>
    </r>
  </si>
  <si>
    <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</si>
  <si>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</si>
  <si>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</si>
  <si>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</si>
  <si>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</si>
  <si>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</si>
  <si>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편</t>
    </r>
  </si>
  <si>
    <t>Passengers</t>
  </si>
  <si>
    <t>Freight</t>
  </si>
  <si>
    <t>Mail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</si>
  <si>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</si>
  <si>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</si>
  <si>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</si>
  <si>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</si>
  <si>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</si>
  <si>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</si>
  <si>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</si>
  <si>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</si>
  <si>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</si>
  <si>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</si>
  <si>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</si>
  <si>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</si>
  <si>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</si>
  <si>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</si>
  <si>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</si>
  <si>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</si>
  <si>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</si>
  <si>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</si>
  <si>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</si>
  <si>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</si>
  <si>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</si>
  <si>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</si>
  <si>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</si>
  <si>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</si>
  <si>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>상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해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</si>
  <si>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</si>
  <si>
    <r>
      <t xml:space="preserve"> </t>
    </r>
    <r>
      <rPr>
        <sz val="10"/>
        <rFont val="돋움"/>
        <family val="3"/>
      </rPr>
      <t>청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</si>
  <si>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</si>
  <si>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광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</si>
  <si>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t>부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</si>
  <si>
    <r>
      <t>김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포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</si>
  <si>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</si>
  <si>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</si>
  <si>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 xml:space="preserve">      (Unit : person, thousand ton)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</si>
  <si>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</si>
  <si>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</si>
  <si>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</si>
  <si>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</si>
  <si>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Year</t>
  </si>
  <si>
    <t>Total</t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</si>
  <si>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</si>
  <si>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</si>
  <si>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</si>
  <si>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</si>
  <si>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</si>
  <si>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Passengers</t>
  </si>
  <si>
    <t>Freight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</si>
  <si>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운임톤이며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외항선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여객은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유람선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</si>
  <si>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Note : The amount of cargo transportation means weight</t>
  </si>
  <si>
    <r>
      <t>수송량</t>
    </r>
    <r>
      <rPr>
        <sz val="10"/>
        <rFont val="Arial"/>
        <family val="2"/>
      </rPr>
      <t xml:space="preserve"> Volume of transportation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</si>
  <si>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</si>
  <si>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</si>
  <si>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Number of</t>
  </si>
  <si>
    <t>Gross</t>
  </si>
  <si>
    <t>vessels</t>
  </si>
  <si>
    <t>ton</t>
  </si>
  <si>
    <t>Capacity</t>
  </si>
  <si>
    <t>operation</t>
  </si>
  <si>
    <r>
      <t xml:space="preserve"> 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</si>
  <si>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여수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</si>
  <si>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Yeosu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</si>
  <si>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</si>
  <si>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</si>
  <si>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</si>
  <si>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수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송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 xml:space="preserve">량
</t>
    </r>
    <r>
      <rPr>
        <sz val="9"/>
        <rFont val="Arial"/>
        <family val="2"/>
      </rPr>
      <t>Volume of transportation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</si>
  <si>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</si>
  <si>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</si>
  <si>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</si>
  <si>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t>Vessels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</si>
  <si>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녹동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</si>
  <si>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</si>
  <si>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교통항공정책과</t>
    </r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</si>
  <si>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</si>
  <si>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</si>
  <si>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</si>
  <si>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시외버스</t>
  </si>
  <si>
    <t>농어촌버스</t>
  </si>
  <si>
    <t>택시(업체)</t>
  </si>
  <si>
    <t>전세버스</t>
  </si>
  <si>
    <t>일반화물</t>
  </si>
  <si>
    <t>개별화물</t>
  </si>
  <si>
    <t>용달화물(업체)</t>
  </si>
  <si>
    <t>특수여객</t>
  </si>
  <si>
    <t>시    별</t>
  </si>
  <si>
    <t>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</si>
  <si>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</si>
  <si>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</si>
  <si>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교통항공정책과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</si>
  <si>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관광정책과</t>
    </r>
  </si>
  <si>
    <r>
      <t xml:space="preserve"> </t>
    </r>
    <r>
      <rPr>
        <sz val="10"/>
        <rFont val="Arial"/>
        <family val="2"/>
      </rPr>
      <t xml:space="preserve">      3) </t>
    </r>
    <r>
      <rPr>
        <sz val="10"/>
        <rFont val="돋움"/>
        <family val="3"/>
      </rPr>
      <t>제주도특별자치도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</si>
  <si>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A300</t>
  </si>
  <si>
    <t>89.01.10</t>
  </si>
  <si>
    <t>89.01.13</t>
  </si>
  <si>
    <t>Q400</t>
  </si>
  <si>
    <t>75분</t>
  </si>
  <si>
    <t>2006.6.5</t>
  </si>
  <si>
    <t>60분</t>
  </si>
  <si>
    <t>2006.8.25</t>
  </si>
  <si>
    <r>
      <t xml:space="preserve">    7.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Transportation by Airline Routes(Cont'd)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</si>
  <si>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</si>
  <si>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</si>
  <si>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</si>
  <si>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t>Year</t>
  </si>
  <si>
    <t>연별</t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</si>
  <si>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</si>
  <si>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t>연   별</t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</si>
  <si>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</si>
  <si>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</si>
  <si>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</si>
  <si>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노선별</t>
  </si>
  <si>
    <t>Number of</t>
  </si>
  <si>
    <t>Volume of</t>
  </si>
  <si>
    <t>Route</t>
  </si>
  <si>
    <t>Routes</t>
  </si>
  <si>
    <t>Scheduled Flights</t>
  </si>
  <si>
    <t>Passengers</t>
  </si>
  <si>
    <t>Fright</t>
  </si>
  <si>
    <t>2 0 0 6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</si>
  <si>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</si>
  <si>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</si>
  <si>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</si>
  <si>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</si>
  <si>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</si>
  <si>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r>
      <t xml:space="preserve">    7.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 xml:space="preserve">)          </t>
    </r>
  </si>
  <si>
    <r>
      <t xml:space="preserve">11.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Arial"/>
        <family val="2"/>
      </rPr>
      <t xml:space="preserve">           Characteristics of Regular Passenger Vessels</t>
    </r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</si>
  <si>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</si>
  <si>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</si>
  <si>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</si>
  <si>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</si>
  <si>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</si>
  <si>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</si>
  <si>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</si>
  <si>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 xml:space="preserve"> </t>
    </r>
    <r>
      <rPr>
        <sz val="10"/>
        <rFont val="굴림"/>
        <family val="3"/>
      </rPr>
      <t>취항년월일</t>
    </r>
  </si>
  <si>
    <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</si>
  <si>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</si>
  <si>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</si>
  <si>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</si>
  <si>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</si>
  <si>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Gross</t>
  </si>
  <si>
    <t>Capacity</t>
  </si>
  <si>
    <t>Maximum</t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</si>
  <si>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</si>
  <si>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</si>
  <si>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t>first</t>
  </si>
  <si>
    <t>Distance of</t>
  </si>
  <si>
    <t>Vessels</t>
  </si>
  <si>
    <t>transportation</t>
  </si>
  <si>
    <t>tonnage</t>
  </si>
  <si>
    <t>of passengers</t>
  </si>
  <si>
    <t>speed</t>
  </si>
  <si>
    <t>Departure</t>
  </si>
  <si>
    <t>Entry</t>
  </si>
  <si>
    <t>voyage</t>
  </si>
  <si>
    <r>
      <t xml:space="preserve">코지아일랜드호
</t>
    </r>
    <r>
      <rPr>
        <sz val="10"/>
        <rFont val="Arial"/>
        <family val="2"/>
      </rPr>
      <t>COZY ISLAND</t>
    </r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</si>
  <si>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</si>
  <si>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r>
      <t xml:space="preserve">제주↔목포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Mokpo</t>
    </r>
  </si>
  <si>
    <r>
      <t xml:space="preserve">여       객
</t>
    </r>
    <r>
      <rPr>
        <sz val="10"/>
        <rFont val="Arial"/>
        <family val="2"/>
      </rPr>
      <t>Passengers Only</t>
    </r>
  </si>
  <si>
    <t>04. 8</t>
  </si>
  <si>
    <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</si>
  <si>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</si>
  <si>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</si>
  <si>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2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2</t>
    </r>
  </si>
  <si>
    <r>
      <t xml:space="preserve">제주↔인천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Incheon</t>
    </r>
  </si>
  <si>
    <t>오하마나호
Ohamana</t>
  </si>
  <si>
    <t>03. 3</t>
  </si>
  <si>
    <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</si>
  <si>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t xml:space="preserve">남해고속카훼리 7호
</t>
    </r>
    <r>
      <rPr>
        <sz val="9"/>
        <rFont val="굴림"/>
        <family val="3"/>
      </rPr>
      <t>Namhae Express Car-Ferry No.7</t>
    </r>
  </si>
  <si>
    <t>04. 3</t>
  </si>
  <si>
    <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</si>
  <si>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t>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Sam Yeong</t>
    </r>
  </si>
  <si>
    <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</si>
  <si>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t>08:30
10:00
14:00</t>
  </si>
  <si>
    <t>09:40
11:50
15:10</t>
  </si>
  <si>
    <t>88. 9</t>
  </si>
  <si>
    <t>유인등대</t>
  </si>
  <si>
    <t>무인등대</t>
  </si>
  <si>
    <t>등부표</t>
  </si>
  <si>
    <t>무신호</t>
  </si>
  <si>
    <t>전파표지</t>
  </si>
  <si>
    <t>교량표지</t>
  </si>
  <si>
    <t>Total</t>
  </si>
  <si>
    <t>Manned light house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</si>
  <si>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Transportaion and Aviation  policy Div</t>
    </r>
  </si>
  <si>
    <t>Source : Jeju Special Self-Governing Province Transportaion and Aviation  policy Div</t>
  </si>
  <si>
    <r>
      <t xml:space="preserve">Source : </t>
    </r>
    <r>
      <rPr>
        <sz val="10"/>
        <rFont val="Arial"/>
        <family val="2"/>
      </rPr>
      <t xml:space="preserve"> Parking Management</t>
    </r>
    <r>
      <rPr>
        <sz val="10"/>
        <rFont val="Arial"/>
        <family val="2"/>
      </rPr>
      <t xml:space="preserve"> Div</t>
    </r>
    <r>
      <rPr>
        <sz val="10"/>
        <rFont val="Arial"/>
        <family val="2"/>
      </rPr>
      <t>.</t>
    </r>
  </si>
  <si>
    <t xml:space="preserve"> </t>
  </si>
  <si>
    <t xml:space="preserve">2 0 0 8 </t>
  </si>
  <si>
    <t>자료 : 한국공항공사</t>
  </si>
  <si>
    <t>Source : Korea Airports Corporation</t>
  </si>
  <si>
    <t>주 : 1) 화물에 수하물 제외</t>
  </si>
  <si>
    <t>자료 : 한국공항공사                                                                                                                                                                                      Source : Korea Airports Corporation</t>
  </si>
  <si>
    <t>자료 : 한국공항공사                                                                                                                                                                                          Source : Korea Airports Corporation</t>
  </si>
  <si>
    <t>자료 : 한국공항공사                                                                                                                                                     Source : Korea Airports Corporation</t>
  </si>
  <si>
    <t>Source : Korea Airports Corporation</t>
  </si>
  <si>
    <t>제주→인천</t>
  </si>
  <si>
    <r>
      <t>Route</t>
    </r>
    <r>
      <rPr>
        <sz val="10"/>
        <rFont val="Arial"/>
        <family val="2"/>
      </rPr>
      <t>s</t>
    </r>
  </si>
  <si>
    <r>
      <t xml:space="preserve">    7. </t>
    </r>
    <r>
      <rPr>
        <b/>
        <sz val="18"/>
        <color indexed="8"/>
        <rFont val="굴림"/>
        <family val="3"/>
      </rPr>
      <t>항공노선별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수송</t>
    </r>
    <r>
      <rPr>
        <b/>
        <sz val="18"/>
        <color indexed="8"/>
        <rFont val="Arial"/>
        <family val="2"/>
      </rPr>
      <t xml:space="preserve">                  Transportation by Airline Routes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</si>
  <si>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</si>
  <si>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Busan Regional Maritime Affairs and Port Office
Jeju Maritime Management Div.     </t>
  </si>
  <si>
    <t xml:space="preserve">                                          Source : Busan Regional Maritime Affairs and Port Office
                              Jeju Maritime Management Div.   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</si>
  <si>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</si>
  <si>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Busan Regional Maritime Affairs and Port Office
Jeju Maritime Management Div.   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</si>
  <si>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</si>
  <si>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Busan Regional Maritime Affairs and Port Office
Jeju Maritime Management Div.   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</si>
  <si>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항만개발과</t>
    </r>
  </si>
  <si>
    <t xml:space="preserve">           Source : Jeju Special Self-Governing Province Port Development Div.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</si>
  <si>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개소</t>
    </r>
    <r>
      <rPr>
        <sz val="10"/>
        <color indexed="8"/>
        <rFont val="Arial"/>
        <family val="2"/>
      </rPr>
      <t xml:space="preserve">) </t>
    </r>
  </si>
  <si>
    <t xml:space="preserve"> (Unit : place)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</si>
  <si>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Tourism Policy Div</t>
    </r>
    <r>
      <rPr>
        <sz val="10"/>
        <rFont val="Arial"/>
        <family val="2"/>
      </rPr>
      <t>.</t>
    </r>
  </si>
  <si>
    <t xml:space="preserve">                    Source : Jeju Special Self-Governing Province Tourism Policy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</si>
  <si>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출입국관리사무소</t>
    </r>
  </si>
  <si>
    <t xml:space="preserve">  Source : Korea Immigration Service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</si>
  <si>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관광정책과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문화진흥본부</t>
    </r>
    <r>
      <rPr>
        <sz val="10"/>
        <color indexed="8"/>
        <rFont val="Arial"/>
        <family val="2"/>
      </rPr>
      <t xml:space="preserve">               Source : Jeju Special Self-Governing Province  Tourism Policy  Div,  Culture Promotion Cente</t>
    </r>
  </si>
  <si>
    <t>Source : Jeju Special Self-Governing Province  Tourism Policy  Div,  Culture Promotion Cente</t>
  </si>
  <si>
    <r>
      <t xml:space="preserve"> </t>
    </r>
    <r>
      <rPr>
        <sz val="10"/>
        <rFont val="Arial"/>
        <family val="2"/>
      </rPr>
      <t xml:space="preserve">                </t>
    </r>
    <r>
      <rPr>
        <sz val="10"/>
        <rFont val="Arial"/>
        <family val="2"/>
      </rPr>
      <t>Source : Jeju Special Self-Governing Province  Tourism Policy  Div,  Culture Promotion Cente</t>
    </r>
  </si>
  <si>
    <t>Source : Jeju Special Self-Governing Province  Tourism Policy  Div</t>
  </si>
  <si>
    <t>Unmanned light house</t>
  </si>
  <si>
    <t>Light</t>
  </si>
  <si>
    <t>Range light</t>
  </si>
  <si>
    <t>Pole lights</t>
  </si>
  <si>
    <t>Lighted</t>
  </si>
  <si>
    <t>Unlight</t>
  </si>
  <si>
    <t>Unlighted</t>
  </si>
  <si>
    <t>Sound</t>
  </si>
  <si>
    <t>Radio</t>
  </si>
  <si>
    <t>Bridge</t>
  </si>
  <si>
    <t>beacon</t>
  </si>
  <si>
    <t>buoy</t>
  </si>
  <si>
    <t>fog signal</t>
  </si>
  <si>
    <t>aids</t>
  </si>
  <si>
    <r>
      <t>2</t>
    </r>
    <r>
      <rPr>
        <sz val="10"/>
        <rFont val="Arial"/>
        <family val="2"/>
      </rPr>
      <t xml:space="preserve"> 0 0 6 </t>
    </r>
  </si>
  <si>
    <r>
      <t xml:space="preserve">14.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Registration of Tourist Service Establishments</t>
    </r>
  </si>
  <si>
    <t xml:space="preserve">2 0 0 8 </t>
  </si>
  <si>
    <t>A330/A300/B737</t>
  </si>
  <si>
    <t>296/276/164</t>
  </si>
  <si>
    <t>62.12.02</t>
  </si>
  <si>
    <t>296/276/188</t>
  </si>
  <si>
    <t>62.12.16</t>
  </si>
  <si>
    <t>A300/B737</t>
  </si>
  <si>
    <t>266/188</t>
  </si>
  <si>
    <t>76.03.06</t>
  </si>
  <si>
    <t>77.08.01</t>
  </si>
  <si>
    <t>92.12.14</t>
  </si>
  <si>
    <t>85.07.10</t>
  </si>
  <si>
    <t>97.04.28</t>
  </si>
  <si>
    <t>01.07.13</t>
  </si>
  <si>
    <t>97.02.28</t>
  </si>
  <si>
    <t>주 : 1) 대한항공 정규노선 정기편+부정기편(출발+도착)</t>
  </si>
  <si>
    <t>B737/A320/A321</t>
  </si>
  <si>
    <t>160/145</t>
  </si>
  <si>
    <t>주 : 1) 아시아나항공 정규노선 정기편+부정기편(출발+도착)</t>
  </si>
  <si>
    <t>김    포</t>
  </si>
  <si>
    <t>B737/Q400</t>
  </si>
  <si>
    <t>189/78</t>
  </si>
  <si>
    <t>부    산</t>
  </si>
  <si>
    <t>65분</t>
  </si>
  <si>
    <t>2008.6.13</t>
  </si>
  <si>
    <t>청    주</t>
  </si>
  <si>
    <t>Gimpo</t>
  </si>
  <si>
    <t>Busan</t>
  </si>
  <si>
    <t>CheongJu</t>
  </si>
  <si>
    <t>주 : 1) 제주항공 정규노선 정기편+부정기편(출발+도착)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</si>
  <si>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</si>
  <si>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</si>
  <si>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</si>
  <si>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</si>
  <si>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</si>
  <si>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</si>
  <si>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</si>
  <si>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</si>
  <si>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t>노선별</t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</si>
  <si>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</si>
  <si>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</si>
  <si>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</si>
  <si>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</si>
  <si>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</si>
  <si>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</si>
  <si>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</si>
  <si>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</si>
  <si>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</si>
  <si>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</si>
  <si>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</si>
  <si>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</si>
  <si>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</si>
  <si>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</si>
  <si>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</si>
  <si>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</si>
  <si>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</si>
  <si>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</si>
  <si>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t>2 0 0 8</t>
  </si>
  <si>
    <r>
      <t>국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내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선</t>
    </r>
  </si>
  <si>
    <t>Domestic Lines</t>
  </si>
  <si>
    <t>부 산</t>
  </si>
  <si>
    <t>50분</t>
  </si>
  <si>
    <t>2008.12.1</t>
  </si>
  <si>
    <t>Busan</t>
  </si>
  <si>
    <t>자료 : 한국공항공사</t>
  </si>
  <si>
    <t>주 : 1) 에어부산 정규노선 정기편+부정기편(출발+도착)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</si>
  <si>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</si>
  <si>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</si>
  <si>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</si>
  <si>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</si>
  <si>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</si>
  <si>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</si>
  <si>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</si>
  <si>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</si>
  <si>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t>노선별</t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</si>
  <si>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</si>
  <si>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</si>
  <si>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</si>
  <si>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</si>
  <si>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</si>
  <si>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</si>
  <si>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</si>
  <si>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</si>
  <si>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</si>
  <si>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</si>
  <si>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</si>
  <si>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</si>
  <si>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</si>
  <si>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</si>
  <si>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</si>
  <si>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</si>
  <si>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</si>
  <si>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</si>
  <si>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t>2 0 0 8</t>
  </si>
  <si>
    <r>
      <t>국</t>
    </r>
    <r>
      <rPr>
        <b/>
        <sz val="10"/>
        <color indexed="8"/>
        <rFont val="Arial"/>
        <family val="2"/>
      </rPr>
      <t xml:space="preserve">     </t>
    </r>
    <r>
      <rPr>
        <b/>
        <sz val="10"/>
        <color indexed="8"/>
        <rFont val="굴림"/>
        <family val="3"/>
      </rPr>
      <t>내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8"/>
        <rFont val="굴림"/>
        <family val="3"/>
      </rPr>
      <t>선</t>
    </r>
  </si>
  <si>
    <t>Domestic Lines</t>
  </si>
  <si>
    <t>김    포</t>
  </si>
  <si>
    <t>B737</t>
  </si>
  <si>
    <t>65분</t>
  </si>
  <si>
    <t>2008.7.17</t>
  </si>
  <si>
    <t>Gimpo</t>
  </si>
  <si>
    <t>주 : 1) 진에어 정규노선 정기편+부정기편(출발+도착)</t>
  </si>
  <si>
    <t>제주→김포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</si>
  <si>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Seoul</t>
    </r>
  </si>
  <si>
    <t>제주→김해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</si>
  <si>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</si>
  <si>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t>제주→대구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</si>
  <si>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</si>
  <si>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t>제주→광주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</si>
  <si>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</si>
  <si>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t>제주→청주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</si>
  <si>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</si>
  <si>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t>제주→울산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</si>
  <si>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</si>
  <si>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t>제주→여수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</si>
  <si>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</si>
  <si>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t>제주→무안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</si>
  <si>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Muan</t>
    </r>
  </si>
  <si>
    <t>제주→사천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</si>
  <si>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Jinju</t>
    </r>
  </si>
  <si>
    <t>제주→군산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</si>
  <si>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</si>
  <si>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t>제주→원주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</si>
  <si>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Wonju</t>
    </r>
  </si>
  <si>
    <t>제주→인천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</si>
  <si>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</si>
  <si>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t>김포→제주</t>
  </si>
  <si>
    <r>
      <t>Seoul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</si>
  <si>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김해→제주</t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</si>
  <si>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</si>
  <si>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대구→제주</t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</si>
  <si>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</si>
  <si>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광주→제주</t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</si>
  <si>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</si>
  <si>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청주→제주</t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</si>
  <si>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</si>
  <si>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울산→제주</t>
  </si>
  <si>
    <r>
      <t>Ulsan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</si>
  <si>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여수→제주</t>
  </si>
  <si>
    <r>
      <t>Yeosu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</si>
  <si>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무안→제주</t>
  </si>
  <si>
    <r>
      <t>Muan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</si>
  <si>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사천→제주</t>
  </si>
  <si>
    <r>
      <t>Jinju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</si>
  <si>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군산→제주</t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</si>
  <si>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</si>
  <si>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원주→제주</t>
  </si>
  <si>
    <r>
      <t>Incheon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</si>
  <si>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인천→제주</t>
  </si>
  <si>
    <r>
      <t>Wonju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</si>
  <si>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제주→나고야</t>
  </si>
  <si>
    <t>JEJU→NAGOYA</t>
  </si>
  <si>
    <t>제주→니이가타</t>
  </si>
  <si>
    <t>JEJU→NIIGATA</t>
  </si>
  <si>
    <t>제주→동경</t>
  </si>
  <si>
    <t>JEJU→TOKYO NARITA</t>
  </si>
  <si>
    <t>제주→북경</t>
  </si>
  <si>
    <t>JEJU→BEIGING</t>
  </si>
  <si>
    <t>제주→오사카</t>
  </si>
  <si>
    <t>JEJU→OSAKA KANSAI</t>
  </si>
  <si>
    <t>JEJU→INCHEON</t>
  </si>
  <si>
    <t>제주→카고시마</t>
  </si>
  <si>
    <t>JEJU→KAGOSHIMA</t>
  </si>
  <si>
    <t>제주→푸동</t>
  </si>
  <si>
    <t>JEJU→PUDONG</t>
  </si>
  <si>
    <t>제주→후쿠오카</t>
  </si>
  <si>
    <t>JEJU→FUKUOKA</t>
  </si>
  <si>
    <t>나고야→제주</t>
  </si>
  <si>
    <t>NAGOYA→JEJU</t>
  </si>
  <si>
    <t>니이가타→제주</t>
  </si>
  <si>
    <t>NIIGATA→JEJU</t>
  </si>
  <si>
    <t>동경→제주</t>
  </si>
  <si>
    <t>TOKYO NARITA→JEJU</t>
  </si>
  <si>
    <t>북경→제주</t>
  </si>
  <si>
    <t>BEIGING→JEJU</t>
  </si>
  <si>
    <t>앵커리지→제주</t>
  </si>
  <si>
    <t>ANCHORAGE→JEJU</t>
  </si>
  <si>
    <t>오사카→제주</t>
  </si>
  <si>
    <t>OSAKA KANSAI→JEJU</t>
  </si>
  <si>
    <t>카고시마→제주</t>
  </si>
  <si>
    <t>KAGOSHIMA→JEJU</t>
  </si>
  <si>
    <t>후쿠오카→제주</t>
  </si>
  <si>
    <t>FUKUOKA→JEJU</t>
  </si>
  <si>
    <t xml:space="preserve"> </t>
  </si>
  <si>
    <t>자료 : 한국공항공사</t>
  </si>
  <si>
    <t xml:space="preserve"> 주1) 대한항공 정기+부정기 수송실적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</si>
  <si>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Seoul</t>
    </r>
  </si>
  <si>
    <t>제주→고찌</t>
  </si>
  <si>
    <t>JEJU→KOCHI</t>
  </si>
  <si>
    <t>제주→도야마</t>
  </si>
  <si>
    <t>JEJU→TOYAMA</t>
  </si>
  <si>
    <t>제주→하네다</t>
  </si>
  <si>
    <t>JEJU→TOKYO HANEDA</t>
  </si>
  <si>
    <t>제주→히로시마</t>
  </si>
  <si>
    <t>JEJU→HIROSHIMA</t>
  </si>
  <si>
    <t>Seoul→Jeju</t>
  </si>
  <si>
    <t>고찌→제주</t>
  </si>
  <si>
    <t>KOCHI→JEJU</t>
  </si>
  <si>
    <t>Busan→Jeju</t>
  </si>
  <si>
    <t>도야마→제주</t>
  </si>
  <si>
    <t>TOYAMA→JEJU</t>
  </si>
  <si>
    <t>Daegu→Jeju</t>
  </si>
  <si>
    <t>시카고→제주</t>
  </si>
  <si>
    <t>CHICAGO O'HARE→JEJU</t>
  </si>
  <si>
    <t>Gwangju→Jeju</t>
  </si>
  <si>
    <t>푸동→제주</t>
  </si>
  <si>
    <t>PUDONG→JEJU</t>
  </si>
  <si>
    <t>Cheongju→Jeju</t>
  </si>
  <si>
    <t>하네다→제주</t>
  </si>
  <si>
    <t>TOKYO HANEDA→JEJU</t>
  </si>
  <si>
    <t>Incheon→Jeju</t>
  </si>
  <si>
    <t>히로시마→제주</t>
  </si>
  <si>
    <t>HIROSHIMA→JEJU</t>
  </si>
  <si>
    <t>자료 : 한국공항공사</t>
  </si>
  <si>
    <t xml:space="preserve"> 주1) 아시아나항공 정기+부정기 수송실적</t>
  </si>
  <si>
    <t>제주→마즈야마</t>
  </si>
  <si>
    <t>JEJU→MATSUYAMA</t>
  </si>
  <si>
    <t>제주→오까야마</t>
  </si>
  <si>
    <t>JEJU→OKAYAMA</t>
  </si>
  <si>
    <t>제주→우베</t>
  </si>
  <si>
    <t>JEJU→UBE</t>
  </si>
  <si>
    <t>제주→키타큐슈</t>
  </si>
  <si>
    <t>JEJU→KITA KYUSHU</t>
  </si>
  <si>
    <t>마즈야마→제주</t>
  </si>
  <si>
    <t>MATSUYAMA→JEJU</t>
  </si>
  <si>
    <t>오까야마→제주</t>
  </si>
  <si>
    <t>OKAYAMA→JEJU</t>
  </si>
  <si>
    <t>UBE→JEJU</t>
  </si>
  <si>
    <t>키타큐슈→제주</t>
  </si>
  <si>
    <t>KITA KYUSHU→JEJU</t>
  </si>
  <si>
    <r>
      <t>(</t>
    </r>
    <r>
      <rPr>
        <sz val="8"/>
        <rFont val="굴림"/>
        <family val="3"/>
      </rPr>
      <t>단위</t>
    </r>
    <r>
      <rPr>
        <sz val="8"/>
        <rFont val="Arial"/>
        <family val="2"/>
      </rPr>
      <t xml:space="preserve"> : </t>
    </r>
    <r>
      <rPr>
        <sz val="8"/>
        <rFont val="굴림"/>
        <family val="3"/>
      </rPr>
      <t>회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명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톤</t>
    </r>
    <r>
      <rPr>
        <sz val="8"/>
        <rFont val="Arial"/>
        <family val="2"/>
      </rPr>
      <t>)</t>
    </r>
  </si>
  <si>
    <t>(Unit : number, person, ton)</t>
  </si>
  <si>
    <r>
      <t xml:space="preserve"> 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내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Domestic Lines</t>
    </r>
  </si>
  <si>
    <r>
      <t xml:space="preserve">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제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  International Lines</t>
    </r>
  </si>
  <si>
    <r>
      <t>연</t>
    </r>
    <r>
      <rPr>
        <sz val="8"/>
        <rFont val="Arial"/>
        <family val="2"/>
      </rPr>
      <t xml:space="preserve">    </t>
    </r>
    <r>
      <rPr>
        <sz val="8"/>
        <rFont val="돋움"/>
        <family val="3"/>
      </rPr>
      <t>별</t>
    </r>
  </si>
  <si>
    <r>
      <t xml:space="preserve"> </t>
    </r>
    <r>
      <rPr>
        <sz val="8"/>
        <rFont val="굴림"/>
        <family val="3"/>
      </rPr>
      <t>운항회수</t>
    </r>
  </si>
  <si>
    <r>
      <t xml:space="preserve">    </t>
    </r>
    <r>
      <rPr>
        <sz val="8"/>
        <rFont val="굴림"/>
        <family val="3"/>
      </rPr>
      <t>여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객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수</t>
    </r>
  </si>
  <si>
    <r>
      <t xml:space="preserve"> </t>
    </r>
    <r>
      <rPr>
        <sz val="8"/>
        <rFont val="굴림"/>
        <family val="3"/>
      </rPr>
      <t>화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물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량</t>
    </r>
  </si>
  <si>
    <r>
      <t xml:space="preserve">6. </t>
    </r>
    <r>
      <rPr>
        <b/>
        <sz val="18"/>
        <color indexed="8"/>
        <rFont val="굴림"/>
        <family val="3"/>
      </rPr>
      <t>정기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항공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노선</t>
    </r>
    <r>
      <rPr>
        <b/>
        <sz val="18"/>
        <color indexed="8"/>
        <rFont val="Arial"/>
        <family val="2"/>
      </rPr>
      <t xml:space="preserve"> 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              Regular Airline Routes(Cont'd)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</si>
  <si>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5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</si>
  <si>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6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</si>
  <si>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7</t>
    </r>
  </si>
  <si>
    <t>─</t>
  </si>
  <si>
    <t>Freight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</si>
  <si>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Seoul</t>
    </r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</si>
  <si>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Busan</t>
    </r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</si>
  <si>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Cheongju</t>
    </r>
  </si>
  <si>
    <r>
      <t>Seoul</t>
    </r>
    <r>
      <rPr>
        <sz val="8"/>
        <rFont val="돋움"/>
        <family val="3"/>
      </rPr>
      <t>→</t>
    </r>
    <r>
      <rPr>
        <sz val="8"/>
        <rFont val="Arial"/>
        <family val="2"/>
      </rPr>
      <t>Jeju</t>
    </r>
  </si>
  <si>
    <r>
      <t>Busan</t>
    </r>
    <r>
      <rPr>
        <sz val="8"/>
        <rFont val="굴림"/>
        <family val="3"/>
      </rPr>
      <t>→</t>
    </r>
    <r>
      <rPr>
        <sz val="8"/>
        <rFont val="Arial"/>
        <family val="2"/>
      </rPr>
      <t>Jeju</t>
    </r>
  </si>
  <si>
    <r>
      <t>Cheongju</t>
    </r>
    <r>
      <rPr>
        <sz val="8"/>
        <rFont val="돋움"/>
        <family val="3"/>
      </rPr>
      <t>→</t>
    </r>
    <r>
      <rPr>
        <sz val="8"/>
        <rFont val="Arial"/>
        <family val="2"/>
      </rPr>
      <t>Jeju</t>
    </r>
  </si>
  <si>
    <t>자료 : 한국공항공사</t>
  </si>
  <si>
    <t xml:space="preserve"> 주1) 제주에어 정기+부정기 수송실적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</si>
  <si>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</si>
  <si>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</si>
  <si>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</si>
  <si>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</si>
  <si>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자료 : 한국공항공사</t>
  </si>
  <si>
    <t xml:space="preserve"> 주1) 한성항공 정기+부정기 수송실적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</si>
  <si>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</si>
  <si>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</si>
  <si>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t>Year</t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</si>
  <si>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</si>
  <si>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</si>
  <si>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</si>
  <si>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Number of</t>
  </si>
  <si>
    <t>Volume of</t>
  </si>
  <si>
    <t>Passengers</t>
  </si>
  <si>
    <t>Fright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</si>
  <si>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Gimhae</t>
    </r>
  </si>
  <si>
    <r>
      <t>Gimhae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</si>
  <si>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 xml:space="preserve"> 주1) 에어부산 정기+부정기 수송실적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</si>
  <si>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</si>
  <si>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</si>
  <si>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 xml:space="preserve"> 주1) 진에어 정기+부정기 수송실적</t>
  </si>
  <si>
    <r>
      <t xml:space="preserve"> </t>
    </r>
    <r>
      <rPr>
        <sz val="10"/>
        <rFont val="Arial"/>
        <family val="2"/>
      </rPr>
      <t xml:space="preserve">        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</si>
  <si>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 xml:space="preserve">2 0 0 8 </t>
  </si>
  <si>
    <t xml:space="preserve">   주 : 화물수송 톤수는 운임톤 기준임</t>
  </si>
  <si>
    <t>Note : The amount of cargo transportation means weight</t>
  </si>
  <si>
    <r>
      <t xml:space="preserve">      </t>
    </r>
    <r>
      <rPr>
        <sz val="10"/>
        <rFont val="Arial"/>
        <family val="2"/>
      </rPr>
      <t xml:space="preserve">    2)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</si>
  <si>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>-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</si>
  <si>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</si>
  <si>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</si>
  <si>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</si>
  <si>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</si>
  <si>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</si>
  <si>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</si>
  <si>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</si>
  <si>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</si>
  <si>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</si>
  <si>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</si>
  <si>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</si>
  <si>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</si>
  <si>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</si>
  <si>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</si>
  <si>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</si>
  <si>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</si>
  <si>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</si>
  <si>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</si>
  <si>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</si>
  <si>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</si>
  <si>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</si>
  <si>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</si>
  <si>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</si>
  <si>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</si>
  <si>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 xml:space="preserve"> </t>
  </si>
  <si>
    <r>
      <t xml:space="preserve">1 </t>
    </r>
    <r>
      <rPr>
        <sz val="10"/>
        <color indexed="8"/>
        <rFont val="굴림"/>
        <family val="3"/>
      </rPr>
      <t>월</t>
    </r>
  </si>
  <si>
    <t>Jan.</t>
  </si>
  <si>
    <r>
      <t xml:space="preserve">2 </t>
    </r>
    <r>
      <rPr>
        <sz val="10"/>
        <color indexed="8"/>
        <rFont val="굴림"/>
        <family val="3"/>
      </rPr>
      <t>월</t>
    </r>
  </si>
  <si>
    <t>Feb.</t>
  </si>
  <si>
    <r>
      <t xml:space="preserve">3 </t>
    </r>
    <r>
      <rPr>
        <sz val="10"/>
        <color indexed="8"/>
        <rFont val="굴림"/>
        <family val="3"/>
      </rPr>
      <t>월</t>
    </r>
  </si>
  <si>
    <t>Mar.</t>
  </si>
  <si>
    <r>
      <t xml:space="preserve">4 </t>
    </r>
    <r>
      <rPr>
        <sz val="10"/>
        <color indexed="8"/>
        <rFont val="굴림"/>
        <family val="3"/>
      </rPr>
      <t>월</t>
    </r>
  </si>
  <si>
    <t>Apr.</t>
  </si>
  <si>
    <r>
      <t xml:space="preserve">5 </t>
    </r>
    <r>
      <rPr>
        <sz val="10"/>
        <color indexed="8"/>
        <rFont val="굴림"/>
        <family val="3"/>
      </rPr>
      <t>월</t>
    </r>
  </si>
  <si>
    <t>May</t>
  </si>
  <si>
    <r>
      <t xml:space="preserve">6 </t>
    </r>
    <r>
      <rPr>
        <sz val="10"/>
        <color indexed="8"/>
        <rFont val="굴림"/>
        <family val="3"/>
      </rPr>
      <t>월</t>
    </r>
  </si>
  <si>
    <t>June</t>
  </si>
  <si>
    <r>
      <t xml:space="preserve">7 </t>
    </r>
    <r>
      <rPr>
        <sz val="10"/>
        <color indexed="8"/>
        <rFont val="굴림"/>
        <family val="3"/>
      </rPr>
      <t>월</t>
    </r>
  </si>
  <si>
    <t>July</t>
  </si>
  <si>
    <r>
      <t xml:space="preserve">8 </t>
    </r>
    <r>
      <rPr>
        <sz val="10"/>
        <color indexed="8"/>
        <rFont val="굴림"/>
        <family val="3"/>
      </rPr>
      <t>월</t>
    </r>
  </si>
  <si>
    <t>Aug.</t>
  </si>
  <si>
    <r>
      <t xml:space="preserve">9 </t>
    </r>
    <r>
      <rPr>
        <sz val="10"/>
        <color indexed="8"/>
        <rFont val="굴림"/>
        <family val="3"/>
      </rPr>
      <t>월</t>
    </r>
  </si>
  <si>
    <t>Sept.</t>
  </si>
  <si>
    <r>
      <t xml:space="preserve">10 </t>
    </r>
    <r>
      <rPr>
        <sz val="10"/>
        <color indexed="8"/>
        <rFont val="굴림"/>
        <family val="3"/>
      </rPr>
      <t>월</t>
    </r>
  </si>
  <si>
    <t>Oct.</t>
  </si>
  <si>
    <r>
      <t xml:space="preserve">11 </t>
    </r>
    <r>
      <rPr>
        <sz val="10"/>
        <color indexed="8"/>
        <rFont val="굴림"/>
        <family val="3"/>
      </rPr>
      <t>월</t>
    </r>
  </si>
  <si>
    <t>Nov.</t>
  </si>
  <si>
    <r>
      <t xml:space="preserve">12 </t>
    </r>
    <r>
      <rPr>
        <sz val="10"/>
        <color indexed="8"/>
        <rFont val="굴림"/>
        <family val="3"/>
      </rPr>
      <t>월</t>
    </r>
  </si>
  <si>
    <t>Dec.</t>
  </si>
  <si>
    <t>2 0 0 6</t>
  </si>
  <si>
    <r>
      <t xml:space="preserve">1 </t>
    </r>
    <r>
      <rPr>
        <sz val="10"/>
        <color indexed="8"/>
        <rFont val="굴림"/>
        <family val="3"/>
      </rPr>
      <t>월</t>
    </r>
  </si>
  <si>
    <t>Jan.</t>
  </si>
  <si>
    <r>
      <t xml:space="preserve">2 </t>
    </r>
    <r>
      <rPr>
        <sz val="10"/>
        <color indexed="8"/>
        <rFont val="굴림"/>
        <family val="3"/>
      </rPr>
      <t>월</t>
    </r>
  </si>
  <si>
    <t>Feb.</t>
  </si>
  <si>
    <r>
      <t xml:space="preserve">3 </t>
    </r>
    <r>
      <rPr>
        <sz val="10"/>
        <color indexed="8"/>
        <rFont val="굴림"/>
        <family val="3"/>
      </rPr>
      <t>월</t>
    </r>
  </si>
  <si>
    <t>Mar.</t>
  </si>
  <si>
    <r>
      <t xml:space="preserve">4 </t>
    </r>
    <r>
      <rPr>
        <sz val="10"/>
        <color indexed="8"/>
        <rFont val="굴림"/>
        <family val="3"/>
      </rPr>
      <t>월</t>
    </r>
  </si>
  <si>
    <t>Apr.</t>
  </si>
  <si>
    <r>
      <t xml:space="preserve">5 </t>
    </r>
    <r>
      <rPr>
        <sz val="10"/>
        <color indexed="8"/>
        <rFont val="굴림"/>
        <family val="3"/>
      </rPr>
      <t>월</t>
    </r>
  </si>
  <si>
    <t>May</t>
  </si>
  <si>
    <r>
      <t xml:space="preserve">6 </t>
    </r>
    <r>
      <rPr>
        <sz val="10"/>
        <color indexed="8"/>
        <rFont val="굴림"/>
        <family val="3"/>
      </rPr>
      <t>월</t>
    </r>
  </si>
  <si>
    <t>June</t>
  </si>
  <si>
    <r>
      <t xml:space="preserve">7 </t>
    </r>
    <r>
      <rPr>
        <sz val="10"/>
        <color indexed="8"/>
        <rFont val="굴림"/>
        <family val="3"/>
      </rPr>
      <t>월</t>
    </r>
  </si>
  <si>
    <t>July</t>
  </si>
  <si>
    <r>
      <t xml:space="preserve">8 </t>
    </r>
    <r>
      <rPr>
        <sz val="10"/>
        <color indexed="8"/>
        <rFont val="굴림"/>
        <family val="3"/>
      </rPr>
      <t>월</t>
    </r>
  </si>
  <si>
    <t>Aug.</t>
  </si>
  <si>
    <r>
      <t xml:space="preserve">9 </t>
    </r>
    <r>
      <rPr>
        <sz val="10"/>
        <color indexed="8"/>
        <rFont val="굴림"/>
        <family val="3"/>
      </rPr>
      <t>월</t>
    </r>
  </si>
  <si>
    <t>Sept.</t>
  </si>
  <si>
    <r>
      <t xml:space="preserve">10 </t>
    </r>
    <r>
      <rPr>
        <sz val="10"/>
        <color indexed="8"/>
        <rFont val="굴림"/>
        <family val="3"/>
      </rPr>
      <t>월</t>
    </r>
  </si>
  <si>
    <t>Oct.</t>
  </si>
  <si>
    <r>
      <t xml:space="preserve">11 </t>
    </r>
    <r>
      <rPr>
        <sz val="10"/>
        <color indexed="8"/>
        <rFont val="굴림"/>
        <family val="3"/>
      </rPr>
      <t>월</t>
    </r>
  </si>
  <si>
    <t>Nov.</t>
  </si>
  <si>
    <r>
      <t xml:space="preserve">12 </t>
    </r>
    <r>
      <rPr>
        <sz val="10"/>
        <color indexed="8"/>
        <rFont val="굴림"/>
        <family val="3"/>
      </rPr>
      <t>월</t>
    </r>
  </si>
  <si>
    <t>Dec.</t>
  </si>
  <si>
    <r>
      <t xml:space="preserve">제주↔부산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Busan</t>
    </r>
  </si>
  <si>
    <t xml:space="preserve">현대설봉호
Hyundai Seolbong </t>
  </si>
  <si>
    <t>04. 2</t>
  </si>
  <si>
    <t>96. 12</t>
  </si>
  <si>
    <r>
      <t>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메리호
</t>
    </r>
    <r>
      <rPr>
        <sz val="10"/>
        <rFont val="Arial"/>
        <family val="2"/>
      </rPr>
      <t>Queen Mary</t>
    </r>
  </si>
  <si>
    <t>08. 5</t>
  </si>
  <si>
    <t>카훼리 레인보우호
Car-Ferry Rainbow</t>
  </si>
  <si>
    <t>02. 10</t>
  </si>
  <si>
    <t>핑크 돌핀호
Pink Dolphin</t>
  </si>
  <si>
    <t>06. 12</t>
  </si>
  <si>
    <t>04. 11</t>
  </si>
  <si>
    <t>한일 카훼리3호
Hanil Car-Ferry No. 3</t>
  </si>
  <si>
    <t>00. 12</t>
  </si>
  <si>
    <r>
      <t>모슬포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Moseulpo No. 1</t>
    </r>
  </si>
  <si>
    <t>10:00
12:00
14:00
16:00</t>
  </si>
  <si>
    <t>11:00
13:00
15:00
17:00</t>
  </si>
  <si>
    <t>07. 1</t>
  </si>
  <si>
    <t>주) 퀸메리호 : 2008년 5월 뉴씨월드고속훼리호에서 선명변경 및  총톤수 8,944톤에서 9,645톤으로 변경</t>
  </si>
  <si>
    <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항</t>
    </r>
  </si>
  <si>
    <t>Jeju</t>
  </si>
  <si>
    <t>서귀포항</t>
  </si>
  <si>
    <t>Seogwipo</t>
  </si>
  <si>
    <t>2 0 0 8</t>
  </si>
  <si>
    <t>제주시</t>
  </si>
  <si>
    <t xml:space="preserve"> Jeju-si</t>
  </si>
  <si>
    <t>서귀포시</t>
  </si>
  <si>
    <t xml:space="preserve"> Seogwipo-si</t>
  </si>
  <si>
    <t>자료 : 부산지방해양항만청 제주해양관리단</t>
  </si>
  <si>
    <t xml:space="preserve">Source : Busan Regional Maritime Affairs and Portoffice Jeju Maritime Management </t>
  </si>
  <si>
    <t>2 0 0 7</t>
  </si>
  <si>
    <t>2 0 0 6</t>
  </si>
  <si>
    <t>-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</si>
  <si>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해양자원과</t>
    </r>
  </si>
  <si>
    <r>
      <t xml:space="preserve">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Mari</t>
    </r>
    <r>
      <rPr>
        <sz val="10"/>
        <rFont val="Arial"/>
        <family val="2"/>
      </rPr>
      <t xml:space="preserve">ne Resources </t>
    </r>
    <r>
      <rPr>
        <sz val="10"/>
        <rFont val="Arial"/>
        <family val="2"/>
      </rPr>
      <t>Div.</t>
    </r>
  </si>
  <si>
    <r>
      <t xml:space="preserve">              </t>
    </r>
    <r>
      <rPr>
        <sz val="10"/>
        <rFont val="돋움"/>
        <family val="3"/>
      </rPr>
      <t>주 : 백사장 면적은 고시면적임</t>
    </r>
  </si>
  <si>
    <t>Iho beach</t>
  </si>
  <si>
    <t>Samnyang beach</t>
  </si>
  <si>
    <t>Gwakji beach</t>
  </si>
  <si>
    <t>Hyeopjae beach</t>
  </si>
  <si>
    <t>Hamdeok beach</t>
  </si>
  <si>
    <t>Gimnyeong beach</t>
  </si>
  <si>
    <t xml:space="preserve">2 0 0 7 </t>
  </si>
  <si>
    <r>
      <t>성산포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통영</t>
    </r>
    <r>
      <rPr>
        <vertAlign val="superscript"/>
        <sz val="10"/>
        <rFont val="Arial"/>
        <family val="2"/>
      </rPr>
      <t xml:space="preserve">  2)</t>
    </r>
  </si>
  <si>
    <r>
      <t xml:space="preserve">Seongsanpo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Tongyeong</t>
    </r>
  </si>
  <si>
    <r>
      <t xml:space="preserve">12.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      Tonnage Carried by Vessel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</si>
  <si>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</si>
  <si>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</si>
  <si>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</si>
  <si>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</si>
  <si>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</si>
  <si>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</si>
  <si>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</si>
  <si>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</si>
  <si>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</si>
  <si>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</si>
  <si>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</si>
  <si>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</si>
  <si>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</si>
  <si>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</si>
  <si>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</si>
  <si>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기타광석</t>
  </si>
  <si>
    <t>기계류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</si>
  <si>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</si>
  <si>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</si>
  <si>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going</t>
  </si>
  <si>
    <t>Coastal</t>
  </si>
  <si>
    <t>Other</t>
  </si>
  <si>
    <t>Iron</t>
  </si>
  <si>
    <t xml:space="preserve"> Total</t>
  </si>
  <si>
    <t>freight</t>
  </si>
  <si>
    <t>Grain</t>
  </si>
  <si>
    <t>Oil</t>
  </si>
  <si>
    <t>Fertilizer</t>
  </si>
  <si>
    <t>Cement</t>
  </si>
  <si>
    <t>Anthracite</t>
  </si>
  <si>
    <t>bituminous</t>
  </si>
  <si>
    <t>Timber</t>
  </si>
  <si>
    <t>Fresh fish</t>
  </si>
  <si>
    <t>materal</t>
  </si>
  <si>
    <t>Machinery</t>
  </si>
  <si>
    <t>material</t>
  </si>
  <si>
    <t>-</t>
  </si>
  <si>
    <t>Overseas</t>
  </si>
  <si>
    <t>자동차</t>
  </si>
  <si>
    <t>관광</t>
  </si>
  <si>
    <t>시설업</t>
  </si>
  <si>
    <t>야영장업</t>
  </si>
  <si>
    <t>기념품판매업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</si>
  <si>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</si>
  <si>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</si>
  <si>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</si>
  <si>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</si>
  <si>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t>-</t>
  </si>
  <si>
    <t>(Unit : number)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</si>
  <si>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</si>
  <si>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</si>
  <si>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t>-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</si>
  <si>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</si>
  <si>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</si>
  <si>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</si>
  <si>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</si>
  <si>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accommodations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</si>
  <si>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</si>
  <si>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</si>
  <si>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</si>
  <si>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</si>
  <si>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호    텔    업</t>
  </si>
  <si>
    <t>종합휴양업</t>
  </si>
  <si>
    <t xml:space="preserve">Resort complexes
</t>
  </si>
  <si>
    <t>관광호텔업</t>
  </si>
  <si>
    <t>수상관광호텔업</t>
  </si>
  <si>
    <t>한국전통호텔업</t>
  </si>
  <si>
    <t>가족호텔업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</si>
  <si>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</si>
  <si>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,person)</t>
    </r>
  </si>
  <si>
    <t>2008년</t>
  </si>
  <si>
    <t>위치</t>
  </si>
  <si>
    <t>지정일자</t>
  </si>
  <si>
    <t>조성면적</t>
  </si>
  <si>
    <r>
      <t>방문객</t>
    </r>
    <r>
      <rPr>
        <sz val="10"/>
        <color indexed="8"/>
        <rFont val="Arial"/>
        <family val="2"/>
      </rPr>
      <t xml:space="preserve"> Tourists</t>
    </r>
  </si>
  <si>
    <t>내국인</t>
  </si>
  <si>
    <t>외국인</t>
  </si>
  <si>
    <t>관광지별</t>
  </si>
  <si>
    <t>Location</t>
  </si>
  <si>
    <t>Date of designation</t>
  </si>
  <si>
    <t>Area</t>
  </si>
  <si>
    <t>Domestic</t>
  </si>
  <si>
    <t>Foreign</t>
  </si>
  <si>
    <t>Month</t>
  </si>
  <si>
    <t>17개소</t>
  </si>
  <si>
    <t>표선민속관광지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</si>
  <si>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표선리</t>
    </r>
    <r>
      <rPr>
        <sz val="10"/>
        <color indexed="8"/>
        <rFont val="Arial"/>
        <family val="2"/>
      </rPr>
      <t xml:space="preserve"> 40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</si>
  <si>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2001.05.10</t>
  </si>
  <si>
    <t>봉개휴양림관광지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</si>
  <si>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봉개동</t>
    </r>
    <r>
      <rPr>
        <sz val="10"/>
        <color indexed="8"/>
        <rFont val="Arial"/>
        <family val="2"/>
      </rPr>
      <t xml:space="preserve"> 237-7 </t>
    </r>
    <r>
      <rPr>
        <sz val="10"/>
        <color indexed="8"/>
        <rFont val="돋움"/>
        <family val="3"/>
      </rPr>
      <t>일원</t>
    </r>
  </si>
  <si>
    <t>1996.12.28</t>
  </si>
  <si>
    <t>오라관광지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</si>
  <si>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오라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92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</si>
  <si>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1999.12.30</t>
  </si>
  <si>
    <t>곽지관광지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</si>
  <si>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애월읍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곽지리</t>
    </r>
    <r>
      <rPr>
        <sz val="10"/>
        <color indexed="8"/>
        <rFont val="Arial"/>
        <family val="2"/>
      </rPr>
      <t xml:space="preserve"> 1385</t>
    </r>
    <r>
      <rPr>
        <sz val="10"/>
        <color indexed="8"/>
        <rFont val="돋움"/>
        <family val="3"/>
      </rPr>
      <t>번지</t>
    </r>
  </si>
  <si>
    <t>2004.07.19</t>
  </si>
  <si>
    <t>협재관광지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</si>
  <si>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협재리</t>
    </r>
    <r>
      <rPr>
        <sz val="10"/>
        <color indexed="8"/>
        <rFont val="Arial"/>
        <family val="2"/>
      </rPr>
      <t xml:space="preserve"> 2450</t>
    </r>
    <r>
      <rPr>
        <sz val="10"/>
        <color indexed="8"/>
        <rFont val="돋움"/>
        <family val="3"/>
      </rPr>
      <t>번지</t>
    </r>
  </si>
  <si>
    <t>1985.06.21</t>
  </si>
  <si>
    <t>제주돌문화공원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</si>
  <si>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교래리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119</t>
    </r>
    <r>
      <rPr>
        <sz val="10"/>
        <color indexed="8"/>
        <rFont val="돋움"/>
        <family val="3"/>
      </rPr>
      <t>번지</t>
    </r>
  </si>
  <si>
    <t>2004.03.16</t>
  </si>
  <si>
    <t>돈내코관광지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</si>
  <si>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상효동</t>
    </r>
    <r>
      <rPr>
        <sz val="10"/>
        <color indexed="8"/>
        <rFont val="Arial"/>
        <family val="2"/>
      </rPr>
      <t xml:space="preserve"> 1460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</si>
  <si>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1971.05.20</t>
  </si>
  <si>
    <t>용머리관광지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</si>
  <si>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안덕면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사계리</t>
    </r>
    <r>
      <rPr>
        <sz val="10"/>
        <color indexed="8"/>
        <rFont val="Arial"/>
        <family val="2"/>
      </rPr>
      <t xml:space="preserve"> 114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</si>
  <si>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금악관광지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</si>
  <si>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금악리</t>
    </r>
    <r>
      <rPr>
        <sz val="10"/>
        <color indexed="8"/>
        <rFont val="Arial"/>
        <family val="2"/>
      </rPr>
      <t xml:space="preserve"> 81-8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</si>
  <si>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2004.01.12</t>
  </si>
  <si>
    <t>함덕해안관광지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</si>
  <si>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함덕리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41-1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</si>
  <si>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1981.10.07</t>
  </si>
  <si>
    <t>김녕해수욕장관광지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</si>
  <si>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</si>
  <si>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묘산봉관광지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</si>
  <si>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157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</si>
  <si>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1998.04.22</t>
  </si>
  <si>
    <t>세화·송당온천관광지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</si>
  <si>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세화리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38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</si>
  <si>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2001.10.31</t>
  </si>
  <si>
    <t>미천굴관광지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</si>
  <si>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성산읍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삼달리</t>
    </r>
    <r>
      <rPr>
        <sz val="10"/>
        <color indexed="8"/>
        <rFont val="Arial"/>
        <family val="2"/>
      </rPr>
      <t xml:space="preserve"> 1010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</si>
  <si>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1998.05.08</t>
  </si>
  <si>
    <t>수망관광지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</si>
  <si>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수망리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</si>
  <si>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2000.03.15</t>
  </si>
  <si>
    <t>토산관광지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</si>
  <si>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토산리</t>
    </r>
    <r>
      <rPr>
        <sz val="10"/>
        <color indexed="8"/>
        <rFont val="Arial"/>
        <family val="2"/>
      </rPr>
      <t xml:space="preserve"> 16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</si>
  <si>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1997.08.29</t>
  </si>
  <si>
    <r>
      <t>남원관광지</t>
    </r>
    <r>
      <rPr>
        <sz val="10"/>
        <color indexed="8"/>
        <rFont val="Arial"/>
        <family val="2"/>
      </rPr>
      <t>(1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,2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)</t>
    </r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</si>
  <si>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남원리</t>
    </r>
    <r>
      <rPr>
        <sz val="10"/>
        <color indexed="8"/>
        <rFont val="Arial"/>
        <family val="2"/>
      </rPr>
      <t xml:space="preserve"> 1408, 2384-1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</si>
  <si>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1987.01.13</t>
  </si>
  <si>
    <t>1989.08.01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</si>
  <si>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</si>
  <si>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t>(Unit : thousand person, million won)</t>
  </si>
  <si>
    <t>관광지별</t>
  </si>
  <si>
    <r>
      <t>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원</t>
    </r>
  </si>
  <si>
    <r>
      <t>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</si>
  <si>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t>Tourist</t>
  </si>
  <si>
    <t>Visitors</t>
  </si>
  <si>
    <t>Receipts</t>
  </si>
  <si>
    <t>제주시</t>
  </si>
  <si>
    <t>삼성혈</t>
  </si>
  <si>
    <t>제주목관아지</t>
  </si>
  <si>
    <t>삼양선사유적지</t>
  </si>
  <si>
    <t>목석원</t>
  </si>
  <si>
    <t>국립제주박물관</t>
  </si>
  <si>
    <t>민속자연사박물관</t>
  </si>
  <si>
    <t>절물자연휴양림</t>
  </si>
  <si>
    <t>제주러브랜드</t>
  </si>
  <si>
    <t>한라산국립공원</t>
  </si>
  <si>
    <t>항몽유적지</t>
  </si>
  <si>
    <t>산굼부리</t>
  </si>
  <si>
    <t>비자림</t>
  </si>
  <si>
    <t>제주항일기념관</t>
  </si>
  <si>
    <t>한림공원</t>
  </si>
  <si>
    <t>생각하는 정원 (구.분재예술원)</t>
  </si>
  <si>
    <t>만장굴관광지</t>
  </si>
  <si>
    <t>㈜제주미니미니랜드</t>
  </si>
  <si>
    <r>
      <t>인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color indexed="10"/>
        <rFont val="굴림"/>
        <family val="3"/>
      </rPr>
      <t>원</t>
    </r>
  </si>
  <si>
    <r>
      <t>징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수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액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</si>
  <si>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</si>
  <si>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t>(Unit : thousand person, million won)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</si>
  <si>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</t>
    </r>
    <r>
      <rPr>
        <sz val="10"/>
        <color indexed="8"/>
        <rFont val="굴림"/>
        <family val="3"/>
      </rPr>
      <t>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)</t>
    </r>
  </si>
  <si>
    <r>
      <t xml:space="preserve"> (Unit :  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</si>
  <si>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관광지명</t>
  </si>
  <si>
    <t>위 치</t>
  </si>
  <si>
    <t>지정일자</t>
  </si>
  <si>
    <t>면적</t>
  </si>
  <si>
    <t>특색</t>
  </si>
  <si>
    <t>Location</t>
  </si>
  <si>
    <t xml:space="preserve">Date of </t>
  </si>
  <si>
    <t>Area</t>
  </si>
  <si>
    <t>Characteristics</t>
  </si>
  <si>
    <t>Name of tourist</t>
  </si>
  <si>
    <t>designation</t>
  </si>
  <si>
    <t xml:space="preserve"> attraction</t>
  </si>
  <si>
    <t>17개소</t>
  </si>
  <si>
    <t>표선민속관광지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</si>
  <si>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표선리</t>
    </r>
    <r>
      <rPr>
        <sz val="10"/>
        <color indexed="8"/>
        <rFont val="Arial"/>
        <family val="2"/>
      </rPr>
      <t xml:space="preserve"> 40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</si>
  <si>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2001.05.10</t>
  </si>
  <si>
    <t>역사·문화형</t>
  </si>
  <si>
    <t>봉개휴양림관광지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</si>
  <si>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봉개동</t>
    </r>
    <r>
      <rPr>
        <sz val="10"/>
        <color indexed="8"/>
        <rFont val="Arial"/>
        <family val="2"/>
      </rPr>
      <t xml:space="preserve"> 237-7 </t>
    </r>
    <r>
      <rPr>
        <sz val="10"/>
        <color indexed="8"/>
        <rFont val="돋움"/>
        <family val="3"/>
      </rPr>
      <t>일원</t>
    </r>
  </si>
  <si>
    <t>1996.12.28</t>
  </si>
  <si>
    <t>복합형(레저스포츠+자연·휴양+역사·문화)</t>
  </si>
  <si>
    <t>오라관광지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</si>
  <si>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오라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92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</si>
  <si>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1999.12.30</t>
  </si>
  <si>
    <t>복합형(레저스포츠+자연·휴양+위락)</t>
  </si>
  <si>
    <t>곽지관광지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</si>
  <si>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애월읍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곽지리</t>
    </r>
    <r>
      <rPr>
        <sz val="10"/>
        <color indexed="8"/>
        <rFont val="Arial"/>
        <family val="2"/>
      </rPr>
      <t xml:space="preserve"> 1385</t>
    </r>
    <r>
      <rPr>
        <sz val="10"/>
        <color indexed="8"/>
        <rFont val="돋움"/>
        <family val="3"/>
      </rPr>
      <t>번지</t>
    </r>
  </si>
  <si>
    <t>2004.07.19</t>
  </si>
  <si>
    <t>해양형</t>
  </si>
  <si>
    <t>협재관광지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</si>
  <si>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협재리</t>
    </r>
    <r>
      <rPr>
        <sz val="10"/>
        <color indexed="8"/>
        <rFont val="Arial"/>
        <family val="2"/>
      </rPr>
      <t xml:space="preserve"> 2450</t>
    </r>
    <r>
      <rPr>
        <sz val="10"/>
        <color indexed="8"/>
        <rFont val="돋움"/>
        <family val="3"/>
      </rPr>
      <t>번지</t>
    </r>
  </si>
  <si>
    <t>1985.06.21</t>
  </si>
  <si>
    <t>복합형(해양+지연·휴양+레저스포츠)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</si>
  <si>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교래리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119</t>
    </r>
    <r>
      <rPr>
        <sz val="10"/>
        <color indexed="8"/>
        <rFont val="돋움"/>
        <family val="3"/>
      </rPr>
      <t>번지</t>
    </r>
  </si>
  <si>
    <t>2004.03.16</t>
  </si>
  <si>
    <t>복합형(역사·문화+자연·휴양)</t>
  </si>
  <si>
    <t>돈내코관광지</t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</si>
</sst>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;\-\ \ ;"/>
    <numFmt numFmtId="179" formatCode="#,##0_);[Red]\(#,##0\)"/>
    <numFmt numFmtId="180" formatCode="#,##0\ \ ;;\-\ \ ;"/>
    <numFmt numFmtId="181" formatCode="#,##0;;\-;"/>
    <numFmt numFmtId="182" formatCode="#,##0.00;;\-;"/>
    <numFmt numFmtId="183" formatCode="\-"/>
    <numFmt numFmtId="184" formatCode="#,##0;&quot;△&quot;#,##0;\-\ \ ;"/>
    <numFmt numFmtId="185" formatCode="0_);[Red]\(0\)"/>
    <numFmt numFmtId="186" formatCode="yyyy\.\ mm\.\ dd"/>
    <numFmt numFmtId="187" formatCode="_-* #,##0.0_-;\-* #,##0.0_-;_-* &quot;-&quot;_-;_-@_-"/>
    <numFmt numFmtId="188" formatCode="0.0_ "/>
    <numFmt numFmtId="189" formatCode="0_ "/>
    <numFmt numFmtId="190" formatCode="#,##0.0_);[Red]\(#,##0.0\)"/>
    <numFmt numFmtId="191" formatCode="hh:mm"/>
    <numFmt numFmtId="192" formatCode="\'yy\.mm"/>
    <numFmt numFmtId="193" formatCode="yyyy&quot;년&quot;\ m&quot;월&quot;\ d&quot;일&quot;"/>
    <numFmt numFmtId="194" formatCode="#,##0;#,##0;\-\ \ ;"/>
    <numFmt numFmtId="195" formatCode="#,##0;;\-"/>
    <numFmt numFmtId="196" formatCode="\(#,##0\)"/>
    <numFmt numFmtId="197" formatCode="#,##0.0_ "/>
    <numFmt numFmtId="198" formatCode="#,##0.0"/>
    <numFmt numFmtId="199" formatCode="#,##0,"/>
    <numFmt numFmtId="200" formatCode="#,##0\ ;;\ \-;"/>
    <numFmt numFmtId="201" formatCode="#,##0;\-#,##0;\-\ \ ;"/>
    <numFmt numFmtId="202" formatCode="#,##0.0;&quot;△&quot;#,##0.0;\-\ \ ;"/>
    <numFmt numFmtId="203" formatCode="_-* #,##0.0000_-;\-* #,##0.0000_-;_-* &quot;-&quot;????_-;_-@_-"/>
    <numFmt numFmtId="204" formatCode="_-* #,##0.000_-;\-* #,##0.000_-;_-* &quot;-&quot;???_-;_-@_-"/>
    <numFmt numFmtId="205" formatCode="0.000_);[Red]\(0.000\)"/>
    <numFmt numFmtId="206" formatCode="#,##0.000;[Red]#,##0.000"/>
    <numFmt numFmtId="207" formatCode="&quot;&quot;#,##0&quot;&quot;"/>
    <numFmt numFmtId="208" formatCode="&quot;&quot;#,##0.000&quot;&quot;"/>
    <numFmt numFmtId="209" formatCode="#,##0.000;&quot;△&quot;#,##0.000;\-\ \ ;"/>
    <numFmt numFmtId="210" formatCode="0;[Red]0"/>
    <numFmt numFmtId="211" formatCode="0.0%"/>
    <numFmt numFmtId="212" formatCode="0.0_);[Red]\(0.0\)"/>
  </numFmts>
  <fonts count="61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4"/>
      <color indexed="12"/>
      <name val="Arial"/>
      <family val="2"/>
    </font>
    <font>
      <b/>
      <sz val="14"/>
      <color indexed="12"/>
      <name val="돋움"/>
      <family val="3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63"/>
      <name val="굴림"/>
      <family val="3"/>
    </font>
    <font>
      <sz val="11"/>
      <name val="돋움"/>
      <family val="3"/>
    </font>
    <font>
      <b/>
      <sz val="14"/>
      <name val="굴림체"/>
      <family val="3"/>
    </font>
    <font>
      <b/>
      <sz val="11"/>
      <color indexed="10"/>
      <name val="돋움"/>
      <family val="3"/>
    </font>
    <font>
      <sz val="22"/>
      <name val="Arial"/>
      <family val="2"/>
    </font>
    <font>
      <b/>
      <sz val="18"/>
      <name val="돋움"/>
      <family val="3"/>
    </font>
    <font>
      <sz val="18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8"/>
      <name val="Arial"/>
      <family val="2"/>
    </font>
    <font>
      <sz val="10"/>
      <color indexed="8"/>
      <name val="굴림"/>
      <family val="3"/>
    </font>
    <font>
      <sz val="9"/>
      <name val="굴림"/>
      <family val="3"/>
    </font>
    <font>
      <sz val="10"/>
      <color indexed="8"/>
      <name val="한양신명조,한컴돋움"/>
      <family val="3"/>
    </font>
    <font>
      <sz val="10"/>
      <color indexed="63"/>
      <name val="돋움"/>
      <family val="3"/>
    </font>
    <font>
      <sz val="10"/>
      <color indexed="63"/>
      <name val="한양신명조,한컴돋움"/>
      <family val="3"/>
    </font>
    <font>
      <vertAlign val="superscript"/>
      <sz val="10"/>
      <color indexed="8"/>
      <name val="Arial"/>
      <family val="2"/>
    </font>
    <font>
      <b/>
      <sz val="22"/>
      <name val="돋움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돋움"/>
      <family val="3"/>
    </font>
    <font>
      <b/>
      <sz val="12"/>
      <color indexed="8"/>
      <name val="HY중고딕"/>
      <family val="1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0"/>
      <name val="굴림"/>
      <family val="3"/>
    </font>
    <font>
      <b/>
      <sz val="18"/>
      <color indexed="8"/>
      <name val="굴림"/>
      <family val="3"/>
    </font>
    <font>
      <b/>
      <sz val="10"/>
      <color indexed="8"/>
      <name val="굴림"/>
      <family val="3"/>
    </font>
    <font>
      <sz val="9"/>
      <color indexed="8"/>
      <name val="돋움"/>
      <family val="3"/>
    </font>
    <font>
      <sz val="8"/>
      <name val="굴림"/>
      <family val="3"/>
    </font>
    <font>
      <b/>
      <sz val="8"/>
      <color indexed="10"/>
      <name val="Arial"/>
      <family val="2"/>
    </font>
    <font>
      <b/>
      <sz val="8"/>
      <name val="굴림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돋움"/>
      <family val="3"/>
    </font>
    <font>
      <b/>
      <sz val="14"/>
      <name val="Arial"/>
      <family val="2"/>
    </font>
    <font>
      <b/>
      <sz val="14"/>
      <name val="돋움"/>
      <family val="3"/>
    </font>
    <font>
      <sz val="14"/>
      <name val="Arial"/>
      <family val="2"/>
    </font>
    <font>
      <b/>
      <sz val="14"/>
      <name val="굴림"/>
      <family val="3"/>
    </font>
    <font>
      <b/>
      <sz val="16"/>
      <name val="Arial"/>
      <family val="2"/>
    </font>
    <font>
      <b/>
      <sz val="16"/>
      <name val="굴림"/>
      <family val="3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</cellStyleXfs>
  <cellXfs count="1244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0" borderId="0" xfId="0" applyFont="1" applyAlignment="1">
      <alignment vertical="center"/>
    </xf>
    <xf numFmtId="179" fontId="11" fillId="0" borderId="9" xfId="0" applyNumberFormat="1" applyFont="1" applyBorder="1" applyAlignment="1">
      <alignment horizontal="center" vertical="center" shrinkToFit="1"/>
    </xf>
    <xf numFmtId="179" fontId="11" fillId="0" borderId="0" xfId="0" applyNumberFormat="1" applyFont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vertical="center" shrinkToFit="1"/>
    </xf>
    <xf numFmtId="179" fontId="11" fillId="0" borderId="9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7" fillId="2" borderId="10" xfId="0" applyFont="1" applyFill="1" applyBorder="1" applyAlignment="1" quotePrefix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shrinkToFit="1"/>
    </xf>
    <xf numFmtId="0" fontId="1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Continuous" vertical="center" shrinkToFit="1"/>
    </xf>
    <xf numFmtId="0" fontId="0" fillId="2" borderId="3" xfId="0" applyFont="1" applyFill="1" applyBorder="1" applyAlignment="1">
      <alignment horizontal="centerContinuous" vertical="center" shrinkToFit="1"/>
    </xf>
    <xf numFmtId="0" fontId="0" fillId="2" borderId="14" xfId="0" applyFont="1" applyFill="1" applyBorder="1" applyAlignment="1">
      <alignment horizontal="centerContinuous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31" fillId="2" borderId="0" xfId="0" applyFont="1" applyFill="1" applyAlignment="1">
      <alignment horizontal="right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Continuous" vertical="center" wrapText="1" shrinkToFit="1"/>
    </xf>
    <xf numFmtId="0" fontId="13" fillId="2" borderId="6" xfId="0" applyFont="1" applyFill="1" applyBorder="1" applyAlignment="1">
      <alignment horizontal="center" vertical="center" shrinkToFit="1"/>
    </xf>
    <xf numFmtId="0" fontId="32" fillId="2" borderId="10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justify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 shrinkToFit="1"/>
    </xf>
    <xf numFmtId="176" fontId="0" fillId="2" borderId="0" xfId="0" applyNumberFormat="1" applyFont="1" applyFill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 quotePrefix="1">
      <alignment horizontal="right" vertical="center"/>
    </xf>
    <xf numFmtId="0" fontId="29" fillId="2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7" fontId="16" fillId="0" borderId="0" xfId="17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8" xfId="0" applyFont="1" applyBorder="1" applyAlignment="1" quotePrefix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Border="1" applyAlignment="1" quotePrefix="1">
      <alignment horizontal="left" vertical="center"/>
    </xf>
    <xf numFmtId="179" fontId="0" fillId="0" borderId="0" xfId="17" applyNumberFormat="1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horizontal="center" vertical="center" shrinkToFit="1"/>
    </xf>
    <xf numFmtId="179" fontId="0" fillId="0" borderId="9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/>
    </xf>
    <xf numFmtId="181" fontId="0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 quotePrefix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left" vertical="center" indent="1" shrinkToFit="1"/>
    </xf>
    <xf numFmtId="0" fontId="11" fillId="0" borderId="5" xfId="0" applyFont="1" applyBorder="1" applyAlignment="1">
      <alignment horizontal="left" vertical="center" indent="1" shrinkToFit="1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 quotePrefix="1">
      <alignment horizontal="center" vertical="center" wrapText="1" shrinkToFit="1"/>
    </xf>
    <xf numFmtId="0" fontId="31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 shrinkToFit="1"/>
    </xf>
    <xf numFmtId="0" fontId="31" fillId="2" borderId="8" xfId="0" applyFont="1" applyFill="1" applyBorder="1" applyAlignment="1">
      <alignment horizontal="justify" vertical="center"/>
    </xf>
    <xf numFmtId="0" fontId="33" fillId="2" borderId="8" xfId="0" applyFont="1" applyFill="1" applyBorder="1" applyAlignment="1">
      <alignment horizontal="justify" vertical="center"/>
    </xf>
    <xf numFmtId="0" fontId="33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right" vertical="center" indent="1" shrinkToFit="1"/>
    </xf>
    <xf numFmtId="179" fontId="0" fillId="0" borderId="0" xfId="0" applyNumberFormat="1" applyFont="1" applyFill="1" applyBorder="1" applyAlignment="1">
      <alignment horizontal="right" vertical="center" indent="1"/>
    </xf>
    <xf numFmtId="179" fontId="0" fillId="0" borderId="5" xfId="0" applyNumberFormat="1" applyFont="1" applyFill="1" applyBorder="1" applyAlignment="1">
      <alignment horizontal="right" vertical="center" indent="1"/>
    </xf>
    <xf numFmtId="179" fontId="0" fillId="0" borderId="0" xfId="0" applyNumberFormat="1" applyFont="1" applyFill="1" applyAlignment="1">
      <alignment horizontal="right" vertical="center" indent="1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Alignment="1">
      <alignment horizontal="center" vertical="center" shrinkToFit="1"/>
    </xf>
    <xf numFmtId="179" fontId="11" fillId="0" borderId="0" xfId="0" applyNumberFormat="1" applyFont="1" applyFill="1" applyAlignment="1">
      <alignment horizontal="right" vertical="center" indent="1" shrinkToFit="1"/>
    </xf>
    <xf numFmtId="179" fontId="11" fillId="0" borderId="0" xfId="0" applyNumberFormat="1" applyFont="1" applyFill="1" applyBorder="1" applyAlignment="1">
      <alignment horizontal="right" vertical="center" indent="1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41" fontId="0" fillId="0" borderId="0" xfId="17" applyFont="1" applyFill="1" applyAlignment="1">
      <alignment vertical="center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41" fontId="2" fillId="0" borderId="5" xfId="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41" fontId="2" fillId="0" borderId="7" xfId="17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41" fontId="0" fillId="0" borderId="5" xfId="17" applyFont="1" applyFill="1" applyBorder="1" applyAlignment="1">
      <alignment horizontal="center" vertical="center"/>
    </xf>
    <xf numFmtId="179" fontId="0" fillId="0" borderId="0" xfId="17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181" fontId="0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 indent="1" shrinkToFit="1"/>
    </xf>
    <xf numFmtId="0" fontId="5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right" vertical="center" indent="2" shrinkToFit="1"/>
    </xf>
    <xf numFmtId="181" fontId="0" fillId="0" borderId="0" xfId="0" applyNumberFormat="1" applyFont="1" applyFill="1" applyAlignment="1">
      <alignment horizontal="right" vertical="center" indent="1" shrinkToFit="1"/>
    </xf>
    <xf numFmtId="0" fontId="0" fillId="0" borderId="0" xfId="0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left" vertical="center" shrinkToFit="1"/>
    </xf>
    <xf numFmtId="177" fontId="0" fillId="0" borderId="0" xfId="0" applyNumberFormat="1" applyFont="1" applyFill="1" applyBorder="1" applyAlignment="1">
      <alignment horizontal="right" vertical="center" indent="1"/>
    </xf>
    <xf numFmtId="180" fontId="5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 indent="2" shrinkToFit="1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9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center" vertical="center"/>
    </xf>
    <xf numFmtId="179" fontId="0" fillId="0" borderId="0" xfId="17" applyNumberFormat="1" applyFont="1" applyBorder="1" applyAlignment="1">
      <alignment horizontal="right" vertical="center"/>
    </xf>
    <xf numFmtId="183" fontId="0" fillId="0" borderId="0" xfId="0" applyNumberFormat="1" applyFont="1" applyAlignment="1" quotePrefix="1">
      <alignment horizontal="right" vertical="center"/>
    </xf>
    <xf numFmtId="179" fontId="11" fillId="0" borderId="0" xfId="17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 shrinkToFit="1"/>
    </xf>
    <xf numFmtId="179" fontId="0" fillId="0" borderId="5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shrinkToFit="1"/>
    </xf>
    <xf numFmtId="181" fontId="11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5" xfId="0" applyNumberFormat="1" applyFont="1" applyFill="1" applyBorder="1" applyAlignment="1">
      <alignment horizontal="right" vertical="center" shrinkToFit="1"/>
    </xf>
    <xf numFmtId="178" fontId="0" fillId="0" borderId="5" xfId="0" applyNumberFormat="1" applyFont="1" applyFill="1" applyBorder="1" applyAlignment="1">
      <alignment horizontal="right" vertical="center" shrinkToFit="1"/>
    </xf>
    <xf numFmtId="181" fontId="11" fillId="0" borderId="9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horizontal="right" vertical="center" indent="1" shrinkToFit="1"/>
    </xf>
    <xf numFmtId="179" fontId="0" fillId="0" borderId="9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 indent="2"/>
    </xf>
    <xf numFmtId="179" fontId="0" fillId="0" borderId="0" xfId="0" applyNumberFormat="1" applyFont="1" applyFill="1" applyAlignment="1">
      <alignment horizontal="right" vertical="center" indent="3" shrinkToFit="1"/>
    </xf>
    <xf numFmtId="179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right" vertical="center" indent="3" shrinkToFit="1"/>
    </xf>
    <xf numFmtId="179" fontId="0" fillId="0" borderId="0" xfId="0" applyNumberFormat="1" applyFont="1" applyFill="1" applyBorder="1" applyAlignment="1">
      <alignment horizontal="right" vertical="center" indent="3" shrinkToFit="1"/>
    </xf>
    <xf numFmtId="179" fontId="0" fillId="0" borderId="0" xfId="17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Fill="1" applyBorder="1" applyAlignment="1">
      <alignment horizontal="right" vertical="center" indent="2" shrinkToFit="1"/>
    </xf>
    <xf numFmtId="185" fontId="0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181" fontId="11" fillId="0" borderId="0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179" fontId="11" fillId="0" borderId="9" xfId="0" applyNumberFormat="1" applyFont="1" applyFill="1" applyBorder="1" applyAlignment="1">
      <alignment horizontal="right" vertical="center" shrinkToFit="1"/>
    </xf>
    <xf numFmtId="179" fontId="11" fillId="0" borderId="0" xfId="0" applyNumberFormat="1" applyFont="1" applyFill="1" applyAlignment="1">
      <alignment horizontal="right" vertical="center" shrinkToFit="1"/>
    </xf>
    <xf numFmtId="178" fontId="11" fillId="0" borderId="0" xfId="0" applyNumberFormat="1" applyFont="1" applyFill="1" applyBorder="1" applyAlignment="1">
      <alignment horizontal="right" vertical="center" indent="1" shrinkToFit="1"/>
    </xf>
    <xf numFmtId="178" fontId="11" fillId="0" borderId="0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Alignment="1">
      <alignment horizontal="right" vertical="center" indent="1" shrinkToFit="1"/>
    </xf>
    <xf numFmtId="178" fontId="11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/>
    </xf>
    <xf numFmtId="181" fontId="11" fillId="0" borderId="0" xfId="0" applyNumberFormat="1" applyFont="1" applyFill="1" applyAlignment="1">
      <alignment horizontal="right" vertical="center" indent="3"/>
    </xf>
    <xf numFmtId="0" fontId="29" fillId="0" borderId="0" xfId="0" applyFont="1" applyFill="1" applyAlignment="1">
      <alignment vertical="center"/>
    </xf>
    <xf numFmtId="189" fontId="11" fillId="0" borderId="0" xfId="0" applyNumberFormat="1" applyFont="1" applyFill="1" applyBorder="1" applyAlignment="1">
      <alignment horizontal="center" vertical="center"/>
    </xf>
    <xf numFmtId="181" fontId="11" fillId="0" borderId="9" xfId="0" applyNumberFormat="1" applyFont="1" applyFill="1" applyBorder="1" applyAlignment="1">
      <alignment horizontal="right" vertical="center" shrinkToFit="1"/>
    </xf>
    <xf numFmtId="179" fontId="11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 shrinkToFit="1"/>
    </xf>
    <xf numFmtId="177" fontId="11" fillId="0" borderId="5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 horizontal="center" vertical="center" shrinkToFit="1"/>
    </xf>
    <xf numFmtId="177" fontId="11" fillId="0" borderId="0" xfId="0" applyNumberFormat="1" applyFont="1" applyFill="1" applyAlignment="1">
      <alignment horizontal="center" vertical="center"/>
    </xf>
    <xf numFmtId="179" fontId="11" fillId="0" borderId="0" xfId="17" applyNumberFormat="1" applyFont="1" applyFill="1" applyAlignment="1">
      <alignment horizontal="right" vertical="center"/>
    </xf>
    <xf numFmtId="177" fontId="11" fillId="0" borderId="0" xfId="17" applyNumberFormat="1" applyFont="1" applyFill="1" applyAlignment="1">
      <alignment horizontal="center" vertical="center"/>
    </xf>
    <xf numFmtId="179" fontId="11" fillId="0" borderId="0" xfId="17" applyNumberFormat="1" applyFont="1" applyFill="1" applyAlignment="1">
      <alignment horizontal="right" vertical="center" indent="1"/>
    </xf>
    <xf numFmtId="179" fontId="11" fillId="0" borderId="0" xfId="17" applyNumberFormat="1" applyFont="1" applyFill="1" applyAlignment="1">
      <alignment horizontal="right" vertical="center" indent="3"/>
    </xf>
    <xf numFmtId="179" fontId="11" fillId="0" borderId="0" xfId="17" applyNumberFormat="1" applyFont="1" applyFill="1" applyAlignment="1">
      <alignment horizontal="right" vertical="center" indent="2"/>
    </xf>
    <xf numFmtId="177" fontId="11" fillId="0" borderId="9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 horizontal="right" vertical="center" indent="2"/>
    </xf>
    <xf numFmtId="177" fontId="11" fillId="0" borderId="0" xfId="0" applyNumberFormat="1" applyFont="1" applyFill="1" applyAlignment="1">
      <alignment horizontal="right" vertical="center" indent="1" shrinkToFit="1"/>
    </xf>
    <xf numFmtId="0" fontId="11" fillId="0" borderId="0" xfId="0" applyFont="1" applyFill="1" applyAlignment="1">
      <alignment horizontal="center" vertical="center"/>
    </xf>
    <xf numFmtId="181" fontId="37" fillId="0" borderId="9" xfId="0" applyNumberFormat="1" applyFont="1" applyFill="1" applyBorder="1" applyAlignment="1">
      <alignment horizontal="center" vertical="center"/>
    </xf>
    <xf numFmtId="181" fontId="37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 indent="3"/>
    </xf>
    <xf numFmtId="179" fontId="11" fillId="0" borderId="0" xfId="17" applyNumberFormat="1" applyFont="1" applyFill="1" applyBorder="1" applyAlignment="1">
      <alignment horizontal="right" vertical="center" indent="2"/>
    </xf>
    <xf numFmtId="179" fontId="11" fillId="0" borderId="0" xfId="0" applyNumberFormat="1" applyFont="1" applyFill="1" applyBorder="1" applyAlignment="1">
      <alignment horizontal="right" vertical="center" indent="2"/>
    </xf>
    <xf numFmtId="181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178" fontId="5" fillId="2" borderId="0" xfId="0" applyNumberFormat="1" applyFont="1" applyFill="1" applyAlignment="1">
      <alignment horizontal="center" vertical="center" shrinkToFit="1"/>
    </xf>
    <xf numFmtId="178" fontId="0" fillId="2" borderId="9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8" fontId="0" fillId="2" borderId="11" xfId="0" applyNumberFormat="1" applyFont="1" applyFill="1" applyBorder="1" applyAlignment="1">
      <alignment horizontal="center" vertical="center" shrinkToFit="1"/>
    </xf>
    <xf numFmtId="185" fontId="2" fillId="2" borderId="1" xfId="0" applyNumberFormat="1" applyFont="1" applyFill="1" applyBorder="1" applyAlignment="1">
      <alignment horizontal="center" vertical="center" shrinkToFit="1"/>
    </xf>
    <xf numFmtId="178" fontId="0" fillId="2" borderId="1" xfId="0" applyNumberFormat="1" applyFont="1" applyFill="1" applyBorder="1" applyAlignment="1">
      <alignment horizontal="center" vertical="center" shrinkToFit="1"/>
    </xf>
    <xf numFmtId="179" fontId="0" fillId="2" borderId="1" xfId="0" applyNumberFormat="1" applyFont="1" applyFill="1" applyBorder="1" applyAlignment="1">
      <alignment horizontal="center" vertical="center" shrinkToFit="1"/>
    </xf>
    <xf numFmtId="185" fontId="38" fillId="2" borderId="0" xfId="0" applyNumberFormat="1" applyFont="1" applyFill="1" applyAlignment="1">
      <alignment horizontal="center" vertical="center" shrinkToFit="1"/>
    </xf>
    <xf numFmtId="179" fontId="0" fillId="2" borderId="0" xfId="0" applyNumberFormat="1" applyFont="1" applyFill="1" applyAlignment="1">
      <alignment horizontal="center" vertical="center" shrinkToFit="1"/>
    </xf>
    <xf numFmtId="185" fontId="2" fillId="2" borderId="0" xfId="0" applyNumberFormat="1" applyFont="1" applyFill="1" applyBorder="1" applyAlignment="1">
      <alignment horizontal="center" vertical="center" shrinkToFit="1"/>
    </xf>
    <xf numFmtId="179" fontId="2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2" borderId="1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180" fontId="11" fillId="2" borderId="0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80" fontId="5" fillId="2" borderId="0" xfId="0" applyNumberFormat="1" applyFont="1" applyFill="1" applyBorder="1" applyAlignment="1">
      <alignment horizontal="center" vertical="center" shrinkToFit="1"/>
    </xf>
    <xf numFmtId="180" fontId="5" fillId="2" borderId="9" xfId="0" applyNumberFormat="1" applyFont="1" applyFill="1" applyBorder="1" applyAlignment="1">
      <alignment horizontal="center" vertical="center" shrinkToFit="1"/>
    </xf>
    <xf numFmtId="180" fontId="5" fillId="2" borderId="0" xfId="0" applyNumberFormat="1" applyFont="1" applyFill="1" applyAlignment="1">
      <alignment horizontal="center" vertical="center" shrinkToFit="1"/>
    </xf>
    <xf numFmtId="180" fontId="5" fillId="2" borderId="5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180" fontId="0" fillId="2" borderId="9" xfId="0" applyNumberFormat="1" applyFont="1" applyFill="1" applyBorder="1" applyAlignment="1">
      <alignment horizontal="center" vertical="center" shrinkToFit="1"/>
    </xf>
    <xf numFmtId="180" fontId="0" fillId="2" borderId="5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180" fontId="0" fillId="2" borderId="1" xfId="0" applyNumberFormat="1" applyFont="1" applyFill="1" applyBorder="1" applyAlignment="1">
      <alignment horizontal="center" vertical="center" shrinkToFit="1"/>
    </xf>
    <xf numFmtId="180" fontId="0" fillId="2" borderId="11" xfId="0" applyNumberFormat="1" applyFont="1" applyFill="1" applyBorder="1" applyAlignment="1">
      <alignment horizontal="center" vertical="center" shrinkToFit="1"/>
    </xf>
    <xf numFmtId="180" fontId="0" fillId="2" borderId="7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180" fontId="0" fillId="2" borderId="0" xfId="0" applyNumberFormat="1" applyFont="1" applyFill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181" fontId="0" fillId="2" borderId="9" xfId="0" applyNumberFormat="1" applyFont="1" applyFill="1" applyBorder="1" applyAlignment="1">
      <alignment horizontal="center" vertical="center" shrinkToFit="1"/>
    </xf>
    <xf numFmtId="181" fontId="0" fillId="2" borderId="0" xfId="0" applyNumberFormat="1" applyFont="1" applyFill="1" applyBorder="1" applyAlignment="1">
      <alignment horizontal="center" vertical="center" shrinkToFit="1"/>
    </xf>
    <xf numFmtId="181" fontId="5" fillId="2" borderId="9" xfId="0" applyNumberFormat="1" applyFont="1" applyFill="1" applyBorder="1" applyAlignment="1">
      <alignment horizontal="center" vertical="center" shrinkToFit="1"/>
    </xf>
    <xf numFmtId="181" fontId="5" fillId="2" borderId="0" xfId="0" applyNumberFormat="1" applyFont="1" applyFill="1" applyBorder="1" applyAlignment="1">
      <alignment horizontal="center" vertical="center" shrinkToFit="1"/>
    </xf>
    <xf numFmtId="181" fontId="11" fillId="0" borderId="5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181" fontId="5" fillId="2" borderId="17" xfId="0" applyNumberFormat="1" applyFont="1" applyFill="1" applyBorder="1" applyAlignment="1">
      <alignment horizontal="center" vertical="center" shrinkToFit="1"/>
    </xf>
    <xf numFmtId="181" fontId="5" fillId="2" borderId="18" xfId="0" applyNumberFormat="1" applyFont="1" applyFill="1" applyBorder="1" applyAlignment="1">
      <alignment horizontal="center" vertical="center" shrinkToFit="1"/>
    </xf>
    <xf numFmtId="181" fontId="5" fillId="0" borderId="18" xfId="0" applyNumberFormat="1" applyFont="1" applyFill="1" applyBorder="1" applyAlignment="1">
      <alignment horizontal="center" vertical="center" shrinkToFit="1"/>
    </xf>
    <xf numFmtId="179" fontId="5" fillId="2" borderId="18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189" fontId="0" fillId="0" borderId="9" xfId="20" applyNumberFormat="1" applyFont="1" applyFill="1" applyBorder="1" applyAlignment="1">
      <alignment horizontal="center" vertical="center" shrinkToFit="1"/>
      <protection/>
    </xf>
    <xf numFmtId="0" fontId="0" fillId="0" borderId="0" xfId="20" applyFont="1" applyFill="1" applyBorder="1" applyAlignment="1">
      <alignment horizontal="center" vertical="center" wrapText="1" shrinkToFit="1"/>
      <protection/>
    </xf>
    <xf numFmtId="0" fontId="0" fillId="0" borderId="0" xfId="20" applyFont="1" applyFill="1" applyBorder="1" applyAlignment="1">
      <alignment horizontal="center" vertical="center" shrinkToFit="1"/>
      <protection/>
    </xf>
    <xf numFmtId="9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86" fontId="0" fillId="0" borderId="5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9" fontId="0" fillId="0" borderId="0" xfId="15" applyNumberFormat="1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horizontal="center" vertical="center" shrinkToFit="1"/>
      <protection/>
    </xf>
    <xf numFmtId="9" fontId="0" fillId="0" borderId="1" xfId="15" applyNumberFormat="1" applyFont="1" applyFill="1" applyBorder="1" applyAlignment="1">
      <alignment horizontal="center" vertical="center"/>
    </xf>
    <xf numFmtId="186" fontId="0" fillId="0" borderId="7" xfId="20" applyNumberFormat="1" applyFont="1" applyFill="1" applyBorder="1" applyAlignment="1">
      <alignment horizontal="center" vertical="center"/>
      <protection/>
    </xf>
    <xf numFmtId="176" fontId="0" fillId="0" borderId="9" xfId="20" applyNumberFormat="1" applyFont="1" applyFill="1" applyBorder="1" applyAlignment="1">
      <alignment horizontal="center" vertical="center" shrinkToFit="1"/>
      <protection/>
    </xf>
    <xf numFmtId="0" fontId="0" fillId="0" borderId="0" xfId="20" applyFont="1" applyFill="1" applyAlignment="1">
      <alignment horizontal="center" vertical="center" shrinkToFit="1"/>
      <protection/>
    </xf>
    <xf numFmtId="9" fontId="0" fillId="0" borderId="0" xfId="20" applyNumberFormat="1" applyFont="1" applyFill="1" applyAlignment="1">
      <alignment horizontal="center" vertical="center" shrinkToFit="1"/>
      <protection/>
    </xf>
    <xf numFmtId="9" fontId="0" fillId="0" borderId="0" xfId="20" applyNumberFormat="1" applyFont="1" applyFill="1" applyBorder="1" applyAlignment="1">
      <alignment horizontal="center" vertical="center" shrinkToFit="1"/>
      <protection/>
    </xf>
    <xf numFmtId="176" fontId="0" fillId="0" borderId="11" xfId="20" applyNumberFormat="1" applyFont="1" applyFill="1" applyBorder="1" applyAlignment="1">
      <alignment horizontal="center" vertical="center" shrinkToFit="1"/>
      <protection/>
    </xf>
    <xf numFmtId="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1" fontId="2" fillId="2" borderId="0" xfId="17" applyFont="1" applyFill="1" applyBorder="1" applyAlignment="1">
      <alignment horizontal="center" vertical="center"/>
    </xf>
    <xf numFmtId="9" fontId="2" fillId="2" borderId="0" xfId="17" applyNumberFormat="1" applyFont="1" applyFill="1" applyBorder="1" applyAlignment="1">
      <alignment horizontal="center" vertical="center"/>
    </xf>
    <xf numFmtId="41" fontId="2" fillId="2" borderId="5" xfId="17" applyFont="1" applyFill="1" applyBorder="1" applyAlignment="1">
      <alignment horizontal="center" vertical="center"/>
    </xf>
    <xf numFmtId="41" fontId="2" fillId="2" borderId="1" xfId="17" applyFont="1" applyFill="1" applyBorder="1" applyAlignment="1">
      <alignment horizontal="center" vertical="center"/>
    </xf>
    <xf numFmtId="9" fontId="2" fillId="2" borderId="1" xfId="17" applyNumberFormat="1" applyFont="1" applyFill="1" applyBorder="1" applyAlignment="1">
      <alignment horizontal="center" vertical="center"/>
    </xf>
    <xf numFmtId="41" fontId="2" fillId="2" borderId="7" xfId="17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8" fontId="5" fillId="2" borderId="0" xfId="0" applyNumberFormat="1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81" fontId="5" fillId="2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/>
    </xf>
    <xf numFmtId="178" fontId="0" fillId="2" borderId="5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81" fontId="0" fillId="2" borderId="0" xfId="0" applyNumberFormat="1" applyFont="1" applyFill="1" applyAlignment="1">
      <alignment horizontal="center" vertical="center"/>
    </xf>
    <xf numFmtId="181" fontId="0" fillId="2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89" fontId="0" fillId="2" borderId="0" xfId="0" applyNumberFormat="1" applyFont="1" applyFill="1" applyAlignment="1">
      <alignment horizontal="center" vertical="center"/>
    </xf>
    <xf numFmtId="184" fontId="0" fillId="2" borderId="0" xfId="0" applyNumberFormat="1" applyFont="1" applyFill="1" applyAlignment="1">
      <alignment horizontal="center" vertical="center" shrinkToFit="1"/>
    </xf>
    <xf numFmtId="184" fontId="0" fillId="2" borderId="0" xfId="0" applyNumberFormat="1" applyFont="1" applyFill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 shrinkToFit="1"/>
    </xf>
    <xf numFmtId="177" fontId="2" fillId="2" borderId="0" xfId="17" applyNumberFormat="1" applyFont="1" applyFill="1" applyAlignment="1">
      <alignment horizontal="center" vertical="center" shrinkToFit="1"/>
    </xf>
    <xf numFmtId="177" fontId="2" fillId="2" borderId="11" xfId="17" applyNumberFormat="1" applyFont="1" applyFill="1" applyBorder="1" applyAlignment="1">
      <alignment horizontal="center" vertical="center" shrinkToFit="1"/>
    </xf>
    <xf numFmtId="177" fontId="2" fillId="2" borderId="1" xfId="17" applyNumberFormat="1" applyFont="1" applyFill="1" applyBorder="1" applyAlignment="1">
      <alignment horizontal="center" vertical="center" shrinkToFit="1"/>
    </xf>
    <xf numFmtId="184" fontId="24" fillId="2" borderId="1" xfId="0" applyNumberFormat="1" applyFont="1" applyFill="1" applyBorder="1" applyAlignment="1">
      <alignment horizontal="center" vertical="center" shrinkToFit="1"/>
    </xf>
    <xf numFmtId="177" fontId="2" fillId="0" borderId="9" xfId="17" applyNumberFormat="1" applyFont="1" applyBorder="1" applyAlignment="1">
      <alignment horizontal="center" vertical="center" shrinkToFit="1"/>
    </xf>
    <xf numFmtId="177" fontId="2" fillId="0" borderId="0" xfId="17" applyNumberFormat="1" applyFont="1" applyBorder="1" applyAlignment="1">
      <alignment horizontal="center" vertical="center" shrinkToFit="1"/>
    </xf>
    <xf numFmtId="181" fontId="5" fillId="2" borderId="11" xfId="0" applyNumberFormat="1" applyFont="1" applyFill="1" applyBorder="1" applyAlignment="1">
      <alignment horizontal="center" vertical="center" shrinkToFit="1"/>
    </xf>
    <xf numFmtId="181" fontId="5" fillId="2" borderId="1" xfId="0" applyNumberFormat="1" applyFont="1" applyFill="1" applyBorder="1" applyAlignment="1">
      <alignment horizontal="center" vertical="center" shrinkToFit="1"/>
    </xf>
    <xf numFmtId="181" fontId="5" fillId="2" borderId="1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 shrinkToFit="1"/>
    </xf>
    <xf numFmtId="181" fontId="0" fillId="2" borderId="1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81" fontId="5" fillId="2" borderId="9" xfId="0" applyNumberFormat="1" applyFont="1" applyFill="1" applyBorder="1" applyAlignment="1">
      <alignment horizontal="center" vertical="center"/>
    </xf>
    <xf numFmtId="181" fontId="5" fillId="2" borderId="0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190" fontId="0" fillId="2" borderId="0" xfId="0" applyNumberFormat="1" applyFont="1" applyFill="1" applyBorder="1" applyAlignment="1">
      <alignment horizontal="center" vertical="center" shrinkToFit="1"/>
    </xf>
    <xf numFmtId="191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 quotePrefix="1">
      <alignment horizontal="center" vertical="center" wrapText="1" shrinkToFit="1"/>
    </xf>
    <xf numFmtId="0" fontId="7" fillId="2" borderId="7" xfId="0" applyFont="1" applyFill="1" applyBorder="1" applyAlignment="1" quotePrefix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181" fontId="0" fillId="2" borderId="11" xfId="0" applyNumberFormat="1" applyFont="1" applyFill="1" applyBorder="1" applyAlignment="1">
      <alignment horizontal="center" vertical="center" shrinkToFit="1"/>
    </xf>
    <xf numFmtId="190" fontId="0" fillId="2" borderId="1" xfId="0" applyNumberFormat="1" applyFont="1" applyFill="1" applyBorder="1" applyAlignment="1">
      <alignment horizontal="center" vertical="center" shrinkToFit="1"/>
    </xf>
    <xf numFmtId="191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39" fillId="0" borderId="0" xfId="0" applyFont="1" applyAlignment="1">
      <alignment horizontal="justify"/>
    </xf>
    <xf numFmtId="177" fontId="0" fillId="0" borderId="0" xfId="0" applyNumberForma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right" vertical="center" shrinkToFit="1"/>
    </xf>
    <xf numFmtId="180" fontId="5" fillId="2" borderId="0" xfId="0" applyNumberFormat="1" applyFont="1" applyFill="1" applyBorder="1" applyAlignment="1">
      <alignment horizontal="right" vertical="center" shrinkToFit="1"/>
    </xf>
    <xf numFmtId="180" fontId="5" fillId="2" borderId="5" xfId="0" applyNumberFormat="1" applyFont="1" applyFill="1" applyBorder="1" applyAlignment="1">
      <alignment horizontal="right" vertical="center" shrinkToFit="1"/>
    </xf>
    <xf numFmtId="180" fontId="11" fillId="2" borderId="0" xfId="0" applyNumberFormat="1" applyFont="1" applyFill="1" applyBorder="1" applyAlignment="1">
      <alignment horizontal="right" vertical="center" shrinkToFit="1"/>
    </xf>
    <xf numFmtId="180" fontId="11" fillId="2" borderId="5" xfId="0" applyNumberFormat="1" applyFont="1" applyFill="1" applyBorder="1" applyAlignment="1">
      <alignment horizontal="right" vertical="center" shrinkToFit="1"/>
    </xf>
    <xf numFmtId="180" fontId="11" fillId="2" borderId="1" xfId="0" applyNumberFormat="1" applyFont="1" applyFill="1" applyBorder="1" applyAlignment="1">
      <alignment horizontal="right" vertical="center" shrinkToFit="1"/>
    </xf>
    <xf numFmtId="180" fontId="11" fillId="2" borderId="7" xfId="0" applyNumberFormat="1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7" fontId="11" fillId="2" borderId="0" xfId="0" applyNumberFormat="1" applyFont="1" applyFill="1" applyAlignment="1">
      <alignment horizontal="center" vertical="center"/>
    </xf>
    <xf numFmtId="179" fontId="0" fillId="2" borderId="0" xfId="0" applyNumberFormat="1" applyFont="1" applyFill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11" fillId="0" borderId="0" xfId="17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 shrinkToFit="1"/>
    </xf>
    <xf numFmtId="197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right" vertical="center"/>
    </xf>
    <xf numFmtId="197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shrinkToFit="1"/>
    </xf>
    <xf numFmtId="183" fontId="11" fillId="0" borderId="0" xfId="0" applyNumberFormat="1" applyFont="1" applyBorder="1" applyAlignment="1">
      <alignment horizontal="right" vertical="center" shrinkToFit="1"/>
    </xf>
    <xf numFmtId="198" fontId="11" fillId="0" borderId="0" xfId="0" applyNumberFormat="1" applyFont="1" applyBorder="1" applyAlignment="1">
      <alignment horizontal="right" vertical="center" shrinkToFit="1"/>
    </xf>
    <xf numFmtId="190" fontId="11" fillId="0" borderId="0" xfId="0" applyNumberFormat="1" applyFont="1" applyFill="1" applyBorder="1" applyAlignment="1">
      <alignment horizontal="right" vertical="center" shrinkToFit="1"/>
    </xf>
    <xf numFmtId="179" fontId="0" fillId="0" borderId="0" xfId="17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 quotePrefix="1">
      <alignment vertical="center"/>
    </xf>
    <xf numFmtId="179" fontId="11" fillId="0" borderId="0" xfId="17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 quotePrefix="1">
      <alignment vertical="center"/>
    </xf>
    <xf numFmtId="179" fontId="0" fillId="0" borderId="0" xfId="0" applyNumberFormat="1" applyFont="1" applyAlignment="1">
      <alignment vertical="center" shrinkToFit="1"/>
    </xf>
    <xf numFmtId="179" fontId="11" fillId="0" borderId="0" xfId="0" applyNumberFormat="1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 shrinkToFit="1"/>
    </xf>
    <xf numFmtId="181" fontId="0" fillId="0" borderId="1" xfId="0" applyNumberFormat="1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91" fontId="11" fillId="2" borderId="0" xfId="0" applyNumberFormat="1" applyFont="1" applyFill="1" applyBorder="1" applyAlignment="1">
      <alignment horizontal="center" vertical="center" shrinkToFit="1"/>
    </xf>
    <xf numFmtId="181" fontId="11" fillId="0" borderId="0" xfId="0" applyNumberFormat="1" applyFont="1" applyFill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94" fontId="0" fillId="0" borderId="0" xfId="0" applyNumberFormat="1" applyFont="1" applyFill="1" applyBorder="1" applyAlignment="1">
      <alignment horizontal="center" vertical="center"/>
    </xf>
    <xf numFmtId="194" fontId="11" fillId="0" borderId="9" xfId="0" applyNumberFormat="1" applyFont="1" applyFill="1" applyBorder="1" applyAlignment="1">
      <alignment horizontal="right" vertical="center" shrinkToFit="1"/>
    </xf>
    <xf numFmtId="194" fontId="11" fillId="0" borderId="0" xfId="0" applyNumberFormat="1" applyFont="1" applyFill="1" applyBorder="1" applyAlignment="1">
      <alignment horizontal="right" vertical="center" shrinkToFit="1"/>
    </xf>
    <xf numFmtId="194" fontId="11" fillId="0" borderId="0" xfId="0" applyNumberFormat="1" applyFont="1" applyFill="1" applyBorder="1" applyAlignment="1">
      <alignment horizontal="right" vertical="center" indent="1" shrinkToFit="1"/>
    </xf>
    <xf numFmtId="194" fontId="11" fillId="0" borderId="0" xfId="0" applyNumberFormat="1" applyFont="1" applyFill="1" applyBorder="1" applyAlignment="1">
      <alignment horizontal="center" vertical="center" shrinkToFit="1"/>
    </xf>
    <xf numFmtId="194" fontId="11" fillId="0" borderId="5" xfId="0" applyNumberFormat="1" applyFont="1" applyFill="1" applyBorder="1" applyAlignment="1">
      <alignment horizontal="right" vertical="center" shrinkToFit="1"/>
    </xf>
    <xf numFmtId="194" fontId="5" fillId="2" borderId="9" xfId="0" applyNumberFormat="1" applyFont="1" applyFill="1" applyBorder="1" applyAlignment="1">
      <alignment horizontal="center" vertical="center" shrinkToFit="1"/>
    </xf>
    <xf numFmtId="194" fontId="5" fillId="2" borderId="0" xfId="0" applyNumberFormat="1" applyFont="1" applyFill="1" applyBorder="1" applyAlignment="1">
      <alignment horizontal="center" vertical="center" shrinkToFit="1"/>
    </xf>
    <xf numFmtId="194" fontId="5" fillId="2" borderId="5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 quotePrefix="1">
      <alignment/>
    </xf>
    <xf numFmtId="0" fontId="0" fillId="2" borderId="0" xfId="0" applyFont="1" applyFill="1" applyBorder="1" applyAlignment="1" quotePrefix="1">
      <alignment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1" fontId="22" fillId="2" borderId="1" xfId="0" applyNumberFormat="1" applyFont="1" applyFill="1" applyBorder="1" applyAlignment="1">
      <alignment horizontal="center" vertical="center" shrinkToFit="1"/>
    </xf>
    <xf numFmtId="0" fontId="29" fillId="2" borderId="5" xfId="0" applyFont="1" applyFill="1" applyBorder="1" applyAlignment="1">
      <alignment horizontal="center" vertical="center"/>
    </xf>
    <xf numFmtId="178" fontId="11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 shrinkToFit="1"/>
    </xf>
    <xf numFmtId="179" fontId="0" fillId="0" borderId="9" xfId="17" applyNumberFormat="1" applyFont="1" applyFill="1" applyBorder="1" applyAlignment="1">
      <alignment horizontal="center" vertical="center"/>
    </xf>
    <xf numFmtId="179" fontId="0" fillId="0" borderId="0" xfId="17" applyNumberFormat="1" applyFont="1" applyFill="1" applyAlignment="1">
      <alignment horizontal="center" vertical="center"/>
    </xf>
    <xf numFmtId="179" fontId="11" fillId="0" borderId="9" xfId="17" applyNumberFormat="1" applyFont="1" applyFill="1" applyBorder="1" applyAlignment="1">
      <alignment horizontal="center" vertical="center"/>
    </xf>
    <xf numFmtId="179" fontId="11" fillId="0" borderId="5" xfId="17" applyNumberFormat="1" applyFont="1" applyFill="1" applyBorder="1" applyAlignment="1">
      <alignment horizontal="center" vertical="center"/>
    </xf>
    <xf numFmtId="179" fontId="0" fillId="0" borderId="0" xfId="0" applyNumberFormat="1" applyFont="1" applyAlignment="1" quotePrefix="1">
      <alignment horizontal="right" vertical="center"/>
    </xf>
    <xf numFmtId="183" fontId="0" fillId="0" borderId="0" xfId="0" applyNumberFormat="1" applyFont="1" applyBorder="1" applyAlignment="1" quotePrefix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11" fillId="0" borderId="0" xfId="17" applyNumberFormat="1" applyFont="1" applyFill="1" applyAlignment="1">
      <alignment horizontal="center" vertical="center" shrinkToFit="1"/>
    </xf>
    <xf numFmtId="179" fontId="11" fillId="0" borderId="0" xfId="17" applyNumberFormat="1" applyFont="1" applyFill="1" applyAlignment="1">
      <alignment horizontal="center" vertical="center" shrinkToFit="1"/>
    </xf>
    <xf numFmtId="181" fontId="11" fillId="0" borderId="0" xfId="0" applyNumberFormat="1" applyFont="1" applyFill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179" fontId="11" fillId="2" borderId="0" xfId="0" applyNumberFormat="1" applyFont="1" applyFill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185" fontId="5" fillId="2" borderId="9" xfId="0" applyNumberFormat="1" applyFont="1" applyFill="1" applyBorder="1" applyAlignment="1">
      <alignment horizontal="centerContinuous" vertical="center" shrinkToFit="1"/>
    </xf>
    <xf numFmtId="0" fontId="0" fillId="2" borderId="4" xfId="0" applyFill="1" applyBorder="1" applyAlignment="1">
      <alignment horizontal="center" vertical="center" wrapText="1" shrinkToFit="1"/>
    </xf>
    <xf numFmtId="200" fontId="5" fillId="2" borderId="9" xfId="17" applyNumberFormat="1" applyFont="1" applyFill="1" applyBorder="1" applyAlignment="1">
      <alignment horizontal="center" vertical="center" shrinkToFit="1"/>
    </xf>
    <xf numFmtId="178" fontId="11" fillId="2" borderId="0" xfId="0" applyNumberFormat="1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shrinkToFit="1"/>
    </xf>
    <xf numFmtId="178" fontId="11" fillId="2" borderId="7" xfId="0" applyNumberFormat="1" applyFont="1" applyFill="1" applyBorder="1" applyAlignment="1">
      <alignment horizontal="center" vertical="center" shrinkToFit="1"/>
    </xf>
    <xf numFmtId="178" fontId="11" fillId="2" borderId="9" xfId="0" applyNumberFormat="1" applyFont="1" applyFill="1" applyBorder="1" applyAlignment="1">
      <alignment horizontal="center" vertical="center" shrinkToFit="1"/>
    </xf>
    <xf numFmtId="178" fontId="11" fillId="2" borderId="11" xfId="0" applyNumberFormat="1" applyFont="1" applyFill="1" applyBorder="1" applyAlignment="1">
      <alignment horizontal="center" vertical="center" shrinkToFit="1"/>
    </xf>
    <xf numFmtId="200" fontId="5" fillId="2" borderId="0" xfId="0" applyNumberFormat="1" applyFont="1" applyFill="1" applyBorder="1" applyAlignment="1">
      <alignment horizontal="center" vertical="center" shrinkToFit="1"/>
    </xf>
    <xf numFmtId="200" fontId="5" fillId="2" borderId="0" xfId="17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Alignment="1">
      <alignment vertical="center"/>
    </xf>
    <xf numFmtId="178" fontId="11" fillId="0" borderId="1" xfId="0" applyNumberFormat="1" applyFont="1" applyFill="1" applyBorder="1" applyAlignment="1">
      <alignment horizontal="right" vertical="center" shrinkToFit="1"/>
    </xf>
    <xf numFmtId="178" fontId="11" fillId="0" borderId="1" xfId="0" applyNumberFormat="1" applyFont="1" applyFill="1" applyBorder="1" applyAlignment="1">
      <alignment horizontal="right" vertical="center" indent="1" shrinkToFit="1"/>
    </xf>
    <xf numFmtId="178" fontId="11" fillId="0" borderId="7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Alignment="1">
      <alignment horizontal="right" vertical="center" indent="1" shrinkToFit="1"/>
    </xf>
    <xf numFmtId="178" fontId="5" fillId="0" borderId="5" xfId="0" applyNumberFormat="1" applyFont="1" applyFill="1" applyBorder="1" applyAlignment="1">
      <alignment horizontal="right" vertical="center" shrinkToFit="1"/>
    </xf>
    <xf numFmtId="41" fontId="0" fillId="2" borderId="11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 vertical="center" shrinkToFit="1"/>
    </xf>
    <xf numFmtId="181" fontId="11" fillId="2" borderId="0" xfId="0" applyNumberFormat="1" applyFont="1" applyFill="1" applyBorder="1" applyAlignment="1">
      <alignment horizontal="center" vertical="center" shrinkToFit="1"/>
    </xf>
    <xf numFmtId="179" fontId="11" fillId="2" borderId="0" xfId="0" applyNumberFormat="1" applyFont="1" applyFill="1" applyBorder="1" applyAlignment="1">
      <alignment horizontal="center" vertical="center" shrinkToFit="1"/>
    </xf>
    <xf numFmtId="181" fontId="11" fillId="2" borderId="1" xfId="0" applyNumberFormat="1" applyFont="1" applyFill="1" applyBorder="1" applyAlignment="1">
      <alignment horizontal="center" vertical="center" shrinkToFit="1"/>
    </xf>
    <xf numFmtId="179" fontId="11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181" fontId="37" fillId="2" borderId="0" xfId="0" applyNumberFormat="1" applyFont="1" applyFill="1" applyBorder="1" applyAlignment="1">
      <alignment horizontal="center" vertical="center" shrinkToFit="1"/>
    </xf>
    <xf numFmtId="181" fontId="37" fillId="2" borderId="5" xfId="0" applyNumberFormat="1" applyFont="1" applyFill="1" applyBorder="1" applyAlignment="1">
      <alignment horizontal="center" vertical="center" shrinkToFit="1"/>
    </xf>
    <xf numFmtId="0" fontId="29" fillId="2" borderId="5" xfId="0" applyFont="1" applyFill="1" applyBorder="1" applyAlignment="1">
      <alignment horizontal="center" vertical="center" shrinkToFit="1"/>
    </xf>
    <xf numFmtId="181" fontId="11" fillId="2" borderId="9" xfId="0" applyNumberFormat="1" applyFont="1" applyFill="1" applyBorder="1" applyAlignment="1">
      <alignment horizontal="center" vertical="center" shrinkToFit="1"/>
    </xf>
    <xf numFmtId="181" fontId="11" fillId="2" borderId="11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84" fontId="0" fillId="2" borderId="0" xfId="0" applyNumberFormat="1" applyFont="1" applyFill="1" applyAlignment="1">
      <alignment vertical="center" shrinkToFit="1"/>
    </xf>
    <xf numFmtId="41" fontId="14" fillId="0" borderId="0" xfId="17" applyBorder="1" applyAlignment="1">
      <alignment vertical="center"/>
    </xf>
    <xf numFmtId="41" fontId="14" fillId="0" borderId="1" xfId="17" applyBorder="1" applyAlignment="1">
      <alignment vertical="center"/>
    </xf>
    <xf numFmtId="41" fontId="14" fillId="0" borderId="3" xfId="17" applyBorder="1" applyAlignment="1">
      <alignment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center" vertical="center" shrinkToFit="1"/>
    </xf>
    <xf numFmtId="0" fontId="37" fillId="2" borderId="4" xfId="0" applyFont="1" applyFill="1" applyBorder="1" applyAlignment="1">
      <alignment horizontal="center" vertical="center" shrinkToFit="1"/>
    </xf>
    <xf numFmtId="0" fontId="37" fillId="2" borderId="14" xfId="0" applyFont="1" applyFill="1" applyBorder="1" applyAlignment="1">
      <alignment horizontal="center" vertical="center" shrinkToFit="1"/>
    </xf>
    <xf numFmtId="41" fontId="2" fillId="2" borderId="12" xfId="17" applyFont="1" applyFill="1" applyBorder="1" applyAlignment="1">
      <alignment horizontal="center" vertical="center"/>
    </xf>
    <xf numFmtId="41" fontId="2" fillId="2" borderId="13" xfId="17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2" fillId="2" borderId="13" xfId="17" applyNumberFormat="1" applyFont="1" applyFill="1" applyBorder="1" applyAlignment="1">
      <alignment horizontal="center" vertical="center"/>
    </xf>
    <xf numFmtId="41" fontId="2" fillId="2" borderId="14" xfId="1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178" fontId="47" fillId="2" borderId="10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79" fontId="5" fillId="2" borderId="9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178" fontId="28" fillId="2" borderId="0" xfId="0" applyNumberFormat="1" applyFont="1" applyFill="1" applyAlignment="1">
      <alignment horizontal="center" vertical="center"/>
    </xf>
    <xf numFmtId="178" fontId="28" fillId="2" borderId="5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181" fontId="28" fillId="2" borderId="0" xfId="0" applyNumberFormat="1" applyFont="1" applyFill="1" applyAlignment="1">
      <alignment horizontal="center" vertical="center"/>
    </xf>
    <xf numFmtId="181" fontId="28" fillId="2" borderId="5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178" fontId="28" fillId="0" borderId="0" xfId="0" applyNumberFormat="1" applyFont="1" applyFill="1" applyAlignment="1">
      <alignment horizontal="center" vertical="center"/>
    </xf>
    <xf numFmtId="178" fontId="28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/>
    </xf>
    <xf numFmtId="178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30" fillId="2" borderId="0" xfId="0" applyFont="1" applyFill="1" applyAlignment="1">
      <alignment horizontal="left" vertical="center"/>
    </xf>
    <xf numFmtId="0" fontId="50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1" xfId="0" applyFont="1" applyFill="1" applyBorder="1" applyAlignment="1">
      <alignment horizontal="right" vertical="center"/>
    </xf>
    <xf numFmtId="0" fontId="48" fillId="2" borderId="0" xfId="0" applyFont="1" applyFill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 quotePrefix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vertical="center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vertical="center"/>
    </xf>
    <xf numFmtId="176" fontId="28" fillId="2" borderId="0" xfId="0" applyNumberFormat="1" applyFont="1" applyFill="1" applyAlignment="1">
      <alignment horizontal="center" vertical="center"/>
    </xf>
    <xf numFmtId="179" fontId="28" fillId="2" borderId="0" xfId="0" applyNumberFormat="1" applyFont="1" applyFill="1" applyAlignment="1">
      <alignment horizontal="center" vertical="center"/>
    </xf>
    <xf numFmtId="0" fontId="49" fillId="2" borderId="5" xfId="0" applyFont="1" applyFill="1" applyBorder="1" applyAlignment="1">
      <alignment horizontal="center" vertical="center"/>
    </xf>
    <xf numFmtId="178" fontId="49" fillId="2" borderId="0" xfId="0" applyNumberFormat="1" applyFont="1" applyFill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181" fontId="49" fillId="2" borderId="0" xfId="0" applyNumberFormat="1" applyFont="1" applyFill="1" applyAlignment="1">
      <alignment horizontal="center" vertical="center"/>
    </xf>
    <xf numFmtId="0" fontId="49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shrinkToFit="1"/>
    </xf>
    <xf numFmtId="179" fontId="24" fillId="2" borderId="0" xfId="0" applyNumberFormat="1" applyFont="1" applyFill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179" fontId="5" fillId="2" borderId="0" xfId="0" applyNumberFormat="1" applyFont="1" applyFill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/>
    </xf>
    <xf numFmtId="181" fontId="37" fillId="2" borderId="1" xfId="0" applyNumberFormat="1" applyFont="1" applyFill="1" applyBorder="1" applyAlignment="1">
      <alignment horizontal="center" vertical="center" shrinkToFit="1"/>
    </xf>
    <xf numFmtId="181" fontId="5" fillId="2" borderId="11" xfId="0" applyNumberFormat="1" applyFont="1" applyFill="1" applyBorder="1" applyAlignment="1">
      <alignment horizontal="right" vertical="center" shrinkToFit="1"/>
    </xf>
    <xf numFmtId="181" fontId="5" fillId="2" borderId="1" xfId="0" applyNumberFormat="1" applyFont="1" applyFill="1" applyBorder="1" applyAlignment="1">
      <alignment horizontal="right" vertical="center" shrinkToFit="1"/>
    </xf>
    <xf numFmtId="179" fontId="5" fillId="2" borderId="1" xfId="0" applyNumberFormat="1" applyFont="1" applyFill="1" applyBorder="1" applyAlignment="1">
      <alignment horizontal="right" vertical="center" shrinkToFit="1"/>
    </xf>
    <xf numFmtId="179" fontId="5" fillId="2" borderId="7" xfId="0" applyNumberFormat="1" applyFont="1" applyFill="1" applyBorder="1" applyAlignment="1">
      <alignment horizontal="right" vertical="center"/>
    </xf>
    <xf numFmtId="181" fontId="37" fillId="2" borderId="1" xfId="0" applyNumberFormat="1" applyFont="1" applyFill="1" applyBorder="1" applyAlignment="1">
      <alignment horizontal="center" vertical="center"/>
    </xf>
    <xf numFmtId="181" fontId="37" fillId="2" borderId="7" xfId="0" applyNumberFormat="1" applyFont="1" applyFill="1" applyBorder="1" applyAlignment="1">
      <alignment horizontal="center" vertical="center" shrinkToFit="1"/>
    </xf>
    <xf numFmtId="178" fontId="0" fillId="2" borderId="1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right" vertical="center"/>
    </xf>
    <xf numFmtId="176" fontId="11" fillId="2" borderId="9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176" fontId="11" fillId="2" borderId="11" xfId="0" applyNumberFormat="1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 shrinkToFit="1"/>
    </xf>
    <xf numFmtId="177" fontId="11" fillId="2" borderId="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shrinkToFit="1"/>
    </xf>
    <xf numFmtId="181" fontId="3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77" fontId="5" fillId="2" borderId="5" xfId="0" applyNumberFormat="1" applyFont="1" applyFill="1" applyBorder="1" applyAlignment="1">
      <alignment horizontal="center" vertical="center"/>
    </xf>
    <xf numFmtId="176" fontId="22" fillId="2" borderId="9" xfId="0" applyNumberFormat="1" applyFont="1" applyFill="1" applyBorder="1" applyAlignment="1">
      <alignment horizontal="center" vertical="center" shrinkToFit="1"/>
    </xf>
    <xf numFmtId="176" fontId="22" fillId="2" borderId="0" xfId="0" applyNumberFormat="1" applyFont="1" applyFill="1" applyBorder="1" applyAlignment="1">
      <alignment horizontal="center" vertical="center" shrinkToFit="1"/>
    </xf>
    <xf numFmtId="177" fontId="5" fillId="2" borderId="0" xfId="0" applyNumberFormat="1" applyFont="1" applyFill="1" applyBorder="1" applyAlignment="1">
      <alignment horizontal="center" vertical="center"/>
    </xf>
    <xf numFmtId="177" fontId="5" fillId="2" borderId="9" xfId="0" applyNumberFormat="1" applyFont="1" applyFill="1" applyBorder="1" applyAlignment="1">
      <alignment horizontal="center" vertical="center" shrinkToFit="1"/>
    </xf>
    <xf numFmtId="181" fontId="37" fillId="2" borderId="5" xfId="0" applyNumberFormat="1" applyFont="1" applyFill="1" applyBorder="1" applyAlignment="1">
      <alignment horizontal="center" vertical="center"/>
    </xf>
    <xf numFmtId="181" fontId="37" fillId="2" borderId="7" xfId="0" applyNumberFormat="1" applyFont="1" applyFill="1" applyBorder="1" applyAlignment="1">
      <alignment horizontal="center" vertical="center"/>
    </xf>
    <xf numFmtId="181" fontId="37" fillId="2" borderId="9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shrinkToFit="1"/>
    </xf>
    <xf numFmtId="181" fontId="37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92" fontId="0" fillId="2" borderId="5" xfId="0" applyNumberFormat="1" applyFont="1" applyFill="1" applyBorder="1" applyAlignment="1" applyProtection="1">
      <alignment horizontal="center" vertical="center" shrinkToFit="1"/>
      <protection locked="0"/>
    </xf>
    <xf numFmtId="193" fontId="0" fillId="2" borderId="5" xfId="0" applyNumberFormat="1" applyFont="1" applyFill="1" applyBorder="1" applyAlignment="1" applyProtection="1">
      <alignment horizontal="center" vertical="center" shrinkToFit="1"/>
      <protection locked="0"/>
    </xf>
    <xf numFmtId="190" fontId="11" fillId="2" borderId="0" xfId="0" applyNumberFormat="1" applyFont="1" applyFill="1" applyBorder="1" applyAlignment="1">
      <alignment horizontal="center" vertical="center" shrinkToFit="1"/>
    </xf>
    <xf numFmtId="193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191" fontId="0" fillId="2" borderId="0" xfId="0" applyNumberFormat="1" applyFont="1" applyFill="1" applyBorder="1" applyAlignment="1" quotePrefix="1">
      <alignment horizontal="center" vertical="center" shrinkToFit="1"/>
    </xf>
    <xf numFmtId="191" fontId="11" fillId="2" borderId="0" xfId="0" applyNumberFormat="1" applyFont="1" applyFill="1" applyBorder="1" applyAlignment="1">
      <alignment horizontal="center" vertical="center" wrapText="1" shrinkToFit="1"/>
    </xf>
    <xf numFmtId="193" fontId="0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194" fontId="37" fillId="2" borderId="0" xfId="0" applyNumberFormat="1" applyFont="1" applyFill="1" applyBorder="1" applyAlignment="1">
      <alignment horizontal="center" vertical="center" shrinkToFit="1"/>
    </xf>
    <xf numFmtId="194" fontId="37" fillId="2" borderId="5" xfId="0" applyNumberFormat="1" applyFont="1" applyFill="1" applyBorder="1" applyAlignment="1">
      <alignment horizontal="center" vertical="center" shrinkToFit="1"/>
    </xf>
    <xf numFmtId="194" fontId="11" fillId="2" borderId="9" xfId="0" applyNumberFormat="1" applyFont="1" applyFill="1" applyBorder="1" applyAlignment="1">
      <alignment horizontal="center" vertical="center" shrinkToFit="1"/>
    </xf>
    <xf numFmtId="194" fontId="11" fillId="0" borderId="0" xfId="0" applyNumberFormat="1" applyFont="1" applyFill="1" applyBorder="1" applyAlignment="1">
      <alignment horizontal="center" vertical="center"/>
    </xf>
    <xf numFmtId="194" fontId="11" fillId="2" borderId="0" xfId="0" applyNumberFormat="1" applyFont="1" applyFill="1" applyBorder="1" applyAlignment="1">
      <alignment horizontal="center" vertical="center" shrinkToFit="1"/>
    </xf>
    <xf numFmtId="194" fontId="11" fillId="2" borderId="0" xfId="0" applyNumberFormat="1" applyFont="1" applyFill="1" applyBorder="1" applyAlignment="1">
      <alignment horizontal="center" vertical="center"/>
    </xf>
    <xf numFmtId="194" fontId="11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194" fontId="11" fillId="0" borderId="5" xfId="0" applyNumberFormat="1" applyFont="1" applyFill="1" applyBorder="1" applyAlignment="1">
      <alignment horizontal="center" vertical="center" shrinkToFit="1"/>
    </xf>
    <xf numFmtId="194" fontId="11" fillId="2" borderId="11" xfId="0" applyNumberFormat="1" applyFont="1" applyFill="1" applyBorder="1" applyAlignment="1">
      <alignment horizontal="center" vertical="center" shrinkToFit="1"/>
    </xf>
    <xf numFmtId="194" fontId="11" fillId="0" borderId="1" xfId="0" applyNumberFormat="1" applyFont="1" applyFill="1" applyBorder="1" applyAlignment="1">
      <alignment horizontal="center" vertical="center" shrinkToFit="1"/>
    </xf>
    <xf numFmtId="194" fontId="11" fillId="2" borderId="1" xfId="0" applyNumberFormat="1" applyFont="1" applyFill="1" applyBorder="1" applyAlignment="1">
      <alignment horizontal="center" vertical="center" shrinkToFit="1"/>
    </xf>
    <xf numFmtId="194" fontId="37" fillId="2" borderId="1" xfId="0" applyNumberFormat="1" applyFont="1" applyFill="1" applyBorder="1" applyAlignment="1">
      <alignment horizontal="center" vertical="center" shrinkToFit="1"/>
    </xf>
    <xf numFmtId="194" fontId="11" fillId="2" borderId="7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194" fontId="37" fillId="2" borderId="7" xfId="0" applyNumberFormat="1" applyFont="1" applyFill="1" applyBorder="1" applyAlignment="1">
      <alignment horizontal="center" vertical="center" shrinkToFit="1"/>
    </xf>
    <xf numFmtId="0" fontId="41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29" fillId="2" borderId="0" xfId="0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shrinkToFit="1"/>
    </xf>
    <xf numFmtId="0" fontId="29" fillId="2" borderId="3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shrinkToFit="1"/>
    </xf>
    <xf numFmtId="180" fontId="24" fillId="2" borderId="0" xfId="0" applyNumberFormat="1" applyFont="1" applyFill="1" applyBorder="1" applyAlignment="1">
      <alignment horizontal="center" vertical="center" shrinkToFit="1"/>
    </xf>
    <xf numFmtId="180" fontId="24" fillId="2" borderId="1" xfId="0" applyNumberFormat="1" applyFont="1" applyFill="1" applyBorder="1" applyAlignment="1">
      <alignment horizontal="center" vertical="center" shrinkToFit="1"/>
    </xf>
    <xf numFmtId="190" fontId="5" fillId="2" borderId="11" xfId="0" applyNumberFormat="1" applyFont="1" applyFill="1" applyBorder="1" applyAlignment="1">
      <alignment vertical="center" shrinkToFit="1"/>
    </xf>
    <xf numFmtId="190" fontId="5" fillId="2" borderId="1" xfId="0" applyNumberFormat="1" applyFont="1" applyFill="1" applyBorder="1" applyAlignment="1">
      <alignment vertical="center" shrinkToFit="1"/>
    </xf>
    <xf numFmtId="201" fontId="5" fillId="2" borderId="1" xfId="0" applyNumberFormat="1" applyFont="1" applyFill="1" applyBorder="1" applyAlignment="1">
      <alignment vertical="center" shrinkToFit="1"/>
    </xf>
    <xf numFmtId="179" fontId="5" fillId="2" borderId="7" xfId="0" applyNumberFormat="1" applyFont="1" applyFill="1" applyBorder="1" applyAlignment="1">
      <alignment vertical="center" shrinkToFit="1"/>
    </xf>
    <xf numFmtId="181" fontId="5" fillId="2" borderId="11" xfId="0" applyNumberFormat="1" applyFont="1" applyFill="1" applyBorder="1" applyAlignment="1">
      <alignment vertical="center" shrinkToFit="1"/>
    </xf>
    <xf numFmtId="181" fontId="5" fillId="2" borderId="1" xfId="0" applyNumberFormat="1" applyFont="1" applyFill="1" applyBorder="1" applyAlignment="1">
      <alignment vertical="center" shrinkToFit="1"/>
    </xf>
    <xf numFmtId="179" fontId="5" fillId="2" borderId="1" xfId="0" applyNumberFormat="1" applyFont="1" applyFill="1" applyBorder="1" applyAlignment="1">
      <alignment vertical="center" shrinkToFit="1"/>
    </xf>
    <xf numFmtId="201" fontId="5" fillId="2" borderId="7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Alignment="1">
      <alignment horizontal="center" vertical="center" shrinkToFit="1"/>
    </xf>
    <xf numFmtId="181" fontId="11" fillId="0" borderId="11" xfId="0" applyNumberFormat="1" applyFont="1" applyFill="1" applyBorder="1" applyAlignment="1">
      <alignment horizontal="center" vertical="center" shrinkToFit="1"/>
    </xf>
    <xf numFmtId="181" fontId="11" fillId="0" borderId="1" xfId="0" applyNumberFormat="1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center" vertical="center" shrinkToFit="1"/>
    </xf>
    <xf numFmtId="181" fontId="5" fillId="0" borderId="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9" fontId="11" fillId="0" borderId="1" xfId="0" applyNumberFormat="1" applyFont="1" applyBorder="1" applyAlignment="1">
      <alignment horizontal="center" vertical="center" shrinkToFit="1"/>
    </xf>
    <xf numFmtId="181" fontId="0" fillId="0" borderId="9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 shrinkToFit="1"/>
    </xf>
    <xf numFmtId="181" fontId="0" fillId="0" borderId="7" xfId="0" applyNumberFormat="1" applyFont="1" applyFill="1" applyBorder="1" applyAlignment="1">
      <alignment horizontal="center" vertical="center" shrinkToFit="1"/>
    </xf>
    <xf numFmtId="181" fontId="5" fillId="0" borderId="9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181" fontId="5" fillId="0" borderId="5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176" fontId="0" fillId="0" borderId="0" xfId="20" applyNumberFormat="1" applyFont="1" applyFill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horizontal="center" vertical="center" shrinkToFit="1"/>
    </xf>
    <xf numFmtId="176" fontId="0" fillId="2" borderId="0" xfId="0" applyNumberFormat="1" applyFont="1" applyFill="1" applyAlignment="1">
      <alignment horizontal="center" vertical="center"/>
    </xf>
    <xf numFmtId="179" fontId="0" fillId="2" borderId="9" xfId="0" applyNumberFormat="1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center" vertical="center"/>
    </xf>
    <xf numFmtId="179" fontId="0" fillId="2" borderId="5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shrinkToFit="1"/>
    </xf>
    <xf numFmtId="178" fontId="51" fillId="2" borderId="0" xfId="0" applyNumberFormat="1" applyFont="1" applyFill="1" applyAlignment="1">
      <alignment horizontal="center" vertical="center" shrinkToFit="1"/>
    </xf>
    <xf numFmtId="178" fontId="52" fillId="2" borderId="0" xfId="0" applyNumberFormat="1" applyFont="1" applyFill="1" applyBorder="1" applyAlignment="1">
      <alignment horizontal="center" vertical="center" shrinkToFit="1"/>
    </xf>
    <xf numFmtId="179" fontId="52" fillId="2" borderId="0" xfId="0" applyNumberFormat="1" applyFont="1" applyFill="1" applyBorder="1" applyAlignment="1">
      <alignment horizontal="center" vertical="center" shrinkToFit="1"/>
    </xf>
    <xf numFmtId="179" fontId="52" fillId="2" borderId="0" xfId="0" applyNumberFormat="1" applyFont="1" applyFill="1" applyAlignment="1">
      <alignment horizontal="center" vertical="center" shrinkToFit="1"/>
    </xf>
    <xf numFmtId="185" fontId="53" fillId="2" borderId="0" xfId="0" applyNumberFormat="1" applyFont="1" applyFill="1" applyBorder="1" applyAlignment="1">
      <alignment horizontal="center" vertical="center" shrinkToFit="1"/>
    </xf>
    <xf numFmtId="179" fontId="53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11" fillId="2" borderId="0" xfId="0" applyFont="1" applyFill="1" applyAlignment="1" quotePrefix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quotePrefix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77" fontId="21" fillId="2" borderId="0" xfId="0" applyNumberFormat="1" applyFont="1" applyFill="1" applyAlignment="1">
      <alignment horizontal="left" vertical="center"/>
    </xf>
    <xf numFmtId="0" fontId="37" fillId="2" borderId="0" xfId="0" applyFont="1" applyFill="1" applyBorder="1" applyAlignment="1">
      <alignment horizontal="center" vertical="center" shrinkToFit="1"/>
    </xf>
    <xf numFmtId="177" fontId="21" fillId="2" borderId="0" xfId="0" applyNumberFormat="1" applyFont="1" applyFill="1" applyAlignment="1">
      <alignment horizontal="left" vertical="center" wrapText="1" shrinkToFit="1"/>
    </xf>
    <xf numFmtId="0" fontId="29" fillId="2" borderId="7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left" vertical="center"/>
    </xf>
    <xf numFmtId="17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9" fontId="5" fillId="2" borderId="0" xfId="0" applyNumberFormat="1" applyFont="1" applyFill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79" fontId="11" fillId="2" borderId="0" xfId="0" applyNumberFormat="1" applyFont="1" applyFill="1" applyAlignment="1">
      <alignment horizontal="center" vertical="center" shrinkToFit="1"/>
    </xf>
    <xf numFmtId="176" fontId="11" fillId="2" borderId="0" xfId="0" applyNumberFormat="1" applyFont="1" applyFill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/>
    </xf>
    <xf numFmtId="177" fontId="11" fillId="2" borderId="5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 shrinkToFit="1"/>
    </xf>
    <xf numFmtId="178" fontId="5" fillId="2" borderId="1" xfId="0" applyNumberFormat="1" applyFont="1" applyFill="1" applyBorder="1" applyAlignment="1">
      <alignment horizontal="center" vertical="center" shrinkToFit="1"/>
    </xf>
    <xf numFmtId="178" fontId="5" fillId="2" borderId="11" xfId="0" applyNumberFormat="1" applyFont="1" applyFill="1" applyBorder="1" applyAlignment="1">
      <alignment horizontal="center" vertical="center" shrinkToFit="1"/>
    </xf>
    <xf numFmtId="178" fontId="5" fillId="2" borderId="7" xfId="0" applyNumberFormat="1" applyFont="1" applyFill="1" applyBorder="1" applyAlignment="1">
      <alignment horizontal="center" vertical="center" shrinkToFit="1"/>
    </xf>
    <xf numFmtId="180" fontId="37" fillId="2" borderId="9" xfId="0" applyNumberFormat="1" applyFont="1" applyFill="1" applyBorder="1" applyAlignment="1">
      <alignment horizontal="right" vertical="center" shrinkToFit="1"/>
    </xf>
    <xf numFmtId="180" fontId="37" fillId="2" borderId="11" xfId="0" applyNumberFormat="1" applyFont="1" applyFill="1" applyBorder="1" applyAlignment="1">
      <alignment horizontal="right" vertical="center" shrinkToFit="1"/>
    </xf>
    <xf numFmtId="180" fontId="5" fillId="2" borderId="1" xfId="0" applyNumberFormat="1" applyFont="1" applyFill="1" applyBorder="1" applyAlignment="1">
      <alignment horizontal="center" vertical="center" shrinkToFit="1"/>
    </xf>
    <xf numFmtId="41" fontId="11" fillId="2" borderId="0" xfId="17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202" fontId="0" fillId="2" borderId="0" xfId="0" applyNumberFormat="1" applyFont="1" applyFill="1" applyAlignment="1">
      <alignment horizontal="center" vertical="center" shrinkToFit="1"/>
    </xf>
    <xf numFmtId="188" fontId="5" fillId="2" borderId="0" xfId="0" applyNumberFormat="1" applyFont="1" applyFill="1" applyAlignment="1">
      <alignment horizontal="center" vertical="center" shrinkToFit="1"/>
    </xf>
    <xf numFmtId="197" fontId="0" fillId="2" borderId="0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Alignment="1">
      <alignment horizontal="center" vertical="center" shrinkToFit="1"/>
    </xf>
    <xf numFmtId="0" fontId="54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41" fontId="2" fillId="2" borderId="4" xfId="17" applyFont="1" applyFill="1" applyBorder="1" applyAlignment="1">
      <alignment horizontal="center" vertical="center"/>
    </xf>
    <xf numFmtId="41" fontId="2" fillId="2" borderId="9" xfId="17" applyFont="1" applyFill="1" applyBorder="1" applyAlignment="1">
      <alignment horizontal="center" vertical="center"/>
    </xf>
    <xf numFmtId="41" fontId="2" fillId="2" borderId="11" xfId="17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9" fontId="0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shrinkToFit="1"/>
    </xf>
    <xf numFmtId="177" fontId="0" fillId="2" borderId="3" xfId="0" applyNumberFormat="1" applyFont="1" applyFill="1" applyBorder="1" applyAlignment="1">
      <alignment horizontal="center" vertical="center"/>
    </xf>
    <xf numFmtId="180" fontId="3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180" fontId="37" fillId="2" borderId="1" xfId="0" applyNumberFormat="1" applyFont="1" applyFill="1" applyBorder="1" applyAlignment="1">
      <alignment horizontal="center" vertical="center" shrinkToFit="1"/>
    </xf>
    <xf numFmtId="0" fontId="21" fillId="2" borderId="1" xfId="0" applyNumberFormat="1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vertical="center"/>
    </xf>
    <xf numFmtId="0" fontId="29" fillId="2" borderId="9" xfId="0" applyFont="1" applyFill="1" applyBorder="1" applyAlignment="1">
      <alignment horizontal="center" vertical="center" shrinkToFit="1"/>
    </xf>
    <xf numFmtId="0" fontId="29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179" fontId="22" fillId="2" borderId="0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41" fontId="11" fillId="0" borderId="0" xfId="0" applyNumberFormat="1" applyFont="1" applyFill="1" applyAlignment="1">
      <alignment horizontal="right" vertical="center" shrinkToFit="1"/>
    </xf>
    <xf numFmtId="178" fontId="0" fillId="2" borderId="1" xfId="0" applyNumberFormat="1" applyFont="1" applyFill="1" applyBorder="1" applyAlignment="1">
      <alignment horizontal="right" vertical="center" shrinkToFit="1"/>
    </xf>
    <xf numFmtId="41" fontId="11" fillId="0" borderId="1" xfId="0" applyNumberFormat="1" applyFont="1" applyFill="1" applyBorder="1" applyAlignment="1">
      <alignment horizontal="right" vertical="center" shrinkToFit="1"/>
    </xf>
    <xf numFmtId="41" fontId="11" fillId="0" borderId="7" xfId="0" applyNumberFormat="1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41" fontId="0" fillId="2" borderId="0" xfId="17" applyFont="1" applyFill="1" applyBorder="1" applyAlignment="1">
      <alignment horizontal="center" vertical="center" shrinkToFit="1"/>
    </xf>
    <xf numFmtId="41" fontId="0" fillId="2" borderId="11" xfId="17" applyFont="1" applyFill="1" applyBorder="1" applyAlignment="1">
      <alignment horizontal="center" vertical="center" shrinkToFit="1"/>
    </xf>
    <xf numFmtId="41" fontId="0" fillId="2" borderId="1" xfId="17" applyFont="1" applyFill="1" applyBorder="1" applyAlignment="1">
      <alignment horizontal="center" vertical="center" shrinkToFit="1"/>
    </xf>
    <xf numFmtId="41" fontId="7" fillId="2" borderId="4" xfId="17" applyFont="1" applyFill="1" applyBorder="1" applyAlignment="1">
      <alignment horizontal="center" vertical="center" shrinkToFit="1"/>
    </xf>
    <xf numFmtId="41" fontId="2" fillId="0" borderId="4" xfId="17" applyFont="1" applyBorder="1" applyAlignment="1">
      <alignment horizontal="center" vertical="center" shrinkToFit="1"/>
    </xf>
    <xf numFmtId="41" fontId="0" fillId="0" borderId="11" xfId="17" applyBorder="1" applyAlignment="1">
      <alignment horizontal="center" vertical="center" shrinkToFit="1"/>
    </xf>
    <xf numFmtId="41" fontId="11" fillId="2" borderId="0" xfId="17" applyFont="1" applyFill="1" applyAlignment="1">
      <alignment horizontal="center" vertical="center" shrinkToFit="1"/>
    </xf>
    <xf numFmtId="41" fontId="0" fillId="2" borderId="0" xfId="17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horizontal="right" vertical="center"/>
    </xf>
    <xf numFmtId="181" fontId="5" fillId="2" borderId="9" xfId="0" applyNumberFormat="1" applyFont="1" applyFill="1" applyBorder="1" applyAlignment="1">
      <alignment horizontal="right" vertical="center" shrinkToFit="1"/>
    </xf>
    <xf numFmtId="181" fontId="5" fillId="2" borderId="0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179" fontId="22" fillId="2" borderId="0" xfId="0" applyNumberFormat="1" applyFont="1" applyFill="1" applyBorder="1" applyAlignment="1">
      <alignment horizontal="right" vertical="center" shrinkToFit="1"/>
    </xf>
    <xf numFmtId="181" fontId="11" fillId="2" borderId="9" xfId="0" applyNumberFormat="1" applyFont="1" applyFill="1" applyBorder="1" applyAlignment="1">
      <alignment horizontal="right" vertical="center" shrinkToFit="1"/>
    </xf>
    <xf numFmtId="181" fontId="11" fillId="2" borderId="0" xfId="0" applyNumberFormat="1" applyFont="1" applyFill="1" applyBorder="1" applyAlignment="1">
      <alignment horizontal="right" vertical="center" shrinkToFit="1"/>
    </xf>
    <xf numFmtId="179" fontId="11" fillId="2" borderId="0" xfId="0" applyNumberFormat="1" applyFont="1" applyFill="1" applyBorder="1" applyAlignment="1">
      <alignment horizontal="right" vertical="center" shrinkToFit="1"/>
    </xf>
    <xf numFmtId="177" fontId="11" fillId="2" borderId="0" xfId="0" applyNumberFormat="1" applyFont="1" applyFill="1" applyBorder="1" applyAlignment="1">
      <alignment horizontal="right" vertical="center" shrinkToFit="1"/>
    </xf>
    <xf numFmtId="178" fontId="11" fillId="2" borderId="5" xfId="0" applyNumberFormat="1" applyFont="1" applyFill="1" applyBorder="1" applyAlignment="1">
      <alignment horizontal="right" vertical="center" shrinkToFit="1"/>
    </xf>
    <xf numFmtId="181" fontId="11" fillId="2" borderId="11" xfId="0" applyNumberFormat="1" applyFont="1" applyFill="1" applyBorder="1" applyAlignment="1">
      <alignment horizontal="right" vertical="center" shrinkToFit="1"/>
    </xf>
    <xf numFmtId="181" fontId="11" fillId="2" borderId="1" xfId="0" applyNumberFormat="1" applyFont="1" applyFill="1" applyBorder="1" applyAlignment="1">
      <alignment horizontal="right" vertical="center" shrinkToFit="1"/>
    </xf>
    <xf numFmtId="179" fontId="11" fillId="2" borderId="1" xfId="0" applyNumberFormat="1" applyFont="1" applyFill="1" applyBorder="1" applyAlignment="1">
      <alignment horizontal="right" vertical="center" shrinkToFit="1"/>
    </xf>
    <xf numFmtId="177" fontId="11" fillId="2" borderId="1" xfId="0" applyNumberFormat="1" applyFont="1" applyFill="1" applyBorder="1" applyAlignment="1">
      <alignment horizontal="right" vertical="center" shrinkToFit="1"/>
    </xf>
    <xf numFmtId="178" fontId="11" fillId="2" borderId="7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207" fontId="5" fillId="2" borderId="0" xfId="0" applyNumberFormat="1" applyFont="1" applyFill="1" applyBorder="1" applyAlignment="1">
      <alignment horizontal="center" vertical="center" shrinkToFit="1"/>
    </xf>
    <xf numFmtId="184" fontId="5" fillId="2" borderId="0" xfId="0" applyNumberFormat="1" applyFont="1" applyFill="1" applyBorder="1" applyAlignment="1">
      <alignment horizontal="center" vertical="center" shrinkToFit="1"/>
    </xf>
    <xf numFmtId="184" fontId="11" fillId="2" borderId="0" xfId="0" applyNumberFormat="1" applyFont="1" applyFill="1" applyBorder="1" applyAlignment="1">
      <alignment horizontal="center" vertical="center" shrinkToFit="1"/>
    </xf>
    <xf numFmtId="184" fontId="11" fillId="2" borderId="1" xfId="0" applyNumberFormat="1" applyFont="1" applyFill="1" applyBorder="1" applyAlignment="1">
      <alignment horizontal="center" vertical="center" shrinkToFit="1"/>
    </xf>
    <xf numFmtId="185" fontId="11" fillId="2" borderId="0" xfId="0" applyNumberFormat="1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209" fontId="11" fillId="2" borderId="0" xfId="0" applyNumberFormat="1" applyFont="1" applyFill="1" applyBorder="1" applyAlignment="1">
      <alignment horizontal="center" vertical="center" shrinkToFit="1"/>
    </xf>
    <xf numFmtId="176" fontId="11" fillId="2" borderId="7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41" fontId="5" fillId="2" borderId="0" xfId="0" applyNumberFormat="1" applyFont="1" applyFill="1" applyAlignment="1">
      <alignment vertical="center" shrinkToFit="1"/>
    </xf>
    <xf numFmtId="41" fontId="24" fillId="2" borderId="0" xfId="0" applyNumberFormat="1" applyFont="1" applyFill="1" applyAlignment="1">
      <alignment vertical="center" shrinkToFit="1"/>
    </xf>
    <xf numFmtId="184" fontId="24" fillId="2" borderId="0" xfId="0" applyNumberFormat="1" applyFont="1" applyFill="1" applyAlignment="1">
      <alignment vertical="center" shrinkToFit="1"/>
    </xf>
    <xf numFmtId="184" fontId="24" fillId="2" borderId="1" xfId="0" applyNumberFormat="1" applyFont="1" applyFill="1" applyBorder="1" applyAlignment="1">
      <alignment vertical="center" shrinkToFit="1"/>
    </xf>
    <xf numFmtId="0" fontId="0" fillId="2" borderId="3" xfId="0" applyFont="1" applyFill="1" applyBorder="1" applyAlignment="1" quotePrefix="1">
      <alignment vertical="center" wrapText="1"/>
    </xf>
    <xf numFmtId="0" fontId="11" fillId="2" borderId="3" xfId="0" applyFont="1" applyFill="1" applyBorder="1" applyAlignment="1">
      <alignment wrapText="1"/>
    </xf>
    <xf numFmtId="0" fontId="20" fillId="0" borderId="3" xfId="0" applyFont="1" applyBorder="1" applyAlignment="1">
      <alignment/>
    </xf>
    <xf numFmtId="179" fontId="11" fillId="0" borderId="1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/>
    </xf>
    <xf numFmtId="200" fontId="24" fillId="2" borderId="0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 quotePrefix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46" fillId="2" borderId="12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 shrinkToFit="1"/>
    </xf>
    <xf numFmtId="0" fontId="23" fillId="2" borderId="0" xfId="0" applyFont="1" applyFill="1" applyAlignment="1" quotePrefix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0" fillId="2" borderId="13" xfId="0" applyFont="1" applyFill="1" applyBorder="1" applyAlignment="1">
      <alignment vertical="center" shrinkToFit="1"/>
    </xf>
    <xf numFmtId="0" fontId="0" fillId="2" borderId="14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3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42" fillId="2" borderId="0" xfId="0" applyFont="1" applyFill="1" applyAlignment="1" quotePrefix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4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 quotePrefix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right" wrapText="1"/>
    </xf>
    <xf numFmtId="0" fontId="7" fillId="2" borderId="3" xfId="0" applyFont="1" applyFill="1" applyBorder="1" applyAlignment="1" quotePrefix="1">
      <alignment horizontal="left" vertical="center" wrapText="1"/>
    </xf>
    <xf numFmtId="0" fontId="0" fillId="2" borderId="3" xfId="0" applyFont="1" applyFill="1" applyBorder="1" applyAlignment="1" quotePrefix="1">
      <alignment horizontal="left" vertical="center" wrapText="1"/>
    </xf>
    <xf numFmtId="0" fontId="11" fillId="2" borderId="3" xfId="0" applyFont="1" applyFill="1" applyBorder="1" applyAlignment="1">
      <alignment horizontal="center" wrapTex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right" wrapTex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 shrinkToFit="1"/>
    </xf>
    <xf numFmtId="0" fontId="29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 shrinkToFit="1"/>
    </xf>
    <xf numFmtId="0" fontId="0" fillId="0" borderId="3" xfId="0" applyBorder="1" applyAlignment="1">
      <alignment/>
    </xf>
    <xf numFmtId="0" fontId="30" fillId="2" borderId="12" xfId="0" applyFont="1" applyFill="1" applyBorder="1" applyAlignment="1" quotePrefix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9" xfId="0" applyNumberFormat="1" applyFont="1" applyFill="1" applyBorder="1" applyAlignment="1">
      <alignment horizontal="center" vertical="center" wrapText="1" shrinkToFit="1"/>
    </xf>
    <xf numFmtId="0" fontId="0" fillId="2" borderId="9" xfId="0" applyNumberFormat="1" applyFont="1" applyFill="1" applyBorder="1" applyAlignment="1">
      <alignment horizontal="center" vertical="center" shrinkToFit="1"/>
    </xf>
    <xf numFmtId="0" fontId="0" fillId="2" borderId="9" xfId="0" applyNumberForma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 quotePrefix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1" xfId="0" applyFont="1" applyFill="1" applyBorder="1" applyAlignment="1" quotePrefix="1">
      <alignment horizontal="right"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55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0" fontId="21" fillId="2" borderId="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9" fillId="2" borderId="3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5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178" fontId="0" fillId="2" borderId="5" xfId="0" applyNumberFormat="1" applyFont="1" applyFill="1" applyBorder="1" applyAlignment="1">
      <alignment horizontal="center" vertical="center" shrinkToFit="1"/>
    </xf>
    <xf numFmtId="177" fontId="0" fillId="2" borderId="5" xfId="0" applyNumberFormat="1" applyFont="1" applyFill="1" applyBorder="1" applyAlignment="1">
      <alignment horizontal="center" vertical="center"/>
    </xf>
    <xf numFmtId="210" fontId="11" fillId="2" borderId="1" xfId="0" applyNumberFormat="1" applyFont="1" applyFill="1" applyBorder="1" applyAlignment="1">
      <alignment horizontal="center" vertical="center" shrinkToFit="1"/>
    </xf>
    <xf numFmtId="211" fontId="0" fillId="0" borderId="1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12" fontId="24" fillId="2" borderId="0" xfId="0" applyNumberFormat="1" applyFont="1" applyFill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180" fontId="11" fillId="2" borderId="1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2007년 제주도통계연보(2006년 자료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zoomScale="75" zoomScaleNormal="75" zoomScaleSheetLayoutView="100" workbookViewId="0" topLeftCell="A7">
      <selection activeCell="M14" sqref="M14"/>
    </sheetView>
  </sheetViews>
  <sheetFormatPr defaultColWidth="9.140625" defaultRowHeight="12.75"/>
  <cols>
    <col min="1" max="1" width="13.57421875" style="1" customWidth="1"/>
    <col min="2" max="2" width="9.00390625" style="1" customWidth="1"/>
    <col min="3" max="3" width="7.00390625" style="1" customWidth="1"/>
    <col min="4" max="5" width="7.7109375" style="1" customWidth="1"/>
    <col min="6" max="6" width="8.140625" style="1" customWidth="1"/>
    <col min="7" max="7" width="6.8515625" style="1" customWidth="1"/>
    <col min="8" max="8" width="7.7109375" style="1" customWidth="1"/>
    <col min="9" max="9" width="7.57421875" style="1" customWidth="1"/>
    <col min="10" max="10" width="7.7109375" style="1" customWidth="1"/>
    <col min="11" max="11" width="7.00390625" style="1" customWidth="1"/>
    <col min="12" max="14" width="7.8515625" style="1" customWidth="1"/>
    <col min="15" max="15" width="6.8515625" style="1" customWidth="1"/>
    <col min="16" max="16" width="7.7109375" style="1" customWidth="1"/>
    <col min="17" max="17" width="7.57421875" style="1" customWidth="1"/>
    <col min="18" max="18" width="7.8515625" style="1" customWidth="1"/>
    <col min="19" max="19" width="6.8515625" style="1" customWidth="1"/>
    <col min="20" max="20" width="7.57421875" style="1" customWidth="1"/>
    <col min="21" max="21" width="7.7109375" style="1" customWidth="1"/>
    <col min="22" max="24" width="8.57421875" style="1" customWidth="1"/>
    <col min="25" max="25" width="12.140625" style="1" customWidth="1"/>
    <col min="26" max="26" width="0.9921875" style="1" hidden="1" customWidth="1"/>
    <col min="27" max="27" width="11.421875" style="1" hidden="1" customWidth="1"/>
    <col min="28" max="30" width="10.7109375" style="1" customWidth="1"/>
    <col min="31" max="16384" width="9.140625" style="1" customWidth="1"/>
  </cols>
  <sheetData>
    <row r="1" spans="1:25" s="125" customFormat="1" ht="24.75" customHeight="1">
      <c r="A1" s="1087" t="s">
        <v>645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</row>
    <row r="2" spans="1:25" ht="27" customHeight="1">
      <c r="A2" s="1088" t="s">
        <v>295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  <c r="O2" s="1088"/>
      <c r="P2" s="1088"/>
      <c r="Q2" s="1088"/>
      <c r="R2" s="1088"/>
      <c r="S2" s="1088"/>
      <c r="T2" s="1088"/>
      <c r="U2" s="1088"/>
      <c r="V2" s="1088"/>
      <c r="W2" s="1088"/>
      <c r="X2" s="1088"/>
      <c r="Y2" s="1088"/>
    </row>
    <row r="3" spans="1:26" ht="18" customHeight="1">
      <c r="A3" s="1" t="s">
        <v>172</v>
      </c>
      <c r="F3" s="38"/>
      <c r="G3" s="38"/>
      <c r="H3" s="38"/>
      <c r="I3" s="38"/>
      <c r="Y3" s="24" t="s">
        <v>173</v>
      </c>
      <c r="Z3" s="20"/>
    </row>
    <row r="4" spans="1:26" ht="23.25" customHeight="1">
      <c r="A4" s="1099" t="s">
        <v>625</v>
      </c>
      <c r="B4" s="1089" t="s">
        <v>296</v>
      </c>
      <c r="C4" s="1090"/>
      <c r="D4" s="1090"/>
      <c r="E4" s="1091"/>
      <c r="F4" s="1092" t="s">
        <v>297</v>
      </c>
      <c r="G4" s="1093"/>
      <c r="H4" s="1093"/>
      <c r="I4" s="1094"/>
      <c r="J4" s="1093" t="s">
        <v>298</v>
      </c>
      <c r="K4" s="1090"/>
      <c r="L4" s="1090"/>
      <c r="M4" s="1091"/>
      <c r="N4" s="1092" t="s">
        <v>299</v>
      </c>
      <c r="O4" s="1090"/>
      <c r="P4" s="1090"/>
      <c r="Q4" s="1091"/>
      <c r="R4" s="1089" t="s">
        <v>300</v>
      </c>
      <c r="S4" s="1090"/>
      <c r="T4" s="1090"/>
      <c r="U4" s="1091"/>
      <c r="V4" s="1095" t="s">
        <v>301</v>
      </c>
      <c r="W4" s="1095"/>
      <c r="X4" s="1096"/>
      <c r="Y4" s="1092" t="s">
        <v>624</v>
      </c>
      <c r="Z4" s="20"/>
    </row>
    <row r="5" spans="1:26" ht="21.75" customHeight="1">
      <c r="A5" s="1100"/>
      <c r="B5" s="51"/>
      <c r="C5" s="52" t="s">
        <v>302</v>
      </c>
      <c r="D5" s="52" t="s">
        <v>303</v>
      </c>
      <c r="E5" s="52" t="s">
        <v>304</v>
      </c>
      <c r="F5" s="53"/>
      <c r="G5" s="52" t="s">
        <v>302</v>
      </c>
      <c r="H5" s="52" t="s">
        <v>303</v>
      </c>
      <c r="I5" s="52" t="s">
        <v>304</v>
      </c>
      <c r="J5" s="51"/>
      <c r="K5" s="52" t="s">
        <v>302</v>
      </c>
      <c r="L5" s="52" t="s">
        <v>303</v>
      </c>
      <c r="M5" s="52" t="s">
        <v>304</v>
      </c>
      <c r="N5" s="31"/>
      <c r="O5" s="52" t="s">
        <v>302</v>
      </c>
      <c r="P5" s="52" t="s">
        <v>303</v>
      </c>
      <c r="Q5" s="52" t="s">
        <v>304</v>
      </c>
      <c r="R5" s="51"/>
      <c r="S5" s="52" t="s">
        <v>302</v>
      </c>
      <c r="T5" s="52" t="s">
        <v>303</v>
      </c>
      <c r="U5" s="52" t="s">
        <v>304</v>
      </c>
      <c r="V5" s="51"/>
      <c r="W5" s="52" t="s">
        <v>302</v>
      </c>
      <c r="X5" s="52" t="s">
        <v>303</v>
      </c>
      <c r="Y5" s="1097"/>
      <c r="Z5" s="20"/>
    </row>
    <row r="6" spans="1:26" ht="21.75" customHeight="1">
      <c r="A6" s="1100"/>
      <c r="B6" s="54"/>
      <c r="C6" s="55" t="s">
        <v>305</v>
      </c>
      <c r="D6" s="53"/>
      <c r="E6" s="56" t="s">
        <v>306</v>
      </c>
      <c r="F6" s="57"/>
      <c r="G6" s="55" t="s">
        <v>305</v>
      </c>
      <c r="H6" s="53"/>
      <c r="I6" s="56" t="s">
        <v>306</v>
      </c>
      <c r="J6" s="49"/>
      <c r="K6" s="55" t="s">
        <v>307</v>
      </c>
      <c r="L6" s="53"/>
      <c r="M6" s="56" t="s">
        <v>306</v>
      </c>
      <c r="N6" s="49"/>
      <c r="O6" s="55" t="s">
        <v>305</v>
      </c>
      <c r="P6" s="53"/>
      <c r="Q6" s="56" t="s">
        <v>306</v>
      </c>
      <c r="R6" s="49"/>
      <c r="S6" s="55" t="s">
        <v>305</v>
      </c>
      <c r="T6" s="53"/>
      <c r="U6" s="56" t="s">
        <v>306</v>
      </c>
      <c r="V6" s="49"/>
      <c r="W6" s="55" t="s">
        <v>305</v>
      </c>
      <c r="X6" s="53"/>
      <c r="Y6" s="1097"/>
      <c r="Z6" s="20"/>
    </row>
    <row r="7" spans="1:26" ht="21.75" customHeight="1">
      <c r="A7" s="1101"/>
      <c r="B7" s="58"/>
      <c r="C7" s="59" t="s">
        <v>308</v>
      </c>
      <c r="D7" s="60" t="s">
        <v>309</v>
      </c>
      <c r="E7" s="61" t="s">
        <v>310</v>
      </c>
      <c r="F7" s="62"/>
      <c r="G7" s="59" t="s">
        <v>308</v>
      </c>
      <c r="H7" s="60" t="s">
        <v>309</v>
      </c>
      <c r="I7" s="61" t="s">
        <v>310</v>
      </c>
      <c r="J7" s="63"/>
      <c r="K7" s="59" t="s">
        <v>308</v>
      </c>
      <c r="L7" s="60" t="s">
        <v>309</v>
      </c>
      <c r="M7" s="61" t="s">
        <v>310</v>
      </c>
      <c r="N7" s="63"/>
      <c r="O7" s="59" t="s">
        <v>308</v>
      </c>
      <c r="P7" s="60" t="s">
        <v>309</v>
      </c>
      <c r="Q7" s="61" t="s">
        <v>310</v>
      </c>
      <c r="R7" s="63"/>
      <c r="S7" s="59" t="s">
        <v>308</v>
      </c>
      <c r="T7" s="60" t="s">
        <v>309</v>
      </c>
      <c r="U7" s="61" t="s">
        <v>310</v>
      </c>
      <c r="V7" s="63"/>
      <c r="W7" s="59" t="s">
        <v>308</v>
      </c>
      <c r="X7" s="60" t="s">
        <v>309</v>
      </c>
      <c r="Y7" s="1098"/>
      <c r="Z7" s="20"/>
    </row>
    <row r="8" spans="1:25" s="210" customFormat="1" ht="24" customHeight="1">
      <c r="A8" s="82" t="s">
        <v>626</v>
      </c>
      <c r="B8" s="330">
        <v>107293</v>
      </c>
      <c r="C8" s="316">
        <v>732</v>
      </c>
      <c r="D8" s="316">
        <v>95404</v>
      </c>
      <c r="E8" s="316">
        <v>11157</v>
      </c>
      <c r="F8" s="319">
        <v>73511</v>
      </c>
      <c r="G8" s="316">
        <v>236</v>
      </c>
      <c r="H8" s="316">
        <v>65224</v>
      </c>
      <c r="I8" s="316">
        <v>8051</v>
      </c>
      <c r="J8" s="319">
        <v>10120</v>
      </c>
      <c r="K8" s="316">
        <v>139</v>
      </c>
      <c r="L8" s="316">
        <v>8357</v>
      </c>
      <c r="M8" s="319">
        <v>1624</v>
      </c>
      <c r="N8" s="319">
        <v>23466</v>
      </c>
      <c r="O8" s="316">
        <v>333</v>
      </c>
      <c r="P8" s="316">
        <v>21716</v>
      </c>
      <c r="Q8" s="316">
        <v>1417</v>
      </c>
      <c r="R8" s="219">
        <v>196</v>
      </c>
      <c r="S8" s="222">
        <v>24</v>
      </c>
      <c r="T8" s="222">
        <v>107</v>
      </c>
      <c r="U8" s="222">
        <v>65</v>
      </c>
      <c r="V8" s="319">
        <v>6570</v>
      </c>
      <c r="W8" s="222">
        <v>153</v>
      </c>
      <c r="X8" s="324">
        <v>6417</v>
      </c>
      <c r="Y8" s="238" t="s">
        <v>621</v>
      </c>
    </row>
    <row r="9" spans="1:25" s="210" customFormat="1" ht="24" customHeight="1">
      <c r="A9" s="82" t="s">
        <v>770</v>
      </c>
      <c r="B9" s="330">
        <v>35030</v>
      </c>
      <c r="C9" s="316">
        <v>136</v>
      </c>
      <c r="D9" s="316">
        <v>32801</v>
      </c>
      <c r="E9" s="316">
        <v>2093</v>
      </c>
      <c r="F9" s="319">
        <v>18438</v>
      </c>
      <c r="G9" s="316">
        <v>31</v>
      </c>
      <c r="H9" s="316">
        <v>17549</v>
      </c>
      <c r="I9" s="316">
        <v>858</v>
      </c>
      <c r="J9" s="319">
        <v>3661</v>
      </c>
      <c r="K9" s="316">
        <v>22</v>
      </c>
      <c r="L9" s="316">
        <v>2857</v>
      </c>
      <c r="M9" s="319">
        <v>782</v>
      </c>
      <c r="N9" s="319">
        <v>12895</v>
      </c>
      <c r="O9" s="316">
        <v>76</v>
      </c>
      <c r="P9" s="316">
        <v>12380</v>
      </c>
      <c r="Q9" s="316">
        <v>439</v>
      </c>
      <c r="R9" s="219">
        <v>36</v>
      </c>
      <c r="S9" s="222">
        <v>7</v>
      </c>
      <c r="T9" s="222">
        <v>15</v>
      </c>
      <c r="U9" s="222">
        <v>14</v>
      </c>
      <c r="V9" s="319">
        <v>3413</v>
      </c>
      <c r="W9" s="222">
        <v>53</v>
      </c>
      <c r="X9" s="324">
        <v>3360</v>
      </c>
      <c r="Y9" s="238" t="s">
        <v>622</v>
      </c>
    </row>
    <row r="10" spans="1:25" s="210" customFormat="1" ht="24" customHeight="1">
      <c r="A10" s="82" t="s">
        <v>627</v>
      </c>
      <c r="B10" s="330">
        <v>111174</v>
      </c>
      <c r="C10" s="316">
        <v>755</v>
      </c>
      <c r="D10" s="316">
        <v>98678</v>
      </c>
      <c r="E10" s="316">
        <v>11741</v>
      </c>
      <c r="F10" s="319">
        <v>76769</v>
      </c>
      <c r="G10" s="316">
        <v>240</v>
      </c>
      <c r="H10" s="316">
        <v>68050</v>
      </c>
      <c r="I10" s="316">
        <v>8479</v>
      </c>
      <c r="J10" s="319">
        <v>10168</v>
      </c>
      <c r="K10" s="316">
        <v>151</v>
      </c>
      <c r="L10" s="316">
        <v>8294</v>
      </c>
      <c r="M10" s="319">
        <v>1723</v>
      </c>
      <c r="N10" s="319">
        <v>24015</v>
      </c>
      <c r="O10" s="316">
        <v>339</v>
      </c>
      <c r="P10" s="316">
        <v>22218</v>
      </c>
      <c r="Q10" s="316">
        <v>1458</v>
      </c>
      <c r="R10" s="219">
        <v>222</v>
      </c>
      <c r="S10" s="222">
        <v>25</v>
      </c>
      <c r="T10" s="222">
        <v>116</v>
      </c>
      <c r="U10" s="222">
        <v>81</v>
      </c>
      <c r="V10" s="319">
        <v>6731</v>
      </c>
      <c r="W10" s="222">
        <v>176</v>
      </c>
      <c r="X10" s="324">
        <v>6555</v>
      </c>
      <c r="Y10" s="238" t="s">
        <v>620</v>
      </c>
    </row>
    <row r="11" spans="1:25" s="210" customFormat="1" ht="24" customHeight="1">
      <c r="A11" s="82" t="s">
        <v>665</v>
      </c>
      <c r="B11" s="330">
        <v>36173</v>
      </c>
      <c r="C11" s="316">
        <v>144</v>
      </c>
      <c r="D11" s="316">
        <v>34071</v>
      </c>
      <c r="E11" s="316">
        <v>1958</v>
      </c>
      <c r="F11" s="319">
        <v>19336</v>
      </c>
      <c r="G11" s="316">
        <v>35</v>
      </c>
      <c r="H11" s="316">
        <v>18415</v>
      </c>
      <c r="I11" s="316">
        <v>886</v>
      </c>
      <c r="J11" s="319">
        <v>3520</v>
      </c>
      <c r="K11" s="316">
        <v>23</v>
      </c>
      <c r="L11" s="316">
        <v>2899</v>
      </c>
      <c r="M11" s="319">
        <v>598</v>
      </c>
      <c r="N11" s="319">
        <v>13279</v>
      </c>
      <c r="O11" s="316">
        <v>79</v>
      </c>
      <c r="P11" s="316">
        <v>12736</v>
      </c>
      <c r="Q11" s="316">
        <v>464</v>
      </c>
      <c r="R11" s="219">
        <v>38</v>
      </c>
      <c r="S11" s="222">
        <v>7</v>
      </c>
      <c r="T11" s="222">
        <v>21</v>
      </c>
      <c r="U11" s="222">
        <v>10</v>
      </c>
      <c r="V11" s="319">
        <v>3413</v>
      </c>
      <c r="W11" s="222">
        <v>46</v>
      </c>
      <c r="X11" s="324">
        <v>3367</v>
      </c>
      <c r="Y11" s="238" t="s">
        <v>623</v>
      </c>
    </row>
    <row r="12" spans="1:25" s="210" customFormat="1" ht="24" customHeight="1">
      <c r="A12" s="231" t="s">
        <v>772</v>
      </c>
      <c r="B12" s="330">
        <v>151898</v>
      </c>
      <c r="C12" s="319">
        <v>929</v>
      </c>
      <c r="D12" s="319">
        <v>136707</v>
      </c>
      <c r="E12" s="319">
        <v>14262</v>
      </c>
      <c r="F12" s="319">
        <v>100523</v>
      </c>
      <c r="G12" s="319">
        <v>284</v>
      </c>
      <c r="H12" s="319">
        <v>90580</v>
      </c>
      <c r="I12" s="319">
        <v>9659</v>
      </c>
      <c r="J12" s="319">
        <v>12991</v>
      </c>
      <c r="K12" s="319">
        <v>177</v>
      </c>
      <c r="L12" s="319">
        <v>10334</v>
      </c>
      <c r="M12" s="319">
        <v>2480</v>
      </c>
      <c r="N12" s="319">
        <v>38105</v>
      </c>
      <c r="O12" s="319">
        <v>434</v>
      </c>
      <c r="P12" s="319">
        <v>35648</v>
      </c>
      <c r="Q12" s="319">
        <v>2023</v>
      </c>
      <c r="R12" s="329">
        <v>279</v>
      </c>
      <c r="S12" s="219">
        <v>34</v>
      </c>
      <c r="T12" s="219">
        <v>145</v>
      </c>
      <c r="U12" s="219">
        <v>100</v>
      </c>
      <c r="V12" s="328">
        <v>10148</v>
      </c>
      <c r="W12" s="291">
        <v>183</v>
      </c>
      <c r="X12" s="325">
        <v>9965</v>
      </c>
      <c r="Y12" s="74" t="s">
        <v>772</v>
      </c>
    </row>
    <row r="13" spans="1:25" s="225" customFormat="1" ht="24" customHeight="1">
      <c r="A13" s="223" t="s">
        <v>75</v>
      </c>
      <c r="B13" s="348">
        <f>SUM(C13:E13)</f>
        <v>158926</v>
      </c>
      <c r="C13" s="257">
        <f>SUM(G13,K13,O13,S13)</f>
        <v>906</v>
      </c>
      <c r="D13" s="257">
        <f>SUM(H13,L13,P13,T13)</f>
        <v>142032</v>
      </c>
      <c r="E13" s="257">
        <f>SUM(I13,M13,Q13,U13)</f>
        <v>15988</v>
      </c>
      <c r="F13" s="257">
        <f>(G13+H13+I13)</f>
        <v>106294</v>
      </c>
      <c r="G13" s="257">
        <v>280</v>
      </c>
      <c r="H13" s="257">
        <v>94988</v>
      </c>
      <c r="I13" s="257">
        <v>11026</v>
      </c>
      <c r="J13" s="257">
        <f>(K13+L13+M13)</f>
        <v>13476</v>
      </c>
      <c r="K13" s="257">
        <v>197</v>
      </c>
      <c r="L13" s="257">
        <v>10511</v>
      </c>
      <c r="M13" s="257">
        <v>2768</v>
      </c>
      <c r="N13" s="257">
        <f>(O13+P13+Q13)</f>
        <v>38857</v>
      </c>
      <c r="O13" s="257">
        <v>391</v>
      </c>
      <c r="P13" s="257">
        <v>36380</v>
      </c>
      <c r="Q13" s="257">
        <v>2086</v>
      </c>
      <c r="R13" s="350">
        <f>(S13+T13+U13)</f>
        <v>299</v>
      </c>
      <c r="S13" s="230">
        <v>38</v>
      </c>
      <c r="T13" s="230">
        <v>153</v>
      </c>
      <c r="U13" s="230">
        <v>108</v>
      </c>
      <c r="V13" s="351">
        <f>(W13+X13)</f>
        <v>10282</v>
      </c>
      <c r="W13" s="352">
        <v>152</v>
      </c>
      <c r="X13" s="353">
        <v>10130</v>
      </c>
      <c r="Y13" s="224" t="s">
        <v>75</v>
      </c>
    </row>
    <row r="14" spans="1:25" s="225" customFormat="1" ht="24" customHeight="1">
      <c r="A14" s="223" t="s">
        <v>752</v>
      </c>
      <c r="B14" s="348">
        <v>228858</v>
      </c>
      <c r="C14" s="257">
        <v>1298</v>
      </c>
      <c r="D14" s="257">
        <v>207886</v>
      </c>
      <c r="E14" s="257">
        <v>19674</v>
      </c>
      <c r="F14" s="257">
        <v>147891</v>
      </c>
      <c r="G14" s="257">
        <v>373</v>
      </c>
      <c r="H14" s="257">
        <v>133795</v>
      </c>
      <c r="I14" s="257">
        <v>13723</v>
      </c>
      <c r="J14" s="257">
        <v>18420</v>
      </c>
      <c r="K14" s="257">
        <v>284</v>
      </c>
      <c r="L14" s="257">
        <v>14939</v>
      </c>
      <c r="M14" s="257">
        <v>3197</v>
      </c>
      <c r="N14" s="257">
        <v>62089</v>
      </c>
      <c r="O14" s="257">
        <v>594</v>
      </c>
      <c r="P14" s="257">
        <v>58918</v>
      </c>
      <c r="Q14" s="257">
        <v>2577</v>
      </c>
      <c r="R14" s="350">
        <v>458</v>
      </c>
      <c r="S14" s="230">
        <v>47</v>
      </c>
      <c r="T14" s="230">
        <v>234</v>
      </c>
      <c r="U14" s="230">
        <v>177</v>
      </c>
      <c r="V14" s="351">
        <v>17543</v>
      </c>
      <c r="W14" s="352">
        <v>222</v>
      </c>
      <c r="X14" s="353">
        <v>17321</v>
      </c>
      <c r="Y14" s="224" t="s">
        <v>752</v>
      </c>
    </row>
    <row r="15" spans="1:25" s="213" customFormat="1" ht="24" customHeight="1">
      <c r="A15" s="211" t="s">
        <v>753</v>
      </c>
      <c r="B15" s="656">
        <f>F15+J15+N15+R15</f>
        <v>233518</v>
      </c>
      <c r="C15" s="664">
        <f>G15+K15+O15+S15</f>
        <v>1406</v>
      </c>
      <c r="D15" s="664">
        <f>H15+L15+P15+T15</f>
        <v>211449</v>
      </c>
      <c r="E15" s="664">
        <f>I15+M15+Q15+U15</f>
        <v>20663</v>
      </c>
      <c r="F15" s="663">
        <f>SUM(G15:I15)</f>
        <v>152431</v>
      </c>
      <c r="G15" s="663">
        <v>395</v>
      </c>
      <c r="H15" s="663">
        <v>137498</v>
      </c>
      <c r="I15" s="663">
        <v>14538</v>
      </c>
      <c r="J15" s="663">
        <f>SUM(K15:M15)</f>
        <v>18580</v>
      </c>
      <c r="K15" s="663">
        <v>308</v>
      </c>
      <c r="L15" s="663">
        <v>14937</v>
      </c>
      <c r="M15" s="663">
        <v>3335</v>
      </c>
      <c r="N15" s="663">
        <f>SUM(O15:Q15)</f>
        <v>62020</v>
      </c>
      <c r="O15" s="663">
        <v>647</v>
      </c>
      <c r="P15" s="663">
        <v>58774</v>
      </c>
      <c r="Q15" s="663">
        <v>2599</v>
      </c>
      <c r="R15" s="663">
        <f>SUM(S15:U15)</f>
        <v>487</v>
      </c>
      <c r="S15" s="663">
        <v>56</v>
      </c>
      <c r="T15" s="663">
        <v>240</v>
      </c>
      <c r="U15" s="663">
        <v>191</v>
      </c>
      <c r="V15" s="669">
        <v>17831</v>
      </c>
      <c r="W15" s="670">
        <v>209</v>
      </c>
      <c r="X15" s="671">
        <v>17622</v>
      </c>
      <c r="Y15" s="212" t="s">
        <v>1118</v>
      </c>
    </row>
    <row r="16" spans="1:25" s="248" customFormat="1" ht="24" customHeight="1">
      <c r="A16" s="246" t="s">
        <v>596</v>
      </c>
      <c r="B16" s="661">
        <v>229808</v>
      </c>
      <c r="C16" s="657">
        <v>1313</v>
      </c>
      <c r="D16" s="657">
        <v>208803</v>
      </c>
      <c r="E16" s="657">
        <v>19692</v>
      </c>
      <c r="F16" s="657">
        <v>148695</v>
      </c>
      <c r="G16" s="657">
        <v>378</v>
      </c>
      <c r="H16" s="657">
        <v>134606</v>
      </c>
      <c r="I16" s="657">
        <v>13711</v>
      </c>
      <c r="J16" s="657">
        <v>18430</v>
      </c>
      <c r="K16" s="657">
        <v>287</v>
      </c>
      <c r="L16" s="657">
        <v>14927</v>
      </c>
      <c r="M16" s="657">
        <v>3216</v>
      </c>
      <c r="N16" s="657">
        <v>62221</v>
      </c>
      <c r="O16" s="657">
        <v>601</v>
      </c>
      <c r="P16" s="657">
        <v>59036</v>
      </c>
      <c r="Q16" s="657">
        <v>2584</v>
      </c>
      <c r="R16" s="657">
        <v>462</v>
      </c>
      <c r="S16" s="657">
        <v>47</v>
      </c>
      <c r="T16" s="657">
        <v>234</v>
      </c>
      <c r="U16" s="657">
        <v>181</v>
      </c>
      <c r="V16" s="351">
        <v>17548</v>
      </c>
      <c r="W16" s="352">
        <v>222</v>
      </c>
      <c r="X16" s="353">
        <v>17326</v>
      </c>
      <c r="Y16" s="247" t="s">
        <v>597</v>
      </c>
    </row>
    <row r="17" spans="1:25" s="248" customFormat="1" ht="24" customHeight="1">
      <c r="A17" s="246" t="s">
        <v>598</v>
      </c>
      <c r="B17" s="661">
        <v>230003</v>
      </c>
      <c r="C17" s="657">
        <v>1323</v>
      </c>
      <c r="D17" s="657">
        <v>209079</v>
      </c>
      <c r="E17" s="657">
        <v>19601</v>
      </c>
      <c r="F17" s="657">
        <v>148944</v>
      </c>
      <c r="G17" s="657">
        <v>380</v>
      </c>
      <c r="H17" s="657">
        <v>134953</v>
      </c>
      <c r="I17" s="657">
        <v>13611</v>
      </c>
      <c r="J17" s="657">
        <v>18423</v>
      </c>
      <c r="K17" s="657">
        <v>287</v>
      </c>
      <c r="L17" s="657">
        <v>14914</v>
      </c>
      <c r="M17" s="657">
        <v>3222</v>
      </c>
      <c r="N17" s="657">
        <v>62176</v>
      </c>
      <c r="O17" s="657">
        <v>609</v>
      </c>
      <c r="P17" s="657">
        <v>58982</v>
      </c>
      <c r="Q17" s="657">
        <v>2585</v>
      </c>
      <c r="R17" s="657">
        <v>460</v>
      </c>
      <c r="S17" s="657">
        <v>47</v>
      </c>
      <c r="T17" s="657">
        <v>230</v>
      </c>
      <c r="U17" s="657">
        <v>183</v>
      </c>
      <c r="V17" s="351">
        <v>17574</v>
      </c>
      <c r="W17" s="352">
        <v>222</v>
      </c>
      <c r="X17" s="353">
        <v>17352</v>
      </c>
      <c r="Y17" s="247" t="s">
        <v>599</v>
      </c>
    </row>
    <row r="18" spans="1:25" s="248" customFormat="1" ht="24" customHeight="1">
      <c r="A18" s="246" t="s">
        <v>600</v>
      </c>
      <c r="B18" s="661">
        <v>230520</v>
      </c>
      <c r="C18" s="657">
        <v>1328</v>
      </c>
      <c r="D18" s="657">
        <v>209610</v>
      </c>
      <c r="E18" s="657">
        <v>19582</v>
      </c>
      <c r="F18" s="657">
        <v>149398</v>
      </c>
      <c r="G18" s="657">
        <v>383</v>
      </c>
      <c r="H18" s="657">
        <v>135485</v>
      </c>
      <c r="I18" s="657">
        <v>13530</v>
      </c>
      <c r="J18" s="657">
        <v>18482</v>
      </c>
      <c r="K18" s="657">
        <v>291</v>
      </c>
      <c r="L18" s="657">
        <v>14925</v>
      </c>
      <c r="M18" s="657">
        <v>3266</v>
      </c>
      <c r="N18" s="657">
        <v>62178</v>
      </c>
      <c r="O18" s="657">
        <v>607</v>
      </c>
      <c r="P18" s="657">
        <v>58972</v>
      </c>
      <c r="Q18" s="657">
        <v>2599</v>
      </c>
      <c r="R18" s="657">
        <v>462</v>
      </c>
      <c r="S18" s="657">
        <v>47</v>
      </c>
      <c r="T18" s="657">
        <v>228</v>
      </c>
      <c r="U18" s="657">
        <v>187</v>
      </c>
      <c r="V18" s="351">
        <v>17619</v>
      </c>
      <c r="W18" s="352">
        <v>232</v>
      </c>
      <c r="X18" s="353">
        <v>17387</v>
      </c>
      <c r="Y18" s="247" t="s">
        <v>601</v>
      </c>
    </row>
    <row r="19" spans="1:25" s="248" customFormat="1" ht="24" customHeight="1">
      <c r="A19" s="246" t="s">
        <v>602</v>
      </c>
      <c r="B19" s="661">
        <v>231122</v>
      </c>
      <c r="C19" s="657">
        <v>1339</v>
      </c>
      <c r="D19" s="657">
        <v>209888</v>
      </c>
      <c r="E19" s="657">
        <v>19895</v>
      </c>
      <c r="F19" s="657">
        <v>149995</v>
      </c>
      <c r="G19" s="657">
        <v>384</v>
      </c>
      <c r="H19" s="657">
        <v>135817</v>
      </c>
      <c r="I19" s="657">
        <v>13794</v>
      </c>
      <c r="J19" s="657">
        <v>18549</v>
      </c>
      <c r="K19" s="657">
        <v>293</v>
      </c>
      <c r="L19" s="657">
        <v>14935</v>
      </c>
      <c r="M19" s="657">
        <v>3321</v>
      </c>
      <c r="N19" s="657">
        <v>62114</v>
      </c>
      <c r="O19" s="657">
        <v>615</v>
      </c>
      <c r="P19" s="657">
        <v>58906</v>
      </c>
      <c r="Q19" s="657">
        <v>2593</v>
      </c>
      <c r="R19" s="657">
        <v>464</v>
      </c>
      <c r="S19" s="657">
        <v>47</v>
      </c>
      <c r="T19" s="657">
        <v>230</v>
      </c>
      <c r="U19" s="657">
        <v>187</v>
      </c>
      <c r="V19" s="351">
        <v>17667</v>
      </c>
      <c r="W19" s="352">
        <v>233</v>
      </c>
      <c r="X19" s="353">
        <v>17434</v>
      </c>
      <c r="Y19" s="247" t="s">
        <v>603</v>
      </c>
    </row>
    <row r="20" spans="1:25" s="248" customFormat="1" ht="24" customHeight="1">
      <c r="A20" s="246" t="s">
        <v>604</v>
      </c>
      <c r="B20" s="661">
        <v>231964</v>
      </c>
      <c r="C20" s="657">
        <v>1343</v>
      </c>
      <c r="D20" s="657">
        <v>210422</v>
      </c>
      <c r="E20" s="657">
        <v>20199</v>
      </c>
      <c r="F20" s="657">
        <v>150726</v>
      </c>
      <c r="G20" s="657">
        <v>384</v>
      </c>
      <c r="H20" s="657">
        <v>136293</v>
      </c>
      <c r="I20" s="657">
        <v>14049</v>
      </c>
      <c r="J20" s="657">
        <v>18624</v>
      </c>
      <c r="K20" s="657">
        <v>291</v>
      </c>
      <c r="L20" s="657">
        <v>14978</v>
      </c>
      <c r="M20" s="657">
        <v>3355</v>
      </c>
      <c r="N20" s="657">
        <v>62147</v>
      </c>
      <c r="O20" s="657">
        <v>621</v>
      </c>
      <c r="P20" s="657">
        <v>58919</v>
      </c>
      <c r="Q20" s="657">
        <v>2607</v>
      </c>
      <c r="R20" s="657">
        <v>467</v>
      </c>
      <c r="S20" s="657">
        <v>47</v>
      </c>
      <c r="T20" s="657">
        <v>232</v>
      </c>
      <c r="U20" s="657">
        <v>188</v>
      </c>
      <c r="V20" s="351">
        <v>17716</v>
      </c>
      <c r="W20" s="352">
        <v>233</v>
      </c>
      <c r="X20" s="353">
        <v>17483</v>
      </c>
      <c r="Y20" s="247" t="s">
        <v>605</v>
      </c>
    </row>
    <row r="21" spans="1:25" s="248" customFormat="1" ht="24" customHeight="1">
      <c r="A21" s="246" t="s">
        <v>606</v>
      </c>
      <c r="B21" s="661">
        <v>232316</v>
      </c>
      <c r="C21" s="657">
        <v>1349</v>
      </c>
      <c r="D21" s="657">
        <v>210543</v>
      </c>
      <c r="E21" s="657">
        <v>20424</v>
      </c>
      <c r="F21" s="657">
        <v>151070</v>
      </c>
      <c r="G21" s="657">
        <v>388</v>
      </c>
      <c r="H21" s="657">
        <v>136432</v>
      </c>
      <c r="I21" s="657">
        <v>14250</v>
      </c>
      <c r="J21" s="657">
        <v>18641</v>
      </c>
      <c r="K21" s="657">
        <v>297</v>
      </c>
      <c r="L21" s="657">
        <v>14959</v>
      </c>
      <c r="M21" s="657">
        <v>3385</v>
      </c>
      <c r="N21" s="657">
        <v>62139</v>
      </c>
      <c r="O21" s="657">
        <v>618</v>
      </c>
      <c r="P21" s="657">
        <v>58919</v>
      </c>
      <c r="Q21" s="657">
        <v>2602</v>
      </c>
      <c r="R21" s="657">
        <v>466</v>
      </c>
      <c r="S21" s="657">
        <v>46</v>
      </c>
      <c r="T21" s="657">
        <v>233</v>
      </c>
      <c r="U21" s="657">
        <v>187</v>
      </c>
      <c r="V21" s="351">
        <v>17751</v>
      </c>
      <c r="W21" s="352">
        <v>233</v>
      </c>
      <c r="X21" s="353">
        <v>17518</v>
      </c>
      <c r="Y21" s="247" t="s">
        <v>607</v>
      </c>
    </row>
    <row r="22" spans="1:25" s="248" customFormat="1" ht="24" customHeight="1">
      <c r="A22" s="246" t="s">
        <v>608</v>
      </c>
      <c r="B22" s="661">
        <v>233626</v>
      </c>
      <c r="C22" s="657">
        <v>1351</v>
      </c>
      <c r="D22" s="657">
        <v>210846</v>
      </c>
      <c r="E22" s="657">
        <v>21429</v>
      </c>
      <c r="F22" s="657">
        <v>152416</v>
      </c>
      <c r="G22" s="657">
        <v>381</v>
      </c>
      <c r="H22" s="657">
        <v>136811</v>
      </c>
      <c r="I22" s="657">
        <v>15224</v>
      </c>
      <c r="J22" s="657">
        <v>18669</v>
      </c>
      <c r="K22" s="657">
        <v>298</v>
      </c>
      <c r="L22" s="657">
        <v>14942</v>
      </c>
      <c r="M22" s="657">
        <v>3429</v>
      </c>
      <c r="N22" s="657">
        <v>62072</v>
      </c>
      <c r="O22" s="657">
        <v>625</v>
      </c>
      <c r="P22" s="657">
        <v>58859</v>
      </c>
      <c r="Q22" s="657">
        <v>2588</v>
      </c>
      <c r="R22" s="657">
        <v>469</v>
      </c>
      <c r="S22" s="657">
        <v>47</v>
      </c>
      <c r="T22" s="657">
        <v>234</v>
      </c>
      <c r="U22" s="657">
        <v>188</v>
      </c>
      <c r="V22" s="351">
        <v>17895</v>
      </c>
      <c r="W22" s="352">
        <v>228</v>
      </c>
      <c r="X22" s="353">
        <v>17667</v>
      </c>
      <c r="Y22" s="247" t="s">
        <v>609</v>
      </c>
    </row>
    <row r="23" spans="1:25" s="248" customFormat="1" ht="24" customHeight="1">
      <c r="A23" s="246" t="s">
        <v>610</v>
      </c>
      <c r="B23" s="661">
        <v>233527</v>
      </c>
      <c r="C23" s="657">
        <v>1364</v>
      </c>
      <c r="D23" s="657">
        <v>210787</v>
      </c>
      <c r="E23" s="657">
        <v>21376</v>
      </c>
      <c r="F23" s="657">
        <v>152393</v>
      </c>
      <c r="G23" s="657">
        <v>391</v>
      </c>
      <c r="H23" s="657">
        <v>136835</v>
      </c>
      <c r="I23" s="657">
        <v>15167</v>
      </c>
      <c r="J23" s="657">
        <v>18673</v>
      </c>
      <c r="K23" s="657">
        <v>298</v>
      </c>
      <c r="L23" s="657">
        <v>14939</v>
      </c>
      <c r="M23" s="657">
        <v>3436</v>
      </c>
      <c r="N23" s="657">
        <v>61990</v>
      </c>
      <c r="O23" s="657">
        <v>628</v>
      </c>
      <c r="P23" s="657">
        <v>58778</v>
      </c>
      <c r="Q23" s="657">
        <v>2584</v>
      </c>
      <c r="R23" s="657">
        <v>471</v>
      </c>
      <c r="S23" s="657">
        <v>47</v>
      </c>
      <c r="T23" s="657">
        <v>235</v>
      </c>
      <c r="U23" s="657">
        <v>189</v>
      </c>
      <c r="V23" s="351">
        <v>17974</v>
      </c>
      <c r="W23" s="352">
        <v>225</v>
      </c>
      <c r="X23" s="353">
        <v>17749</v>
      </c>
      <c r="Y23" s="247" t="s">
        <v>611</v>
      </c>
    </row>
    <row r="24" spans="1:25" s="248" customFormat="1" ht="24" customHeight="1">
      <c r="A24" s="246" t="s">
        <v>612</v>
      </c>
      <c r="B24" s="661">
        <v>233284</v>
      </c>
      <c r="C24" s="657">
        <v>1365</v>
      </c>
      <c r="D24" s="657">
        <v>210962</v>
      </c>
      <c r="E24" s="657">
        <v>20957</v>
      </c>
      <c r="F24" s="657">
        <v>152248</v>
      </c>
      <c r="G24" s="657">
        <v>396</v>
      </c>
      <c r="H24" s="657">
        <v>137066</v>
      </c>
      <c r="I24" s="657">
        <v>14786</v>
      </c>
      <c r="J24" s="657">
        <v>18645</v>
      </c>
      <c r="K24" s="657">
        <v>299</v>
      </c>
      <c r="L24" s="657">
        <v>14961</v>
      </c>
      <c r="M24" s="657">
        <v>3385</v>
      </c>
      <c r="N24" s="657">
        <v>61919</v>
      </c>
      <c r="O24" s="657">
        <v>623</v>
      </c>
      <c r="P24" s="657">
        <v>58698</v>
      </c>
      <c r="Q24" s="657">
        <v>2598</v>
      </c>
      <c r="R24" s="657">
        <v>472</v>
      </c>
      <c r="S24" s="657">
        <v>47</v>
      </c>
      <c r="T24" s="657">
        <v>237</v>
      </c>
      <c r="U24" s="657">
        <v>188</v>
      </c>
      <c r="V24" s="351">
        <v>17941</v>
      </c>
      <c r="W24" s="352">
        <v>209</v>
      </c>
      <c r="X24" s="353">
        <v>17732</v>
      </c>
      <c r="Y24" s="247" t="s">
        <v>613</v>
      </c>
    </row>
    <row r="25" spans="1:25" s="248" customFormat="1" ht="24" customHeight="1">
      <c r="A25" s="246" t="s">
        <v>614</v>
      </c>
      <c r="B25" s="661">
        <v>233397</v>
      </c>
      <c r="C25" s="657">
        <v>1364</v>
      </c>
      <c r="D25" s="657">
        <v>211395</v>
      </c>
      <c r="E25" s="657">
        <v>20638</v>
      </c>
      <c r="F25" s="657">
        <v>152299</v>
      </c>
      <c r="G25" s="657">
        <v>394</v>
      </c>
      <c r="H25" s="657">
        <v>137398</v>
      </c>
      <c r="I25" s="657">
        <v>14507</v>
      </c>
      <c r="J25" s="657">
        <v>18618</v>
      </c>
      <c r="K25" s="657">
        <v>301</v>
      </c>
      <c r="L25" s="657">
        <v>14968</v>
      </c>
      <c r="M25" s="657">
        <v>3349</v>
      </c>
      <c r="N25" s="657">
        <v>62005</v>
      </c>
      <c r="O25" s="657">
        <v>622</v>
      </c>
      <c r="P25" s="657">
        <v>58787</v>
      </c>
      <c r="Q25" s="657">
        <v>2596</v>
      </c>
      <c r="R25" s="657">
        <v>475</v>
      </c>
      <c r="S25" s="657">
        <v>47</v>
      </c>
      <c r="T25" s="657">
        <v>242</v>
      </c>
      <c r="U25" s="657">
        <v>186</v>
      </c>
      <c r="V25" s="351">
        <v>17958</v>
      </c>
      <c r="W25" s="352">
        <v>209</v>
      </c>
      <c r="X25" s="353">
        <v>17749</v>
      </c>
      <c r="Y25" s="247" t="s">
        <v>615</v>
      </c>
    </row>
    <row r="26" spans="1:25" s="248" customFormat="1" ht="24" customHeight="1">
      <c r="A26" s="246" t="s">
        <v>616</v>
      </c>
      <c r="B26" s="661">
        <v>233410</v>
      </c>
      <c r="C26" s="657">
        <v>1400</v>
      </c>
      <c r="D26" s="657">
        <v>211468</v>
      </c>
      <c r="E26" s="657">
        <v>20542</v>
      </c>
      <c r="F26" s="657">
        <v>152283</v>
      </c>
      <c r="G26" s="657">
        <v>394</v>
      </c>
      <c r="H26" s="657">
        <v>137477</v>
      </c>
      <c r="I26" s="657">
        <v>14412</v>
      </c>
      <c r="J26" s="657">
        <v>18593</v>
      </c>
      <c r="K26" s="657">
        <v>308</v>
      </c>
      <c r="L26" s="657">
        <v>14947</v>
      </c>
      <c r="M26" s="657">
        <v>3338</v>
      </c>
      <c r="N26" s="657">
        <v>62048</v>
      </c>
      <c r="O26" s="657">
        <v>641</v>
      </c>
      <c r="P26" s="657">
        <v>58803</v>
      </c>
      <c r="Q26" s="657">
        <v>2604</v>
      </c>
      <c r="R26" s="657">
        <v>486</v>
      </c>
      <c r="S26" s="657">
        <v>57</v>
      </c>
      <c r="T26" s="657">
        <v>241</v>
      </c>
      <c r="U26" s="657">
        <v>188</v>
      </c>
      <c r="V26" s="351">
        <v>17874</v>
      </c>
      <c r="W26" s="352">
        <v>209</v>
      </c>
      <c r="X26" s="353">
        <v>17665</v>
      </c>
      <c r="Y26" s="247" t="s">
        <v>617</v>
      </c>
    </row>
    <row r="27" spans="1:25" s="248" customFormat="1" ht="24" customHeight="1">
      <c r="A27" s="249" t="s">
        <v>618</v>
      </c>
      <c r="B27" s="662">
        <v>233518</v>
      </c>
      <c r="C27" s="659">
        <v>1406</v>
      </c>
      <c r="D27" s="659">
        <v>211449</v>
      </c>
      <c r="E27" s="659">
        <v>20663</v>
      </c>
      <c r="F27" s="659">
        <v>152431</v>
      </c>
      <c r="G27" s="659">
        <v>395</v>
      </c>
      <c r="H27" s="659">
        <v>137498</v>
      </c>
      <c r="I27" s="659">
        <v>14538</v>
      </c>
      <c r="J27" s="659">
        <v>18580</v>
      </c>
      <c r="K27" s="659">
        <v>308</v>
      </c>
      <c r="L27" s="659">
        <v>14937</v>
      </c>
      <c r="M27" s="659">
        <v>3335</v>
      </c>
      <c r="N27" s="659">
        <v>62020</v>
      </c>
      <c r="O27" s="659">
        <v>647</v>
      </c>
      <c r="P27" s="659">
        <v>58774</v>
      </c>
      <c r="Q27" s="659">
        <v>2599</v>
      </c>
      <c r="R27" s="659">
        <v>487</v>
      </c>
      <c r="S27" s="659">
        <v>56</v>
      </c>
      <c r="T27" s="659">
        <v>240</v>
      </c>
      <c r="U27" s="659">
        <v>191</v>
      </c>
      <c r="V27" s="666">
        <v>17831</v>
      </c>
      <c r="W27" s="667">
        <v>209</v>
      </c>
      <c r="X27" s="668">
        <v>17622</v>
      </c>
      <c r="Y27" s="250" t="s">
        <v>619</v>
      </c>
    </row>
    <row r="28" spans="1:25" ht="15" customHeight="1">
      <c r="A28" s="18" t="s">
        <v>957</v>
      </c>
      <c r="S28" s="386"/>
      <c r="T28" s="387"/>
      <c r="U28" s="386"/>
      <c r="V28" s="386"/>
      <c r="W28" s="387" t="s">
        <v>864</v>
      </c>
      <c r="X28" s="386"/>
      <c r="Y28" s="24"/>
    </row>
    <row r="29" spans="1:21" ht="15" customHeight="1">
      <c r="A29" s="172" t="s">
        <v>542</v>
      </c>
      <c r="U29" s="24" t="s">
        <v>312</v>
      </c>
    </row>
    <row r="30" spans="1:9" ht="18.75">
      <c r="A30" s="1" t="s">
        <v>541</v>
      </c>
      <c r="H30" s="665" t="s">
        <v>417</v>
      </c>
      <c r="I30" s="30" t="s">
        <v>311</v>
      </c>
    </row>
  </sheetData>
  <mergeCells count="10">
    <mergeCell ref="A1:Y1"/>
    <mergeCell ref="A2:Y2"/>
    <mergeCell ref="B4:E4"/>
    <mergeCell ref="F4:I4"/>
    <mergeCell ref="J4:M4"/>
    <mergeCell ref="N4:Q4"/>
    <mergeCell ref="R4:U4"/>
    <mergeCell ref="V4:X4"/>
    <mergeCell ref="Y4:Y7"/>
    <mergeCell ref="A4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14" sqref="G14"/>
    </sheetView>
  </sheetViews>
  <sheetFormatPr defaultColWidth="9.140625" defaultRowHeight="12.75"/>
  <cols>
    <col min="1" max="10" width="13.8515625" style="68" customWidth="1"/>
  </cols>
  <sheetData>
    <row r="1" spans="1:10" ht="23.25">
      <c r="A1" s="981" t="s">
        <v>1356</v>
      </c>
      <c r="B1" s="981"/>
      <c r="C1" s="981"/>
      <c r="D1" s="981"/>
      <c r="E1" s="981"/>
      <c r="F1" s="981"/>
      <c r="G1" s="981"/>
      <c r="H1" s="981"/>
      <c r="I1" s="981"/>
      <c r="J1" s="981"/>
    </row>
    <row r="2" spans="1:10" ht="14.25">
      <c r="A2" s="989"/>
      <c r="B2" s="989"/>
      <c r="C2" s="989"/>
      <c r="D2" s="989"/>
      <c r="E2" s="989"/>
      <c r="F2" s="989"/>
      <c r="G2" s="989"/>
      <c r="H2" s="989"/>
      <c r="I2" s="989"/>
      <c r="J2" s="989"/>
    </row>
    <row r="3" spans="1:10" ht="18.75" customHeight="1">
      <c r="A3" s="694"/>
      <c r="B3" s="522" t="s">
        <v>1148</v>
      </c>
      <c r="C3" s="522" t="s">
        <v>1149</v>
      </c>
      <c r="D3" s="522" t="s">
        <v>1150</v>
      </c>
      <c r="E3" s="522" t="s">
        <v>1151</v>
      </c>
      <c r="F3" s="522" t="s">
        <v>1152</v>
      </c>
      <c r="G3" s="522" t="s">
        <v>1153</v>
      </c>
      <c r="H3" s="522" t="s">
        <v>1154</v>
      </c>
      <c r="I3" s="542" t="s">
        <v>1155</v>
      </c>
      <c r="J3" s="542"/>
    </row>
    <row r="4" spans="1:10" ht="18.75" customHeight="1">
      <c r="A4" s="403" t="s">
        <v>1156</v>
      </c>
      <c r="B4" s="404"/>
      <c r="C4" s="404"/>
      <c r="D4" s="404"/>
      <c r="E4" s="404" t="s">
        <v>1157</v>
      </c>
      <c r="F4" s="404"/>
      <c r="G4" s="404"/>
      <c r="H4" s="404" t="s">
        <v>1158</v>
      </c>
      <c r="I4" s="402" t="s">
        <v>1159</v>
      </c>
      <c r="J4" s="402" t="s">
        <v>1160</v>
      </c>
    </row>
    <row r="5" spans="1:10" ht="18.75" customHeight="1">
      <c r="A5" s="422"/>
      <c r="B5" s="404"/>
      <c r="C5" s="404" t="s">
        <v>1161</v>
      </c>
      <c r="D5" s="404" t="s">
        <v>1162</v>
      </c>
      <c r="E5" s="404"/>
      <c r="F5" s="695" t="s">
        <v>1163</v>
      </c>
      <c r="G5" s="695" t="s">
        <v>1164</v>
      </c>
      <c r="H5" s="695" t="s">
        <v>1165</v>
      </c>
      <c r="I5" s="513" t="s">
        <v>1166</v>
      </c>
      <c r="J5" s="402"/>
    </row>
    <row r="6" spans="1:10" ht="18.75" customHeight="1">
      <c r="A6" s="405"/>
      <c r="B6" s="407" t="s">
        <v>1167</v>
      </c>
      <c r="C6" s="407" t="s">
        <v>1168</v>
      </c>
      <c r="D6" s="407" t="s">
        <v>1169</v>
      </c>
      <c r="E6" s="696" t="s">
        <v>1170</v>
      </c>
      <c r="F6" s="407" t="s">
        <v>1171</v>
      </c>
      <c r="G6" s="407" t="s">
        <v>1172</v>
      </c>
      <c r="H6" s="696" t="s">
        <v>1173</v>
      </c>
      <c r="I6" s="406" t="s">
        <v>1174</v>
      </c>
      <c r="J6" s="406"/>
    </row>
    <row r="7" spans="1:10" ht="33.75" customHeight="1">
      <c r="A7" s="697" t="s">
        <v>1175</v>
      </c>
      <c r="B7" s="982" t="s">
        <v>1176</v>
      </c>
      <c r="C7" s="983"/>
      <c r="D7" s="983"/>
      <c r="E7" s="984"/>
      <c r="F7" s="1105" t="s">
        <v>1177</v>
      </c>
      <c r="G7" s="983"/>
      <c r="H7" s="984"/>
      <c r="I7" s="709"/>
      <c r="J7" s="698" t="s">
        <v>1175</v>
      </c>
    </row>
    <row r="8" spans="1:10" ht="33.75" customHeight="1">
      <c r="A8" s="470" t="s">
        <v>1178</v>
      </c>
      <c r="B8" s="702">
        <v>352</v>
      </c>
      <c r="C8" s="703" t="s">
        <v>364</v>
      </c>
      <c r="D8" s="703" t="s">
        <v>1179</v>
      </c>
      <c r="E8" s="703">
        <v>127</v>
      </c>
      <c r="F8" s="705">
        <v>0.7347218694437389</v>
      </c>
      <c r="G8" s="703">
        <v>310</v>
      </c>
      <c r="H8" s="705">
        <v>1</v>
      </c>
      <c r="I8" s="706" t="s">
        <v>1180</v>
      </c>
      <c r="J8" s="405" t="s">
        <v>1181</v>
      </c>
    </row>
    <row r="9" spans="1:10" ht="30" customHeight="1">
      <c r="A9" s="992" t="s">
        <v>1078</v>
      </c>
      <c r="B9" s="992"/>
      <c r="C9" s="992"/>
      <c r="D9" s="992"/>
      <c r="E9" s="992"/>
      <c r="F9" s="992"/>
      <c r="G9" s="992"/>
      <c r="H9" s="992"/>
      <c r="I9" s="991"/>
      <c r="J9" s="991"/>
    </row>
    <row r="10" spans="1:8" ht="14.25">
      <c r="A10" s="18" t="s">
        <v>1183</v>
      </c>
      <c r="B10" s="690"/>
      <c r="C10" s="400"/>
      <c r="D10" s="400"/>
      <c r="E10" s="400"/>
      <c r="F10" s="400"/>
      <c r="G10" s="400"/>
      <c r="H10" s="400"/>
    </row>
  </sheetData>
  <mergeCells count="5">
    <mergeCell ref="A9:J9"/>
    <mergeCell ref="A1:J1"/>
    <mergeCell ref="A2:J2"/>
    <mergeCell ref="B7:E7"/>
    <mergeCell ref="F7:H7"/>
  </mergeCells>
  <printOptions/>
  <pageMargins left="0.5" right="0.47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9" sqref="A9:J9"/>
    </sheetView>
  </sheetViews>
  <sheetFormatPr defaultColWidth="9.140625" defaultRowHeight="12.75"/>
  <cols>
    <col min="1" max="10" width="13.8515625" style="68" customWidth="1"/>
  </cols>
  <sheetData>
    <row r="1" spans="1:10" ht="23.25">
      <c r="A1" s="981" t="s">
        <v>1356</v>
      </c>
      <c r="B1" s="981"/>
      <c r="C1" s="981"/>
      <c r="D1" s="981"/>
      <c r="E1" s="981"/>
      <c r="F1" s="981"/>
      <c r="G1" s="981"/>
      <c r="H1" s="981"/>
      <c r="I1" s="981"/>
      <c r="J1" s="981"/>
    </row>
    <row r="2" spans="1:10" ht="14.25">
      <c r="A2" s="989"/>
      <c r="B2" s="989"/>
      <c r="C2" s="989"/>
      <c r="D2" s="989"/>
      <c r="E2" s="989"/>
      <c r="F2" s="989"/>
      <c r="G2" s="989"/>
      <c r="H2" s="989"/>
      <c r="I2" s="989"/>
      <c r="J2" s="989"/>
    </row>
    <row r="3" spans="1:10" ht="19.5" customHeight="1">
      <c r="A3" s="694"/>
      <c r="B3" s="522" t="s">
        <v>1184</v>
      </c>
      <c r="C3" s="522" t="s">
        <v>1185</v>
      </c>
      <c r="D3" s="522" t="s">
        <v>1186</v>
      </c>
      <c r="E3" s="522" t="s">
        <v>1187</v>
      </c>
      <c r="F3" s="522" t="s">
        <v>1188</v>
      </c>
      <c r="G3" s="522" t="s">
        <v>1189</v>
      </c>
      <c r="H3" s="522" t="s">
        <v>1190</v>
      </c>
      <c r="I3" s="542" t="s">
        <v>1191</v>
      </c>
      <c r="J3" s="542"/>
    </row>
    <row r="4" spans="1:10" ht="19.5" customHeight="1">
      <c r="A4" s="403" t="s">
        <v>1192</v>
      </c>
      <c r="B4" s="404"/>
      <c r="C4" s="404"/>
      <c r="D4" s="404"/>
      <c r="E4" s="404" t="s">
        <v>1193</v>
      </c>
      <c r="F4" s="404"/>
      <c r="G4" s="404"/>
      <c r="H4" s="404" t="s">
        <v>1194</v>
      </c>
      <c r="I4" s="402" t="s">
        <v>1195</v>
      </c>
      <c r="J4" s="402" t="s">
        <v>1196</v>
      </c>
    </row>
    <row r="5" spans="1:10" ht="19.5" customHeight="1">
      <c r="A5" s="422"/>
      <c r="B5" s="404"/>
      <c r="C5" s="404" t="s">
        <v>1197</v>
      </c>
      <c r="D5" s="404" t="s">
        <v>1198</v>
      </c>
      <c r="E5" s="404"/>
      <c r="F5" s="695" t="s">
        <v>1199</v>
      </c>
      <c r="G5" s="695" t="s">
        <v>1200</v>
      </c>
      <c r="H5" s="695" t="s">
        <v>1201</v>
      </c>
      <c r="I5" s="513" t="s">
        <v>1202</v>
      </c>
      <c r="J5" s="402"/>
    </row>
    <row r="6" spans="1:10" ht="19.5" customHeight="1">
      <c r="A6" s="405"/>
      <c r="B6" s="407" t="s">
        <v>1203</v>
      </c>
      <c r="C6" s="407" t="s">
        <v>1204</v>
      </c>
      <c r="D6" s="407" t="s">
        <v>1205</v>
      </c>
      <c r="E6" s="696" t="s">
        <v>1206</v>
      </c>
      <c r="F6" s="407" t="s">
        <v>1207</v>
      </c>
      <c r="G6" s="407" t="s">
        <v>1208</v>
      </c>
      <c r="H6" s="696" t="s">
        <v>1209</v>
      </c>
      <c r="I6" s="406" t="s">
        <v>1210</v>
      </c>
      <c r="J6" s="406"/>
    </row>
    <row r="7" spans="1:10" ht="41.25" customHeight="1">
      <c r="A7" s="699" t="s">
        <v>1211</v>
      </c>
      <c r="B7" s="1106" t="s">
        <v>1212</v>
      </c>
      <c r="C7" s="1107"/>
      <c r="D7" s="1107"/>
      <c r="E7" s="1107"/>
      <c r="F7" s="1107" t="s">
        <v>1213</v>
      </c>
      <c r="G7" s="1107"/>
      <c r="H7" s="1107"/>
      <c r="I7" s="701"/>
      <c r="J7" s="700" t="s">
        <v>1211</v>
      </c>
    </row>
    <row r="8" spans="1:10" ht="19.5" customHeight="1">
      <c r="A8" s="470" t="s">
        <v>1214</v>
      </c>
      <c r="B8" s="702">
        <v>504</v>
      </c>
      <c r="C8" s="703" t="s">
        <v>1215</v>
      </c>
      <c r="D8" s="703" t="s">
        <v>1216</v>
      </c>
      <c r="E8" s="704">
        <v>182</v>
      </c>
      <c r="F8" s="705">
        <v>0.42529866885025613</v>
      </c>
      <c r="G8" s="703">
        <v>2087</v>
      </c>
      <c r="H8" s="705">
        <v>0.995706106870229</v>
      </c>
      <c r="I8" s="706" t="s">
        <v>1217</v>
      </c>
      <c r="J8" s="406" t="s">
        <v>1218</v>
      </c>
    </row>
    <row r="9" spans="1:10" ht="19.5" customHeight="1">
      <c r="A9" s="992" t="s">
        <v>1078</v>
      </c>
      <c r="B9" s="992"/>
      <c r="C9" s="992"/>
      <c r="D9" s="992"/>
      <c r="E9" s="992"/>
      <c r="F9" s="992"/>
      <c r="G9" s="992"/>
      <c r="H9" s="992"/>
      <c r="I9" s="991"/>
      <c r="J9" s="991"/>
    </row>
    <row r="10" spans="1:8" ht="19.5" customHeight="1">
      <c r="A10" s="18" t="s">
        <v>1219</v>
      </c>
      <c r="B10" s="690"/>
      <c r="C10" s="400"/>
      <c r="D10" s="400"/>
      <c r="E10" s="400"/>
      <c r="F10" s="400"/>
      <c r="G10" s="400"/>
      <c r="H10" s="400"/>
    </row>
  </sheetData>
  <mergeCells count="5">
    <mergeCell ref="A9:J9"/>
    <mergeCell ref="A1:J1"/>
    <mergeCell ref="A2:J2"/>
    <mergeCell ref="B7:E7"/>
    <mergeCell ref="F7:H7"/>
  </mergeCells>
  <printOptions/>
  <pageMargins left="0.49" right="0.4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7">
      <selection activeCell="I10" sqref="I10"/>
    </sheetView>
  </sheetViews>
  <sheetFormatPr defaultColWidth="9.140625" defaultRowHeight="12.75"/>
  <cols>
    <col min="1" max="1" width="12.7109375" style="87" customWidth="1"/>
    <col min="2" max="2" width="16.7109375" style="87" customWidth="1"/>
    <col min="3" max="3" width="17.28125" style="87" customWidth="1"/>
    <col min="4" max="4" width="15.57421875" style="87" customWidth="1"/>
    <col min="5" max="5" width="17.421875" style="87" customWidth="1"/>
    <col min="6" max="6" width="14.28125" style="87" bestFit="1" customWidth="1"/>
    <col min="7" max="7" width="16.7109375" style="87" customWidth="1"/>
    <col min="8" max="8" width="12.8515625" style="87" customWidth="1"/>
    <col min="9" max="9" width="15.140625" style="87" customWidth="1"/>
    <col min="10" max="10" width="16.140625" style="87" customWidth="1"/>
    <col min="11" max="16384" width="9.140625" style="87" customWidth="1"/>
  </cols>
  <sheetData>
    <row r="1" spans="1:10" s="75" customFormat="1" ht="32.25" customHeight="1">
      <c r="A1" s="1108" t="s">
        <v>586</v>
      </c>
      <c r="B1" s="1109"/>
      <c r="C1" s="1109"/>
      <c r="D1" s="1109"/>
      <c r="E1" s="1109"/>
      <c r="F1" s="1109"/>
      <c r="G1" s="1109"/>
      <c r="H1" s="1109"/>
      <c r="I1" s="1109"/>
      <c r="J1" s="1109"/>
    </row>
    <row r="2" spans="1:10" s="18" customFormat="1" ht="18" customHeight="1">
      <c r="A2" s="1" t="s">
        <v>587</v>
      </c>
      <c r="B2" s="1"/>
      <c r="C2" s="1"/>
      <c r="D2" s="1"/>
      <c r="E2" s="1"/>
      <c r="F2" s="1"/>
      <c r="G2" s="1"/>
      <c r="H2" s="1"/>
      <c r="I2" s="1"/>
      <c r="J2" s="32" t="s">
        <v>588</v>
      </c>
    </row>
    <row r="3" spans="1:10" s="18" customFormat="1" ht="21.75" customHeight="1">
      <c r="A3" s="48"/>
      <c r="B3" s="1110" t="s">
        <v>589</v>
      </c>
      <c r="C3" s="1090"/>
      <c r="D3" s="1091"/>
      <c r="E3" s="104" t="s">
        <v>988</v>
      </c>
      <c r="F3" s="327" t="s">
        <v>989</v>
      </c>
      <c r="G3" s="1110" t="s">
        <v>590</v>
      </c>
      <c r="H3" s="1090"/>
      <c r="I3" s="1091"/>
      <c r="J3" s="104" t="s">
        <v>988</v>
      </c>
    </row>
    <row r="4" spans="1:10" s="18" customFormat="1" ht="14.25" customHeight="1">
      <c r="A4" s="76"/>
      <c r="B4" s="50" t="s">
        <v>591</v>
      </c>
      <c r="C4" s="77" t="s">
        <v>592</v>
      </c>
      <c r="D4" s="77" t="s">
        <v>593</v>
      </c>
      <c r="E4" s="404"/>
      <c r="F4" s="497"/>
      <c r="G4" s="50" t="s">
        <v>591</v>
      </c>
      <c r="H4" s="77" t="s">
        <v>592</v>
      </c>
      <c r="I4" s="77" t="s">
        <v>593</v>
      </c>
      <c r="J4" s="404"/>
    </row>
    <row r="5" spans="1:10" s="18" customFormat="1" ht="14.25" customHeight="1">
      <c r="A5" s="76"/>
      <c r="B5" s="31" t="s">
        <v>180</v>
      </c>
      <c r="C5" s="78" t="s">
        <v>180</v>
      </c>
      <c r="D5" s="51" t="s">
        <v>594</v>
      </c>
      <c r="E5" s="404" t="s">
        <v>1081</v>
      </c>
      <c r="F5" s="494" t="s">
        <v>995</v>
      </c>
      <c r="G5" s="31" t="s">
        <v>180</v>
      </c>
      <c r="H5" s="78" t="s">
        <v>180</v>
      </c>
      <c r="I5" s="51" t="s">
        <v>594</v>
      </c>
      <c r="J5" s="404" t="s">
        <v>1081</v>
      </c>
    </row>
    <row r="6" spans="1:10" s="18" customFormat="1" ht="16.5" customHeight="1">
      <c r="A6" s="79"/>
      <c r="B6" s="11" t="s">
        <v>354</v>
      </c>
      <c r="C6" s="80" t="s">
        <v>314</v>
      </c>
      <c r="D6" s="80" t="s">
        <v>595</v>
      </c>
      <c r="E6" s="407"/>
      <c r="F6" s="500"/>
      <c r="G6" s="11" t="s">
        <v>354</v>
      </c>
      <c r="H6" s="80" t="s">
        <v>314</v>
      </c>
      <c r="I6" s="80" t="s">
        <v>595</v>
      </c>
      <c r="J6" s="407"/>
    </row>
    <row r="7" spans="1:10" s="269" customFormat="1" ht="14.25" customHeight="1">
      <c r="A7" s="82" t="s">
        <v>138</v>
      </c>
      <c r="B7" s="886">
        <v>41375</v>
      </c>
      <c r="C7" s="886">
        <v>6824220</v>
      </c>
      <c r="D7" s="886">
        <v>221254.675</v>
      </c>
      <c r="E7" s="496">
        <v>2003</v>
      </c>
      <c r="F7" s="408">
        <v>2003</v>
      </c>
      <c r="G7" s="577">
        <v>1592</v>
      </c>
      <c r="H7" s="577">
        <v>200496</v>
      </c>
      <c r="I7" s="577">
        <v>2030.18</v>
      </c>
      <c r="J7" s="268" t="s">
        <v>138</v>
      </c>
    </row>
    <row r="8" spans="1:10" s="269" customFormat="1" ht="14.25" customHeight="1">
      <c r="A8" s="82" t="s">
        <v>139</v>
      </c>
      <c r="B8" s="886">
        <v>40999</v>
      </c>
      <c r="C8" s="886">
        <v>6874241</v>
      </c>
      <c r="D8" s="886">
        <v>214404.9</v>
      </c>
      <c r="E8" s="499">
        <v>2004</v>
      </c>
      <c r="F8" s="408">
        <v>2004</v>
      </c>
      <c r="G8" s="577">
        <v>1725</v>
      </c>
      <c r="H8" s="577">
        <v>258264</v>
      </c>
      <c r="I8" s="577">
        <v>2430.378</v>
      </c>
      <c r="J8" s="268" t="s">
        <v>139</v>
      </c>
    </row>
    <row r="9" spans="1:10" s="269" customFormat="1" ht="14.25" customHeight="1">
      <c r="A9" s="82" t="s">
        <v>153</v>
      </c>
      <c r="B9" s="886">
        <v>38361</v>
      </c>
      <c r="C9" s="886">
        <v>7041742</v>
      </c>
      <c r="D9" s="886">
        <v>208379.828</v>
      </c>
      <c r="E9" s="499">
        <v>2005</v>
      </c>
      <c r="F9" s="408">
        <v>2005</v>
      </c>
      <c r="G9" s="577">
        <v>1643</v>
      </c>
      <c r="H9" s="577">
        <v>294915</v>
      </c>
      <c r="I9" s="577">
        <v>1980.042</v>
      </c>
      <c r="J9" s="268" t="s">
        <v>153</v>
      </c>
    </row>
    <row r="10" spans="1:10" s="357" customFormat="1" ht="14.25" customHeight="1">
      <c r="A10" s="355" t="s">
        <v>140</v>
      </c>
      <c r="B10" s="886">
        <v>36818</v>
      </c>
      <c r="C10" s="886">
        <v>7136333</v>
      </c>
      <c r="D10" s="886">
        <v>202072.241</v>
      </c>
      <c r="E10" s="499">
        <v>2006</v>
      </c>
      <c r="F10" s="408">
        <v>2006</v>
      </c>
      <c r="G10" s="577">
        <v>2237</v>
      </c>
      <c r="H10" s="577">
        <v>368499</v>
      </c>
      <c r="I10" s="577">
        <v>1998.696</v>
      </c>
      <c r="J10" s="311" t="s">
        <v>140</v>
      </c>
    </row>
    <row r="11" spans="1:10" s="357" customFormat="1" ht="14.25" customHeight="1">
      <c r="A11" s="355" t="s">
        <v>756</v>
      </c>
      <c r="B11" s="886">
        <v>37210</v>
      </c>
      <c r="C11" s="886">
        <v>6513352</v>
      </c>
      <c r="D11" s="886">
        <v>173474.771</v>
      </c>
      <c r="E11" s="499">
        <v>2007</v>
      </c>
      <c r="F11" s="408">
        <v>2007</v>
      </c>
      <c r="G11" s="577">
        <v>2457</v>
      </c>
      <c r="H11" s="577">
        <v>367533</v>
      </c>
      <c r="I11" s="577">
        <v>1489.595</v>
      </c>
      <c r="J11" s="311" t="s">
        <v>752</v>
      </c>
    </row>
    <row r="12" spans="1:10" s="271" customFormat="1" ht="14.25" customHeight="1">
      <c r="A12" s="471">
        <v>2008</v>
      </c>
      <c r="B12" s="472">
        <v>37152</v>
      </c>
      <c r="C12" s="472">
        <v>6309851</v>
      </c>
      <c r="D12" s="472">
        <v>126786.668</v>
      </c>
      <c r="E12" s="473">
        <v>2008</v>
      </c>
      <c r="F12" s="471">
        <v>2008</v>
      </c>
      <c r="G12" s="474">
        <v>1816</v>
      </c>
      <c r="H12" s="474">
        <v>323040</v>
      </c>
      <c r="I12" s="474">
        <v>1264.164</v>
      </c>
      <c r="J12" s="714">
        <v>2008</v>
      </c>
    </row>
    <row r="13" spans="1:10" s="269" customFormat="1" ht="14.25" customHeight="1">
      <c r="A13" s="475" t="s">
        <v>1220</v>
      </c>
      <c r="B13" s="476">
        <v>9552</v>
      </c>
      <c r="C13" s="476">
        <v>1855766</v>
      </c>
      <c r="D13" s="477">
        <v>46397.968</v>
      </c>
      <c r="E13" s="408" t="s">
        <v>1221</v>
      </c>
      <c r="F13" s="478" t="s">
        <v>1268</v>
      </c>
      <c r="G13" s="479">
        <v>163</v>
      </c>
      <c r="H13" s="479">
        <v>19799</v>
      </c>
      <c r="I13" s="480">
        <v>2.732</v>
      </c>
      <c r="J13" s="710" t="s">
        <v>1269</v>
      </c>
    </row>
    <row r="14" spans="1:10" s="269" customFormat="1" ht="14.25" customHeight="1">
      <c r="A14" s="81" t="s">
        <v>1222</v>
      </c>
      <c r="B14" s="481">
        <v>3411</v>
      </c>
      <c r="C14" s="481">
        <v>559144</v>
      </c>
      <c r="D14" s="482">
        <v>11114.157</v>
      </c>
      <c r="E14" s="483" t="s">
        <v>1223</v>
      </c>
      <c r="F14" s="83" t="s">
        <v>1270</v>
      </c>
      <c r="G14" s="481">
        <v>1</v>
      </c>
      <c r="H14" s="481">
        <v>269</v>
      </c>
      <c r="I14" s="482">
        <v>0</v>
      </c>
      <c r="J14" s="710" t="s">
        <v>1271</v>
      </c>
    </row>
    <row r="15" spans="1:10" s="18" customFormat="1" ht="14.25" customHeight="1">
      <c r="A15" s="81" t="s">
        <v>1224</v>
      </c>
      <c r="B15" s="481">
        <v>1517</v>
      </c>
      <c r="C15" s="481">
        <v>209650</v>
      </c>
      <c r="D15" s="482">
        <v>1596.988</v>
      </c>
      <c r="E15" s="483" t="s">
        <v>1225</v>
      </c>
      <c r="F15" s="83" t="s">
        <v>1272</v>
      </c>
      <c r="G15" s="481">
        <v>365</v>
      </c>
      <c r="H15" s="481">
        <v>72682</v>
      </c>
      <c r="I15" s="482">
        <v>328.476</v>
      </c>
      <c r="J15" s="710" t="s">
        <v>1273</v>
      </c>
    </row>
    <row r="16" spans="1:10" s="18" customFormat="1" ht="14.25" customHeight="1">
      <c r="A16" s="81" t="s">
        <v>1226</v>
      </c>
      <c r="B16" s="481">
        <v>1490</v>
      </c>
      <c r="C16" s="481">
        <v>219071</v>
      </c>
      <c r="D16" s="482">
        <v>2472.673</v>
      </c>
      <c r="E16" s="483" t="s">
        <v>1227</v>
      </c>
      <c r="F16" s="84" t="s">
        <v>1274</v>
      </c>
      <c r="G16" s="481">
        <v>79</v>
      </c>
      <c r="H16" s="481">
        <v>9023</v>
      </c>
      <c r="I16" s="482">
        <v>0</v>
      </c>
      <c r="J16" s="710" t="s">
        <v>1275</v>
      </c>
    </row>
    <row r="17" spans="1:10" s="18" customFormat="1" ht="14.25" customHeight="1">
      <c r="A17" s="81" t="s">
        <v>1228</v>
      </c>
      <c r="B17" s="481">
        <v>1372</v>
      </c>
      <c r="C17" s="481">
        <v>201793</v>
      </c>
      <c r="D17" s="482">
        <v>1959.191</v>
      </c>
      <c r="E17" s="483" t="s">
        <v>1229</v>
      </c>
      <c r="F17" s="84" t="s">
        <v>1276</v>
      </c>
      <c r="G17" s="481">
        <v>292</v>
      </c>
      <c r="H17" s="481">
        <v>53853</v>
      </c>
      <c r="I17" s="482">
        <v>14.764</v>
      </c>
      <c r="J17" s="710" t="s">
        <v>1277</v>
      </c>
    </row>
    <row r="18" spans="1:10" s="18" customFormat="1" ht="14.25" customHeight="1">
      <c r="A18" s="81" t="s">
        <v>1230</v>
      </c>
      <c r="B18" s="481">
        <v>104</v>
      </c>
      <c r="C18" s="481">
        <v>13900</v>
      </c>
      <c r="D18" s="482">
        <v>0.149</v>
      </c>
      <c r="E18" s="483" t="s">
        <v>1231</v>
      </c>
      <c r="F18" s="83" t="s">
        <v>1242</v>
      </c>
      <c r="G18" s="481">
        <v>1</v>
      </c>
      <c r="H18" s="481">
        <v>0</v>
      </c>
      <c r="I18" s="482">
        <v>0</v>
      </c>
      <c r="J18" s="710" t="s">
        <v>1278</v>
      </c>
    </row>
    <row r="19" spans="1:10" s="18" customFormat="1" ht="14.25" customHeight="1">
      <c r="A19" s="81" t="s">
        <v>1232</v>
      </c>
      <c r="B19" s="481">
        <v>103</v>
      </c>
      <c r="C19" s="481">
        <v>13336</v>
      </c>
      <c r="D19" s="482">
        <v>27.89</v>
      </c>
      <c r="E19" s="483" t="s">
        <v>1233</v>
      </c>
      <c r="F19" s="83" t="s">
        <v>1279</v>
      </c>
      <c r="G19" s="481">
        <v>1</v>
      </c>
      <c r="H19" s="481">
        <v>227</v>
      </c>
      <c r="I19" s="482">
        <v>0</v>
      </c>
      <c r="J19" s="711" t="s">
        <v>1280</v>
      </c>
    </row>
    <row r="20" spans="1:10" s="18" customFormat="1" ht="14.25" customHeight="1">
      <c r="A20" s="81" t="s">
        <v>1234</v>
      </c>
      <c r="B20" s="481">
        <v>42</v>
      </c>
      <c r="C20" s="481">
        <v>1018</v>
      </c>
      <c r="D20" s="482">
        <v>0</v>
      </c>
      <c r="E20" s="483" t="s">
        <v>1235</v>
      </c>
      <c r="F20" s="83" t="s">
        <v>1281</v>
      </c>
      <c r="G20" s="481">
        <v>1</v>
      </c>
      <c r="H20" s="481">
        <v>0</v>
      </c>
      <c r="I20" s="482">
        <v>0</v>
      </c>
      <c r="J20" s="711" t="s">
        <v>1282</v>
      </c>
    </row>
    <row r="21" spans="1:10" s="18" customFormat="1" ht="14.25" customHeight="1">
      <c r="A21" s="81" t="s">
        <v>1236</v>
      </c>
      <c r="B21" s="481">
        <v>103</v>
      </c>
      <c r="C21" s="481">
        <v>14926</v>
      </c>
      <c r="D21" s="482">
        <v>13.587</v>
      </c>
      <c r="E21" s="483" t="s">
        <v>1237</v>
      </c>
      <c r="F21" s="83" t="s">
        <v>1283</v>
      </c>
      <c r="G21" s="481">
        <v>3</v>
      </c>
      <c r="H21" s="481">
        <v>181</v>
      </c>
      <c r="I21" s="482">
        <v>1.07</v>
      </c>
      <c r="J21" s="710" t="s">
        <v>1284</v>
      </c>
    </row>
    <row r="22" spans="1:10" s="18" customFormat="1" ht="14.25" customHeight="1">
      <c r="A22" s="81" t="s">
        <v>1238</v>
      </c>
      <c r="B22" s="481">
        <v>391</v>
      </c>
      <c r="C22" s="481">
        <v>51942</v>
      </c>
      <c r="D22" s="482">
        <v>445.492</v>
      </c>
      <c r="E22" s="483" t="s">
        <v>1239</v>
      </c>
      <c r="F22" s="484"/>
      <c r="G22" s="481"/>
      <c r="H22" s="481"/>
      <c r="I22" s="482"/>
      <c r="J22" s="710"/>
    </row>
    <row r="23" spans="1:10" s="18" customFormat="1" ht="14.25" customHeight="1">
      <c r="A23" s="81" t="s">
        <v>1240</v>
      </c>
      <c r="B23" s="481">
        <v>353</v>
      </c>
      <c r="C23" s="481">
        <v>39804</v>
      </c>
      <c r="D23" s="482">
        <v>60.744</v>
      </c>
      <c r="E23" s="483" t="s">
        <v>1241</v>
      </c>
      <c r="F23" s="712"/>
      <c r="G23" s="481"/>
      <c r="H23" s="481"/>
      <c r="I23" s="482"/>
      <c r="J23" s="710"/>
    </row>
    <row r="24" spans="1:10" s="18" customFormat="1" ht="14.25" customHeight="1">
      <c r="A24" s="81" t="s">
        <v>1242</v>
      </c>
      <c r="B24" s="481">
        <v>137</v>
      </c>
      <c r="C24" s="481">
        <v>23198</v>
      </c>
      <c r="D24" s="482">
        <v>15.015</v>
      </c>
      <c r="E24" s="483" t="s">
        <v>1243</v>
      </c>
      <c r="F24" s="484"/>
      <c r="G24" s="481"/>
      <c r="H24" s="481"/>
      <c r="I24" s="482"/>
      <c r="J24" s="710"/>
    </row>
    <row r="25" spans="1:10" s="18" customFormat="1" ht="14.25" customHeight="1">
      <c r="A25" s="483"/>
      <c r="B25" s="485"/>
      <c r="C25" s="485"/>
      <c r="D25" s="486"/>
      <c r="E25" s="483"/>
      <c r="F25" s="484"/>
      <c r="G25" s="481"/>
      <c r="H25" s="481"/>
      <c r="I25" s="482"/>
      <c r="J25" s="710"/>
    </row>
    <row r="26" spans="1:10" s="18" customFormat="1" ht="14.25" customHeight="1">
      <c r="A26" s="81" t="s">
        <v>1244</v>
      </c>
      <c r="B26" s="481">
        <v>9548</v>
      </c>
      <c r="C26" s="481">
        <v>1824640</v>
      </c>
      <c r="D26" s="482">
        <v>40573.015</v>
      </c>
      <c r="E26" s="483" t="s">
        <v>1245</v>
      </c>
      <c r="F26" s="83" t="s">
        <v>1285</v>
      </c>
      <c r="G26" s="481">
        <v>163</v>
      </c>
      <c r="H26" s="481">
        <v>21365</v>
      </c>
      <c r="I26" s="482">
        <v>0</v>
      </c>
      <c r="J26" s="710" t="s">
        <v>1286</v>
      </c>
    </row>
    <row r="27" spans="1:10" s="18" customFormat="1" ht="14.25" customHeight="1">
      <c r="A27" s="81" t="s">
        <v>1246</v>
      </c>
      <c r="B27" s="481">
        <v>3459</v>
      </c>
      <c r="C27" s="481">
        <v>550133</v>
      </c>
      <c r="D27" s="482">
        <v>11852.536</v>
      </c>
      <c r="E27" s="483" t="s">
        <v>1247</v>
      </c>
      <c r="F27" s="83" t="s">
        <v>1287</v>
      </c>
      <c r="G27" s="481">
        <v>1</v>
      </c>
      <c r="H27" s="481">
        <v>272</v>
      </c>
      <c r="I27" s="482">
        <v>0</v>
      </c>
      <c r="J27" s="710" t="s">
        <v>1288</v>
      </c>
    </row>
    <row r="28" spans="1:10" s="18" customFormat="1" ht="14.25" customHeight="1">
      <c r="A28" s="81" t="s">
        <v>1248</v>
      </c>
      <c r="B28" s="481">
        <v>1518</v>
      </c>
      <c r="C28" s="481">
        <v>197639</v>
      </c>
      <c r="D28" s="482">
        <v>3268.658</v>
      </c>
      <c r="E28" s="483" t="s">
        <v>1249</v>
      </c>
      <c r="F28" s="83" t="s">
        <v>1289</v>
      </c>
      <c r="G28" s="481">
        <v>367</v>
      </c>
      <c r="H28" s="481">
        <v>78987</v>
      </c>
      <c r="I28" s="482">
        <v>429.362</v>
      </c>
      <c r="J28" s="710" t="s">
        <v>1290</v>
      </c>
    </row>
    <row r="29" spans="1:10" s="18" customFormat="1" ht="14.25" customHeight="1">
      <c r="A29" s="81" t="s">
        <v>1250</v>
      </c>
      <c r="B29" s="481">
        <v>1472</v>
      </c>
      <c r="C29" s="481">
        <v>201523</v>
      </c>
      <c r="D29" s="482">
        <v>4133.999</v>
      </c>
      <c r="E29" s="483" t="s">
        <v>1251</v>
      </c>
      <c r="F29" s="83" t="s">
        <v>1291</v>
      </c>
      <c r="G29" s="481">
        <v>79</v>
      </c>
      <c r="H29" s="481">
        <v>10079</v>
      </c>
      <c r="I29" s="482">
        <v>0</v>
      </c>
      <c r="J29" s="710" t="s">
        <v>1292</v>
      </c>
    </row>
    <row r="30" spans="1:10" s="18" customFormat="1" ht="14.25" customHeight="1">
      <c r="A30" s="81" t="s">
        <v>1252</v>
      </c>
      <c r="B30" s="481">
        <v>1371</v>
      </c>
      <c r="C30" s="481">
        <v>199797</v>
      </c>
      <c r="D30" s="482">
        <v>2261.541</v>
      </c>
      <c r="E30" s="483" t="s">
        <v>1253</v>
      </c>
      <c r="F30" s="83" t="s">
        <v>1293</v>
      </c>
      <c r="G30" s="481">
        <v>1</v>
      </c>
      <c r="H30" s="481">
        <v>0</v>
      </c>
      <c r="I30" s="482">
        <v>31.073</v>
      </c>
      <c r="J30" s="710" t="s">
        <v>1294</v>
      </c>
    </row>
    <row r="31" spans="1:10" s="18" customFormat="1" ht="14.25" customHeight="1">
      <c r="A31" s="81" t="s">
        <v>1254</v>
      </c>
      <c r="B31" s="481">
        <v>104</v>
      </c>
      <c r="C31" s="481">
        <v>11810</v>
      </c>
      <c r="D31" s="482">
        <v>5.987</v>
      </c>
      <c r="E31" s="483" t="s">
        <v>1255</v>
      </c>
      <c r="F31" s="83" t="s">
        <v>1295</v>
      </c>
      <c r="G31" s="481">
        <v>295</v>
      </c>
      <c r="H31" s="481">
        <v>55802</v>
      </c>
      <c r="I31" s="482">
        <v>456.687</v>
      </c>
      <c r="J31" s="710" t="s">
        <v>1296</v>
      </c>
    </row>
    <row r="32" spans="1:10" s="18" customFormat="1" ht="14.25" customHeight="1">
      <c r="A32" s="81" t="s">
        <v>1256</v>
      </c>
      <c r="B32" s="481">
        <v>103</v>
      </c>
      <c r="C32" s="481">
        <v>11835</v>
      </c>
      <c r="D32" s="482">
        <v>74.969</v>
      </c>
      <c r="E32" s="483" t="s">
        <v>1257</v>
      </c>
      <c r="F32" s="83" t="s">
        <v>1297</v>
      </c>
      <c r="G32" s="481">
        <v>1</v>
      </c>
      <c r="H32" s="481">
        <v>227</v>
      </c>
      <c r="I32" s="482">
        <v>0</v>
      </c>
      <c r="J32" s="710" t="s">
        <v>1298</v>
      </c>
    </row>
    <row r="33" spans="1:10" s="18" customFormat="1" ht="14.25" customHeight="1">
      <c r="A33" s="81" t="s">
        <v>1258</v>
      </c>
      <c r="B33" s="481">
        <v>22</v>
      </c>
      <c r="C33" s="481">
        <v>402</v>
      </c>
      <c r="D33" s="482">
        <v>0</v>
      </c>
      <c r="E33" s="483" t="s">
        <v>1259</v>
      </c>
      <c r="F33" s="484" t="s">
        <v>1299</v>
      </c>
      <c r="G33" s="481">
        <v>3</v>
      </c>
      <c r="H33" s="481">
        <v>274</v>
      </c>
      <c r="I33" s="482">
        <v>0</v>
      </c>
      <c r="J33" s="710" t="s">
        <v>1300</v>
      </c>
    </row>
    <row r="34" spans="1:10" s="18" customFormat="1" ht="14.25" customHeight="1">
      <c r="A34" s="81" t="s">
        <v>1260</v>
      </c>
      <c r="B34" s="481">
        <v>103</v>
      </c>
      <c r="C34" s="481">
        <v>13046</v>
      </c>
      <c r="D34" s="482">
        <v>80.32</v>
      </c>
      <c r="E34" s="483" t="s">
        <v>1261</v>
      </c>
      <c r="F34" s="487"/>
      <c r="G34" s="481"/>
      <c r="H34" s="481"/>
      <c r="I34" s="482"/>
      <c r="J34" s="202"/>
    </row>
    <row r="35" spans="1:10" s="18" customFormat="1" ht="14.25" customHeight="1">
      <c r="A35" s="81" t="s">
        <v>1262</v>
      </c>
      <c r="B35" s="488">
        <v>391</v>
      </c>
      <c r="C35" s="488">
        <v>47727</v>
      </c>
      <c r="D35" s="482">
        <v>409.008</v>
      </c>
      <c r="E35" s="483" t="s">
        <v>1263</v>
      </c>
      <c r="F35" s="487"/>
      <c r="G35" s="488"/>
      <c r="H35" s="488"/>
      <c r="I35" s="482"/>
      <c r="J35" s="386"/>
    </row>
    <row r="36" spans="1:10" s="18" customFormat="1" ht="12.75" customHeight="1">
      <c r="A36" s="81" t="s">
        <v>1264</v>
      </c>
      <c r="B36" s="488">
        <v>353</v>
      </c>
      <c r="C36" s="488">
        <v>38950</v>
      </c>
      <c r="D36" s="482">
        <v>21.701</v>
      </c>
      <c r="E36" s="483" t="s">
        <v>1265</v>
      </c>
      <c r="F36" s="484" t="s">
        <v>1301</v>
      </c>
      <c r="G36" s="488"/>
      <c r="H36" s="488"/>
      <c r="I36" s="482"/>
      <c r="J36" s="713"/>
    </row>
    <row r="37" spans="1:10" s="18" customFormat="1" ht="12.75">
      <c r="A37" s="85" t="s">
        <v>1266</v>
      </c>
      <c r="B37" s="489">
        <v>133</v>
      </c>
      <c r="C37" s="489">
        <v>8801</v>
      </c>
      <c r="D37" s="490">
        <v>1.08</v>
      </c>
      <c r="E37" s="491" t="s">
        <v>1267</v>
      </c>
      <c r="F37" s="716"/>
      <c r="G37" s="715"/>
      <c r="H37" s="715"/>
      <c r="I37" s="717"/>
      <c r="J37" s="715"/>
    </row>
    <row r="38" spans="1:9" s="18" customFormat="1" ht="15" customHeight="1">
      <c r="A38" s="1111" t="s">
        <v>1302</v>
      </c>
      <c r="B38" s="1111"/>
      <c r="C38" s="1111"/>
      <c r="D38" s="386"/>
      <c r="E38" s="386"/>
      <c r="F38" s="386"/>
      <c r="G38" s="387"/>
      <c r="H38" s="386"/>
      <c r="I38" s="386" t="s">
        <v>1079</v>
      </c>
    </row>
    <row r="39" s="18" customFormat="1" ht="18" customHeight="1">
      <c r="A39" s="86" t="s">
        <v>1303</v>
      </c>
    </row>
  </sheetData>
  <mergeCells count="4">
    <mergeCell ref="A1:J1"/>
    <mergeCell ref="B3:D3"/>
    <mergeCell ref="G3:I3"/>
    <mergeCell ref="A38:C38"/>
  </mergeCells>
  <printOptions horizontalCentered="1"/>
  <pageMargins left="0.7480314960629921" right="0.7480314960629921" top="0.74" bottom="0.44" header="0.5118110236220472" footer="0.28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7">
      <selection activeCell="E17" sqref="E17"/>
    </sheetView>
  </sheetViews>
  <sheetFormatPr defaultColWidth="9.140625" defaultRowHeight="12.75"/>
  <cols>
    <col min="1" max="1" width="12.28125" style="65" customWidth="1"/>
    <col min="2" max="2" width="16.00390625" style="65" customWidth="1"/>
    <col min="3" max="3" width="15.8515625" style="65" customWidth="1"/>
    <col min="4" max="4" width="12.421875" style="65" customWidth="1"/>
    <col min="5" max="5" width="14.140625" style="65" customWidth="1"/>
    <col min="6" max="6" width="12.140625" style="65" bestFit="1" customWidth="1"/>
    <col min="7" max="7" width="15.421875" style="65" customWidth="1"/>
    <col min="8" max="8" width="15.00390625" style="65" customWidth="1"/>
    <col min="9" max="9" width="11.00390625" style="65" customWidth="1"/>
    <col min="10" max="10" width="18.57421875" style="65" customWidth="1"/>
  </cols>
  <sheetData>
    <row r="1" spans="1:10" ht="23.25">
      <c r="A1" s="1088" t="s">
        <v>984</v>
      </c>
      <c r="B1" s="1088"/>
      <c r="C1" s="1088"/>
      <c r="D1" s="1088"/>
      <c r="E1" s="1088"/>
      <c r="F1" s="1088"/>
      <c r="G1" s="1088"/>
      <c r="H1" s="1088"/>
      <c r="I1" s="1088"/>
      <c r="J1" s="1088"/>
    </row>
    <row r="2" spans="1:10" ht="12.75">
      <c r="A2" s="386" t="s">
        <v>985</v>
      </c>
      <c r="B2" s="386"/>
      <c r="C2" s="386"/>
      <c r="D2" s="386"/>
      <c r="E2" s="386"/>
      <c r="F2" s="386"/>
      <c r="G2" s="386"/>
      <c r="H2" s="386"/>
      <c r="I2" s="386" t="s">
        <v>986</v>
      </c>
      <c r="J2" s="386"/>
    </row>
    <row r="3" spans="1:10" ht="21.75" customHeight="1">
      <c r="A3" s="492"/>
      <c r="B3" s="1112" t="s">
        <v>987</v>
      </c>
      <c r="C3" s="1113"/>
      <c r="D3" s="1114"/>
      <c r="E3" s="104" t="s">
        <v>988</v>
      </c>
      <c r="F3" s="327" t="s">
        <v>989</v>
      </c>
      <c r="G3" s="1112" t="s">
        <v>990</v>
      </c>
      <c r="H3" s="1113"/>
      <c r="I3" s="1114"/>
      <c r="J3" s="493"/>
    </row>
    <row r="4" spans="1:10" ht="12.75">
      <c r="A4" s="494" t="s">
        <v>991</v>
      </c>
      <c r="B4" s="495" t="s">
        <v>992</v>
      </c>
      <c r="C4" s="496" t="s">
        <v>993</v>
      </c>
      <c r="D4" s="496" t="s">
        <v>994</v>
      </c>
      <c r="E4" s="404"/>
      <c r="F4" s="497"/>
      <c r="G4" s="495" t="s">
        <v>992</v>
      </c>
      <c r="H4" s="496" t="s">
        <v>993</v>
      </c>
      <c r="I4" s="496" t="s">
        <v>994</v>
      </c>
      <c r="J4" s="402" t="s">
        <v>988</v>
      </c>
    </row>
    <row r="5" spans="1:10" ht="12.75">
      <c r="A5" s="494" t="s">
        <v>995</v>
      </c>
      <c r="B5" s="408" t="s">
        <v>996</v>
      </c>
      <c r="C5" s="498" t="s">
        <v>996</v>
      </c>
      <c r="D5" s="499" t="s">
        <v>997</v>
      </c>
      <c r="E5" s="404" t="s">
        <v>1081</v>
      </c>
      <c r="F5" s="494" t="s">
        <v>995</v>
      </c>
      <c r="G5" s="408" t="s">
        <v>996</v>
      </c>
      <c r="H5" s="498" t="s">
        <v>996</v>
      </c>
      <c r="I5" s="499" t="s">
        <v>997</v>
      </c>
      <c r="J5" s="402" t="s">
        <v>999</v>
      </c>
    </row>
    <row r="6" spans="1:10" ht="12.75">
      <c r="A6" s="500"/>
      <c r="B6" s="501" t="s">
        <v>1000</v>
      </c>
      <c r="C6" s="502" t="s">
        <v>1001</v>
      </c>
      <c r="D6" s="502" t="s">
        <v>1002</v>
      </c>
      <c r="E6" s="407"/>
      <c r="F6" s="500"/>
      <c r="G6" s="501" t="s">
        <v>1000</v>
      </c>
      <c r="H6" s="502" t="s">
        <v>1001</v>
      </c>
      <c r="I6" s="502" t="s">
        <v>1002</v>
      </c>
      <c r="J6" s="503"/>
    </row>
    <row r="7" spans="1:10" ht="16.5" customHeight="1">
      <c r="A7" s="495" t="s">
        <v>138</v>
      </c>
      <c r="B7" s="887">
        <v>32859</v>
      </c>
      <c r="C7" s="888">
        <v>3681523</v>
      </c>
      <c r="D7" s="889">
        <v>65123.611</v>
      </c>
      <c r="E7" s="504" t="s">
        <v>138</v>
      </c>
      <c r="F7" s="504" t="s">
        <v>138</v>
      </c>
      <c r="G7" s="577">
        <v>624</v>
      </c>
      <c r="H7" s="577">
        <v>50330</v>
      </c>
      <c r="I7" s="889">
        <v>353.093</v>
      </c>
      <c r="J7" s="410" t="s">
        <v>138</v>
      </c>
    </row>
    <row r="8" spans="1:10" ht="16.5" customHeight="1">
      <c r="A8" s="408" t="s">
        <v>139</v>
      </c>
      <c r="B8" s="887">
        <v>31027</v>
      </c>
      <c r="C8" s="888">
        <v>3770138</v>
      </c>
      <c r="D8" s="889">
        <v>57614.778</v>
      </c>
      <c r="E8" s="504" t="s">
        <v>139</v>
      </c>
      <c r="F8" s="504" t="s">
        <v>139</v>
      </c>
      <c r="G8" s="577">
        <v>764</v>
      </c>
      <c r="H8" s="577">
        <v>68339</v>
      </c>
      <c r="I8" s="889">
        <v>183.048</v>
      </c>
      <c r="J8" s="410" t="s">
        <v>139</v>
      </c>
    </row>
    <row r="9" spans="1:10" ht="16.5" customHeight="1">
      <c r="A9" s="408" t="s">
        <v>153</v>
      </c>
      <c r="B9" s="887">
        <v>29684</v>
      </c>
      <c r="C9" s="888">
        <v>3685564</v>
      </c>
      <c r="D9" s="889">
        <v>49108.77</v>
      </c>
      <c r="E9" s="504" t="s">
        <v>153</v>
      </c>
      <c r="F9" s="504" t="s">
        <v>153</v>
      </c>
      <c r="G9" s="577">
        <v>497</v>
      </c>
      <c r="H9" s="577">
        <v>45757</v>
      </c>
      <c r="I9" s="889">
        <v>58.822</v>
      </c>
      <c r="J9" s="410" t="s">
        <v>153</v>
      </c>
    </row>
    <row r="10" spans="1:10" ht="16.5" customHeight="1">
      <c r="A10" s="408" t="s">
        <v>1003</v>
      </c>
      <c r="B10" s="887">
        <v>28015</v>
      </c>
      <c r="C10" s="888">
        <v>3724591</v>
      </c>
      <c r="D10" s="889">
        <v>45488.733</v>
      </c>
      <c r="E10" s="504" t="s">
        <v>1003</v>
      </c>
      <c r="F10" s="504" t="s">
        <v>1003</v>
      </c>
      <c r="G10" s="577">
        <v>457</v>
      </c>
      <c r="H10" s="577">
        <v>42208</v>
      </c>
      <c r="I10" s="889">
        <v>209.506</v>
      </c>
      <c r="J10" s="410" t="s">
        <v>1003</v>
      </c>
    </row>
    <row r="11" spans="1:10" ht="16.5" customHeight="1">
      <c r="A11" s="408" t="s">
        <v>756</v>
      </c>
      <c r="B11" s="887">
        <v>25827</v>
      </c>
      <c r="C11" s="888">
        <v>3430651</v>
      </c>
      <c r="D11" s="889">
        <v>41162.386</v>
      </c>
      <c r="E11" s="504" t="s">
        <v>756</v>
      </c>
      <c r="F11" s="504" t="s">
        <v>756</v>
      </c>
      <c r="G11" s="577">
        <v>531</v>
      </c>
      <c r="H11" s="577">
        <v>50260</v>
      </c>
      <c r="I11" s="889">
        <v>420.012</v>
      </c>
      <c r="J11" s="724" t="s">
        <v>756</v>
      </c>
    </row>
    <row r="12" spans="1:10" ht="16.5" customHeight="1">
      <c r="A12" s="718" t="s">
        <v>334</v>
      </c>
      <c r="B12" s="719">
        <v>29512</v>
      </c>
      <c r="C12" s="720">
        <v>3793708</v>
      </c>
      <c r="D12" s="721">
        <v>26967.99</v>
      </c>
      <c r="E12" s="718" t="s">
        <v>334</v>
      </c>
      <c r="F12" s="718" t="s">
        <v>334</v>
      </c>
      <c r="G12" s="722">
        <v>389</v>
      </c>
      <c r="H12" s="722">
        <v>48376</v>
      </c>
      <c r="I12" s="721">
        <v>163.597</v>
      </c>
      <c r="J12" s="723" t="s">
        <v>334</v>
      </c>
    </row>
    <row r="13" spans="1:10" ht="19.5" customHeight="1">
      <c r="A13" s="685" t="s">
        <v>1220</v>
      </c>
      <c r="B13" s="507">
        <v>8532</v>
      </c>
      <c r="C13" s="508">
        <v>1119958</v>
      </c>
      <c r="D13" s="509">
        <v>11015.642</v>
      </c>
      <c r="E13" s="408" t="s">
        <v>1304</v>
      </c>
      <c r="F13" s="88" t="s">
        <v>1305</v>
      </c>
      <c r="G13" s="510">
        <v>1</v>
      </c>
      <c r="H13" s="511">
        <v>174</v>
      </c>
      <c r="I13" s="512">
        <v>0</v>
      </c>
      <c r="J13" s="402" t="s">
        <v>1306</v>
      </c>
    </row>
    <row r="14" spans="1:10" ht="19.5" customHeight="1">
      <c r="A14" s="685" t="s">
        <v>1222</v>
      </c>
      <c r="B14" s="507">
        <v>1605</v>
      </c>
      <c r="C14" s="508">
        <v>207751</v>
      </c>
      <c r="D14" s="509">
        <v>1542.397</v>
      </c>
      <c r="E14" s="483" t="s">
        <v>1005</v>
      </c>
      <c r="F14" s="88" t="s">
        <v>1307</v>
      </c>
      <c r="G14" s="510">
        <v>1</v>
      </c>
      <c r="H14" s="511">
        <v>153</v>
      </c>
      <c r="I14" s="512">
        <v>0</v>
      </c>
      <c r="J14" s="402" t="s">
        <v>1308</v>
      </c>
    </row>
    <row r="15" spans="1:10" ht="19.5" customHeight="1">
      <c r="A15" s="685" t="s">
        <v>1224</v>
      </c>
      <c r="B15" s="507">
        <v>1460</v>
      </c>
      <c r="C15" s="508">
        <v>172855</v>
      </c>
      <c r="D15" s="509">
        <v>1548.198</v>
      </c>
      <c r="E15" s="483" t="s">
        <v>1007</v>
      </c>
      <c r="F15" s="90" t="s">
        <v>1281</v>
      </c>
      <c r="G15" s="510">
        <v>11</v>
      </c>
      <c r="H15" s="511">
        <v>381</v>
      </c>
      <c r="I15" s="512">
        <v>0</v>
      </c>
      <c r="J15" s="402" t="s">
        <v>1282</v>
      </c>
    </row>
    <row r="16" spans="1:10" ht="19.5" customHeight="1">
      <c r="A16" s="685" t="s">
        <v>1226</v>
      </c>
      <c r="B16" s="507">
        <v>1483</v>
      </c>
      <c r="C16" s="508">
        <v>196190</v>
      </c>
      <c r="D16" s="509">
        <v>1238.37</v>
      </c>
      <c r="E16" s="483" t="s">
        <v>1006</v>
      </c>
      <c r="F16" s="90" t="s">
        <v>1309</v>
      </c>
      <c r="G16" s="397">
        <v>20</v>
      </c>
      <c r="H16" s="397">
        <v>2286</v>
      </c>
      <c r="I16" s="397">
        <v>0</v>
      </c>
      <c r="J16" s="402" t="s">
        <v>1310</v>
      </c>
    </row>
    <row r="17" spans="1:10" ht="19.5" customHeight="1">
      <c r="A17" s="685" t="s">
        <v>1228</v>
      </c>
      <c r="B17" s="507">
        <v>1452</v>
      </c>
      <c r="C17" s="508">
        <v>178416</v>
      </c>
      <c r="D17" s="509">
        <v>1105.92</v>
      </c>
      <c r="E17" s="483" t="s">
        <v>1008</v>
      </c>
      <c r="F17" s="90" t="s">
        <v>1283</v>
      </c>
      <c r="G17" s="397">
        <v>158</v>
      </c>
      <c r="H17" s="397">
        <v>20312</v>
      </c>
      <c r="I17" s="397">
        <v>18.124</v>
      </c>
      <c r="J17" s="402" t="s">
        <v>1284</v>
      </c>
    </row>
    <row r="18" spans="1:10" ht="19.5" customHeight="1">
      <c r="A18" s="1075" t="s">
        <v>1080</v>
      </c>
      <c r="B18" s="507">
        <v>224</v>
      </c>
      <c r="C18" s="508">
        <v>23658</v>
      </c>
      <c r="D18" s="509">
        <v>3.242</v>
      </c>
      <c r="E18" s="483" t="s">
        <v>1004</v>
      </c>
      <c r="F18" s="494" t="s">
        <v>1311</v>
      </c>
      <c r="G18" s="397">
        <v>3</v>
      </c>
      <c r="H18" s="397">
        <v>431</v>
      </c>
      <c r="I18" s="397">
        <v>0</v>
      </c>
      <c r="J18" s="513" t="s">
        <v>1312</v>
      </c>
    </row>
    <row r="19" spans="1:10" ht="19.5" customHeight="1">
      <c r="A19" s="685" t="s">
        <v>1244</v>
      </c>
      <c r="B19" s="507">
        <v>8374</v>
      </c>
      <c r="C19" s="508">
        <v>1134128</v>
      </c>
      <c r="D19" s="509">
        <v>3945.774</v>
      </c>
      <c r="E19" s="404" t="s">
        <v>1313</v>
      </c>
      <c r="F19" s="88" t="s">
        <v>1314</v>
      </c>
      <c r="G19" s="510">
        <v>1</v>
      </c>
      <c r="H19" s="511">
        <v>174</v>
      </c>
      <c r="I19" s="515">
        <v>0</v>
      </c>
      <c r="J19" s="402" t="s">
        <v>1315</v>
      </c>
    </row>
    <row r="20" spans="1:10" ht="19.5" customHeight="1">
      <c r="A20" s="685" t="s">
        <v>1246</v>
      </c>
      <c r="B20" s="507">
        <v>1742</v>
      </c>
      <c r="C20" s="508">
        <v>212438</v>
      </c>
      <c r="D20" s="509">
        <v>1795.052</v>
      </c>
      <c r="E20" s="404" t="s">
        <v>1316</v>
      </c>
      <c r="F20" s="89" t="s">
        <v>1317</v>
      </c>
      <c r="G20" s="510">
        <v>1</v>
      </c>
      <c r="H20" s="511">
        <v>153</v>
      </c>
      <c r="I20" s="397">
        <v>0</v>
      </c>
      <c r="J20" s="402" t="s">
        <v>1318</v>
      </c>
    </row>
    <row r="21" spans="1:10" ht="19.5" customHeight="1">
      <c r="A21" s="685" t="s">
        <v>1248</v>
      </c>
      <c r="B21" s="507">
        <v>1461</v>
      </c>
      <c r="C21" s="508">
        <v>175816</v>
      </c>
      <c r="D21" s="509">
        <v>3227.215</v>
      </c>
      <c r="E21" s="404" t="s">
        <v>1319</v>
      </c>
      <c r="F21" s="89" t="s">
        <v>1320</v>
      </c>
      <c r="G21" s="510">
        <v>1</v>
      </c>
      <c r="H21" s="511">
        <v>0</v>
      </c>
      <c r="I21" s="512">
        <v>14.429</v>
      </c>
      <c r="J21" s="402" t="s">
        <v>1321</v>
      </c>
    </row>
    <row r="22" spans="1:10" ht="19.5" customHeight="1">
      <c r="A22" s="685" t="s">
        <v>1250</v>
      </c>
      <c r="B22" s="507">
        <v>1483</v>
      </c>
      <c r="C22" s="508">
        <v>187226</v>
      </c>
      <c r="D22" s="509">
        <v>995.409</v>
      </c>
      <c r="E22" s="404" t="s">
        <v>1322</v>
      </c>
      <c r="F22" s="89" t="s">
        <v>1323</v>
      </c>
      <c r="G22" s="516">
        <v>12</v>
      </c>
      <c r="H22" s="516">
        <v>852</v>
      </c>
      <c r="I22" s="512">
        <v>0</v>
      </c>
      <c r="J22" s="402" t="s">
        <v>1324</v>
      </c>
    </row>
    <row r="23" spans="1:10" ht="19.5" customHeight="1">
      <c r="A23" s="685" t="s">
        <v>1252</v>
      </c>
      <c r="B23" s="507">
        <v>1452</v>
      </c>
      <c r="C23" s="508">
        <v>169564</v>
      </c>
      <c r="D23" s="509">
        <v>549.569</v>
      </c>
      <c r="E23" s="404" t="s">
        <v>1325</v>
      </c>
      <c r="F23" s="89" t="s">
        <v>1326</v>
      </c>
      <c r="G23" s="516">
        <v>20</v>
      </c>
      <c r="H23" s="516">
        <v>2287</v>
      </c>
      <c r="I23" s="516">
        <v>0</v>
      </c>
      <c r="J23" s="402" t="s">
        <v>1327</v>
      </c>
    </row>
    <row r="24" spans="1:10" ht="19.5" customHeight="1">
      <c r="A24" s="685" t="s">
        <v>1266</v>
      </c>
      <c r="B24" s="507">
        <v>244</v>
      </c>
      <c r="C24" s="508">
        <v>15708</v>
      </c>
      <c r="D24" s="509">
        <v>1.202</v>
      </c>
      <c r="E24" s="402" t="s">
        <v>1328</v>
      </c>
      <c r="F24" s="89" t="s">
        <v>1299</v>
      </c>
      <c r="G24" s="517">
        <v>157</v>
      </c>
      <c r="H24" s="517">
        <v>20737</v>
      </c>
      <c r="I24" s="517">
        <v>131.044</v>
      </c>
      <c r="J24" s="402" t="s">
        <v>1300</v>
      </c>
    </row>
    <row r="25" spans="1:10" ht="19.5" customHeight="1">
      <c r="A25" s="687"/>
      <c r="B25" s="518"/>
      <c r="C25" s="519"/>
      <c r="D25" s="520"/>
      <c r="E25" s="406"/>
      <c r="F25" s="502" t="s">
        <v>1329</v>
      </c>
      <c r="G25" s="544">
        <v>3</v>
      </c>
      <c r="H25" s="544">
        <v>436</v>
      </c>
      <c r="I25" s="521">
        <v>0</v>
      </c>
      <c r="J25" s="575" t="s">
        <v>1330</v>
      </c>
    </row>
    <row r="26" spans="1:9" s="18" customFormat="1" ht="18" customHeight="1">
      <c r="A26" s="1115" t="s">
        <v>1331</v>
      </c>
      <c r="B26" s="1116"/>
      <c r="C26" s="1116"/>
      <c r="D26" s="386"/>
      <c r="E26" s="386"/>
      <c r="F26" s="386"/>
      <c r="G26" s="387"/>
      <c r="H26" s="386"/>
      <c r="I26" s="386" t="s">
        <v>1079</v>
      </c>
    </row>
    <row r="27" s="18" customFormat="1" ht="18" customHeight="1">
      <c r="A27" s="86" t="s">
        <v>1332</v>
      </c>
    </row>
  </sheetData>
  <mergeCells count="4">
    <mergeCell ref="A1:J1"/>
    <mergeCell ref="B3:D3"/>
    <mergeCell ref="G3:I3"/>
    <mergeCell ref="A26:C26"/>
  </mergeCells>
  <printOptions/>
  <pageMargins left="0.32" right="0.31" top="0.76" bottom="0.67" header="0.5" footer="0.3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26" sqref="J26"/>
    </sheetView>
  </sheetViews>
  <sheetFormatPr defaultColWidth="9.140625" defaultRowHeight="12.75"/>
  <cols>
    <col min="1" max="10" width="13.00390625" style="750" customWidth="1"/>
    <col min="11" max="11" width="9.7109375" style="750" customWidth="1"/>
    <col min="12" max="16384" width="9.140625" style="65" customWidth="1"/>
  </cols>
  <sheetData>
    <row r="1" spans="1:11" ht="32.25" customHeight="1">
      <c r="A1" s="1119" t="s">
        <v>1082</v>
      </c>
      <c r="B1" s="1120"/>
      <c r="C1" s="1120"/>
      <c r="D1" s="1120"/>
      <c r="E1" s="1120"/>
      <c r="F1" s="1120"/>
      <c r="G1" s="1120"/>
      <c r="H1" s="1120"/>
      <c r="I1" s="1120"/>
      <c r="J1" s="1120"/>
      <c r="K1" s="747"/>
    </row>
    <row r="2" spans="1:11" s="1" customFormat="1" ht="15" customHeight="1">
      <c r="A2" s="748" t="s">
        <v>1348</v>
      </c>
      <c r="B2" s="748"/>
      <c r="C2" s="748"/>
      <c r="D2" s="748"/>
      <c r="E2" s="748"/>
      <c r="F2" s="748"/>
      <c r="G2" s="748"/>
      <c r="H2" s="748"/>
      <c r="I2" s="748"/>
      <c r="J2" s="749" t="s">
        <v>1349</v>
      </c>
      <c r="K2" s="750"/>
    </row>
    <row r="3" spans="1:11" s="1" customFormat="1" ht="23.25" customHeight="1">
      <c r="A3" s="751"/>
      <c r="B3" s="752" t="s">
        <v>1350</v>
      </c>
      <c r="C3" s="752"/>
      <c r="D3" s="753"/>
      <c r="E3" s="104" t="s">
        <v>988</v>
      </c>
      <c r="F3" s="327" t="s">
        <v>989</v>
      </c>
      <c r="G3" s="754" t="s">
        <v>1351</v>
      </c>
      <c r="H3" s="752"/>
      <c r="I3" s="752"/>
      <c r="J3" s="755"/>
      <c r="K3" s="750"/>
    </row>
    <row r="4" spans="1:11" s="1" customFormat="1" ht="15.75" customHeight="1">
      <c r="A4" s="756" t="s">
        <v>1352</v>
      </c>
      <c r="B4" s="757" t="s">
        <v>1353</v>
      </c>
      <c r="C4" s="758" t="s">
        <v>1354</v>
      </c>
      <c r="D4" s="758" t="s">
        <v>1355</v>
      </c>
      <c r="E4" s="404"/>
      <c r="F4" s="497"/>
      <c r="G4" s="757" t="s">
        <v>1353</v>
      </c>
      <c r="H4" s="758" t="s">
        <v>1354</v>
      </c>
      <c r="I4" s="758" t="s">
        <v>1355</v>
      </c>
      <c r="J4" s="759" t="s">
        <v>988</v>
      </c>
      <c r="K4" s="750"/>
    </row>
    <row r="5" spans="1:11" s="1" customFormat="1" ht="15.75" customHeight="1">
      <c r="A5" s="756" t="s">
        <v>995</v>
      </c>
      <c r="B5" s="728" t="s">
        <v>996</v>
      </c>
      <c r="C5" s="760" t="s">
        <v>996</v>
      </c>
      <c r="D5" s="761" t="s">
        <v>997</v>
      </c>
      <c r="E5" s="404" t="s">
        <v>1081</v>
      </c>
      <c r="F5" s="494" t="s">
        <v>995</v>
      </c>
      <c r="G5" s="728" t="s">
        <v>996</v>
      </c>
      <c r="H5" s="760" t="s">
        <v>996</v>
      </c>
      <c r="I5" s="761" t="s">
        <v>997</v>
      </c>
      <c r="J5" s="759" t="s">
        <v>999</v>
      </c>
      <c r="K5" s="750"/>
    </row>
    <row r="6" spans="1:11" s="1" customFormat="1" ht="18.75" customHeight="1">
      <c r="A6" s="762"/>
      <c r="B6" s="763" t="s">
        <v>1000</v>
      </c>
      <c r="C6" s="764" t="s">
        <v>1001</v>
      </c>
      <c r="D6" s="764" t="s">
        <v>1361</v>
      </c>
      <c r="E6" s="407"/>
      <c r="F6" s="500"/>
      <c r="G6" s="763" t="s">
        <v>1000</v>
      </c>
      <c r="H6" s="764" t="s">
        <v>1001</v>
      </c>
      <c r="I6" s="764" t="s">
        <v>1361</v>
      </c>
      <c r="J6" s="765"/>
      <c r="K6" s="750"/>
    </row>
    <row r="7" spans="1:11" s="213" customFormat="1" ht="15" customHeight="1">
      <c r="A7" s="728">
        <v>2006</v>
      </c>
      <c r="B7" s="766">
        <v>3408</v>
      </c>
      <c r="C7" s="766">
        <v>224234</v>
      </c>
      <c r="D7" s="766">
        <v>4.18</v>
      </c>
      <c r="E7" s="758"/>
      <c r="F7" s="728"/>
      <c r="G7" s="767"/>
      <c r="H7" s="767"/>
      <c r="I7" s="767"/>
      <c r="J7" s="759">
        <v>2006</v>
      </c>
      <c r="K7" s="750"/>
    </row>
    <row r="8" spans="1:11" s="213" customFormat="1" ht="15" customHeight="1">
      <c r="A8" s="728">
        <v>2007</v>
      </c>
      <c r="B8" s="766">
        <v>12932</v>
      </c>
      <c r="C8" s="766">
        <v>811103</v>
      </c>
      <c r="D8" s="766">
        <v>3.742</v>
      </c>
      <c r="E8" s="761"/>
      <c r="F8" s="728"/>
      <c r="G8" s="767">
        <v>2</v>
      </c>
      <c r="H8" s="767">
        <v>138</v>
      </c>
      <c r="I8" s="767">
        <v>0</v>
      </c>
      <c r="J8" s="759">
        <v>2007</v>
      </c>
      <c r="K8" s="750"/>
    </row>
    <row r="9" spans="1:11" s="276" customFormat="1" ht="15" customHeight="1">
      <c r="A9" s="768">
        <v>2008</v>
      </c>
      <c r="B9" s="769">
        <v>12875</v>
      </c>
      <c r="C9" s="769">
        <v>972034</v>
      </c>
      <c r="D9" s="769">
        <v>0.13</v>
      </c>
      <c r="E9" s="770"/>
      <c r="F9" s="768"/>
      <c r="G9" s="771">
        <v>52</v>
      </c>
      <c r="H9" s="771">
        <v>6165</v>
      </c>
      <c r="I9" s="771">
        <v>0.055</v>
      </c>
      <c r="J9" s="772">
        <v>2008</v>
      </c>
      <c r="K9" s="747"/>
    </row>
    <row r="10" spans="1:11" s="256" customFormat="1" ht="15" customHeight="1">
      <c r="A10" s="725" t="s">
        <v>1220</v>
      </c>
      <c r="B10" s="726">
        <v>4627</v>
      </c>
      <c r="C10" s="726">
        <v>369519</v>
      </c>
      <c r="D10" s="727">
        <v>0.13</v>
      </c>
      <c r="E10" s="728" t="s">
        <v>1362</v>
      </c>
      <c r="F10" s="729" t="s">
        <v>1305</v>
      </c>
      <c r="G10" s="730">
        <v>3</v>
      </c>
      <c r="H10" s="730">
        <v>386</v>
      </c>
      <c r="I10" s="731">
        <v>0</v>
      </c>
      <c r="J10" s="732" t="s">
        <v>1306</v>
      </c>
      <c r="K10" s="750"/>
    </row>
    <row r="11" spans="1:11" s="276" customFormat="1" ht="15" customHeight="1">
      <c r="A11" s="733" t="s">
        <v>1222</v>
      </c>
      <c r="B11" s="734">
        <v>1301</v>
      </c>
      <c r="C11" s="734">
        <v>94187</v>
      </c>
      <c r="D11" s="735">
        <v>0</v>
      </c>
      <c r="E11" s="736" t="s">
        <v>1363</v>
      </c>
      <c r="F11" s="737" t="s">
        <v>1333</v>
      </c>
      <c r="G11" s="734">
        <v>4</v>
      </c>
      <c r="H11" s="734">
        <v>199</v>
      </c>
      <c r="I11" s="735">
        <v>0</v>
      </c>
      <c r="J11" s="732" t="s">
        <v>1334</v>
      </c>
      <c r="K11" s="750"/>
    </row>
    <row r="12" spans="1:11" s="276" customFormat="1" ht="15" customHeight="1">
      <c r="A12" s="733" t="s">
        <v>1228</v>
      </c>
      <c r="B12" s="734">
        <v>508</v>
      </c>
      <c r="C12" s="734">
        <v>26459</v>
      </c>
      <c r="D12" s="735">
        <v>0</v>
      </c>
      <c r="E12" s="736" t="s">
        <v>1364</v>
      </c>
      <c r="F12" s="738" t="s">
        <v>1335</v>
      </c>
      <c r="G12" s="734">
        <v>1</v>
      </c>
      <c r="H12" s="734">
        <v>60</v>
      </c>
      <c r="I12" s="735">
        <v>0</v>
      </c>
      <c r="J12" s="732" t="s">
        <v>1336</v>
      </c>
      <c r="K12" s="750"/>
    </row>
    <row r="13" spans="1:11" s="276" customFormat="1" ht="15" customHeight="1">
      <c r="A13" s="733"/>
      <c r="B13" s="734"/>
      <c r="C13" s="734"/>
      <c r="D13" s="735"/>
      <c r="E13" s="736"/>
      <c r="F13" s="738" t="s">
        <v>1337</v>
      </c>
      <c r="G13" s="734">
        <v>4</v>
      </c>
      <c r="H13" s="734">
        <v>538</v>
      </c>
      <c r="I13" s="735">
        <v>0</v>
      </c>
      <c r="J13" s="732" t="s">
        <v>1338</v>
      </c>
      <c r="K13" s="750"/>
    </row>
    <row r="14" spans="1:11" s="276" customFormat="1" ht="15" customHeight="1">
      <c r="A14" s="733"/>
      <c r="B14" s="734"/>
      <c r="C14" s="734"/>
      <c r="D14" s="735"/>
      <c r="E14" s="736"/>
      <c r="F14" s="738" t="s">
        <v>1339</v>
      </c>
      <c r="G14" s="734">
        <v>5</v>
      </c>
      <c r="H14" s="734">
        <v>499</v>
      </c>
      <c r="I14" s="735">
        <v>0</v>
      </c>
      <c r="J14" s="732" t="s">
        <v>1340</v>
      </c>
      <c r="K14" s="750"/>
    </row>
    <row r="15" spans="1:11" s="181" customFormat="1" ht="15" customHeight="1">
      <c r="A15" s="733"/>
      <c r="B15" s="734"/>
      <c r="C15" s="734"/>
      <c r="D15" s="735"/>
      <c r="E15" s="736"/>
      <c r="F15" s="738" t="s">
        <v>1311</v>
      </c>
      <c r="G15" s="734">
        <v>9</v>
      </c>
      <c r="H15" s="734">
        <v>1393</v>
      </c>
      <c r="I15" s="735">
        <v>0</v>
      </c>
      <c r="J15" s="732" t="s">
        <v>1312</v>
      </c>
      <c r="K15" s="750"/>
    </row>
    <row r="16" spans="1:11" s="181" customFormat="1" ht="15" customHeight="1">
      <c r="A16" s="733"/>
      <c r="B16" s="734"/>
      <c r="C16" s="734"/>
      <c r="D16" s="735"/>
      <c r="E16" s="736"/>
      <c r="F16" s="738"/>
      <c r="G16" s="734"/>
      <c r="H16" s="734"/>
      <c r="I16" s="735"/>
      <c r="J16" s="732"/>
      <c r="K16" s="750"/>
    </row>
    <row r="17" spans="1:10" ht="15" customHeight="1">
      <c r="A17" s="733"/>
      <c r="B17" s="734"/>
      <c r="C17" s="734"/>
      <c r="D17" s="735"/>
      <c r="E17" s="736"/>
      <c r="F17" s="1239" t="s">
        <v>552</v>
      </c>
      <c r="G17" s="734">
        <v>3</v>
      </c>
      <c r="H17" s="734">
        <v>386</v>
      </c>
      <c r="I17" s="735">
        <v>0</v>
      </c>
      <c r="J17" s="732" t="s">
        <v>1315</v>
      </c>
    </row>
    <row r="18" spans="1:10" ht="15" customHeight="1">
      <c r="A18" s="733"/>
      <c r="B18" s="734"/>
      <c r="C18" s="734"/>
      <c r="D18" s="735"/>
      <c r="E18" s="736"/>
      <c r="F18" s="738" t="s">
        <v>1341</v>
      </c>
      <c r="G18" s="734">
        <v>4</v>
      </c>
      <c r="H18" s="734">
        <v>199</v>
      </c>
      <c r="I18" s="735">
        <v>0</v>
      </c>
      <c r="J18" s="732" t="s">
        <v>1342</v>
      </c>
    </row>
    <row r="19" spans="1:10" ht="15" customHeight="1">
      <c r="A19" s="733"/>
      <c r="B19" s="734"/>
      <c r="C19" s="734"/>
      <c r="D19" s="735"/>
      <c r="E19" s="736"/>
      <c r="F19" s="738" t="s">
        <v>1343</v>
      </c>
      <c r="G19" s="734">
        <v>1</v>
      </c>
      <c r="H19" s="734">
        <v>60</v>
      </c>
      <c r="I19" s="735">
        <v>0</v>
      </c>
      <c r="J19" s="732" t="s">
        <v>1344</v>
      </c>
    </row>
    <row r="20" spans="1:10" ht="15" customHeight="1">
      <c r="A20" s="733" t="s">
        <v>1244</v>
      </c>
      <c r="B20" s="734">
        <v>4627</v>
      </c>
      <c r="C20" s="734">
        <v>361922</v>
      </c>
      <c r="D20" s="735">
        <v>0</v>
      </c>
      <c r="E20" s="728" t="s">
        <v>1365</v>
      </c>
      <c r="F20" s="1239" t="s">
        <v>553</v>
      </c>
      <c r="G20" s="734">
        <v>4</v>
      </c>
      <c r="H20" s="734">
        <v>539</v>
      </c>
      <c r="I20" s="735">
        <v>0</v>
      </c>
      <c r="J20" s="732" t="s">
        <v>1345</v>
      </c>
    </row>
    <row r="21" spans="1:10" ht="15" customHeight="1">
      <c r="A21" s="733" t="s">
        <v>1246</v>
      </c>
      <c r="B21" s="734">
        <v>1297</v>
      </c>
      <c r="C21" s="734">
        <v>91814</v>
      </c>
      <c r="D21" s="735">
        <v>0</v>
      </c>
      <c r="E21" s="736" t="s">
        <v>1366</v>
      </c>
      <c r="F21" s="738" t="s">
        <v>1346</v>
      </c>
      <c r="G21" s="734">
        <v>5</v>
      </c>
      <c r="H21" s="734">
        <v>500</v>
      </c>
      <c r="I21" s="735">
        <v>0</v>
      </c>
      <c r="J21" s="732" t="s">
        <v>1347</v>
      </c>
    </row>
    <row r="22" spans="1:10" ht="15" customHeight="1">
      <c r="A22" s="739" t="s">
        <v>1252</v>
      </c>
      <c r="B22" s="740">
        <v>515</v>
      </c>
      <c r="C22" s="740">
        <v>28133</v>
      </c>
      <c r="D22" s="741">
        <v>0</v>
      </c>
      <c r="E22" s="742" t="s">
        <v>1367</v>
      </c>
      <c r="F22" s="743" t="s">
        <v>1329</v>
      </c>
      <c r="G22" s="740">
        <v>9</v>
      </c>
      <c r="H22" s="740">
        <v>1406</v>
      </c>
      <c r="I22" s="741">
        <v>0</v>
      </c>
      <c r="J22" s="744" t="s">
        <v>1330</v>
      </c>
    </row>
    <row r="23" spans="1:11" ht="15" customHeight="1">
      <c r="A23" s="1117" t="s">
        <v>1368</v>
      </c>
      <c r="B23" s="1118"/>
      <c r="C23" s="1118"/>
      <c r="D23" s="202"/>
      <c r="E23" s="202"/>
      <c r="F23" s="202"/>
      <c r="G23" s="745"/>
      <c r="H23" s="202"/>
      <c r="I23" s="386" t="s">
        <v>1079</v>
      </c>
      <c r="J23" s="18"/>
      <c r="K23" s="184"/>
    </row>
    <row r="24" spans="1:11" ht="15" customHeight="1">
      <c r="A24" s="746" t="s">
        <v>1369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</row>
  </sheetData>
  <mergeCells count="2">
    <mergeCell ref="A23:C23"/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3" sqref="B3:D3"/>
    </sheetView>
  </sheetViews>
  <sheetFormatPr defaultColWidth="9.140625" defaultRowHeight="12.75"/>
  <cols>
    <col min="1" max="1" width="21.00390625" style="0" customWidth="1"/>
    <col min="2" max="2" width="24.00390625" style="0" customWidth="1"/>
    <col min="3" max="5" width="26.7109375" style="0" customWidth="1"/>
  </cols>
  <sheetData>
    <row r="1" spans="1:5" ht="23.25">
      <c r="A1" s="1088" t="s">
        <v>1009</v>
      </c>
      <c r="B1" s="1088"/>
      <c r="C1" s="1088"/>
      <c r="D1" s="1088"/>
      <c r="E1" s="1088"/>
    </row>
    <row r="2" spans="1:5" ht="12.75">
      <c r="A2" s="386" t="s">
        <v>985</v>
      </c>
      <c r="B2" s="386"/>
      <c r="C2" s="386"/>
      <c r="D2" s="386"/>
      <c r="E2" s="386"/>
    </row>
    <row r="3" spans="1:5" ht="22.5" customHeight="1">
      <c r="A3" s="492"/>
      <c r="B3" s="1121" t="s">
        <v>987</v>
      </c>
      <c r="C3" s="1122"/>
      <c r="D3" s="1123"/>
      <c r="E3" s="522" t="s">
        <v>988</v>
      </c>
    </row>
    <row r="4" spans="1:5" ht="22.5" customHeight="1">
      <c r="A4" s="494" t="s">
        <v>995</v>
      </c>
      <c r="B4" s="495" t="s">
        <v>992</v>
      </c>
      <c r="C4" s="496" t="s">
        <v>993</v>
      </c>
      <c r="D4" s="496" t="s">
        <v>994</v>
      </c>
      <c r="E4" s="404"/>
    </row>
    <row r="5" spans="1:5" ht="12.75">
      <c r="A5" s="523"/>
      <c r="B5" s="408" t="s">
        <v>996</v>
      </c>
      <c r="C5" s="498" t="s">
        <v>996</v>
      </c>
      <c r="D5" s="499" t="s">
        <v>997</v>
      </c>
      <c r="E5" s="404" t="s">
        <v>999</v>
      </c>
    </row>
    <row r="6" spans="1:5" ht="21" customHeight="1">
      <c r="A6" s="500"/>
      <c r="B6" s="501" t="s">
        <v>1000</v>
      </c>
      <c r="C6" s="502" t="s">
        <v>1001</v>
      </c>
      <c r="D6" s="502" t="s">
        <v>1002</v>
      </c>
      <c r="E6" s="524"/>
    </row>
    <row r="7" spans="1:5" ht="21" customHeight="1">
      <c r="A7" s="497" t="s">
        <v>1357</v>
      </c>
      <c r="B7" s="391">
        <v>418</v>
      </c>
      <c r="C7" s="888">
        <v>21721</v>
      </c>
      <c r="D7" s="713">
        <v>0.3</v>
      </c>
      <c r="E7" s="890"/>
    </row>
    <row r="8" spans="1:5" ht="27" customHeight="1">
      <c r="A8" s="497" t="s">
        <v>1358</v>
      </c>
      <c r="B8" s="391">
        <v>2308</v>
      </c>
      <c r="C8" s="888">
        <v>124738</v>
      </c>
      <c r="D8" s="950">
        <v>0.6</v>
      </c>
      <c r="E8" s="404" t="s">
        <v>1003</v>
      </c>
    </row>
    <row r="9" spans="1:5" ht="27" customHeight="1">
      <c r="A9" s="497" t="s">
        <v>1359</v>
      </c>
      <c r="B9" s="391">
        <v>5277</v>
      </c>
      <c r="C9" s="888">
        <v>276705</v>
      </c>
      <c r="D9" s="950">
        <v>1.6</v>
      </c>
      <c r="E9" s="404" t="s">
        <v>756</v>
      </c>
    </row>
    <row r="10" spans="1:5" ht="27" customHeight="1">
      <c r="A10" s="414" t="s">
        <v>334</v>
      </c>
      <c r="B10" s="776">
        <v>7060</v>
      </c>
      <c r="C10" s="776">
        <v>400892</v>
      </c>
      <c r="D10" s="949">
        <v>0.949</v>
      </c>
      <c r="E10" s="506">
        <v>2008</v>
      </c>
    </row>
    <row r="11" spans="1:5" ht="27" customHeight="1">
      <c r="A11" s="419" t="s">
        <v>1220</v>
      </c>
      <c r="B11" s="529">
        <v>2510</v>
      </c>
      <c r="C11" s="530">
        <v>144140</v>
      </c>
      <c r="D11" s="948">
        <v>0.132</v>
      </c>
      <c r="E11" s="402" t="s">
        <v>1370</v>
      </c>
    </row>
    <row r="12" spans="1:5" ht="27" customHeight="1">
      <c r="A12" s="419" t="s">
        <v>1228</v>
      </c>
      <c r="B12" s="525">
        <v>1020</v>
      </c>
      <c r="C12" s="525">
        <v>55987</v>
      </c>
      <c r="D12" s="948">
        <v>0.27</v>
      </c>
      <c r="E12" s="402" t="s">
        <v>1371</v>
      </c>
    </row>
    <row r="13" spans="1:5" ht="27" customHeight="1">
      <c r="A13" s="419"/>
      <c r="B13" s="525"/>
      <c r="C13" s="525"/>
      <c r="D13" s="948"/>
      <c r="E13" s="402"/>
    </row>
    <row r="14" spans="1:5" ht="27" customHeight="1">
      <c r="A14" s="419" t="s">
        <v>1244</v>
      </c>
      <c r="B14" s="525">
        <v>2511</v>
      </c>
      <c r="C14" s="525">
        <v>144176</v>
      </c>
      <c r="D14" s="948">
        <v>0.333</v>
      </c>
      <c r="E14" s="402" t="s">
        <v>1372</v>
      </c>
    </row>
    <row r="15" spans="1:5" ht="27" customHeight="1">
      <c r="A15" s="419" t="s">
        <v>1252</v>
      </c>
      <c r="B15" s="525">
        <v>1019</v>
      </c>
      <c r="C15" s="525">
        <v>56589</v>
      </c>
      <c r="D15" s="948">
        <v>0.214</v>
      </c>
      <c r="E15" s="402" t="s">
        <v>1373</v>
      </c>
    </row>
    <row r="16" spans="1:5" ht="27" customHeight="1">
      <c r="A16" s="423"/>
      <c r="B16" s="526"/>
      <c r="C16" s="527"/>
      <c r="D16" s="528"/>
      <c r="E16" s="406"/>
    </row>
    <row r="17" spans="1:6" ht="12.75">
      <c r="A17" s="1115" t="s">
        <v>1374</v>
      </c>
      <c r="B17" s="1116"/>
      <c r="C17" s="1116"/>
      <c r="D17" s="386"/>
      <c r="E17" s="386" t="s">
        <v>1079</v>
      </c>
      <c r="F17" s="18"/>
    </row>
    <row r="18" spans="1:5" ht="12.75">
      <c r="A18" s="86" t="s">
        <v>1375</v>
      </c>
      <c r="B18" s="18"/>
      <c r="C18" s="18"/>
      <c r="D18" s="18"/>
      <c r="E18" s="18"/>
    </row>
  </sheetData>
  <mergeCells count="3">
    <mergeCell ref="A1:E1"/>
    <mergeCell ref="B3:D3"/>
    <mergeCell ref="A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22" sqref="H22"/>
    </sheetView>
  </sheetViews>
  <sheetFormatPr defaultColWidth="9.140625" defaultRowHeight="12.75"/>
  <cols>
    <col min="1" max="1" width="23.00390625" style="0" customWidth="1"/>
    <col min="2" max="2" width="24.7109375" style="0" customWidth="1"/>
    <col min="3" max="5" width="26.7109375" style="0" customWidth="1"/>
  </cols>
  <sheetData>
    <row r="1" spans="1:5" ht="23.25">
      <c r="A1" s="1124" t="s">
        <v>418</v>
      </c>
      <c r="B1" s="1124"/>
      <c r="C1" s="1124"/>
      <c r="D1" s="1124"/>
      <c r="E1" s="1124"/>
    </row>
    <row r="2" spans="1:5" ht="12.75">
      <c r="A2" s="386" t="s">
        <v>1376</v>
      </c>
      <c r="B2" s="386"/>
      <c r="C2" s="386"/>
      <c r="D2" s="386"/>
      <c r="E2" s="386"/>
    </row>
    <row r="3" spans="1:5" ht="24.75" customHeight="1">
      <c r="A3" s="492"/>
      <c r="B3" s="1121" t="s">
        <v>1377</v>
      </c>
      <c r="C3" s="1122"/>
      <c r="D3" s="1123"/>
      <c r="E3" s="542" t="s">
        <v>1378</v>
      </c>
    </row>
    <row r="4" spans="1:5" ht="24.75" customHeight="1">
      <c r="A4" s="494" t="s">
        <v>1156</v>
      </c>
      <c r="B4" s="495" t="s">
        <v>1379</v>
      </c>
      <c r="C4" s="496" t="s">
        <v>1380</v>
      </c>
      <c r="D4" s="777" t="s">
        <v>1381</v>
      </c>
      <c r="E4" s="402"/>
    </row>
    <row r="5" spans="1:5" ht="24.75" customHeight="1">
      <c r="A5" s="523"/>
      <c r="B5" s="408" t="s">
        <v>1382</v>
      </c>
      <c r="C5" s="498" t="s">
        <v>1382</v>
      </c>
      <c r="D5" s="724" t="s">
        <v>1383</v>
      </c>
      <c r="E5" s="402" t="s">
        <v>1160</v>
      </c>
    </row>
    <row r="6" spans="1:5" ht="24.75" customHeight="1">
      <c r="A6" s="500"/>
      <c r="B6" s="501" t="s">
        <v>1172</v>
      </c>
      <c r="C6" s="502" t="s">
        <v>1384</v>
      </c>
      <c r="D6" s="575" t="s">
        <v>1385</v>
      </c>
      <c r="E6" s="503"/>
    </row>
    <row r="7" spans="1:5" ht="24.75" customHeight="1">
      <c r="A7" s="773">
        <v>2008</v>
      </c>
      <c r="B7" s="774">
        <v>310</v>
      </c>
      <c r="C7" s="774">
        <v>29336</v>
      </c>
      <c r="D7" s="1240">
        <v>332</v>
      </c>
      <c r="E7" s="775">
        <v>2008</v>
      </c>
    </row>
    <row r="8" spans="1:5" ht="24.75" customHeight="1">
      <c r="A8" s="419" t="s">
        <v>1222</v>
      </c>
      <c r="B8" s="525">
        <v>155</v>
      </c>
      <c r="C8" s="525">
        <v>14314</v>
      </c>
      <c r="D8" s="1240">
        <v>184.528</v>
      </c>
      <c r="E8" s="402" t="s">
        <v>1386</v>
      </c>
    </row>
    <row r="9" spans="1:5" ht="24.75" customHeight="1">
      <c r="A9" s="419"/>
      <c r="B9" s="525"/>
      <c r="C9" s="525"/>
      <c r="D9" s="1240"/>
      <c r="E9" s="402"/>
    </row>
    <row r="10" spans="1:5" ht="24.75" customHeight="1">
      <c r="A10" s="419" t="s">
        <v>1246</v>
      </c>
      <c r="B10" s="525">
        <v>155</v>
      </c>
      <c r="C10" s="525">
        <v>15022</v>
      </c>
      <c r="D10" s="1240">
        <v>147.76</v>
      </c>
      <c r="E10" s="402" t="s">
        <v>1387</v>
      </c>
    </row>
    <row r="11" spans="1:5" ht="24.75" customHeight="1">
      <c r="A11" s="423"/>
      <c r="B11" s="526"/>
      <c r="C11" s="527"/>
      <c r="D11" s="528"/>
      <c r="E11" s="406"/>
    </row>
    <row r="12" spans="1:5" ht="24.75" customHeight="1">
      <c r="A12" s="1115" t="s">
        <v>1182</v>
      </c>
      <c r="B12" s="1116"/>
      <c r="C12" s="1116"/>
      <c r="E12" s="386" t="s">
        <v>1079</v>
      </c>
    </row>
    <row r="13" spans="1:5" ht="24.75" customHeight="1">
      <c r="A13" s="86" t="s">
        <v>1388</v>
      </c>
      <c r="B13" s="18"/>
      <c r="C13" s="18"/>
      <c r="D13" s="18"/>
      <c r="E13" s="18"/>
    </row>
  </sheetData>
  <mergeCells count="3">
    <mergeCell ref="A1:E1"/>
    <mergeCell ref="B3:D3"/>
    <mergeCell ref="A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19" sqref="G19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5" width="26.7109375" style="0" customWidth="1"/>
  </cols>
  <sheetData>
    <row r="1" spans="1:5" ht="23.25">
      <c r="A1" s="1124" t="s">
        <v>419</v>
      </c>
      <c r="B1" s="1124"/>
      <c r="C1" s="1124"/>
      <c r="D1" s="1124"/>
      <c r="E1" s="1124"/>
    </row>
    <row r="2" spans="1:5" ht="12.75">
      <c r="A2" s="386" t="s">
        <v>1376</v>
      </c>
      <c r="B2" s="386"/>
      <c r="C2" s="386"/>
      <c r="D2" s="386"/>
      <c r="E2" s="386"/>
    </row>
    <row r="3" spans="1:5" ht="21" customHeight="1">
      <c r="A3" s="492"/>
      <c r="B3" s="1121" t="s">
        <v>1377</v>
      </c>
      <c r="C3" s="1122"/>
      <c r="D3" s="1123"/>
      <c r="E3" s="542" t="s">
        <v>1378</v>
      </c>
    </row>
    <row r="4" spans="1:5" ht="21" customHeight="1">
      <c r="A4" s="494" t="s">
        <v>1156</v>
      </c>
      <c r="B4" s="495" t="s">
        <v>1379</v>
      </c>
      <c r="C4" s="496" t="s">
        <v>1380</v>
      </c>
      <c r="D4" s="777" t="s">
        <v>1381</v>
      </c>
      <c r="E4" s="402"/>
    </row>
    <row r="5" spans="1:5" ht="21" customHeight="1">
      <c r="A5" s="523"/>
      <c r="B5" s="408" t="s">
        <v>1382</v>
      </c>
      <c r="C5" s="498" t="s">
        <v>1382</v>
      </c>
      <c r="D5" s="724" t="s">
        <v>1383</v>
      </c>
      <c r="E5" s="402" t="s">
        <v>1160</v>
      </c>
    </row>
    <row r="6" spans="1:5" ht="21" customHeight="1">
      <c r="A6" s="500"/>
      <c r="B6" s="501" t="s">
        <v>1172</v>
      </c>
      <c r="C6" s="502" t="s">
        <v>1384</v>
      </c>
      <c r="D6" s="575" t="s">
        <v>1385</v>
      </c>
      <c r="E6" s="503"/>
    </row>
    <row r="7" spans="1:5" ht="36.75" customHeight="1">
      <c r="A7" s="414">
        <v>2008</v>
      </c>
      <c r="B7" s="776">
        <v>2088</v>
      </c>
      <c r="C7" s="776">
        <v>164755</v>
      </c>
      <c r="D7" s="1076">
        <v>0</v>
      </c>
      <c r="E7" s="506">
        <v>2008</v>
      </c>
    </row>
    <row r="8" spans="1:5" ht="36.75" customHeight="1">
      <c r="A8" s="419" t="s">
        <v>1220</v>
      </c>
      <c r="B8" s="525">
        <v>1043</v>
      </c>
      <c r="C8" s="525">
        <v>82542</v>
      </c>
      <c r="D8" s="1077">
        <v>0</v>
      </c>
      <c r="E8" s="402" t="s">
        <v>1389</v>
      </c>
    </row>
    <row r="9" spans="1:5" ht="36.75" customHeight="1">
      <c r="A9" s="419" t="s">
        <v>1242</v>
      </c>
      <c r="B9" s="525">
        <v>1</v>
      </c>
      <c r="C9" s="525">
        <v>189</v>
      </c>
      <c r="D9" s="1078">
        <v>0</v>
      </c>
      <c r="E9" s="402" t="s">
        <v>1243</v>
      </c>
    </row>
    <row r="10" spans="1:5" ht="36.75" customHeight="1">
      <c r="A10" s="423" t="s">
        <v>1244</v>
      </c>
      <c r="B10" s="527">
        <v>1044</v>
      </c>
      <c r="C10" s="527">
        <v>82024</v>
      </c>
      <c r="D10" s="1079">
        <v>0</v>
      </c>
      <c r="E10" s="406" t="s">
        <v>1390</v>
      </c>
    </row>
    <row r="11" spans="1:5" ht="12.75">
      <c r="A11" s="1115" t="s">
        <v>1182</v>
      </c>
      <c r="B11" s="1116"/>
      <c r="C11" s="1116"/>
      <c r="D11" s="400"/>
      <c r="E11" s="386" t="s">
        <v>1079</v>
      </c>
    </row>
    <row r="12" spans="1:3" ht="12.75">
      <c r="A12" s="86" t="s">
        <v>1391</v>
      </c>
      <c r="B12" s="18"/>
      <c r="C12" s="18"/>
    </row>
  </sheetData>
  <mergeCells count="3">
    <mergeCell ref="A1:E1"/>
    <mergeCell ref="B3:D3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0">
      <selection activeCell="G24" sqref="G24"/>
    </sheetView>
  </sheetViews>
  <sheetFormatPr defaultColWidth="9.140625" defaultRowHeight="12.75"/>
  <cols>
    <col min="1" max="1" width="10.8515625" style="1" customWidth="1"/>
    <col min="2" max="2" width="7.140625" style="1" customWidth="1"/>
    <col min="3" max="3" width="9.421875" style="1" customWidth="1"/>
    <col min="4" max="4" width="7.140625" style="1" customWidth="1"/>
    <col min="5" max="5" width="8.8515625" style="1" customWidth="1"/>
    <col min="6" max="6" width="7.140625" style="1" customWidth="1"/>
    <col min="7" max="7" width="11.140625" style="1" customWidth="1"/>
    <col min="8" max="8" width="7.140625" style="1" customWidth="1"/>
    <col min="9" max="9" width="9.421875" style="1" customWidth="1"/>
    <col min="10" max="10" width="7.140625" style="1" customWidth="1"/>
    <col min="11" max="11" width="9.421875" style="1" customWidth="1"/>
    <col min="12" max="12" width="7.140625" style="1" customWidth="1"/>
    <col min="13" max="13" width="9.421875" style="1" customWidth="1"/>
    <col min="14" max="14" width="7.140625" style="1" customWidth="1"/>
    <col min="15" max="15" width="10.7109375" style="1" customWidth="1"/>
    <col min="16" max="16" width="7.140625" style="1" customWidth="1"/>
    <col min="17" max="17" width="9.421875" style="1" customWidth="1"/>
    <col min="18" max="18" width="9.7109375" style="1" customWidth="1"/>
    <col min="19" max="16384" width="9.140625" style="1" customWidth="1"/>
  </cols>
  <sheetData>
    <row r="1" spans="1:18" ht="32.25" customHeight="1">
      <c r="A1" s="1088" t="s">
        <v>651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</row>
    <row r="2" spans="1:18" ht="18" customHeight="1">
      <c r="A2" s="38" t="s">
        <v>652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R2" s="28" t="s">
        <v>653</v>
      </c>
    </row>
    <row r="3" spans="1:18" ht="29.25" customHeight="1">
      <c r="A3" s="1125" t="s">
        <v>917</v>
      </c>
      <c r="B3" s="91" t="s">
        <v>654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1128" t="s">
        <v>655</v>
      </c>
      <c r="O3" s="1093"/>
      <c r="P3" s="1093"/>
      <c r="Q3" s="1094"/>
      <c r="R3" s="1104" t="s">
        <v>636</v>
      </c>
    </row>
    <row r="4" spans="1:18" ht="26.25" customHeight="1">
      <c r="A4" s="1126"/>
      <c r="B4" s="1015" t="s">
        <v>174</v>
      </c>
      <c r="C4" s="1094"/>
      <c r="D4" s="1015" t="s">
        <v>656</v>
      </c>
      <c r="E4" s="1094"/>
      <c r="F4" s="1015" t="s">
        <v>657</v>
      </c>
      <c r="G4" s="1094"/>
      <c r="H4" s="1015" t="s">
        <v>658</v>
      </c>
      <c r="I4" s="1094"/>
      <c r="J4" s="1015" t="s">
        <v>659</v>
      </c>
      <c r="K4" s="1094"/>
      <c r="L4" s="1015" t="s">
        <v>660</v>
      </c>
      <c r="M4" s="1094"/>
      <c r="N4" s="1015" t="s">
        <v>661</v>
      </c>
      <c r="O4" s="1094"/>
      <c r="P4" s="1129" t="s">
        <v>662</v>
      </c>
      <c r="Q4" s="1130"/>
      <c r="R4" s="1027"/>
    </row>
    <row r="5" spans="1:18" ht="21.75" customHeight="1">
      <c r="A5" s="1126"/>
      <c r="B5" s="1098" t="s">
        <v>176</v>
      </c>
      <c r="C5" s="1101"/>
      <c r="D5" s="1098" t="s">
        <v>663</v>
      </c>
      <c r="E5" s="1101"/>
      <c r="F5" s="1098" t="s">
        <v>664</v>
      </c>
      <c r="G5" s="1101"/>
      <c r="H5" s="1098" t="s">
        <v>666</v>
      </c>
      <c r="I5" s="1101"/>
      <c r="J5" s="1098" t="s">
        <v>667</v>
      </c>
      <c r="K5" s="1101"/>
      <c r="L5" s="1098" t="s">
        <v>668</v>
      </c>
      <c r="M5" s="1101"/>
      <c r="N5" s="1098" t="s">
        <v>669</v>
      </c>
      <c r="O5" s="1101"/>
      <c r="P5" s="1098" t="s">
        <v>670</v>
      </c>
      <c r="Q5" s="1101"/>
      <c r="R5" s="1027"/>
    </row>
    <row r="6" spans="1:18" ht="45.75" customHeight="1">
      <c r="A6" s="1127"/>
      <c r="B6" s="94" t="s">
        <v>671</v>
      </c>
      <c r="C6" s="94" t="s">
        <v>672</v>
      </c>
      <c r="D6" s="94" t="s">
        <v>671</v>
      </c>
      <c r="E6" s="94" t="s">
        <v>672</v>
      </c>
      <c r="F6" s="94" t="s">
        <v>671</v>
      </c>
      <c r="G6" s="94" t="s">
        <v>672</v>
      </c>
      <c r="H6" s="94" t="s">
        <v>671</v>
      </c>
      <c r="I6" s="94" t="s">
        <v>672</v>
      </c>
      <c r="J6" s="94" t="s">
        <v>671</v>
      </c>
      <c r="K6" s="94" t="s">
        <v>672</v>
      </c>
      <c r="L6" s="94" t="s">
        <v>671</v>
      </c>
      <c r="M6" s="94" t="s">
        <v>672</v>
      </c>
      <c r="N6" s="94" t="s">
        <v>671</v>
      </c>
      <c r="O6" s="94" t="s">
        <v>672</v>
      </c>
      <c r="P6" s="94" t="s">
        <v>671</v>
      </c>
      <c r="Q6" s="94" t="s">
        <v>672</v>
      </c>
      <c r="R6" s="1028"/>
    </row>
    <row r="7" spans="1:18" s="210" customFormat="1" ht="49.5" customHeight="1">
      <c r="A7" s="277" t="s">
        <v>138</v>
      </c>
      <c r="B7" s="280">
        <v>364</v>
      </c>
      <c r="C7" s="281">
        <v>4936420</v>
      </c>
      <c r="D7" s="282">
        <v>9</v>
      </c>
      <c r="E7" s="282">
        <v>40787</v>
      </c>
      <c r="F7" s="282">
        <v>238</v>
      </c>
      <c r="G7" s="282">
        <v>4297447</v>
      </c>
      <c r="H7" s="282">
        <v>57</v>
      </c>
      <c r="I7" s="282">
        <v>587728</v>
      </c>
      <c r="J7" s="282">
        <v>7</v>
      </c>
      <c r="K7" s="282">
        <v>306</v>
      </c>
      <c r="L7" s="282">
        <v>53</v>
      </c>
      <c r="M7" s="282">
        <v>10152</v>
      </c>
      <c r="N7" s="282">
        <v>337</v>
      </c>
      <c r="O7" s="282">
        <v>4910207</v>
      </c>
      <c r="P7" s="282">
        <v>27</v>
      </c>
      <c r="Q7" s="283">
        <v>26213</v>
      </c>
      <c r="R7" s="277" t="s">
        <v>138</v>
      </c>
    </row>
    <row r="8" spans="1:18" s="210" customFormat="1" ht="49.5" customHeight="1">
      <c r="A8" s="277" t="s">
        <v>139</v>
      </c>
      <c r="B8" s="280">
        <v>449</v>
      </c>
      <c r="C8" s="281">
        <v>6259335</v>
      </c>
      <c r="D8" s="282">
        <v>11</v>
      </c>
      <c r="E8" s="282">
        <v>50657</v>
      </c>
      <c r="F8" s="282">
        <v>313</v>
      </c>
      <c r="G8" s="282">
        <v>5657225</v>
      </c>
      <c r="H8" s="282">
        <v>60</v>
      </c>
      <c r="I8" s="282">
        <v>542455</v>
      </c>
      <c r="J8" s="282">
        <v>11</v>
      </c>
      <c r="K8" s="282">
        <v>1055</v>
      </c>
      <c r="L8" s="282">
        <v>54</v>
      </c>
      <c r="M8" s="282">
        <v>7943</v>
      </c>
      <c r="N8" s="282">
        <v>422</v>
      </c>
      <c r="O8" s="282">
        <v>6233136</v>
      </c>
      <c r="P8" s="282">
        <v>27</v>
      </c>
      <c r="Q8" s="283">
        <v>26199</v>
      </c>
      <c r="R8" s="277" t="s">
        <v>139</v>
      </c>
    </row>
    <row r="9" spans="1:18" s="210" customFormat="1" ht="49.5" customHeight="1">
      <c r="A9" s="277" t="s">
        <v>153</v>
      </c>
      <c r="B9" s="280">
        <v>527</v>
      </c>
      <c r="C9" s="281">
        <v>7611086</v>
      </c>
      <c r="D9" s="282">
        <v>12</v>
      </c>
      <c r="E9" s="282">
        <v>62207</v>
      </c>
      <c r="F9" s="282">
        <v>376</v>
      </c>
      <c r="G9" s="282">
        <v>6879953</v>
      </c>
      <c r="H9" s="282">
        <v>71</v>
      </c>
      <c r="I9" s="282">
        <v>659991</v>
      </c>
      <c r="J9" s="282">
        <v>12</v>
      </c>
      <c r="K9" s="282">
        <v>1091</v>
      </c>
      <c r="L9" s="282">
        <v>56</v>
      </c>
      <c r="M9" s="282">
        <v>7844</v>
      </c>
      <c r="N9" s="282">
        <v>498</v>
      </c>
      <c r="O9" s="282">
        <v>7609921</v>
      </c>
      <c r="P9" s="282">
        <v>29</v>
      </c>
      <c r="Q9" s="283">
        <v>1165</v>
      </c>
      <c r="R9" s="277" t="s">
        <v>153</v>
      </c>
    </row>
    <row r="10" spans="1:18" s="225" customFormat="1" ht="49.5" customHeight="1">
      <c r="A10" s="358" t="s">
        <v>140</v>
      </c>
      <c r="B10" s="359">
        <f>SUM(D10,F10,H10,J10,L10)</f>
        <v>584</v>
      </c>
      <c r="C10" s="332">
        <f>SUM(E10,G10,I10,K10,M10)</f>
        <v>8517094</v>
      </c>
      <c r="D10" s="257">
        <v>12</v>
      </c>
      <c r="E10" s="257">
        <v>66437</v>
      </c>
      <c r="F10" s="257">
        <v>400</v>
      </c>
      <c r="G10" s="257">
        <v>7486423</v>
      </c>
      <c r="H10" s="257">
        <v>95</v>
      </c>
      <c r="I10" s="257">
        <v>953466</v>
      </c>
      <c r="J10" s="257">
        <v>14</v>
      </c>
      <c r="K10" s="257">
        <v>1966</v>
      </c>
      <c r="L10" s="257">
        <v>63</v>
      </c>
      <c r="M10" s="257">
        <v>8802</v>
      </c>
      <c r="N10" s="257">
        <v>551</v>
      </c>
      <c r="O10" s="257">
        <v>8515812</v>
      </c>
      <c r="P10" s="257">
        <v>33</v>
      </c>
      <c r="Q10" s="360">
        <v>1282</v>
      </c>
      <c r="R10" s="311" t="s">
        <v>140</v>
      </c>
    </row>
    <row r="11" spans="1:18" s="225" customFormat="1" ht="49.5" customHeight="1">
      <c r="A11" s="358" t="s">
        <v>756</v>
      </c>
      <c r="B11" s="359">
        <v>656</v>
      </c>
      <c r="C11" s="332">
        <v>11018411</v>
      </c>
      <c r="D11" s="257">
        <v>12</v>
      </c>
      <c r="E11" s="257">
        <v>73259</v>
      </c>
      <c r="F11" s="257">
        <v>443</v>
      </c>
      <c r="G11" s="257">
        <v>8962284</v>
      </c>
      <c r="H11" s="257">
        <v>127</v>
      </c>
      <c r="I11" s="257">
        <v>1977332</v>
      </c>
      <c r="J11" s="257">
        <v>15</v>
      </c>
      <c r="K11" s="257">
        <v>2061</v>
      </c>
      <c r="L11" s="257">
        <v>59</v>
      </c>
      <c r="M11" s="257">
        <v>3475</v>
      </c>
      <c r="N11" s="257">
        <v>624</v>
      </c>
      <c r="O11" s="257">
        <v>11017710</v>
      </c>
      <c r="P11" s="257">
        <v>32</v>
      </c>
      <c r="Q11" s="360">
        <v>701</v>
      </c>
      <c r="R11" s="311" t="s">
        <v>756</v>
      </c>
    </row>
    <row r="12" spans="1:18" s="361" customFormat="1" ht="49.5" customHeight="1">
      <c r="A12" s="278" t="s">
        <v>757</v>
      </c>
      <c r="B12" s="779">
        <v>690</v>
      </c>
      <c r="C12" s="780">
        <v>11770497</v>
      </c>
      <c r="D12" s="781">
        <v>12</v>
      </c>
      <c r="E12" s="781">
        <v>85865</v>
      </c>
      <c r="F12" s="781">
        <v>449</v>
      </c>
      <c r="G12" s="781">
        <v>9526691</v>
      </c>
      <c r="H12" s="781">
        <v>132</v>
      </c>
      <c r="I12" s="781">
        <v>2148571</v>
      </c>
      <c r="J12" s="781">
        <v>11</v>
      </c>
      <c r="K12" s="781">
        <v>1563</v>
      </c>
      <c r="L12" s="781">
        <v>86</v>
      </c>
      <c r="M12" s="781">
        <v>7807</v>
      </c>
      <c r="N12" s="781">
        <v>636</v>
      </c>
      <c r="O12" s="781">
        <v>11769878</v>
      </c>
      <c r="P12" s="781">
        <v>54</v>
      </c>
      <c r="Q12" s="782">
        <v>619</v>
      </c>
      <c r="R12" s="279" t="s">
        <v>753</v>
      </c>
    </row>
    <row r="13" spans="1:18" ht="24.75" customHeight="1">
      <c r="A13" s="1132" t="s">
        <v>554</v>
      </c>
      <c r="B13" s="1241"/>
      <c r="C13" s="991"/>
      <c r="D13" s="991"/>
      <c r="E13" s="991"/>
      <c r="F13" s="991"/>
      <c r="G13" s="21"/>
      <c r="H13" s="21"/>
      <c r="I13" s="21"/>
      <c r="J13" s="21"/>
      <c r="K13" s="21"/>
      <c r="L13" s="1131" t="s">
        <v>555</v>
      </c>
      <c r="M13" s="1131"/>
      <c r="N13" s="1131"/>
      <c r="O13" s="1131"/>
      <c r="P13" s="1131"/>
      <c r="Q13" s="1131"/>
      <c r="R13" s="1131"/>
    </row>
    <row r="14" spans="1:18" ht="15" customHeight="1">
      <c r="A14" s="1" t="s">
        <v>673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ht="17.25" customHeight="1">
      <c r="A15" s="1" t="s">
        <v>639</v>
      </c>
    </row>
  </sheetData>
  <mergeCells count="22">
    <mergeCell ref="A13:F13"/>
    <mergeCell ref="B5:C5"/>
    <mergeCell ref="D5:E5"/>
    <mergeCell ref="F5:G5"/>
    <mergeCell ref="H5:I5"/>
    <mergeCell ref="N4:O4"/>
    <mergeCell ref="P4:Q4"/>
    <mergeCell ref="L13:R13"/>
    <mergeCell ref="J5:K5"/>
    <mergeCell ref="L5:M5"/>
    <mergeCell ref="N5:O5"/>
    <mergeCell ref="P5:Q5"/>
    <mergeCell ref="A3:A6"/>
    <mergeCell ref="R3:R6"/>
    <mergeCell ref="A1:R1"/>
    <mergeCell ref="N3:Q3"/>
    <mergeCell ref="B4:C4"/>
    <mergeCell ref="D4:E4"/>
    <mergeCell ref="F4:G4"/>
    <mergeCell ref="H4:I4"/>
    <mergeCell ref="J4:K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0">
      <selection activeCell="E8" sqref="E8"/>
    </sheetView>
  </sheetViews>
  <sheetFormatPr defaultColWidth="9.140625" defaultRowHeight="12.75"/>
  <cols>
    <col min="1" max="1" width="16.421875" style="1" customWidth="1"/>
    <col min="2" max="2" width="19.28125" style="1" customWidth="1"/>
    <col min="3" max="3" width="16.421875" style="1" customWidth="1"/>
    <col min="4" max="4" width="19.28125" style="1" customWidth="1"/>
    <col min="5" max="5" width="28.7109375" style="1" customWidth="1"/>
    <col min="6" max="6" width="19.28125" style="1" customWidth="1"/>
    <col min="7" max="7" width="19.8515625" style="1" customWidth="1"/>
    <col min="8" max="8" width="16.57421875" style="1" customWidth="1"/>
    <col min="9" max="9" width="16.421875" style="1" customWidth="1"/>
    <col min="10" max="16384" width="9.140625" style="1" customWidth="1"/>
  </cols>
  <sheetData>
    <row r="1" spans="1:8" ht="32.25" customHeight="1">
      <c r="A1" s="1088" t="s">
        <v>674</v>
      </c>
      <c r="B1" s="1088"/>
      <c r="C1" s="1088"/>
      <c r="D1" s="1088"/>
      <c r="E1" s="1088"/>
      <c r="F1" s="1088"/>
      <c r="G1" s="1088"/>
      <c r="H1" s="1088"/>
    </row>
    <row r="2" spans="1:8" ht="22.5" customHeight="1">
      <c r="A2" s="1" t="s">
        <v>918</v>
      </c>
      <c r="H2" s="24" t="s">
        <v>919</v>
      </c>
    </row>
    <row r="3" spans="1:8" s="181" customFormat="1" ht="32.25" customHeight="1">
      <c r="A3" s="1125" t="s">
        <v>920</v>
      </c>
      <c r="B3" s="1103" t="s">
        <v>921</v>
      </c>
      <c r="C3" s="1136"/>
      <c r="D3" s="1102" t="s">
        <v>922</v>
      </c>
      <c r="E3" s="1136"/>
      <c r="F3" s="1103" t="s">
        <v>923</v>
      </c>
      <c r="G3" s="1136"/>
      <c r="H3" s="1137" t="s">
        <v>924</v>
      </c>
    </row>
    <row r="4" spans="1:8" s="181" customFormat="1" ht="32.25" customHeight="1">
      <c r="A4" s="1126"/>
      <c r="B4" s="1007" t="s">
        <v>925</v>
      </c>
      <c r="C4" s="1127"/>
      <c r="D4" s="1135" t="s">
        <v>926</v>
      </c>
      <c r="E4" s="1127"/>
      <c r="F4" s="1135" t="s">
        <v>927</v>
      </c>
      <c r="G4" s="1127"/>
      <c r="H4" s="1006"/>
    </row>
    <row r="5" spans="1:8" s="181" customFormat="1" ht="32.25" customHeight="1">
      <c r="A5" s="1126"/>
      <c r="B5" s="253" t="s">
        <v>928</v>
      </c>
      <c r="C5" s="95" t="s">
        <v>929</v>
      </c>
      <c r="D5" s="253" t="s">
        <v>928</v>
      </c>
      <c r="E5" s="95" t="s">
        <v>929</v>
      </c>
      <c r="F5" s="253" t="s">
        <v>928</v>
      </c>
      <c r="G5" s="205" t="s">
        <v>930</v>
      </c>
      <c r="H5" s="1006"/>
    </row>
    <row r="6" spans="1:8" s="181" customFormat="1" ht="32.25" customHeight="1">
      <c r="A6" s="1127"/>
      <c r="B6" s="286" t="s">
        <v>931</v>
      </c>
      <c r="C6" s="182" t="s">
        <v>932</v>
      </c>
      <c r="D6" s="286" t="s">
        <v>931</v>
      </c>
      <c r="E6" s="182" t="s">
        <v>932</v>
      </c>
      <c r="F6" s="286" t="s">
        <v>931</v>
      </c>
      <c r="G6" s="287" t="s">
        <v>932</v>
      </c>
      <c r="H6" s="1007"/>
    </row>
    <row r="7" spans="1:8" s="248" customFormat="1" ht="47.25" customHeight="1">
      <c r="A7" s="256" t="s">
        <v>138</v>
      </c>
      <c r="B7" s="606">
        <v>1041461</v>
      </c>
      <c r="C7" s="607">
        <v>3166</v>
      </c>
      <c r="D7" s="607">
        <v>1038552</v>
      </c>
      <c r="E7" s="607">
        <v>3166</v>
      </c>
      <c r="F7" s="607">
        <v>2909</v>
      </c>
      <c r="G7" s="288">
        <v>0</v>
      </c>
      <c r="H7" s="256" t="s">
        <v>138</v>
      </c>
    </row>
    <row r="8" spans="1:8" s="248" customFormat="1" ht="47.25" customHeight="1">
      <c r="A8" s="256" t="s">
        <v>139</v>
      </c>
      <c r="B8" s="606">
        <v>1096221</v>
      </c>
      <c r="C8" s="607">
        <v>3637</v>
      </c>
      <c r="D8" s="607">
        <v>1094717</v>
      </c>
      <c r="E8" s="607">
        <v>3637</v>
      </c>
      <c r="F8" s="607">
        <v>1504</v>
      </c>
      <c r="G8" s="288">
        <v>0</v>
      </c>
      <c r="H8" s="256" t="s">
        <v>139</v>
      </c>
    </row>
    <row r="9" spans="1:8" s="248" customFormat="1" ht="47.25" customHeight="1">
      <c r="A9" s="256" t="s">
        <v>153</v>
      </c>
      <c r="B9" s="606">
        <v>1134762</v>
      </c>
      <c r="C9" s="607">
        <v>3816</v>
      </c>
      <c r="D9" s="607">
        <v>1128367</v>
      </c>
      <c r="E9" s="607">
        <v>3816</v>
      </c>
      <c r="F9" s="607">
        <v>6395</v>
      </c>
      <c r="G9" s="288">
        <v>0</v>
      </c>
      <c r="H9" s="256" t="s">
        <v>153</v>
      </c>
    </row>
    <row r="10" spans="1:8" s="225" customFormat="1" ht="47.25" customHeight="1">
      <c r="A10" s="304" t="s">
        <v>140</v>
      </c>
      <c r="B10" s="326">
        <f>SUM(D10,F10)</f>
        <v>1205813</v>
      </c>
      <c r="C10" s="322">
        <f>SUM(E10,G10)</f>
        <v>4231</v>
      </c>
      <c r="D10" s="322">
        <v>1194548</v>
      </c>
      <c r="E10" s="322">
        <v>4231</v>
      </c>
      <c r="F10" s="345">
        <v>11265</v>
      </c>
      <c r="G10" s="362" t="s">
        <v>650</v>
      </c>
      <c r="H10" s="311" t="s">
        <v>140</v>
      </c>
    </row>
    <row r="11" spans="1:8" s="225" customFormat="1" ht="47.25" customHeight="1">
      <c r="A11" s="304" t="s">
        <v>756</v>
      </c>
      <c r="B11" s="326">
        <v>1445770</v>
      </c>
      <c r="C11" s="322">
        <v>4488</v>
      </c>
      <c r="D11" s="322">
        <v>1428485</v>
      </c>
      <c r="E11" s="322">
        <v>4488</v>
      </c>
      <c r="F11" s="345">
        <v>17285</v>
      </c>
      <c r="G11" s="362" t="s">
        <v>650</v>
      </c>
      <c r="H11" s="311" t="s">
        <v>756</v>
      </c>
    </row>
    <row r="12" spans="1:8" s="361" customFormat="1" ht="47.25" customHeight="1">
      <c r="A12" s="284" t="s">
        <v>757</v>
      </c>
      <c r="B12" s="531">
        <f>D12+F12</f>
        <v>1785569</v>
      </c>
      <c r="C12" s="532">
        <f>E12+G12</f>
        <v>4704</v>
      </c>
      <c r="D12" s="532">
        <v>1755046</v>
      </c>
      <c r="E12" s="532">
        <v>4704</v>
      </c>
      <c r="F12" s="533">
        <v>30523</v>
      </c>
      <c r="G12" s="534">
        <v>0</v>
      </c>
      <c r="H12" s="279" t="s">
        <v>753</v>
      </c>
    </row>
    <row r="13" spans="1:8" s="186" customFormat="1" ht="34.5" customHeight="1">
      <c r="A13" s="1132" t="s">
        <v>1083</v>
      </c>
      <c r="B13" s="1133"/>
      <c r="C13" s="1133"/>
      <c r="D13" s="1080"/>
      <c r="E13" s="1134" t="s">
        <v>1085</v>
      </c>
      <c r="F13" s="1134"/>
      <c r="G13" s="1134"/>
      <c r="H13" s="991"/>
    </row>
    <row r="14" spans="1:8" s="181" customFormat="1" ht="15" customHeight="1">
      <c r="A14" s="204" t="s">
        <v>933</v>
      </c>
      <c r="H14" s="285" t="s">
        <v>934</v>
      </c>
    </row>
    <row r="15" s="181" customFormat="1" ht="15" customHeight="1">
      <c r="A15" s="181" t="s">
        <v>1392</v>
      </c>
    </row>
  </sheetData>
  <mergeCells count="11">
    <mergeCell ref="A1:H1"/>
    <mergeCell ref="B3:C3"/>
    <mergeCell ref="D3:E3"/>
    <mergeCell ref="F3:G3"/>
    <mergeCell ref="A3:A6"/>
    <mergeCell ref="H3:H6"/>
    <mergeCell ref="A13:C13"/>
    <mergeCell ref="E13:H13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workbookViewId="0" topLeftCell="A7">
      <selection activeCell="A27" sqref="A27"/>
    </sheetView>
  </sheetViews>
  <sheetFormatPr defaultColWidth="9.140625" defaultRowHeight="12.75"/>
  <cols>
    <col min="1" max="1" width="9.7109375" style="1" customWidth="1"/>
    <col min="2" max="5" width="12.00390625" style="1" customWidth="1"/>
    <col min="6" max="7" width="9.8515625" style="1" customWidth="1"/>
    <col min="8" max="9" width="9.7109375" style="1" customWidth="1"/>
    <col min="10" max="10" width="9.57421875" style="1" bestFit="1" customWidth="1"/>
    <col min="11" max="11" width="9.28125" style="1" bestFit="1" customWidth="1"/>
    <col min="12" max="12" width="9.57421875" style="1" bestFit="1" customWidth="1"/>
    <col min="13" max="13" width="9.28125" style="1" bestFit="1" customWidth="1"/>
    <col min="14" max="14" width="12.57421875" style="1" customWidth="1"/>
    <col min="15" max="16384" width="9.140625" style="1" customWidth="1"/>
  </cols>
  <sheetData>
    <row r="1" spans="1:14" ht="32.25" customHeight="1">
      <c r="A1" s="1088" t="s">
        <v>141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4" ht="16.5" customHeight="1">
      <c r="A2" s="2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143</v>
      </c>
    </row>
    <row r="3" spans="1:14" ht="18.75" customHeight="1">
      <c r="A3" s="1053" t="s">
        <v>628</v>
      </c>
      <c r="B3" s="1102" t="s">
        <v>144</v>
      </c>
      <c r="C3" s="1095"/>
      <c r="D3" s="1095"/>
      <c r="E3" s="1096"/>
      <c r="F3" s="1103" t="s">
        <v>145</v>
      </c>
      <c r="G3" s="1095"/>
      <c r="H3" s="1095"/>
      <c r="I3" s="1096"/>
      <c r="J3" s="1104" t="s">
        <v>146</v>
      </c>
      <c r="K3" s="1095"/>
      <c r="L3" s="1095"/>
      <c r="M3" s="1096"/>
      <c r="N3" s="1026" t="s">
        <v>629</v>
      </c>
    </row>
    <row r="4" spans="1:14" ht="18.75" customHeight="1">
      <c r="A4" s="1023"/>
      <c r="B4" s="9"/>
      <c r="C4" s="10" t="s">
        <v>147</v>
      </c>
      <c r="D4" s="10" t="s">
        <v>148</v>
      </c>
      <c r="E4" s="5" t="s">
        <v>149</v>
      </c>
      <c r="F4" s="8"/>
      <c r="G4" s="10" t="s">
        <v>147</v>
      </c>
      <c r="H4" s="10" t="s">
        <v>148</v>
      </c>
      <c r="I4" s="5" t="s">
        <v>149</v>
      </c>
      <c r="J4" s="9"/>
      <c r="K4" s="10" t="s">
        <v>147</v>
      </c>
      <c r="L4" s="10" t="s">
        <v>148</v>
      </c>
      <c r="M4" s="5" t="s">
        <v>149</v>
      </c>
      <c r="N4" s="1027"/>
    </row>
    <row r="5" spans="1:14" ht="18.75" customHeight="1">
      <c r="A5" s="1024"/>
      <c r="B5" s="11"/>
      <c r="C5" s="12" t="s">
        <v>150</v>
      </c>
      <c r="D5" s="12" t="s">
        <v>151</v>
      </c>
      <c r="E5" s="11" t="s">
        <v>152</v>
      </c>
      <c r="F5" s="11"/>
      <c r="G5" s="12" t="s">
        <v>150</v>
      </c>
      <c r="H5" s="12" t="s">
        <v>151</v>
      </c>
      <c r="I5" s="11" t="s">
        <v>152</v>
      </c>
      <c r="J5" s="13"/>
      <c r="K5" s="12" t="s">
        <v>150</v>
      </c>
      <c r="L5" s="12" t="s">
        <v>151</v>
      </c>
      <c r="M5" s="11" t="s">
        <v>152</v>
      </c>
      <c r="N5" s="1028"/>
    </row>
    <row r="6" spans="1:14" s="210" customFormat="1" ht="16.5" customHeight="1">
      <c r="A6" s="208" t="s">
        <v>138</v>
      </c>
      <c r="B6" s="602">
        <v>199976</v>
      </c>
      <c r="C6" s="603">
        <v>1139</v>
      </c>
      <c r="D6" s="603">
        <v>183070</v>
      </c>
      <c r="E6" s="603">
        <v>15767</v>
      </c>
      <c r="F6" s="603">
        <v>123948</v>
      </c>
      <c r="G6" s="603">
        <v>333</v>
      </c>
      <c r="H6" s="603">
        <v>112890</v>
      </c>
      <c r="I6" s="603">
        <v>10725</v>
      </c>
      <c r="J6" s="603">
        <v>18387</v>
      </c>
      <c r="K6" s="603">
        <v>204</v>
      </c>
      <c r="L6" s="603">
        <v>15571</v>
      </c>
      <c r="M6" s="346">
        <v>2612</v>
      </c>
      <c r="N6" s="208" t="s">
        <v>138</v>
      </c>
    </row>
    <row r="7" spans="1:14" s="210" customFormat="1" ht="16.5" customHeight="1">
      <c r="A7" s="208" t="s">
        <v>139</v>
      </c>
      <c r="B7" s="602">
        <v>206328</v>
      </c>
      <c r="C7" s="603">
        <v>1170</v>
      </c>
      <c r="D7" s="603">
        <v>189014</v>
      </c>
      <c r="E7" s="603">
        <v>16144</v>
      </c>
      <c r="F7" s="603">
        <v>129203</v>
      </c>
      <c r="G7" s="603">
        <v>340</v>
      </c>
      <c r="H7" s="603">
        <v>117709</v>
      </c>
      <c r="I7" s="603">
        <v>11154</v>
      </c>
      <c r="J7" s="603">
        <v>18196</v>
      </c>
      <c r="K7" s="603">
        <v>218</v>
      </c>
      <c r="L7" s="603">
        <v>15490</v>
      </c>
      <c r="M7" s="346">
        <v>2488</v>
      </c>
      <c r="N7" s="208" t="s">
        <v>139</v>
      </c>
    </row>
    <row r="8" spans="1:14" s="210" customFormat="1" ht="16.5" customHeight="1">
      <c r="A8" s="82" t="s">
        <v>153</v>
      </c>
      <c r="B8" s="603">
        <v>213310</v>
      </c>
      <c r="C8" s="603">
        <v>1218</v>
      </c>
      <c r="D8" s="603">
        <v>195087</v>
      </c>
      <c r="E8" s="603">
        <v>17005</v>
      </c>
      <c r="F8" s="603">
        <v>135644</v>
      </c>
      <c r="G8" s="603">
        <v>347</v>
      </c>
      <c r="H8" s="603">
        <v>123551</v>
      </c>
      <c r="I8" s="603">
        <v>11746</v>
      </c>
      <c r="J8" s="603">
        <v>17314</v>
      </c>
      <c r="K8" s="603">
        <v>226</v>
      </c>
      <c r="L8" s="603">
        <v>14463</v>
      </c>
      <c r="M8" s="346">
        <v>2625</v>
      </c>
      <c r="N8" s="208" t="s">
        <v>153</v>
      </c>
    </row>
    <row r="9" spans="1:14" s="225" customFormat="1" ht="16.5" customHeight="1">
      <c r="A9" s="223" t="s">
        <v>140</v>
      </c>
      <c r="B9" s="364">
        <f aca="true" t="shared" si="0" ref="B9:M9">SUM(B12:B13)</f>
        <v>233518</v>
      </c>
      <c r="C9" s="364">
        <f t="shared" si="0"/>
        <v>1406</v>
      </c>
      <c r="D9" s="364">
        <f t="shared" si="0"/>
        <v>211449</v>
      </c>
      <c r="E9" s="364">
        <f t="shared" si="0"/>
        <v>20663</v>
      </c>
      <c r="F9" s="364">
        <f t="shared" si="0"/>
        <v>152431</v>
      </c>
      <c r="G9" s="364">
        <f t="shared" si="0"/>
        <v>395</v>
      </c>
      <c r="H9" s="364">
        <f t="shared" si="0"/>
        <v>137498</v>
      </c>
      <c r="I9" s="364">
        <f t="shared" si="0"/>
        <v>14538</v>
      </c>
      <c r="J9" s="364">
        <f t="shared" si="0"/>
        <v>18580</v>
      </c>
      <c r="K9" s="364">
        <f t="shared" si="0"/>
        <v>308</v>
      </c>
      <c r="L9" s="364">
        <f t="shared" si="0"/>
        <v>14937</v>
      </c>
      <c r="M9" s="364">
        <f t="shared" si="0"/>
        <v>3335</v>
      </c>
      <c r="N9" s="227" t="s">
        <v>140</v>
      </c>
    </row>
    <row r="10" spans="1:14" s="225" customFormat="1" ht="16.5" customHeight="1">
      <c r="A10" s="223" t="s">
        <v>752</v>
      </c>
      <c r="B10" s="364">
        <v>228858</v>
      </c>
      <c r="C10" s="364">
        <v>1298</v>
      </c>
      <c r="D10" s="364">
        <v>207886</v>
      </c>
      <c r="E10" s="364">
        <v>19674</v>
      </c>
      <c r="F10" s="364">
        <v>147891</v>
      </c>
      <c r="G10" s="364">
        <v>373</v>
      </c>
      <c r="H10" s="364">
        <v>133795</v>
      </c>
      <c r="I10" s="364">
        <v>13723</v>
      </c>
      <c r="J10" s="364">
        <v>18420</v>
      </c>
      <c r="K10" s="364">
        <v>284</v>
      </c>
      <c r="L10" s="364">
        <v>14939</v>
      </c>
      <c r="M10" s="364">
        <v>3197</v>
      </c>
      <c r="N10" s="227" t="s">
        <v>1513</v>
      </c>
    </row>
    <row r="11" spans="1:14" s="213" customFormat="1" ht="16.5" customHeight="1">
      <c r="A11" s="211" t="s">
        <v>755</v>
      </c>
      <c r="B11" s="388">
        <v>233518</v>
      </c>
      <c r="C11" s="388">
        <v>1406</v>
      </c>
      <c r="D11" s="388">
        <v>211449</v>
      </c>
      <c r="E11" s="388">
        <v>20663</v>
      </c>
      <c r="F11" s="388">
        <v>152431</v>
      </c>
      <c r="G11" s="388">
        <v>395</v>
      </c>
      <c r="H11" s="388">
        <v>137498</v>
      </c>
      <c r="I11" s="388">
        <v>14538</v>
      </c>
      <c r="J11" s="388">
        <v>18580</v>
      </c>
      <c r="K11" s="388">
        <v>308</v>
      </c>
      <c r="L11" s="388">
        <v>14937</v>
      </c>
      <c r="M11" s="388">
        <v>3335</v>
      </c>
      <c r="N11" s="212" t="s">
        <v>754</v>
      </c>
    </row>
    <row r="12" spans="1:14" s="210" customFormat="1" ht="16.5" customHeight="1">
      <c r="A12" s="214" t="s">
        <v>646</v>
      </c>
      <c r="B12" s="389">
        <v>166773</v>
      </c>
      <c r="C12" s="390">
        <v>1019</v>
      </c>
      <c r="D12" s="390">
        <v>148154</v>
      </c>
      <c r="E12" s="390">
        <v>17600</v>
      </c>
      <c r="F12" s="390">
        <v>113362</v>
      </c>
      <c r="G12" s="391">
        <v>305</v>
      </c>
      <c r="H12" s="391">
        <v>100834</v>
      </c>
      <c r="I12" s="391">
        <v>12223</v>
      </c>
      <c r="J12" s="390">
        <v>13925</v>
      </c>
      <c r="K12" s="391">
        <v>232</v>
      </c>
      <c r="L12" s="391">
        <v>10605</v>
      </c>
      <c r="M12" s="391">
        <v>3088</v>
      </c>
      <c r="N12" s="215" t="s">
        <v>154</v>
      </c>
    </row>
    <row r="13" spans="1:14" s="210" customFormat="1" ht="16.5" customHeight="1">
      <c r="A13" s="216" t="s">
        <v>155</v>
      </c>
      <c r="B13" s="392">
        <v>66745</v>
      </c>
      <c r="C13" s="393">
        <v>387</v>
      </c>
      <c r="D13" s="394">
        <v>63295</v>
      </c>
      <c r="E13" s="394">
        <v>3063</v>
      </c>
      <c r="F13" s="394">
        <v>39069</v>
      </c>
      <c r="G13" s="395">
        <v>90</v>
      </c>
      <c r="H13" s="395">
        <v>36664</v>
      </c>
      <c r="I13" s="395">
        <v>2315</v>
      </c>
      <c r="J13" s="394">
        <v>4655</v>
      </c>
      <c r="K13" s="395">
        <v>76</v>
      </c>
      <c r="L13" s="395">
        <v>4332</v>
      </c>
      <c r="M13" s="395">
        <v>247</v>
      </c>
      <c r="N13" s="217" t="s">
        <v>156</v>
      </c>
    </row>
    <row r="14" spans="1:14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8.75" customHeight="1">
      <c r="A15" s="1053" t="s">
        <v>628</v>
      </c>
      <c r="B15" s="1104" t="s">
        <v>157</v>
      </c>
      <c r="C15" s="1095"/>
      <c r="D15" s="1095"/>
      <c r="E15" s="1096"/>
      <c r="F15" s="1025" t="s">
        <v>158</v>
      </c>
      <c r="G15" s="1095"/>
      <c r="H15" s="1095"/>
      <c r="I15" s="1096"/>
      <c r="J15" s="1095" t="s">
        <v>159</v>
      </c>
      <c r="K15" s="1095"/>
      <c r="L15" s="1096"/>
      <c r="M15" s="1026" t="s">
        <v>629</v>
      </c>
      <c r="N15" s="15"/>
    </row>
    <row r="16" spans="1:14" ht="18.75" customHeight="1">
      <c r="A16" s="1023"/>
      <c r="B16" s="16"/>
      <c r="C16" s="10" t="s">
        <v>160</v>
      </c>
      <c r="D16" s="10" t="s">
        <v>161</v>
      </c>
      <c r="E16" s="5" t="s">
        <v>162</v>
      </c>
      <c r="F16" s="17"/>
      <c r="G16" s="10" t="s">
        <v>160</v>
      </c>
      <c r="H16" s="10" t="s">
        <v>161</v>
      </c>
      <c r="I16" s="5" t="s">
        <v>162</v>
      </c>
      <c r="J16" s="9"/>
      <c r="K16" s="10" t="s">
        <v>160</v>
      </c>
      <c r="L16" s="10" t="s">
        <v>161</v>
      </c>
      <c r="M16" s="1027"/>
      <c r="N16" s="15"/>
    </row>
    <row r="17" spans="1:14" ht="18.75" customHeight="1">
      <c r="A17" s="1024"/>
      <c r="B17" s="12"/>
      <c r="C17" s="12" t="s">
        <v>163</v>
      </c>
      <c r="D17" s="12" t="s">
        <v>164</v>
      </c>
      <c r="E17" s="11" t="s">
        <v>165</v>
      </c>
      <c r="F17" s="12"/>
      <c r="G17" s="12" t="s">
        <v>163</v>
      </c>
      <c r="H17" s="12" t="s">
        <v>164</v>
      </c>
      <c r="I17" s="11" t="s">
        <v>165</v>
      </c>
      <c r="J17" s="13"/>
      <c r="K17" s="12" t="s">
        <v>163</v>
      </c>
      <c r="L17" s="12" t="s">
        <v>164</v>
      </c>
      <c r="M17" s="1028"/>
      <c r="N17" s="15"/>
    </row>
    <row r="18" spans="1:14" s="210" customFormat="1" ht="16.5" customHeight="1">
      <c r="A18" s="208" t="s">
        <v>138</v>
      </c>
      <c r="B18" s="602">
        <v>57305</v>
      </c>
      <c r="C18" s="603">
        <v>556</v>
      </c>
      <c r="D18" s="603">
        <v>54434</v>
      </c>
      <c r="E18" s="603">
        <v>2315</v>
      </c>
      <c r="F18" s="603">
        <v>336</v>
      </c>
      <c r="G18" s="603">
        <v>46</v>
      </c>
      <c r="H18" s="603">
        <v>175</v>
      </c>
      <c r="I18" s="603">
        <v>115</v>
      </c>
      <c r="J18" s="603">
        <v>16999</v>
      </c>
      <c r="K18" s="603">
        <v>331</v>
      </c>
      <c r="L18" s="346">
        <v>16668</v>
      </c>
      <c r="M18" s="208" t="s">
        <v>138</v>
      </c>
      <c r="N18" s="71"/>
    </row>
    <row r="19" spans="1:14" s="210" customFormat="1" ht="16.5" customHeight="1">
      <c r="A19" s="82" t="s">
        <v>139</v>
      </c>
      <c r="B19" s="603">
        <v>58558</v>
      </c>
      <c r="C19" s="603">
        <v>564</v>
      </c>
      <c r="D19" s="603">
        <v>55617</v>
      </c>
      <c r="E19" s="603">
        <v>2377</v>
      </c>
      <c r="F19" s="603">
        <v>371</v>
      </c>
      <c r="G19" s="603">
        <v>48</v>
      </c>
      <c r="H19" s="603">
        <v>198</v>
      </c>
      <c r="I19" s="603">
        <v>125</v>
      </c>
      <c r="J19" s="603">
        <v>17110</v>
      </c>
      <c r="K19" s="603">
        <v>342</v>
      </c>
      <c r="L19" s="346">
        <v>16768</v>
      </c>
      <c r="M19" s="208" t="s">
        <v>139</v>
      </c>
      <c r="N19" s="71"/>
    </row>
    <row r="20" spans="1:14" s="210" customFormat="1" ht="16.5" customHeight="1">
      <c r="A20" s="82" t="s">
        <v>153</v>
      </c>
      <c r="B20" s="603">
        <v>59947</v>
      </c>
      <c r="C20" s="603">
        <v>593</v>
      </c>
      <c r="D20" s="603">
        <v>56860</v>
      </c>
      <c r="E20" s="603">
        <v>2494</v>
      </c>
      <c r="F20" s="603">
        <v>405</v>
      </c>
      <c r="G20" s="603">
        <v>52</v>
      </c>
      <c r="H20" s="603">
        <v>213</v>
      </c>
      <c r="I20" s="603">
        <v>140</v>
      </c>
      <c r="J20" s="603">
        <v>17087</v>
      </c>
      <c r="K20" s="603">
        <v>299</v>
      </c>
      <c r="L20" s="346">
        <v>16788</v>
      </c>
      <c r="M20" s="208" t="s">
        <v>153</v>
      </c>
      <c r="N20" s="71"/>
    </row>
    <row r="21" spans="1:14" s="225" customFormat="1" ht="16.5" customHeight="1">
      <c r="A21" s="223" t="s">
        <v>140</v>
      </c>
      <c r="B21" s="364">
        <f aca="true" t="shared" si="1" ref="B21:L21">SUM(B24:B25)</f>
        <v>62020</v>
      </c>
      <c r="C21" s="364">
        <f t="shared" si="1"/>
        <v>647</v>
      </c>
      <c r="D21" s="364">
        <f t="shared" si="1"/>
        <v>58774</v>
      </c>
      <c r="E21" s="364">
        <f t="shared" si="1"/>
        <v>2599</v>
      </c>
      <c r="F21" s="364">
        <f t="shared" si="1"/>
        <v>487</v>
      </c>
      <c r="G21" s="364">
        <f t="shared" si="1"/>
        <v>56</v>
      </c>
      <c r="H21" s="364">
        <f t="shared" si="1"/>
        <v>240</v>
      </c>
      <c r="I21" s="364">
        <f t="shared" si="1"/>
        <v>191</v>
      </c>
      <c r="J21" s="505">
        <f>K21+L21</f>
        <v>17271</v>
      </c>
      <c r="K21" s="505">
        <v>259</v>
      </c>
      <c r="L21" s="1235">
        <v>17012</v>
      </c>
      <c r="M21" s="227" t="s">
        <v>140</v>
      </c>
      <c r="N21" s="354"/>
    </row>
    <row r="22" spans="1:14" s="225" customFormat="1" ht="16.5" customHeight="1">
      <c r="A22" s="223" t="s">
        <v>752</v>
      </c>
      <c r="B22" s="364">
        <v>62089</v>
      </c>
      <c r="C22" s="364">
        <v>594</v>
      </c>
      <c r="D22" s="364">
        <v>58918</v>
      </c>
      <c r="E22" s="364">
        <v>25117</v>
      </c>
      <c r="F22" s="364">
        <v>458</v>
      </c>
      <c r="G22" s="364">
        <v>47</v>
      </c>
      <c r="H22" s="364">
        <v>234</v>
      </c>
      <c r="I22" s="364">
        <v>177</v>
      </c>
      <c r="J22" s="505">
        <f>K22+L22</f>
        <v>17543</v>
      </c>
      <c r="K22" s="390">
        <v>222</v>
      </c>
      <c r="L22" s="1234">
        <v>17321</v>
      </c>
      <c r="M22" s="227" t="s">
        <v>752</v>
      </c>
      <c r="N22" s="354"/>
    </row>
    <row r="23" spans="1:14" s="213" customFormat="1" ht="16.5" customHeight="1">
      <c r="A23" s="211" t="s">
        <v>755</v>
      </c>
      <c r="B23" s="388">
        <v>62020</v>
      </c>
      <c r="C23" s="388">
        <v>647</v>
      </c>
      <c r="D23" s="388">
        <v>58774</v>
      </c>
      <c r="E23" s="388">
        <v>2599</v>
      </c>
      <c r="F23" s="388">
        <v>487</v>
      </c>
      <c r="G23" s="396">
        <v>56</v>
      </c>
      <c r="H23" s="388">
        <v>240</v>
      </c>
      <c r="I23" s="388">
        <v>191</v>
      </c>
      <c r="J23" s="1033">
        <v>17831</v>
      </c>
      <c r="K23" s="1033">
        <v>209</v>
      </c>
      <c r="L23" s="1033">
        <v>17622</v>
      </c>
      <c r="M23" s="212" t="s">
        <v>754</v>
      </c>
      <c r="N23" s="218"/>
    </row>
    <row r="24" spans="1:14" s="210" customFormat="1" ht="16.5" customHeight="1">
      <c r="A24" s="214" t="s">
        <v>646</v>
      </c>
      <c r="B24" s="389">
        <v>39152</v>
      </c>
      <c r="C24" s="397">
        <v>451</v>
      </c>
      <c r="D24" s="397">
        <v>36559</v>
      </c>
      <c r="E24" s="397">
        <v>2142</v>
      </c>
      <c r="F24" s="390">
        <v>334</v>
      </c>
      <c r="G24" s="398">
        <v>31</v>
      </c>
      <c r="H24" s="399">
        <v>156</v>
      </c>
      <c r="I24" s="397">
        <v>147</v>
      </c>
      <c r="J24" s="1033">
        <v>0</v>
      </c>
      <c r="K24" s="1033">
        <v>0</v>
      </c>
      <c r="L24" s="1033">
        <v>0</v>
      </c>
      <c r="M24" s="215" t="s">
        <v>166</v>
      </c>
      <c r="N24" s="71"/>
    </row>
    <row r="25" spans="1:14" s="210" customFormat="1" ht="16.5" customHeight="1">
      <c r="A25" s="216" t="s">
        <v>167</v>
      </c>
      <c r="B25" s="392">
        <v>22868</v>
      </c>
      <c r="C25" s="395">
        <v>196</v>
      </c>
      <c r="D25" s="395">
        <v>22215</v>
      </c>
      <c r="E25" s="395">
        <v>457</v>
      </c>
      <c r="F25" s="394">
        <v>153</v>
      </c>
      <c r="G25" s="393">
        <v>25</v>
      </c>
      <c r="H25" s="395">
        <v>84</v>
      </c>
      <c r="I25" s="395">
        <v>44</v>
      </c>
      <c r="J25" s="1034">
        <v>0</v>
      </c>
      <c r="K25" s="1035">
        <v>0</v>
      </c>
      <c r="L25" s="1036">
        <v>0</v>
      </c>
      <c r="M25" s="217" t="s">
        <v>168</v>
      </c>
      <c r="N25" s="71"/>
    </row>
    <row r="26" spans="1:21" ht="18" customHeight="1">
      <c r="A26" s="18" t="s">
        <v>957</v>
      </c>
      <c r="H26" s="386"/>
      <c r="I26" s="387"/>
      <c r="J26" s="386"/>
      <c r="K26" s="386"/>
      <c r="L26" s="387" t="s">
        <v>1068</v>
      </c>
      <c r="M26" s="386"/>
      <c r="U26" s="24"/>
    </row>
    <row r="27" spans="1:14" ht="15.75" customHeight="1">
      <c r="A27" s="26" t="s">
        <v>543</v>
      </c>
      <c r="D27" s="27" t="s">
        <v>169</v>
      </c>
      <c r="E27" s="21"/>
      <c r="F27" s="21"/>
      <c r="G27" s="21"/>
      <c r="I27" s="24"/>
      <c r="J27" s="23" t="s">
        <v>170</v>
      </c>
      <c r="K27" s="24"/>
      <c r="L27" s="24"/>
      <c r="M27" s="28"/>
      <c r="N27" s="21"/>
    </row>
    <row r="28" spans="2:13" s="29" customFormat="1" ht="18">
      <c r="B28" s="891"/>
      <c r="C28" s="891"/>
      <c r="D28" s="891"/>
      <c r="E28" s="891"/>
      <c r="F28" s="892"/>
      <c r="G28" s="893"/>
      <c r="H28" s="893"/>
      <c r="I28" s="893"/>
      <c r="J28" s="892"/>
      <c r="K28" s="893"/>
      <c r="L28" s="893"/>
      <c r="M28" s="893"/>
    </row>
    <row r="29" spans="2:9" ht="12.75">
      <c r="B29" s="892"/>
      <c r="C29" s="894"/>
      <c r="D29" s="894"/>
      <c r="E29" s="894"/>
      <c r="F29" s="892"/>
      <c r="G29" s="895"/>
      <c r="H29" s="896"/>
      <c r="I29" s="894"/>
    </row>
  </sheetData>
  <mergeCells count="11">
    <mergeCell ref="F15:I15"/>
    <mergeCell ref="J15:L15"/>
    <mergeCell ref="A15:A17"/>
    <mergeCell ref="N3:N5"/>
    <mergeCell ref="M15:M17"/>
    <mergeCell ref="B15:E15"/>
    <mergeCell ref="A1:N1"/>
    <mergeCell ref="B3:E3"/>
    <mergeCell ref="F3:I3"/>
    <mergeCell ref="J3:M3"/>
    <mergeCell ref="A3:A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0">
      <selection activeCell="H17" sqref="H17"/>
    </sheetView>
  </sheetViews>
  <sheetFormatPr defaultColWidth="9.140625" defaultRowHeight="12.75"/>
  <cols>
    <col min="1" max="1" width="10.00390625" style="1" customWidth="1"/>
    <col min="2" max="2" width="9.140625" style="1" customWidth="1"/>
    <col min="3" max="3" width="9.57421875" style="1" bestFit="1" customWidth="1"/>
    <col min="4" max="4" width="13.57421875" style="1" customWidth="1"/>
    <col min="5" max="5" width="9.140625" style="1" customWidth="1"/>
    <col min="6" max="7" width="14.140625" style="1" customWidth="1"/>
    <col min="8" max="9" width="9.140625" style="1" customWidth="1"/>
    <col min="10" max="10" width="14.57421875" style="1" customWidth="1"/>
    <col min="11" max="11" width="14.421875" style="1" customWidth="1"/>
    <col min="12" max="12" width="12.8515625" style="1" customWidth="1"/>
    <col min="13" max="13" width="15.28125" style="1" customWidth="1"/>
    <col min="14" max="14" width="10.8515625" style="1" customWidth="1"/>
    <col min="15" max="16384" width="9.140625" style="1" customWidth="1"/>
  </cols>
  <sheetData>
    <row r="1" spans="1:14" ht="32.25" customHeight="1">
      <c r="A1" s="1088" t="s">
        <v>678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4" ht="21.75" customHeight="1">
      <c r="A2" s="1" t="s">
        <v>679</v>
      </c>
      <c r="N2" s="24" t="s">
        <v>680</v>
      </c>
    </row>
    <row r="3" spans="1:14" ht="21.75" customHeight="1">
      <c r="A3" s="1053" t="s">
        <v>640</v>
      </c>
      <c r="B3" s="1032" t="s">
        <v>681</v>
      </c>
      <c r="C3" s="1030"/>
      <c r="D3" s="1030"/>
      <c r="E3" s="1139" t="s">
        <v>682</v>
      </c>
      <c r="F3" s="1030"/>
      <c r="G3" s="1031"/>
      <c r="H3" s="1032" t="s">
        <v>683</v>
      </c>
      <c r="I3" s="1030"/>
      <c r="J3" s="1030"/>
      <c r="K3" s="1139" t="s">
        <v>684</v>
      </c>
      <c r="L3" s="1139"/>
      <c r="M3" s="1140"/>
      <c r="N3" s="1026" t="s">
        <v>638</v>
      </c>
    </row>
    <row r="4" spans="1:14" ht="21.75" customHeight="1">
      <c r="A4" s="1010"/>
      <c r="B4" s="33" t="s">
        <v>685</v>
      </c>
      <c r="C4" s="33" t="s">
        <v>686</v>
      </c>
      <c r="D4" s="52" t="s">
        <v>687</v>
      </c>
      <c r="E4" s="33" t="s">
        <v>688</v>
      </c>
      <c r="F4" s="1029" t="s">
        <v>689</v>
      </c>
      <c r="G4" s="1031"/>
      <c r="H4" s="95" t="s">
        <v>690</v>
      </c>
      <c r="I4" s="33" t="s">
        <v>686</v>
      </c>
      <c r="J4" s="33" t="s">
        <v>687</v>
      </c>
      <c r="K4" s="33" t="s">
        <v>688</v>
      </c>
      <c r="L4" s="1029" t="s">
        <v>689</v>
      </c>
      <c r="M4" s="1031"/>
      <c r="N4" s="1027"/>
    </row>
    <row r="5" spans="1:14" ht="21.75" customHeight="1">
      <c r="A5" s="1010"/>
      <c r="B5" s="17"/>
      <c r="C5" s="17"/>
      <c r="D5" s="88" t="s">
        <v>691</v>
      </c>
      <c r="E5" s="89" t="s">
        <v>692</v>
      </c>
      <c r="F5" s="33" t="s">
        <v>693</v>
      </c>
      <c r="G5" s="89" t="s">
        <v>676</v>
      </c>
      <c r="H5" s="8"/>
      <c r="I5" s="17"/>
      <c r="J5" s="89" t="s">
        <v>691</v>
      </c>
      <c r="K5" s="89" t="s">
        <v>692</v>
      </c>
      <c r="L5" s="89" t="s">
        <v>693</v>
      </c>
      <c r="M5" s="89" t="s">
        <v>694</v>
      </c>
      <c r="N5" s="1027"/>
    </row>
    <row r="6" spans="1:14" ht="21.75" customHeight="1">
      <c r="A6" s="1010"/>
      <c r="B6" s="17" t="s">
        <v>180</v>
      </c>
      <c r="C6" s="17" t="s">
        <v>695</v>
      </c>
      <c r="D6" s="17"/>
      <c r="E6" s="17" t="s">
        <v>180</v>
      </c>
      <c r="F6" s="15"/>
      <c r="G6" s="17"/>
      <c r="H6" s="17" t="s">
        <v>180</v>
      </c>
      <c r="I6" s="17" t="s">
        <v>695</v>
      </c>
      <c r="J6" s="17"/>
      <c r="K6" s="17" t="s">
        <v>180</v>
      </c>
      <c r="L6" s="15"/>
      <c r="M6" s="17"/>
      <c r="N6" s="1027"/>
    </row>
    <row r="7" spans="1:14" ht="21.75" customHeight="1">
      <c r="A7" s="1011"/>
      <c r="B7" s="11" t="s">
        <v>696</v>
      </c>
      <c r="C7" s="12" t="s">
        <v>697</v>
      </c>
      <c r="D7" s="12" t="s">
        <v>698</v>
      </c>
      <c r="E7" s="12" t="s">
        <v>699</v>
      </c>
      <c r="F7" s="12" t="s">
        <v>314</v>
      </c>
      <c r="G7" s="12" t="s">
        <v>315</v>
      </c>
      <c r="H7" s="11" t="s">
        <v>696</v>
      </c>
      <c r="I7" s="12" t="s">
        <v>697</v>
      </c>
      <c r="J7" s="12" t="s">
        <v>698</v>
      </c>
      <c r="K7" s="12" t="s">
        <v>699</v>
      </c>
      <c r="L7" s="12" t="s">
        <v>314</v>
      </c>
      <c r="M7" s="12" t="s">
        <v>315</v>
      </c>
      <c r="N7" s="1028"/>
    </row>
    <row r="8" spans="1:14" s="210" customFormat="1" ht="18.75" customHeight="1">
      <c r="A8" s="82" t="s">
        <v>138</v>
      </c>
      <c r="B8" s="208">
        <v>2</v>
      </c>
      <c r="C8" s="336">
        <v>10076</v>
      </c>
      <c r="D8" s="336">
        <v>1213</v>
      </c>
      <c r="E8" s="336">
        <v>635</v>
      </c>
      <c r="F8" s="336">
        <v>129</v>
      </c>
      <c r="G8" s="336">
        <v>804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3">
        <v>0</v>
      </c>
      <c r="N8" s="208" t="s">
        <v>138</v>
      </c>
    </row>
    <row r="9" spans="1:14" s="210" customFormat="1" ht="18.75" customHeight="1">
      <c r="A9" s="82" t="s">
        <v>139</v>
      </c>
      <c r="B9" s="208">
        <v>2</v>
      </c>
      <c r="C9" s="336">
        <v>8554</v>
      </c>
      <c r="D9" s="336">
        <v>1142</v>
      </c>
      <c r="E9" s="336">
        <v>633</v>
      </c>
      <c r="F9" s="336">
        <v>151</v>
      </c>
      <c r="G9" s="336">
        <v>948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3">
        <v>0</v>
      </c>
      <c r="N9" s="208" t="s">
        <v>139</v>
      </c>
    </row>
    <row r="10" spans="1:14" s="210" customFormat="1" ht="18.75" customHeight="1">
      <c r="A10" s="82" t="s">
        <v>153</v>
      </c>
      <c r="B10" s="208">
        <v>2</v>
      </c>
      <c r="C10" s="336">
        <v>8554</v>
      </c>
      <c r="D10" s="336">
        <v>1142</v>
      </c>
      <c r="E10" s="336">
        <v>598</v>
      </c>
      <c r="F10" s="336">
        <v>141</v>
      </c>
      <c r="G10" s="336">
        <v>759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3">
        <v>0</v>
      </c>
      <c r="N10" s="208" t="s">
        <v>153</v>
      </c>
    </row>
    <row r="11" spans="1:14" s="347" customFormat="1" ht="18.75" customHeight="1">
      <c r="A11" s="223" t="s">
        <v>1502</v>
      </c>
      <c r="B11" s="647">
        <v>2</v>
      </c>
      <c r="C11" s="648">
        <v>8554</v>
      </c>
      <c r="D11" s="648">
        <v>1142</v>
      </c>
      <c r="E11" s="364">
        <v>593</v>
      </c>
      <c r="F11" s="364">
        <v>147</v>
      </c>
      <c r="G11" s="364">
        <v>716</v>
      </c>
      <c r="H11" s="343" t="s">
        <v>1503</v>
      </c>
      <c r="I11" s="343" t="s">
        <v>1503</v>
      </c>
      <c r="J11" s="343" t="s">
        <v>1503</v>
      </c>
      <c r="K11" s="649">
        <f>SUM(K14:K25)</f>
        <v>0</v>
      </c>
      <c r="L11" s="649">
        <f>SUM(L14:L25)</f>
        <v>0</v>
      </c>
      <c r="M11" s="649">
        <f>SUM(M14:M25)</f>
        <v>0</v>
      </c>
      <c r="N11" s="227" t="s">
        <v>1502</v>
      </c>
    </row>
    <row r="12" spans="1:14" s="347" customFormat="1" ht="18.75" customHeight="1">
      <c r="A12" s="223" t="s">
        <v>752</v>
      </c>
      <c r="B12" s="647">
        <v>2</v>
      </c>
      <c r="C12" s="648">
        <v>8554</v>
      </c>
      <c r="D12" s="648">
        <v>1358</v>
      </c>
      <c r="E12" s="364">
        <v>615</v>
      </c>
      <c r="F12" s="364">
        <v>139</v>
      </c>
      <c r="G12" s="364">
        <v>732</v>
      </c>
      <c r="H12" s="343" t="s">
        <v>1503</v>
      </c>
      <c r="I12" s="343" t="s">
        <v>1503</v>
      </c>
      <c r="J12" s="343" t="s">
        <v>1503</v>
      </c>
      <c r="K12" s="649">
        <v>0</v>
      </c>
      <c r="L12" s="649">
        <v>0</v>
      </c>
      <c r="M12" s="649">
        <v>0</v>
      </c>
      <c r="N12" s="227" t="s">
        <v>752</v>
      </c>
    </row>
    <row r="13" spans="1:14" s="213" customFormat="1" ht="18.75" customHeight="1">
      <c r="A13" s="211" t="s">
        <v>755</v>
      </c>
      <c r="B13" s="714">
        <v>2</v>
      </c>
      <c r="C13" s="786">
        <v>8554</v>
      </c>
      <c r="D13" s="786">
        <v>1356</v>
      </c>
      <c r="E13" s="433">
        <f>SUM(E14:E25)</f>
        <v>609</v>
      </c>
      <c r="F13" s="433">
        <f>SUM(F14:F25)</f>
        <v>158</v>
      </c>
      <c r="G13" s="433">
        <f>SUM(G14:G25)</f>
        <v>715</v>
      </c>
      <c r="H13" s="433">
        <f aca="true" t="shared" si="0" ref="H13:J25">H25</f>
        <v>0</v>
      </c>
      <c r="I13" s="433">
        <f t="shared" si="0"/>
        <v>0</v>
      </c>
      <c r="J13" s="433">
        <f t="shared" si="0"/>
        <v>0</v>
      </c>
      <c r="K13" s="433">
        <f aca="true" t="shared" si="1" ref="K13:M25">SUM(K14:K25)</f>
        <v>0</v>
      </c>
      <c r="L13" s="433">
        <f t="shared" si="1"/>
        <v>0</v>
      </c>
      <c r="M13" s="787">
        <f t="shared" si="1"/>
        <v>0</v>
      </c>
      <c r="N13" s="212" t="s">
        <v>1393</v>
      </c>
    </row>
    <row r="14" spans="1:14" s="210" customFormat="1" ht="18.75" customHeight="1">
      <c r="A14" s="231" t="s">
        <v>212</v>
      </c>
      <c r="B14" s="724">
        <v>2</v>
      </c>
      <c r="C14" s="579">
        <v>8554</v>
      </c>
      <c r="D14" s="579">
        <v>1356</v>
      </c>
      <c r="E14" s="390">
        <v>54</v>
      </c>
      <c r="F14" s="390">
        <v>13</v>
      </c>
      <c r="G14" s="390">
        <v>71</v>
      </c>
      <c r="H14" s="679">
        <f t="shared" si="0"/>
        <v>0</v>
      </c>
      <c r="I14" s="679">
        <f t="shared" si="0"/>
        <v>0</v>
      </c>
      <c r="J14" s="679" t="str">
        <f t="shared" si="0"/>
        <v>Source : Busan Regional Maritime Affairs and Port Office
Jeju Maritime Management Div.     </v>
      </c>
      <c r="K14" s="679">
        <f t="shared" si="1"/>
        <v>0</v>
      </c>
      <c r="L14" s="679">
        <f t="shared" si="1"/>
        <v>0</v>
      </c>
      <c r="M14" s="680">
        <f t="shared" si="1"/>
        <v>0</v>
      </c>
      <c r="N14" s="232" t="s">
        <v>213</v>
      </c>
    </row>
    <row r="15" spans="1:14" s="210" customFormat="1" ht="18.75" customHeight="1">
      <c r="A15" s="231" t="s">
        <v>214</v>
      </c>
      <c r="B15" s="724">
        <v>2</v>
      </c>
      <c r="C15" s="579">
        <v>8554</v>
      </c>
      <c r="D15" s="579">
        <v>1356</v>
      </c>
      <c r="E15" s="390">
        <v>40</v>
      </c>
      <c r="F15" s="390">
        <v>8</v>
      </c>
      <c r="G15" s="390">
        <v>50</v>
      </c>
      <c r="H15" s="679">
        <f>K27</f>
        <v>0</v>
      </c>
      <c r="I15" s="679">
        <f>L27</f>
        <v>0</v>
      </c>
      <c r="J15" s="679">
        <f>M27</f>
        <v>0</v>
      </c>
      <c r="K15" s="679">
        <f t="shared" si="1"/>
        <v>0</v>
      </c>
      <c r="L15" s="679">
        <f>SUM(L16:L27)</f>
        <v>0</v>
      </c>
      <c r="M15" s="680">
        <f>SUM(M16:M27)</f>
        <v>0</v>
      </c>
      <c r="N15" s="232" t="s">
        <v>215</v>
      </c>
    </row>
    <row r="16" spans="1:14" s="210" customFormat="1" ht="18.75" customHeight="1">
      <c r="A16" s="231" t="s">
        <v>216</v>
      </c>
      <c r="B16" s="724">
        <v>2</v>
      </c>
      <c r="C16" s="579">
        <v>8554</v>
      </c>
      <c r="D16" s="579">
        <v>1356</v>
      </c>
      <c r="E16" s="390">
        <v>45</v>
      </c>
      <c r="F16" s="390">
        <v>10</v>
      </c>
      <c r="G16" s="390">
        <v>63</v>
      </c>
      <c r="H16" s="679">
        <f t="shared" si="0"/>
        <v>0</v>
      </c>
      <c r="I16" s="679">
        <f t="shared" si="0"/>
        <v>0</v>
      </c>
      <c r="J16" s="679">
        <f t="shared" si="0"/>
        <v>0</v>
      </c>
      <c r="K16" s="679">
        <f t="shared" si="1"/>
        <v>0</v>
      </c>
      <c r="L16" s="679">
        <f t="shared" si="1"/>
        <v>0</v>
      </c>
      <c r="M16" s="680">
        <f t="shared" si="1"/>
        <v>0</v>
      </c>
      <c r="N16" s="232" t="s">
        <v>217</v>
      </c>
    </row>
    <row r="17" spans="1:14" s="210" customFormat="1" ht="18.75" customHeight="1">
      <c r="A17" s="231" t="s">
        <v>218</v>
      </c>
      <c r="B17" s="724">
        <v>2</v>
      </c>
      <c r="C17" s="579">
        <v>8554</v>
      </c>
      <c r="D17" s="579">
        <v>1356</v>
      </c>
      <c r="E17" s="390">
        <v>44</v>
      </c>
      <c r="F17" s="390">
        <v>12</v>
      </c>
      <c r="G17" s="390">
        <v>51</v>
      </c>
      <c r="H17" s="679">
        <f t="shared" si="0"/>
        <v>0</v>
      </c>
      <c r="I17" s="679">
        <f t="shared" si="0"/>
        <v>0</v>
      </c>
      <c r="J17" s="679">
        <f t="shared" si="0"/>
        <v>0</v>
      </c>
      <c r="K17" s="679">
        <f t="shared" si="1"/>
        <v>0</v>
      </c>
      <c r="L17" s="679">
        <f t="shared" si="1"/>
        <v>0</v>
      </c>
      <c r="M17" s="680">
        <f t="shared" si="1"/>
        <v>0</v>
      </c>
      <c r="N17" s="232" t="s">
        <v>219</v>
      </c>
    </row>
    <row r="18" spans="1:14" s="210" customFormat="1" ht="18.75" customHeight="1">
      <c r="A18" s="231" t="s">
        <v>220</v>
      </c>
      <c r="B18" s="724">
        <v>2</v>
      </c>
      <c r="C18" s="579">
        <v>8554</v>
      </c>
      <c r="D18" s="579">
        <v>1356</v>
      </c>
      <c r="E18" s="390">
        <v>54</v>
      </c>
      <c r="F18" s="390">
        <v>17</v>
      </c>
      <c r="G18" s="390">
        <v>58</v>
      </c>
      <c r="H18" s="679">
        <f t="shared" si="0"/>
        <v>0</v>
      </c>
      <c r="I18" s="679">
        <f t="shared" si="0"/>
        <v>0</v>
      </c>
      <c r="J18" s="679">
        <f t="shared" si="0"/>
        <v>0</v>
      </c>
      <c r="K18" s="679">
        <f t="shared" si="1"/>
        <v>0</v>
      </c>
      <c r="L18" s="679">
        <f t="shared" si="1"/>
        <v>0</v>
      </c>
      <c r="M18" s="680">
        <f t="shared" si="1"/>
        <v>0</v>
      </c>
      <c r="N18" s="232" t="s">
        <v>221</v>
      </c>
    </row>
    <row r="19" spans="1:14" s="210" customFormat="1" ht="18.75" customHeight="1">
      <c r="A19" s="231" t="s">
        <v>222</v>
      </c>
      <c r="B19" s="724">
        <v>2</v>
      </c>
      <c r="C19" s="579">
        <v>8554</v>
      </c>
      <c r="D19" s="579">
        <v>1356</v>
      </c>
      <c r="E19" s="390">
        <v>50</v>
      </c>
      <c r="F19" s="390">
        <v>10</v>
      </c>
      <c r="G19" s="390">
        <v>48</v>
      </c>
      <c r="H19" s="679">
        <f t="shared" si="0"/>
        <v>0</v>
      </c>
      <c r="I19" s="679">
        <f t="shared" si="0"/>
        <v>0</v>
      </c>
      <c r="J19" s="679">
        <f t="shared" si="0"/>
        <v>0</v>
      </c>
      <c r="K19" s="679">
        <f t="shared" si="1"/>
        <v>0</v>
      </c>
      <c r="L19" s="679">
        <f t="shared" si="1"/>
        <v>0</v>
      </c>
      <c r="M19" s="680">
        <f t="shared" si="1"/>
        <v>0</v>
      </c>
      <c r="N19" s="232" t="s">
        <v>223</v>
      </c>
    </row>
    <row r="20" spans="1:14" s="210" customFormat="1" ht="18.75" customHeight="1">
      <c r="A20" s="231" t="s">
        <v>224</v>
      </c>
      <c r="B20" s="724">
        <v>2</v>
      </c>
      <c r="C20" s="579">
        <v>8554</v>
      </c>
      <c r="D20" s="579">
        <v>1356</v>
      </c>
      <c r="E20" s="390">
        <v>56</v>
      </c>
      <c r="F20" s="390">
        <v>15</v>
      </c>
      <c r="G20" s="390">
        <v>63</v>
      </c>
      <c r="H20" s="679">
        <f t="shared" si="0"/>
        <v>0</v>
      </c>
      <c r="I20" s="679">
        <f t="shared" si="0"/>
        <v>0</v>
      </c>
      <c r="J20" s="679">
        <f t="shared" si="0"/>
        <v>0</v>
      </c>
      <c r="K20" s="679">
        <f t="shared" si="1"/>
        <v>0</v>
      </c>
      <c r="L20" s="679">
        <f t="shared" si="1"/>
        <v>0</v>
      </c>
      <c r="M20" s="680">
        <f t="shared" si="1"/>
        <v>0</v>
      </c>
      <c r="N20" s="232" t="s">
        <v>225</v>
      </c>
    </row>
    <row r="21" spans="1:14" s="210" customFormat="1" ht="18.75" customHeight="1">
      <c r="A21" s="231" t="s">
        <v>226</v>
      </c>
      <c r="B21" s="724">
        <v>2</v>
      </c>
      <c r="C21" s="579">
        <v>8554</v>
      </c>
      <c r="D21" s="579">
        <v>1356</v>
      </c>
      <c r="E21" s="390">
        <v>57</v>
      </c>
      <c r="F21" s="390">
        <v>26</v>
      </c>
      <c r="G21" s="390">
        <v>60</v>
      </c>
      <c r="H21" s="679">
        <f t="shared" si="0"/>
        <v>0</v>
      </c>
      <c r="I21" s="679">
        <f t="shared" si="0"/>
        <v>0</v>
      </c>
      <c r="J21" s="679">
        <f t="shared" si="0"/>
        <v>0</v>
      </c>
      <c r="K21" s="679">
        <f t="shared" si="1"/>
        <v>0</v>
      </c>
      <c r="L21" s="679">
        <f t="shared" si="1"/>
        <v>0</v>
      </c>
      <c r="M21" s="680">
        <f t="shared" si="1"/>
        <v>0</v>
      </c>
      <c r="N21" s="232" t="s">
        <v>227</v>
      </c>
    </row>
    <row r="22" spans="1:14" s="210" customFormat="1" ht="18.75" customHeight="1">
      <c r="A22" s="231" t="s">
        <v>266</v>
      </c>
      <c r="B22" s="724">
        <v>2</v>
      </c>
      <c r="C22" s="579">
        <v>8554</v>
      </c>
      <c r="D22" s="579">
        <v>1356</v>
      </c>
      <c r="E22" s="390">
        <v>51</v>
      </c>
      <c r="F22" s="390">
        <v>10</v>
      </c>
      <c r="G22" s="390">
        <v>54</v>
      </c>
      <c r="H22" s="679">
        <f t="shared" si="0"/>
        <v>0</v>
      </c>
      <c r="I22" s="679">
        <f t="shared" si="0"/>
        <v>0</v>
      </c>
      <c r="J22" s="679">
        <f t="shared" si="0"/>
        <v>0</v>
      </c>
      <c r="K22" s="679">
        <f t="shared" si="1"/>
        <v>0</v>
      </c>
      <c r="L22" s="679">
        <f t="shared" si="1"/>
        <v>0</v>
      </c>
      <c r="M22" s="680">
        <f t="shared" si="1"/>
        <v>0</v>
      </c>
      <c r="N22" s="232" t="s">
        <v>267</v>
      </c>
    </row>
    <row r="23" spans="1:14" s="210" customFormat="1" ht="18.75" customHeight="1">
      <c r="A23" s="231" t="s">
        <v>268</v>
      </c>
      <c r="B23" s="724">
        <v>2</v>
      </c>
      <c r="C23" s="579">
        <v>8554</v>
      </c>
      <c r="D23" s="579">
        <v>1356</v>
      </c>
      <c r="E23" s="390">
        <v>54</v>
      </c>
      <c r="F23" s="390">
        <v>16</v>
      </c>
      <c r="G23" s="390">
        <v>63</v>
      </c>
      <c r="H23" s="679">
        <f t="shared" si="0"/>
        <v>0</v>
      </c>
      <c r="I23" s="679">
        <f t="shared" si="0"/>
        <v>0</v>
      </c>
      <c r="J23" s="679">
        <f t="shared" si="0"/>
        <v>0</v>
      </c>
      <c r="K23" s="679">
        <f t="shared" si="1"/>
        <v>0</v>
      </c>
      <c r="L23" s="679">
        <f t="shared" si="1"/>
        <v>0</v>
      </c>
      <c r="M23" s="680">
        <f t="shared" si="1"/>
        <v>0</v>
      </c>
      <c r="N23" s="232" t="s">
        <v>269</v>
      </c>
    </row>
    <row r="24" spans="1:14" s="210" customFormat="1" ht="18.75" customHeight="1">
      <c r="A24" s="231" t="s">
        <v>270</v>
      </c>
      <c r="B24" s="724">
        <v>2</v>
      </c>
      <c r="C24" s="579">
        <v>8554</v>
      </c>
      <c r="D24" s="579">
        <v>1356</v>
      </c>
      <c r="E24" s="390">
        <v>51</v>
      </c>
      <c r="F24" s="390">
        <v>11</v>
      </c>
      <c r="G24" s="390">
        <v>67</v>
      </c>
      <c r="H24" s="679">
        <f t="shared" si="0"/>
        <v>0</v>
      </c>
      <c r="I24" s="679">
        <f t="shared" si="0"/>
        <v>0</v>
      </c>
      <c r="J24" s="679">
        <f t="shared" si="0"/>
        <v>0</v>
      </c>
      <c r="K24" s="679">
        <f t="shared" si="1"/>
        <v>0</v>
      </c>
      <c r="L24" s="679">
        <f t="shared" si="1"/>
        <v>0</v>
      </c>
      <c r="M24" s="680">
        <f t="shared" si="1"/>
        <v>0</v>
      </c>
      <c r="N24" s="232" t="s">
        <v>271</v>
      </c>
    </row>
    <row r="25" spans="1:14" s="210" customFormat="1" ht="18.75" customHeight="1" thickBot="1">
      <c r="A25" s="565" t="s">
        <v>272</v>
      </c>
      <c r="B25" s="575">
        <v>2</v>
      </c>
      <c r="C25" s="785">
        <v>8554</v>
      </c>
      <c r="D25" s="785">
        <v>1356</v>
      </c>
      <c r="E25" s="394">
        <v>53</v>
      </c>
      <c r="F25" s="394">
        <v>10</v>
      </c>
      <c r="G25" s="394">
        <v>67</v>
      </c>
      <c r="H25" s="778">
        <f t="shared" si="0"/>
        <v>0</v>
      </c>
      <c r="I25" s="778">
        <f t="shared" si="0"/>
        <v>0</v>
      </c>
      <c r="J25" s="778">
        <f t="shared" si="0"/>
        <v>0</v>
      </c>
      <c r="K25" s="778">
        <f t="shared" si="1"/>
        <v>0</v>
      </c>
      <c r="L25" s="778">
        <f t="shared" si="1"/>
        <v>0</v>
      </c>
      <c r="M25" s="784">
        <f t="shared" si="1"/>
        <v>0</v>
      </c>
      <c r="N25" s="236" t="s">
        <v>273</v>
      </c>
    </row>
    <row r="26" spans="1:14" s="186" customFormat="1" ht="27" customHeight="1">
      <c r="A26" s="1132" t="s">
        <v>1086</v>
      </c>
      <c r="B26" s="1133"/>
      <c r="C26" s="1133"/>
      <c r="D26" s="1133"/>
      <c r="E26" s="1133"/>
      <c r="F26" s="386"/>
      <c r="G26" s="386"/>
      <c r="H26" s="1081"/>
      <c r="I26" s="1081"/>
      <c r="J26" s="1138" t="s">
        <v>1087</v>
      </c>
      <c r="K26" s="1138"/>
      <c r="L26" s="1138"/>
      <c r="M26" s="1138"/>
      <c r="N26" s="1082"/>
    </row>
    <row r="27" spans="1:14" s="386" customFormat="1" ht="12" customHeight="1">
      <c r="A27" s="86" t="s">
        <v>1394</v>
      </c>
      <c r="N27" s="788" t="s">
        <v>1395</v>
      </c>
    </row>
    <row r="28" s="386" customFormat="1" ht="12.75">
      <c r="A28" s="86" t="s">
        <v>556</v>
      </c>
    </row>
    <row r="29" s="181" customFormat="1" ht="15" customHeight="1">
      <c r="A29" s="181" t="s">
        <v>1396</v>
      </c>
    </row>
    <row r="30" ht="15" customHeight="1"/>
  </sheetData>
  <mergeCells count="11">
    <mergeCell ref="A1:N1"/>
    <mergeCell ref="B3:D3"/>
    <mergeCell ref="E3:G3"/>
    <mergeCell ref="H3:J3"/>
    <mergeCell ref="K3:M3"/>
    <mergeCell ref="A3:A7"/>
    <mergeCell ref="N3:N7"/>
    <mergeCell ref="A26:E26"/>
    <mergeCell ref="J26:M26"/>
    <mergeCell ref="F4:G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3">
      <selection activeCell="H24" sqref="H23:H24"/>
    </sheetView>
  </sheetViews>
  <sheetFormatPr defaultColWidth="9.140625" defaultRowHeight="12.75"/>
  <cols>
    <col min="1" max="1" width="13.140625" style="1" customWidth="1"/>
    <col min="2" max="2" width="9.8515625" style="1" customWidth="1"/>
    <col min="3" max="3" width="9.28125" style="1" customWidth="1"/>
    <col min="4" max="4" width="9.421875" style="1" customWidth="1"/>
    <col min="5" max="5" width="10.421875" style="1" customWidth="1"/>
    <col min="6" max="7" width="13.57421875" style="1" customWidth="1"/>
    <col min="8" max="8" width="9.7109375" style="1" customWidth="1"/>
    <col min="9" max="10" width="8.7109375" style="1" customWidth="1"/>
    <col min="11" max="11" width="9.8515625" style="1" customWidth="1"/>
    <col min="12" max="13" width="13.8515625" style="1" customWidth="1"/>
    <col min="14" max="14" width="12.140625" style="1" customWidth="1"/>
    <col min="15" max="16384" width="9.140625" style="1" customWidth="1"/>
  </cols>
  <sheetData>
    <row r="1" spans="1:14" ht="32.25" customHeight="1">
      <c r="A1" s="1088" t="s">
        <v>700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4" ht="22.5" customHeight="1">
      <c r="A2" s="1" t="s">
        <v>679</v>
      </c>
      <c r="N2" s="24" t="s">
        <v>680</v>
      </c>
    </row>
    <row r="3" spans="1:14" ht="21.75" customHeight="1">
      <c r="A3" s="1125" t="s">
        <v>641</v>
      </c>
      <c r="B3" s="1032" t="s">
        <v>701</v>
      </c>
      <c r="C3" s="1030"/>
      <c r="D3" s="1030"/>
      <c r="E3" s="1030" t="s">
        <v>702</v>
      </c>
      <c r="F3" s="1030"/>
      <c r="G3" s="1031"/>
      <c r="H3" s="1032" t="s">
        <v>703</v>
      </c>
      <c r="I3" s="1030"/>
      <c r="J3" s="1030"/>
      <c r="K3" s="1030" t="s">
        <v>704</v>
      </c>
      <c r="L3" s="1030"/>
      <c r="M3" s="1031"/>
      <c r="N3" s="1026" t="s">
        <v>378</v>
      </c>
    </row>
    <row r="4" spans="1:14" ht="21.75" customHeight="1">
      <c r="A4" s="1010"/>
      <c r="B4" s="33" t="s">
        <v>685</v>
      </c>
      <c r="C4" s="33" t="s">
        <v>686</v>
      </c>
      <c r="D4" s="52" t="s">
        <v>687</v>
      </c>
      <c r="E4" s="33" t="s">
        <v>688</v>
      </c>
      <c r="F4" s="1029" t="s">
        <v>689</v>
      </c>
      <c r="G4" s="1031"/>
      <c r="H4" s="95" t="s">
        <v>690</v>
      </c>
      <c r="I4" s="33" t="s">
        <v>686</v>
      </c>
      <c r="J4" s="33" t="s">
        <v>687</v>
      </c>
      <c r="K4" s="33" t="s">
        <v>688</v>
      </c>
      <c r="L4" s="1029" t="s">
        <v>689</v>
      </c>
      <c r="M4" s="1031"/>
      <c r="N4" s="1027"/>
    </row>
    <row r="5" spans="1:14" ht="21.75" customHeight="1">
      <c r="A5" s="1010"/>
      <c r="B5" s="17"/>
      <c r="C5" s="17"/>
      <c r="D5" s="88" t="s">
        <v>691</v>
      </c>
      <c r="E5" s="89" t="s">
        <v>692</v>
      </c>
      <c r="F5" s="33" t="s">
        <v>693</v>
      </c>
      <c r="G5" s="89" t="s">
        <v>676</v>
      </c>
      <c r="H5" s="8"/>
      <c r="I5" s="17"/>
      <c r="J5" s="89" t="s">
        <v>691</v>
      </c>
      <c r="K5" s="89" t="s">
        <v>692</v>
      </c>
      <c r="L5" s="89" t="s">
        <v>693</v>
      </c>
      <c r="M5" s="89" t="s">
        <v>694</v>
      </c>
      <c r="N5" s="1027"/>
    </row>
    <row r="6" spans="1:14" ht="21.75" customHeight="1">
      <c r="A6" s="1010"/>
      <c r="B6" s="17" t="s">
        <v>180</v>
      </c>
      <c r="C6" s="17" t="s">
        <v>705</v>
      </c>
      <c r="D6" s="17"/>
      <c r="E6" s="17" t="s">
        <v>180</v>
      </c>
      <c r="F6" s="15"/>
      <c r="G6" s="17"/>
      <c r="H6" s="8" t="s">
        <v>180</v>
      </c>
      <c r="I6" s="17" t="s">
        <v>705</v>
      </c>
      <c r="J6" s="17"/>
      <c r="K6" s="17" t="s">
        <v>180</v>
      </c>
      <c r="L6" s="15"/>
      <c r="M6" s="17"/>
      <c r="N6" s="1027"/>
    </row>
    <row r="7" spans="1:14" ht="21.75" customHeight="1">
      <c r="A7" s="1011"/>
      <c r="B7" s="11" t="s">
        <v>696</v>
      </c>
      <c r="C7" s="12" t="s">
        <v>697</v>
      </c>
      <c r="D7" s="12" t="s">
        <v>698</v>
      </c>
      <c r="E7" s="12" t="s">
        <v>699</v>
      </c>
      <c r="F7" s="12" t="s">
        <v>314</v>
      </c>
      <c r="G7" s="12" t="s">
        <v>315</v>
      </c>
      <c r="H7" s="11" t="s">
        <v>696</v>
      </c>
      <c r="I7" s="12" t="s">
        <v>697</v>
      </c>
      <c r="J7" s="12" t="s">
        <v>698</v>
      </c>
      <c r="K7" s="12" t="s">
        <v>699</v>
      </c>
      <c r="L7" s="12" t="s">
        <v>314</v>
      </c>
      <c r="M7" s="12" t="s">
        <v>315</v>
      </c>
      <c r="N7" s="1028"/>
    </row>
    <row r="8" spans="1:14" s="210" customFormat="1" ht="18" customHeight="1">
      <c r="A8" s="231" t="s">
        <v>138</v>
      </c>
      <c r="B8" s="289" t="s">
        <v>375</v>
      </c>
      <c r="C8" s="289" t="s">
        <v>375</v>
      </c>
      <c r="D8" s="289" t="s">
        <v>375</v>
      </c>
      <c r="E8" s="289" t="s">
        <v>375</v>
      </c>
      <c r="F8" s="289" t="s">
        <v>375</v>
      </c>
      <c r="G8" s="289" t="s">
        <v>375</v>
      </c>
      <c r="H8" s="72">
        <v>3</v>
      </c>
      <c r="I8" s="316">
        <v>13901</v>
      </c>
      <c r="J8" s="72">
        <v>2202</v>
      </c>
      <c r="K8" s="222">
        <v>1620</v>
      </c>
      <c r="L8" s="335">
        <v>309</v>
      </c>
      <c r="M8" s="300">
        <v>973</v>
      </c>
      <c r="N8" s="232" t="s">
        <v>138</v>
      </c>
    </row>
    <row r="9" spans="1:14" s="210" customFormat="1" ht="18" customHeight="1">
      <c r="A9" s="231" t="s">
        <v>139</v>
      </c>
      <c r="B9" s="289" t="s">
        <v>375</v>
      </c>
      <c r="C9" s="289" t="s">
        <v>375</v>
      </c>
      <c r="D9" s="289" t="s">
        <v>375</v>
      </c>
      <c r="E9" s="289" t="s">
        <v>375</v>
      </c>
      <c r="F9" s="289" t="s">
        <v>375</v>
      </c>
      <c r="G9" s="289" t="s">
        <v>375</v>
      </c>
      <c r="H9" s="72">
        <v>3</v>
      </c>
      <c r="I9" s="316">
        <v>13901</v>
      </c>
      <c r="J9" s="72">
        <v>2248</v>
      </c>
      <c r="K9" s="222">
        <v>1687</v>
      </c>
      <c r="L9" s="335">
        <v>388</v>
      </c>
      <c r="M9" s="300">
        <v>1470</v>
      </c>
      <c r="N9" s="232" t="s">
        <v>139</v>
      </c>
    </row>
    <row r="10" spans="1:14" s="210" customFormat="1" ht="18" customHeight="1">
      <c r="A10" s="231" t="s">
        <v>153</v>
      </c>
      <c r="B10" s="289" t="s">
        <v>375</v>
      </c>
      <c r="C10" s="289" t="s">
        <v>375</v>
      </c>
      <c r="D10" s="289" t="s">
        <v>375</v>
      </c>
      <c r="E10" s="289" t="s">
        <v>375</v>
      </c>
      <c r="F10" s="289" t="s">
        <v>375</v>
      </c>
      <c r="G10" s="289" t="s">
        <v>375</v>
      </c>
      <c r="H10" s="72">
        <v>3</v>
      </c>
      <c r="I10" s="316">
        <v>13901</v>
      </c>
      <c r="J10" s="72">
        <v>2248</v>
      </c>
      <c r="K10" s="222">
        <v>1805</v>
      </c>
      <c r="L10" s="335">
        <v>470</v>
      </c>
      <c r="M10" s="300">
        <v>1593</v>
      </c>
      <c r="N10" s="232" t="s">
        <v>153</v>
      </c>
    </row>
    <row r="11" spans="1:14" s="372" customFormat="1" ht="18" customHeight="1">
      <c r="A11" s="363" t="s">
        <v>140</v>
      </c>
      <c r="B11" s="364" t="s">
        <v>650</v>
      </c>
      <c r="C11" s="364" t="s">
        <v>650</v>
      </c>
      <c r="D11" s="364" t="s">
        <v>650</v>
      </c>
      <c r="E11" s="364" t="s">
        <v>650</v>
      </c>
      <c r="F11" s="364" t="s">
        <v>650</v>
      </c>
      <c r="G11" s="364" t="s">
        <v>650</v>
      </c>
      <c r="H11" s="365">
        <v>3</v>
      </c>
      <c r="I11" s="366">
        <v>13901</v>
      </c>
      <c r="J11" s="367">
        <v>2248</v>
      </c>
      <c r="K11" s="368">
        <v>1760</v>
      </c>
      <c r="L11" s="369">
        <v>520</v>
      </c>
      <c r="M11" s="370">
        <v>1902</v>
      </c>
      <c r="N11" s="371" t="s">
        <v>140</v>
      </c>
    </row>
    <row r="12" spans="1:14" s="372" customFormat="1" ht="18" customHeight="1">
      <c r="A12" s="363" t="s">
        <v>752</v>
      </c>
      <c r="B12" s="364" t="s">
        <v>650</v>
      </c>
      <c r="C12" s="364" t="s">
        <v>650</v>
      </c>
      <c r="D12" s="364" t="s">
        <v>650</v>
      </c>
      <c r="E12" s="364" t="s">
        <v>650</v>
      </c>
      <c r="F12" s="364" t="s">
        <v>650</v>
      </c>
      <c r="G12" s="364" t="s">
        <v>650</v>
      </c>
      <c r="H12" s="365">
        <v>3</v>
      </c>
      <c r="I12" s="366">
        <v>13901</v>
      </c>
      <c r="J12" s="367">
        <v>2248</v>
      </c>
      <c r="K12" s="368">
        <v>1838</v>
      </c>
      <c r="L12" s="369">
        <v>509</v>
      </c>
      <c r="M12" s="370">
        <v>1802</v>
      </c>
      <c r="N12" s="371" t="s">
        <v>752</v>
      </c>
    </row>
    <row r="13" spans="1:14" s="290" customFormat="1" ht="18" customHeight="1">
      <c r="A13" s="798" t="s">
        <v>334</v>
      </c>
      <c r="B13" s="799" t="s">
        <v>650</v>
      </c>
      <c r="C13" s="800" t="s">
        <v>650</v>
      </c>
      <c r="D13" s="800" t="s">
        <v>650</v>
      </c>
      <c r="E13" s="800" t="s">
        <v>650</v>
      </c>
      <c r="F13" s="800" t="s">
        <v>650</v>
      </c>
      <c r="G13" s="364" t="s">
        <v>650</v>
      </c>
      <c r="H13" s="801">
        <v>3</v>
      </c>
      <c r="I13" s="801">
        <v>14602</v>
      </c>
      <c r="J13" s="801">
        <v>2248</v>
      </c>
      <c r="K13" s="801">
        <f>SUM(K14:K25)</f>
        <v>1896</v>
      </c>
      <c r="L13" s="801">
        <f>SUM(L14:L25)</f>
        <v>614</v>
      </c>
      <c r="M13" s="798">
        <f>SUM(M14:M25)</f>
        <v>1852</v>
      </c>
      <c r="N13" s="802" t="s">
        <v>334</v>
      </c>
    </row>
    <row r="14" spans="1:14" s="210" customFormat="1" ht="18" customHeight="1">
      <c r="A14" s="497" t="s">
        <v>1398</v>
      </c>
      <c r="B14" s="789" t="s">
        <v>1397</v>
      </c>
      <c r="C14" s="790" t="s">
        <v>1397</v>
      </c>
      <c r="D14" s="790" t="s">
        <v>1397</v>
      </c>
      <c r="E14" s="514" t="s">
        <v>1397</v>
      </c>
      <c r="F14" s="514" t="s">
        <v>1397</v>
      </c>
      <c r="G14" s="364" t="s">
        <v>650</v>
      </c>
      <c r="H14" s="578">
        <v>3</v>
      </c>
      <c r="I14" s="578">
        <v>13901</v>
      </c>
      <c r="J14" s="578">
        <v>2248</v>
      </c>
      <c r="K14" s="657">
        <v>160</v>
      </c>
      <c r="L14" s="657">
        <v>34</v>
      </c>
      <c r="M14" s="658">
        <v>168</v>
      </c>
      <c r="N14" s="791" t="s">
        <v>1399</v>
      </c>
    </row>
    <row r="15" spans="1:14" s="210" customFormat="1" ht="18" customHeight="1">
      <c r="A15" s="497" t="s">
        <v>1400</v>
      </c>
      <c r="B15" s="789" t="s">
        <v>1397</v>
      </c>
      <c r="C15" s="790" t="s">
        <v>1397</v>
      </c>
      <c r="D15" s="790" t="s">
        <v>1397</v>
      </c>
      <c r="E15" s="514" t="s">
        <v>1397</v>
      </c>
      <c r="F15" s="514" t="s">
        <v>1397</v>
      </c>
      <c r="G15" s="364" t="s">
        <v>650</v>
      </c>
      <c r="H15" s="578">
        <v>3</v>
      </c>
      <c r="I15" s="578">
        <v>13901</v>
      </c>
      <c r="J15" s="578">
        <v>2248</v>
      </c>
      <c r="K15" s="657">
        <v>148</v>
      </c>
      <c r="L15" s="657">
        <v>34</v>
      </c>
      <c r="M15" s="658">
        <v>148</v>
      </c>
      <c r="N15" s="791" t="s">
        <v>1401</v>
      </c>
    </row>
    <row r="16" spans="1:14" s="210" customFormat="1" ht="18" customHeight="1">
      <c r="A16" s="497" t="s">
        <v>1402</v>
      </c>
      <c r="B16" s="789" t="s">
        <v>1397</v>
      </c>
      <c r="C16" s="790" t="s">
        <v>1397</v>
      </c>
      <c r="D16" s="790" t="s">
        <v>1397</v>
      </c>
      <c r="E16" s="514" t="s">
        <v>1397</v>
      </c>
      <c r="F16" s="514" t="s">
        <v>1397</v>
      </c>
      <c r="G16" s="364" t="s">
        <v>650</v>
      </c>
      <c r="H16" s="578">
        <v>3</v>
      </c>
      <c r="I16" s="578">
        <v>13901</v>
      </c>
      <c r="J16" s="578">
        <v>2248</v>
      </c>
      <c r="K16" s="657">
        <v>162</v>
      </c>
      <c r="L16" s="657">
        <v>36</v>
      </c>
      <c r="M16" s="658">
        <v>151</v>
      </c>
      <c r="N16" s="791" t="s">
        <v>1403</v>
      </c>
    </row>
    <row r="17" spans="1:14" s="210" customFormat="1" ht="18" customHeight="1">
      <c r="A17" s="497" t="s">
        <v>1404</v>
      </c>
      <c r="B17" s="789" t="s">
        <v>1397</v>
      </c>
      <c r="C17" s="790" t="s">
        <v>1397</v>
      </c>
      <c r="D17" s="790" t="s">
        <v>1397</v>
      </c>
      <c r="E17" s="514" t="s">
        <v>1397</v>
      </c>
      <c r="F17" s="514" t="s">
        <v>1397</v>
      </c>
      <c r="G17" s="364" t="s">
        <v>650</v>
      </c>
      <c r="H17" s="578">
        <v>3</v>
      </c>
      <c r="I17" s="578">
        <v>13901</v>
      </c>
      <c r="J17" s="578">
        <v>2248</v>
      </c>
      <c r="K17" s="657">
        <v>148</v>
      </c>
      <c r="L17" s="657">
        <v>65</v>
      </c>
      <c r="M17" s="658">
        <v>138</v>
      </c>
      <c r="N17" s="791" t="s">
        <v>1405</v>
      </c>
    </row>
    <row r="18" spans="1:14" s="210" customFormat="1" ht="18" customHeight="1">
      <c r="A18" s="497" t="s">
        <v>1406</v>
      </c>
      <c r="B18" s="789" t="s">
        <v>1397</v>
      </c>
      <c r="C18" s="790" t="s">
        <v>1397</v>
      </c>
      <c r="D18" s="790" t="s">
        <v>1397</v>
      </c>
      <c r="E18" s="514" t="s">
        <v>1397</v>
      </c>
      <c r="F18" s="514" t="s">
        <v>1397</v>
      </c>
      <c r="G18" s="364" t="s">
        <v>650</v>
      </c>
      <c r="H18" s="578">
        <v>3</v>
      </c>
      <c r="I18" s="578">
        <v>14602</v>
      </c>
      <c r="J18" s="578">
        <v>2542</v>
      </c>
      <c r="K18" s="657">
        <v>174</v>
      </c>
      <c r="L18" s="657">
        <v>79</v>
      </c>
      <c r="M18" s="658">
        <v>140</v>
      </c>
      <c r="N18" s="791" t="s">
        <v>1407</v>
      </c>
    </row>
    <row r="19" spans="1:14" s="210" customFormat="1" ht="18" customHeight="1">
      <c r="A19" s="497" t="s">
        <v>1408</v>
      </c>
      <c r="B19" s="789" t="s">
        <v>1397</v>
      </c>
      <c r="C19" s="790" t="s">
        <v>1397</v>
      </c>
      <c r="D19" s="790" t="s">
        <v>1397</v>
      </c>
      <c r="E19" s="514" t="s">
        <v>1397</v>
      </c>
      <c r="F19" s="514" t="s">
        <v>1397</v>
      </c>
      <c r="G19" s="364" t="s">
        <v>650</v>
      </c>
      <c r="H19" s="578">
        <v>3</v>
      </c>
      <c r="I19" s="578">
        <v>14602</v>
      </c>
      <c r="J19" s="578">
        <v>2542</v>
      </c>
      <c r="K19" s="657">
        <v>147</v>
      </c>
      <c r="L19" s="657">
        <v>49</v>
      </c>
      <c r="M19" s="658">
        <v>134</v>
      </c>
      <c r="N19" s="791" t="s">
        <v>1409</v>
      </c>
    </row>
    <row r="20" spans="1:14" s="210" customFormat="1" ht="18" customHeight="1">
      <c r="A20" s="497" t="s">
        <v>1410</v>
      </c>
      <c r="B20" s="789" t="s">
        <v>1397</v>
      </c>
      <c r="C20" s="790" t="s">
        <v>1397</v>
      </c>
      <c r="D20" s="790" t="s">
        <v>1397</v>
      </c>
      <c r="E20" s="514" t="s">
        <v>1397</v>
      </c>
      <c r="F20" s="514" t="s">
        <v>1397</v>
      </c>
      <c r="G20" s="364" t="s">
        <v>650</v>
      </c>
      <c r="H20" s="578">
        <v>3</v>
      </c>
      <c r="I20" s="578">
        <v>14602</v>
      </c>
      <c r="J20" s="578">
        <v>2542</v>
      </c>
      <c r="K20" s="657">
        <v>151</v>
      </c>
      <c r="L20" s="657">
        <v>50</v>
      </c>
      <c r="M20" s="658">
        <v>172</v>
      </c>
      <c r="N20" s="791" t="s">
        <v>1411</v>
      </c>
    </row>
    <row r="21" spans="1:14" s="210" customFormat="1" ht="18" customHeight="1">
      <c r="A21" s="497" t="s">
        <v>1412</v>
      </c>
      <c r="B21" s="789" t="s">
        <v>1397</v>
      </c>
      <c r="C21" s="790" t="s">
        <v>1397</v>
      </c>
      <c r="D21" s="790" t="s">
        <v>1397</v>
      </c>
      <c r="E21" s="514" t="s">
        <v>1397</v>
      </c>
      <c r="F21" s="514" t="s">
        <v>1397</v>
      </c>
      <c r="G21" s="364" t="s">
        <v>650</v>
      </c>
      <c r="H21" s="578">
        <v>3</v>
      </c>
      <c r="I21" s="578">
        <v>14602</v>
      </c>
      <c r="J21" s="578">
        <v>2542</v>
      </c>
      <c r="K21" s="657">
        <v>176</v>
      </c>
      <c r="L21" s="657">
        <v>90</v>
      </c>
      <c r="M21" s="658">
        <v>194</v>
      </c>
      <c r="N21" s="791" t="s">
        <v>1413</v>
      </c>
    </row>
    <row r="22" spans="1:14" s="210" customFormat="1" ht="18" customHeight="1">
      <c r="A22" s="497" t="s">
        <v>1414</v>
      </c>
      <c r="B22" s="789" t="s">
        <v>1397</v>
      </c>
      <c r="C22" s="790" t="s">
        <v>1397</v>
      </c>
      <c r="D22" s="790" t="s">
        <v>1397</v>
      </c>
      <c r="E22" s="514" t="s">
        <v>1397</v>
      </c>
      <c r="F22" s="514" t="s">
        <v>1397</v>
      </c>
      <c r="G22" s="364" t="s">
        <v>650</v>
      </c>
      <c r="H22" s="578">
        <v>3</v>
      </c>
      <c r="I22" s="578">
        <v>14602</v>
      </c>
      <c r="J22" s="578">
        <v>2542</v>
      </c>
      <c r="K22" s="657">
        <v>150</v>
      </c>
      <c r="L22" s="657">
        <v>37</v>
      </c>
      <c r="M22" s="658">
        <v>132</v>
      </c>
      <c r="N22" s="791" t="s">
        <v>1415</v>
      </c>
    </row>
    <row r="23" spans="1:14" s="210" customFormat="1" ht="18" customHeight="1">
      <c r="A23" s="497" t="s">
        <v>1416</v>
      </c>
      <c r="B23" s="789" t="s">
        <v>1397</v>
      </c>
      <c r="C23" s="790" t="s">
        <v>1397</v>
      </c>
      <c r="D23" s="790" t="s">
        <v>1397</v>
      </c>
      <c r="E23" s="514" t="s">
        <v>1397</v>
      </c>
      <c r="F23" s="514" t="s">
        <v>1397</v>
      </c>
      <c r="G23" s="364" t="s">
        <v>650</v>
      </c>
      <c r="H23" s="578">
        <v>3</v>
      </c>
      <c r="I23" s="578">
        <v>14602</v>
      </c>
      <c r="J23" s="578">
        <v>2542</v>
      </c>
      <c r="K23" s="657">
        <v>172</v>
      </c>
      <c r="L23" s="657">
        <v>59</v>
      </c>
      <c r="M23" s="658">
        <v>153</v>
      </c>
      <c r="N23" s="791" t="s">
        <v>1417</v>
      </c>
    </row>
    <row r="24" spans="1:14" s="210" customFormat="1" ht="18" customHeight="1">
      <c r="A24" s="497" t="s">
        <v>1418</v>
      </c>
      <c r="B24" s="789" t="s">
        <v>1397</v>
      </c>
      <c r="C24" s="790" t="s">
        <v>1397</v>
      </c>
      <c r="D24" s="790" t="s">
        <v>1397</v>
      </c>
      <c r="E24" s="514" t="s">
        <v>1397</v>
      </c>
      <c r="F24" s="514" t="s">
        <v>1397</v>
      </c>
      <c r="G24" s="364" t="s">
        <v>650</v>
      </c>
      <c r="H24" s="578">
        <v>3</v>
      </c>
      <c r="I24" s="578">
        <v>14602</v>
      </c>
      <c r="J24" s="578">
        <v>2542</v>
      </c>
      <c r="K24" s="657">
        <v>154</v>
      </c>
      <c r="L24" s="657">
        <v>45</v>
      </c>
      <c r="M24" s="658">
        <v>151</v>
      </c>
      <c r="N24" s="791" t="s">
        <v>1419</v>
      </c>
    </row>
    <row r="25" spans="1:14" s="210" customFormat="1" ht="18" customHeight="1">
      <c r="A25" s="501" t="s">
        <v>1420</v>
      </c>
      <c r="B25" s="792" t="s">
        <v>1397</v>
      </c>
      <c r="C25" s="793" t="s">
        <v>1397</v>
      </c>
      <c r="D25" s="793" t="s">
        <v>1397</v>
      </c>
      <c r="E25" s="537" t="s">
        <v>1397</v>
      </c>
      <c r="F25" s="537" t="s">
        <v>1397</v>
      </c>
      <c r="G25" s="1083" t="s">
        <v>650</v>
      </c>
      <c r="H25" s="794">
        <v>3</v>
      </c>
      <c r="I25" s="794">
        <v>14602</v>
      </c>
      <c r="J25" s="794">
        <v>2542</v>
      </c>
      <c r="K25" s="659">
        <v>154</v>
      </c>
      <c r="L25" s="659">
        <v>36</v>
      </c>
      <c r="M25" s="660">
        <v>171</v>
      </c>
      <c r="N25" s="795" t="s">
        <v>1421</v>
      </c>
    </row>
    <row r="26" spans="1:14" ht="26.25" customHeight="1">
      <c r="A26" s="1132" t="s">
        <v>1083</v>
      </c>
      <c r="B26" s="1133"/>
      <c r="C26" s="1133"/>
      <c r="D26" s="1133"/>
      <c r="E26" s="1133"/>
      <c r="F26" s="386"/>
      <c r="G26" s="386"/>
      <c r="H26" s="386"/>
      <c r="I26" s="1134" t="s">
        <v>1084</v>
      </c>
      <c r="J26" s="1134"/>
      <c r="K26" s="1134"/>
      <c r="L26" s="1134"/>
      <c r="M26" s="1134"/>
      <c r="N26" s="413"/>
    </row>
    <row r="27" spans="1:14" ht="12.75">
      <c r="A27" s="86" t="s">
        <v>557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7" t="s">
        <v>1422</v>
      </c>
    </row>
    <row r="28" spans="1:14" ht="12.75">
      <c r="A28" s="797" t="s">
        <v>558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</row>
    <row r="29" spans="1:14" ht="12.75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</row>
  </sheetData>
  <mergeCells count="11">
    <mergeCell ref="A1:N1"/>
    <mergeCell ref="B3:D3"/>
    <mergeCell ref="E3:G3"/>
    <mergeCell ref="H3:J3"/>
    <mergeCell ref="K3:M3"/>
    <mergeCell ref="A3:A7"/>
    <mergeCell ref="N3:N7"/>
    <mergeCell ref="A26:E26"/>
    <mergeCell ref="I26:M26"/>
    <mergeCell ref="F4:G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3">
      <selection activeCell="G13" sqref="G13"/>
    </sheetView>
  </sheetViews>
  <sheetFormatPr defaultColWidth="9.140625" defaultRowHeight="12.75"/>
  <cols>
    <col min="1" max="1" width="12.28125" style="1" customWidth="1"/>
    <col min="2" max="3" width="10.140625" style="1" customWidth="1"/>
    <col min="4" max="4" width="9.7109375" style="1" customWidth="1"/>
    <col min="5" max="5" width="11.00390625" style="1" customWidth="1"/>
    <col min="6" max="7" width="13.00390625" style="1" customWidth="1"/>
    <col min="8" max="8" width="10.421875" style="1" customWidth="1"/>
    <col min="9" max="9" width="9.421875" style="1" customWidth="1"/>
    <col min="10" max="10" width="9.28125" style="1" customWidth="1"/>
    <col min="11" max="11" width="9.8515625" style="1" customWidth="1"/>
    <col min="12" max="13" width="13.00390625" style="1" customWidth="1"/>
    <col min="14" max="14" width="11.00390625" style="1" customWidth="1"/>
    <col min="15" max="16384" width="9.140625" style="1" customWidth="1"/>
  </cols>
  <sheetData>
    <row r="1" spans="1:14" ht="32.25" customHeight="1">
      <c r="A1" s="1088" t="s">
        <v>700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4" ht="18" customHeight="1">
      <c r="A2" s="1" t="s">
        <v>679</v>
      </c>
      <c r="N2" s="24" t="s">
        <v>680</v>
      </c>
    </row>
    <row r="3" spans="1:14" ht="21.75" customHeight="1">
      <c r="A3" s="1125" t="s">
        <v>380</v>
      </c>
      <c r="B3" s="1032" t="s">
        <v>706</v>
      </c>
      <c r="C3" s="1030"/>
      <c r="D3" s="1030"/>
      <c r="E3" s="1030" t="s">
        <v>707</v>
      </c>
      <c r="F3" s="1030"/>
      <c r="G3" s="1031"/>
      <c r="H3" s="1032" t="s">
        <v>708</v>
      </c>
      <c r="I3" s="1030"/>
      <c r="J3" s="1030"/>
      <c r="K3" s="1139" t="s">
        <v>709</v>
      </c>
      <c r="L3" s="1030"/>
      <c r="M3" s="1031"/>
      <c r="N3" s="1142" t="s">
        <v>379</v>
      </c>
    </row>
    <row r="4" spans="1:14" ht="21.75" customHeight="1">
      <c r="A4" s="1010"/>
      <c r="B4" s="33" t="s">
        <v>685</v>
      </c>
      <c r="C4" s="33" t="s">
        <v>686</v>
      </c>
      <c r="D4" s="33" t="s">
        <v>687</v>
      </c>
      <c r="E4" s="33" t="s">
        <v>688</v>
      </c>
      <c r="F4" s="1029" t="s">
        <v>866</v>
      </c>
      <c r="G4" s="1031"/>
      <c r="H4" s="95" t="s">
        <v>867</v>
      </c>
      <c r="I4" s="33" t="s">
        <v>868</v>
      </c>
      <c r="J4" s="33" t="s">
        <v>869</v>
      </c>
      <c r="K4" s="33" t="s">
        <v>870</v>
      </c>
      <c r="L4" s="1029" t="s">
        <v>935</v>
      </c>
      <c r="M4" s="1031"/>
      <c r="N4" s="1027"/>
    </row>
    <row r="5" spans="1:14" ht="21.75" customHeight="1">
      <c r="A5" s="1010"/>
      <c r="B5" s="17"/>
      <c r="C5" s="17"/>
      <c r="D5" s="89" t="s">
        <v>691</v>
      </c>
      <c r="E5" s="89" t="s">
        <v>692</v>
      </c>
      <c r="F5" s="33" t="s">
        <v>693</v>
      </c>
      <c r="G5" s="89" t="s">
        <v>676</v>
      </c>
      <c r="H5" s="8"/>
      <c r="I5" s="17"/>
      <c r="J5" s="89" t="s">
        <v>936</v>
      </c>
      <c r="K5" s="89" t="s">
        <v>937</v>
      </c>
      <c r="L5" s="89" t="s">
        <v>693</v>
      </c>
      <c r="M5" s="89" t="s">
        <v>694</v>
      </c>
      <c r="N5" s="1027"/>
    </row>
    <row r="6" spans="1:14" ht="21.75" customHeight="1">
      <c r="A6" s="1010"/>
      <c r="B6" s="17" t="s">
        <v>180</v>
      </c>
      <c r="C6" s="17" t="s">
        <v>705</v>
      </c>
      <c r="D6" s="17"/>
      <c r="E6" s="17" t="s">
        <v>180</v>
      </c>
      <c r="F6" s="15"/>
      <c r="G6" s="17"/>
      <c r="H6" s="8" t="s">
        <v>938</v>
      </c>
      <c r="I6" s="17" t="s">
        <v>939</v>
      </c>
      <c r="J6" s="17"/>
      <c r="K6" s="17" t="s">
        <v>938</v>
      </c>
      <c r="L6" s="15"/>
      <c r="M6" s="17"/>
      <c r="N6" s="1027"/>
    </row>
    <row r="7" spans="1:14" ht="21.75" customHeight="1">
      <c r="A7" s="1011"/>
      <c r="B7" s="11" t="s">
        <v>696</v>
      </c>
      <c r="C7" s="12" t="s">
        <v>697</v>
      </c>
      <c r="D7" s="12" t="s">
        <v>698</v>
      </c>
      <c r="E7" s="12" t="s">
        <v>699</v>
      </c>
      <c r="F7" s="12" t="s">
        <v>314</v>
      </c>
      <c r="G7" s="12" t="s">
        <v>315</v>
      </c>
      <c r="H7" s="11" t="s">
        <v>940</v>
      </c>
      <c r="I7" s="12" t="s">
        <v>941</v>
      </c>
      <c r="J7" s="12" t="s">
        <v>942</v>
      </c>
      <c r="K7" s="12" t="s">
        <v>943</v>
      </c>
      <c r="L7" s="12" t="s">
        <v>314</v>
      </c>
      <c r="M7" s="12" t="s">
        <v>315</v>
      </c>
      <c r="N7" s="1028"/>
    </row>
    <row r="8" spans="1:14" s="210" customFormat="1" ht="20.25" customHeight="1">
      <c r="A8" s="231" t="s">
        <v>138</v>
      </c>
      <c r="B8" s="228">
        <v>3</v>
      </c>
      <c r="C8" s="222">
        <v>5820</v>
      </c>
      <c r="D8" s="222">
        <v>1590</v>
      </c>
      <c r="E8" s="293">
        <v>1485</v>
      </c>
      <c r="F8" s="337">
        <v>331</v>
      </c>
      <c r="G8" s="337">
        <v>510</v>
      </c>
      <c r="H8" s="228">
        <v>1</v>
      </c>
      <c r="I8" s="228">
        <v>36</v>
      </c>
      <c r="J8" s="228">
        <v>91</v>
      </c>
      <c r="K8" s="294">
        <v>1676</v>
      </c>
      <c r="L8" s="228">
        <v>32</v>
      </c>
      <c r="M8" s="228">
        <v>0</v>
      </c>
      <c r="N8" s="232" t="s">
        <v>138</v>
      </c>
    </row>
    <row r="9" spans="1:14" s="210" customFormat="1" ht="20.25" customHeight="1">
      <c r="A9" s="231" t="s">
        <v>139</v>
      </c>
      <c r="B9" s="228">
        <v>3</v>
      </c>
      <c r="C9" s="222">
        <v>5820</v>
      </c>
      <c r="D9" s="222">
        <v>1590</v>
      </c>
      <c r="E9" s="293">
        <v>1450</v>
      </c>
      <c r="F9" s="337">
        <v>287</v>
      </c>
      <c r="G9" s="337">
        <v>432</v>
      </c>
      <c r="H9" s="228">
        <v>1</v>
      </c>
      <c r="I9" s="228">
        <v>36</v>
      </c>
      <c r="J9" s="228">
        <v>91</v>
      </c>
      <c r="K9" s="294">
        <v>1848</v>
      </c>
      <c r="L9" s="228">
        <v>33</v>
      </c>
      <c r="M9" s="228">
        <v>0</v>
      </c>
      <c r="N9" s="232" t="s">
        <v>139</v>
      </c>
    </row>
    <row r="10" spans="1:14" s="210" customFormat="1" ht="20.25" customHeight="1">
      <c r="A10" s="231" t="s">
        <v>153</v>
      </c>
      <c r="B10" s="228">
        <v>3</v>
      </c>
      <c r="C10" s="222">
        <v>5820</v>
      </c>
      <c r="D10" s="222">
        <v>1590</v>
      </c>
      <c r="E10" s="293">
        <v>1443</v>
      </c>
      <c r="F10" s="337">
        <v>252</v>
      </c>
      <c r="G10" s="337">
        <v>250</v>
      </c>
      <c r="H10" s="228">
        <v>1</v>
      </c>
      <c r="I10" s="228">
        <v>36</v>
      </c>
      <c r="J10" s="228">
        <v>91</v>
      </c>
      <c r="K10" s="294">
        <v>1784</v>
      </c>
      <c r="L10" s="228">
        <v>37</v>
      </c>
      <c r="M10" s="228">
        <v>0</v>
      </c>
      <c r="N10" s="232" t="s">
        <v>153</v>
      </c>
    </row>
    <row r="11" spans="1:14" s="376" customFormat="1" ht="20.25" customHeight="1">
      <c r="A11" s="223" t="s">
        <v>140</v>
      </c>
      <c r="B11" s="342">
        <v>3</v>
      </c>
      <c r="C11" s="229">
        <v>5820</v>
      </c>
      <c r="D11" s="229">
        <v>1590</v>
      </c>
      <c r="E11" s="374">
        <v>1403</v>
      </c>
      <c r="F11" s="356">
        <v>221</v>
      </c>
      <c r="G11" s="356">
        <v>421</v>
      </c>
      <c r="H11" s="343">
        <v>1</v>
      </c>
      <c r="I11" s="343">
        <v>36</v>
      </c>
      <c r="J11" s="343">
        <v>91</v>
      </c>
      <c r="K11" s="375">
        <v>1566</v>
      </c>
      <c r="L11" s="343">
        <v>48</v>
      </c>
      <c r="M11" s="343" t="s">
        <v>650</v>
      </c>
      <c r="N11" s="227" t="s">
        <v>140</v>
      </c>
    </row>
    <row r="12" spans="1:14" s="376" customFormat="1" ht="20.25" customHeight="1">
      <c r="A12" s="223" t="s">
        <v>752</v>
      </c>
      <c r="B12" s="342">
        <v>3</v>
      </c>
      <c r="C12" s="229">
        <v>10144</v>
      </c>
      <c r="D12" s="229">
        <v>1694</v>
      </c>
      <c r="E12" s="374">
        <v>1772</v>
      </c>
      <c r="F12" s="356">
        <v>278</v>
      </c>
      <c r="G12" s="356">
        <v>770</v>
      </c>
      <c r="H12" s="343">
        <v>2</v>
      </c>
      <c r="I12" s="343">
        <v>209</v>
      </c>
      <c r="J12" s="343">
        <v>331</v>
      </c>
      <c r="K12" s="375">
        <v>4575</v>
      </c>
      <c r="L12" s="343">
        <v>230</v>
      </c>
      <c r="M12" s="343" t="s">
        <v>650</v>
      </c>
      <c r="N12" s="227" t="s">
        <v>752</v>
      </c>
    </row>
    <row r="13" spans="1:14" s="292" customFormat="1" ht="20.25" customHeight="1">
      <c r="A13" s="211" t="s">
        <v>755</v>
      </c>
      <c r="B13" s="432">
        <v>3</v>
      </c>
      <c r="C13" s="433">
        <v>10144</v>
      </c>
      <c r="D13" s="433">
        <v>1694</v>
      </c>
      <c r="E13" s="539">
        <f>SUM(E14:E25)</f>
        <v>1841</v>
      </c>
      <c r="F13" s="539">
        <f>SUM(F14:F25)</f>
        <v>336</v>
      </c>
      <c r="G13" s="539">
        <f>SUM(G14:G25)</f>
        <v>840</v>
      </c>
      <c r="H13" s="433">
        <v>2</v>
      </c>
      <c r="I13" s="433">
        <v>209</v>
      </c>
      <c r="J13" s="433">
        <v>331</v>
      </c>
      <c r="K13" s="539">
        <f>SUM(K14:K25)</f>
        <v>4780</v>
      </c>
      <c r="L13" s="539">
        <f>SUM(L14:L25)</f>
        <v>330</v>
      </c>
      <c r="M13" s="540">
        <f>SUM(M15:M26)</f>
        <v>0</v>
      </c>
      <c r="N13" s="212" t="s">
        <v>1393</v>
      </c>
    </row>
    <row r="14" spans="1:14" s="210" customFormat="1" ht="20.25" customHeight="1">
      <c r="A14" s="231" t="s">
        <v>212</v>
      </c>
      <c r="B14" s="682">
        <v>3</v>
      </c>
      <c r="C14" s="674">
        <v>10144</v>
      </c>
      <c r="D14" s="674">
        <v>1694</v>
      </c>
      <c r="E14" s="657">
        <v>151</v>
      </c>
      <c r="F14" s="657">
        <v>18</v>
      </c>
      <c r="G14" s="657">
        <v>91</v>
      </c>
      <c r="H14" s="674">
        <v>2</v>
      </c>
      <c r="I14" s="674">
        <v>209</v>
      </c>
      <c r="J14" s="674">
        <v>331</v>
      </c>
      <c r="K14" s="657">
        <v>248</v>
      </c>
      <c r="L14" s="657">
        <v>13</v>
      </c>
      <c r="M14" s="803">
        <f aca="true" t="shared" si="0" ref="M14:M25">SUM(M16:M27)</f>
        <v>0</v>
      </c>
      <c r="N14" s="232" t="s">
        <v>213</v>
      </c>
    </row>
    <row r="15" spans="1:14" s="210" customFormat="1" ht="20.25" customHeight="1">
      <c r="A15" s="231" t="s">
        <v>214</v>
      </c>
      <c r="B15" s="682">
        <v>3</v>
      </c>
      <c r="C15" s="674">
        <v>10144</v>
      </c>
      <c r="D15" s="674">
        <v>1694</v>
      </c>
      <c r="E15" s="657">
        <v>148</v>
      </c>
      <c r="F15" s="657">
        <v>21</v>
      </c>
      <c r="G15" s="657">
        <v>84</v>
      </c>
      <c r="H15" s="674">
        <v>2</v>
      </c>
      <c r="I15" s="674">
        <v>209</v>
      </c>
      <c r="J15" s="674">
        <v>331</v>
      </c>
      <c r="K15" s="657">
        <v>316</v>
      </c>
      <c r="L15" s="657">
        <v>14</v>
      </c>
      <c r="M15" s="803">
        <f t="shared" si="0"/>
        <v>0</v>
      </c>
      <c r="N15" s="232" t="s">
        <v>215</v>
      </c>
    </row>
    <row r="16" spans="1:14" s="210" customFormat="1" ht="20.25" customHeight="1">
      <c r="A16" s="231" t="s">
        <v>216</v>
      </c>
      <c r="B16" s="682">
        <v>3</v>
      </c>
      <c r="C16" s="674">
        <v>10144</v>
      </c>
      <c r="D16" s="674">
        <v>1694</v>
      </c>
      <c r="E16" s="657">
        <v>140</v>
      </c>
      <c r="F16" s="657">
        <v>17</v>
      </c>
      <c r="G16" s="657">
        <v>64</v>
      </c>
      <c r="H16" s="674">
        <v>2</v>
      </c>
      <c r="I16" s="674">
        <v>209</v>
      </c>
      <c r="J16" s="674">
        <v>331</v>
      </c>
      <c r="K16" s="657">
        <v>360</v>
      </c>
      <c r="L16" s="657">
        <v>21</v>
      </c>
      <c r="M16" s="803">
        <f t="shared" si="0"/>
        <v>0</v>
      </c>
      <c r="N16" s="232" t="s">
        <v>217</v>
      </c>
    </row>
    <row r="17" spans="1:14" s="210" customFormat="1" ht="20.25" customHeight="1">
      <c r="A17" s="231" t="s">
        <v>218</v>
      </c>
      <c r="B17" s="682">
        <v>3</v>
      </c>
      <c r="C17" s="674">
        <v>10144</v>
      </c>
      <c r="D17" s="674">
        <v>1694</v>
      </c>
      <c r="E17" s="657">
        <v>154</v>
      </c>
      <c r="F17" s="657">
        <v>39</v>
      </c>
      <c r="G17" s="657">
        <v>73</v>
      </c>
      <c r="H17" s="674">
        <v>2</v>
      </c>
      <c r="I17" s="674">
        <v>209</v>
      </c>
      <c r="J17" s="674">
        <v>331</v>
      </c>
      <c r="K17" s="657">
        <v>414</v>
      </c>
      <c r="L17" s="657">
        <v>36</v>
      </c>
      <c r="M17" s="803">
        <f t="shared" si="0"/>
        <v>0</v>
      </c>
      <c r="N17" s="232" t="s">
        <v>219</v>
      </c>
    </row>
    <row r="18" spans="1:14" s="210" customFormat="1" ht="20.25" customHeight="1">
      <c r="A18" s="231" t="s">
        <v>220</v>
      </c>
      <c r="B18" s="682">
        <v>3</v>
      </c>
      <c r="C18" s="674">
        <v>10144</v>
      </c>
      <c r="D18" s="674">
        <v>1694</v>
      </c>
      <c r="E18" s="657">
        <v>168</v>
      </c>
      <c r="F18" s="657">
        <v>47</v>
      </c>
      <c r="G18" s="657">
        <v>63</v>
      </c>
      <c r="H18" s="674">
        <v>2</v>
      </c>
      <c r="I18" s="674">
        <v>209</v>
      </c>
      <c r="J18" s="674">
        <v>331</v>
      </c>
      <c r="K18" s="657">
        <v>476</v>
      </c>
      <c r="L18" s="657">
        <v>43</v>
      </c>
      <c r="M18" s="803">
        <f t="shared" si="0"/>
        <v>0</v>
      </c>
      <c r="N18" s="232" t="s">
        <v>221</v>
      </c>
    </row>
    <row r="19" spans="1:14" s="210" customFormat="1" ht="20.25" customHeight="1">
      <c r="A19" s="231" t="s">
        <v>222</v>
      </c>
      <c r="B19" s="682">
        <v>3</v>
      </c>
      <c r="C19" s="674">
        <v>10144</v>
      </c>
      <c r="D19" s="674">
        <v>1694</v>
      </c>
      <c r="E19" s="657">
        <v>146</v>
      </c>
      <c r="F19" s="657">
        <v>26</v>
      </c>
      <c r="G19" s="657">
        <v>54</v>
      </c>
      <c r="H19" s="674">
        <v>2</v>
      </c>
      <c r="I19" s="674">
        <v>209</v>
      </c>
      <c r="J19" s="674">
        <v>331</v>
      </c>
      <c r="K19" s="657">
        <v>420</v>
      </c>
      <c r="L19" s="657">
        <v>28</v>
      </c>
      <c r="M19" s="803">
        <f t="shared" si="0"/>
        <v>0</v>
      </c>
      <c r="N19" s="232" t="s">
        <v>223</v>
      </c>
    </row>
    <row r="20" spans="1:14" s="210" customFormat="1" ht="20.25" customHeight="1">
      <c r="A20" s="231" t="s">
        <v>224</v>
      </c>
      <c r="B20" s="682">
        <v>3</v>
      </c>
      <c r="C20" s="674">
        <v>10144</v>
      </c>
      <c r="D20" s="674">
        <v>1694</v>
      </c>
      <c r="E20" s="657">
        <v>138</v>
      </c>
      <c r="F20" s="657">
        <v>30</v>
      </c>
      <c r="G20" s="657">
        <v>53</v>
      </c>
      <c r="H20" s="674">
        <v>2</v>
      </c>
      <c r="I20" s="674">
        <v>209</v>
      </c>
      <c r="J20" s="674">
        <v>331</v>
      </c>
      <c r="K20" s="657">
        <v>396</v>
      </c>
      <c r="L20" s="657">
        <v>22</v>
      </c>
      <c r="M20" s="803">
        <f t="shared" si="0"/>
        <v>0</v>
      </c>
      <c r="N20" s="232" t="s">
        <v>225</v>
      </c>
    </row>
    <row r="21" spans="1:14" s="210" customFormat="1" ht="20.25" customHeight="1">
      <c r="A21" s="231" t="s">
        <v>226</v>
      </c>
      <c r="B21" s="682">
        <v>3</v>
      </c>
      <c r="C21" s="674">
        <v>10144</v>
      </c>
      <c r="D21" s="674">
        <v>1694</v>
      </c>
      <c r="E21" s="657">
        <v>173</v>
      </c>
      <c r="F21" s="657">
        <v>50</v>
      </c>
      <c r="G21" s="657">
        <v>72</v>
      </c>
      <c r="H21" s="674">
        <v>2</v>
      </c>
      <c r="I21" s="674">
        <v>209</v>
      </c>
      <c r="J21" s="674">
        <v>331</v>
      </c>
      <c r="K21" s="657">
        <v>502</v>
      </c>
      <c r="L21" s="657">
        <v>39</v>
      </c>
      <c r="M21" s="803">
        <f t="shared" si="0"/>
        <v>0</v>
      </c>
      <c r="N21" s="232" t="s">
        <v>227</v>
      </c>
    </row>
    <row r="22" spans="1:14" s="210" customFormat="1" ht="20.25" customHeight="1">
      <c r="A22" s="231" t="s">
        <v>266</v>
      </c>
      <c r="B22" s="682">
        <v>3</v>
      </c>
      <c r="C22" s="674">
        <v>10144</v>
      </c>
      <c r="D22" s="674">
        <v>1694</v>
      </c>
      <c r="E22" s="657">
        <v>141</v>
      </c>
      <c r="F22" s="657">
        <v>22</v>
      </c>
      <c r="G22" s="657">
        <v>58</v>
      </c>
      <c r="H22" s="674">
        <v>2</v>
      </c>
      <c r="I22" s="674">
        <v>209</v>
      </c>
      <c r="J22" s="674">
        <v>331</v>
      </c>
      <c r="K22" s="657">
        <v>404</v>
      </c>
      <c r="L22" s="657">
        <v>21</v>
      </c>
      <c r="M22" s="803">
        <f t="shared" si="0"/>
        <v>0</v>
      </c>
      <c r="N22" s="232" t="s">
        <v>267</v>
      </c>
    </row>
    <row r="23" spans="1:14" s="210" customFormat="1" ht="20.25" customHeight="1">
      <c r="A23" s="231" t="s">
        <v>268</v>
      </c>
      <c r="B23" s="682">
        <v>3</v>
      </c>
      <c r="C23" s="674">
        <v>10144</v>
      </c>
      <c r="D23" s="674">
        <v>1694</v>
      </c>
      <c r="E23" s="657">
        <v>172</v>
      </c>
      <c r="F23" s="657">
        <v>32</v>
      </c>
      <c r="G23" s="657">
        <v>69</v>
      </c>
      <c r="H23" s="674">
        <v>2</v>
      </c>
      <c r="I23" s="674">
        <v>209</v>
      </c>
      <c r="J23" s="674">
        <v>331</v>
      </c>
      <c r="K23" s="657">
        <v>502</v>
      </c>
      <c r="L23" s="657">
        <v>43</v>
      </c>
      <c r="M23" s="803">
        <f t="shared" si="0"/>
        <v>0</v>
      </c>
      <c r="N23" s="232" t="s">
        <v>269</v>
      </c>
    </row>
    <row r="24" spans="1:14" s="210" customFormat="1" ht="20.25" customHeight="1">
      <c r="A24" s="231" t="s">
        <v>270</v>
      </c>
      <c r="B24" s="682">
        <v>3</v>
      </c>
      <c r="C24" s="674">
        <v>10144</v>
      </c>
      <c r="D24" s="674">
        <v>1694</v>
      </c>
      <c r="E24" s="657">
        <v>154</v>
      </c>
      <c r="F24" s="657">
        <v>19</v>
      </c>
      <c r="G24" s="657">
        <v>71</v>
      </c>
      <c r="H24" s="674">
        <v>2</v>
      </c>
      <c r="I24" s="674">
        <v>209</v>
      </c>
      <c r="J24" s="674">
        <v>331</v>
      </c>
      <c r="K24" s="657">
        <v>382</v>
      </c>
      <c r="L24" s="657">
        <v>29</v>
      </c>
      <c r="M24" s="803">
        <f t="shared" si="0"/>
        <v>0</v>
      </c>
      <c r="N24" s="232" t="s">
        <v>271</v>
      </c>
    </row>
    <row r="25" spans="1:14" s="210" customFormat="1" ht="20.25" customHeight="1">
      <c r="A25" s="235" t="s">
        <v>272</v>
      </c>
      <c r="B25" s="683">
        <v>3</v>
      </c>
      <c r="C25" s="676">
        <v>10144</v>
      </c>
      <c r="D25" s="676">
        <v>1694</v>
      </c>
      <c r="E25" s="659">
        <v>156</v>
      </c>
      <c r="F25" s="659">
        <v>15</v>
      </c>
      <c r="G25" s="659">
        <v>88</v>
      </c>
      <c r="H25" s="676">
        <v>2</v>
      </c>
      <c r="I25" s="676">
        <v>209</v>
      </c>
      <c r="J25" s="676">
        <v>331</v>
      </c>
      <c r="K25" s="659">
        <v>360</v>
      </c>
      <c r="L25" s="659">
        <v>21</v>
      </c>
      <c r="M25" s="804">
        <f t="shared" si="0"/>
        <v>0</v>
      </c>
      <c r="N25" s="236" t="s">
        <v>273</v>
      </c>
    </row>
    <row r="26" spans="1:14" ht="35.25" customHeight="1">
      <c r="A26" s="1132" t="s">
        <v>1083</v>
      </c>
      <c r="B26" s="1132"/>
      <c r="C26" s="1132"/>
      <c r="D26" s="1132"/>
      <c r="E26" s="1132"/>
      <c r="F26" s="386"/>
      <c r="G26" s="386"/>
      <c r="H26" s="386"/>
      <c r="I26" s="1141" t="s">
        <v>1084</v>
      </c>
      <c r="J26" s="1141"/>
      <c r="K26" s="1141"/>
      <c r="L26" s="1141"/>
      <c r="M26" s="1141"/>
      <c r="N26" s="24"/>
    </row>
  </sheetData>
  <mergeCells count="11">
    <mergeCell ref="A1:N1"/>
    <mergeCell ref="B3:D3"/>
    <mergeCell ref="E3:G3"/>
    <mergeCell ref="H3:J3"/>
    <mergeCell ref="K3:M3"/>
    <mergeCell ref="N3:N7"/>
    <mergeCell ref="A3:A7"/>
    <mergeCell ref="A26:E26"/>
    <mergeCell ref="I26:M26"/>
    <mergeCell ref="F4:G4"/>
    <mergeCell ref="L4:M4"/>
  </mergeCells>
  <printOptions/>
  <pageMargins left="0.7480314960629921" right="0.7480314960629921" top="0.78" bottom="0.76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3">
      <selection activeCell="I19" sqref="I19"/>
    </sheetView>
  </sheetViews>
  <sheetFormatPr defaultColWidth="9.140625" defaultRowHeight="12.75"/>
  <cols>
    <col min="1" max="1" width="12.421875" style="1" customWidth="1"/>
    <col min="2" max="5" width="10.8515625" style="1" customWidth="1"/>
    <col min="6" max="7" width="10.28125" style="1" customWidth="1"/>
    <col min="8" max="11" width="11.421875" style="1" customWidth="1"/>
    <col min="12" max="13" width="10.7109375" style="1" customWidth="1"/>
    <col min="14" max="14" width="12.7109375" style="1" customWidth="1"/>
    <col min="15" max="16384" width="9.140625" style="1" customWidth="1"/>
  </cols>
  <sheetData>
    <row r="1" spans="1:14" ht="32.25" customHeight="1">
      <c r="A1" s="1088" t="s">
        <v>944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4" ht="18" customHeight="1">
      <c r="A2" s="1" t="s">
        <v>679</v>
      </c>
      <c r="N2" s="24" t="s">
        <v>680</v>
      </c>
    </row>
    <row r="3" spans="1:14" s="14" customFormat="1" ht="30" customHeight="1">
      <c r="A3" s="1125" t="s">
        <v>380</v>
      </c>
      <c r="B3" s="1032" t="s">
        <v>945</v>
      </c>
      <c r="C3" s="1030"/>
      <c r="D3" s="1030"/>
      <c r="E3" s="1030" t="s">
        <v>946</v>
      </c>
      <c r="F3" s="1030"/>
      <c r="G3" s="1031"/>
      <c r="H3" s="1032" t="s">
        <v>947</v>
      </c>
      <c r="I3" s="1030"/>
      <c r="J3" s="1030"/>
      <c r="K3" s="1030" t="s">
        <v>948</v>
      </c>
      <c r="L3" s="1030"/>
      <c r="M3" s="1031"/>
      <c r="N3" s="1142" t="s">
        <v>379</v>
      </c>
    </row>
    <row r="4" spans="1:14" ht="36.75" customHeight="1">
      <c r="A4" s="1010"/>
      <c r="B4" s="33" t="s">
        <v>685</v>
      </c>
      <c r="C4" s="33" t="s">
        <v>686</v>
      </c>
      <c r="D4" s="33" t="s">
        <v>687</v>
      </c>
      <c r="E4" s="33" t="s">
        <v>949</v>
      </c>
      <c r="F4" s="1144" t="s">
        <v>950</v>
      </c>
      <c r="G4" s="1031"/>
      <c r="H4" s="95" t="s">
        <v>690</v>
      </c>
      <c r="I4" s="33" t="s">
        <v>686</v>
      </c>
      <c r="J4" s="33" t="s">
        <v>951</v>
      </c>
      <c r="K4" s="33" t="s">
        <v>949</v>
      </c>
      <c r="L4" s="1144" t="s">
        <v>950</v>
      </c>
      <c r="M4" s="1145"/>
      <c r="N4" s="1027"/>
    </row>
    <row r="5" spans="1:14" ht="23.25" customHeight="1">
      <c r="A5" s="1010"/>
      <c r="B5" s="17"/>
      <c r="C5" s="17"/>
      <c r="D5" s="89" t="s">
        <v>691</v>
      </c>
      <c r="E5" s="89" t="s">
        <v>952</v>
      </c>
      <c r="F5" s="33" t="s">
        <v>693</v>
      </c>
      <c r="G5" s="89" t="s">
        <v>676</v>
      </c>
      <c r="H5" s="8"/>
      <c r="I5" s="17"/>
      <c r="J5" s="89" t="s">
        <v>953</v>
      </c>
      <c r="K5" s="89" t="s">
        <v>952</v>
      </c>
      <c r="L5" s="89" t="s">
        <v>693</v>
      </c>
      <c r="M5" s="89" t="s">
        <v>676</v>
      </c>
      <c r="N5" s="1027"/>
    </row>
    <row r="6" spans="1:14" ht="25.5" customHeight="1">
      <c r="A6" s="1010"/>
      <c r="B6" s="17" t="s">
        <v>180</v>
      </c>
      <c r="C6" s="17" t="s">
        <v>705</v>
      </c>
      <c r="D6" s="17"/>
      <c r="E6" s="17" t="s">
        <v>180</v>
      </c>
      <c r="F6" s="15"/>
      <c r="G6" s="17"/>
      <c r="H6" s="8" t="s">
        <v>180</v>
      </c>
      <c r="I6" s="17" t="s">
        <v>705</v>
      </c>
      <c r="J6" s="17"/>
      <c r="K6" s="17" t="s">
        <v>180</v>
      </c>
      <c r="L6" s="15"/>
      <c r="M6" s="17"/>
      <c r="N6" s="1027"/>
    </row>
    <row r="7" spans="1:14" ht="22.5" customHeight="1">
      <c r="A7" s="1011"/>
      <c r="B7" s="11" t="s">
        <v>696</v>
      </c>
      <c r="C7" s="12" t="s">
        <v>697</v>
      </c>
      <c r="D7" s="12" t="s">
        <v>698</v>
      </c>
      <c r="E7" s="12" t="s">
        <v>699</v>
      </c>
      <c r="F7" s="12" t="s">
        <v>314</v>
      </c>
      <c r="G7" s="12" t="s">
        <v>315</v>
      </c>
      <c r="H7" s="97" t="s">
        <v>954</v>
      </c>
      <c r="I7" s="12" t="s">
        <v>697</v>
      </c>
      <c r="J7" s="12" t="s">
        <v>698</v>
      </c>
      <c r="K7" s="12" t="s">
        <v>699</v>
      </c>
      <c r="L7" s="12" t="s">
        <v>314</v>
      </c>
      <c r="M7" s="12" t="s">
        <v>315</v>
      </c>
      <c r="N7" s="1028"/>
    </row>
    <row r="8" spans="1:14" s="210" customFormat="1" ht="18" customHeight="1">
      <c r="A8" s="231" t="s">
        <v>138</v>
      </c>
      <c r="B8" s="228">
        <v>1</v>
      </c>
      <c r="C8" s="228">
        <v>4065</v>
      </c>
      <c r="D8" s="228">
        <v>590</v>
      </c>
      <c r="E8" s="228">
        <v>552</v>
      </c>
      <c r="F8" s="228">
        <v>51</v>
      </c>
      <c r="G8" s="228">
        <v>204</v>
      </c>
      <c r="H8" s="228">
        <v>2</v>
      </c>
      <c r="I8" s="228">
        <v>10194</v>
      </c>
      <c r="J8" s="228">
        <v>1296</v>
      </c>
      <c r="K8" s="228">
        <v>515</v>
      </c>
      <c r="L8" s="228">
        <v>45</v>
      </c>
      <c r="M8" s="228">
        <v>664</v>
      </c>
      <c r="N8" s="232" t="s">
        <v>138</v>
      </c>
    </row>
    <row r="9" spans="1:14" s="210" customFormat="1" ht="18" customHeight="1">
      <c r="A9" s="231" t="s">
        <v>139</v>
      </c>
      <c r="B9" s="228">
        <v>1</v>
      </c>
      <c r="C9" s="228">
        <v>4065</v>
      </c>
      <c r="D9" s="228">
        <v>590</v>
      </c>
      <c r="E9" s="228">
        <v>148</v>
      </c>
      <c r="F9" s="228">
        <v>10</v>
      </c>
      <c r="G9" s="228">
        <v>52</v>
      </c>
      <c r="H9" s="228">
        <v>1</v>
      </c>
      <c r="I9" s="228">
        <v>6322</v>
      </c>
      <c r="J9" s="228">
        <v>695</v>
      </c>
      <c r="K9" s="228">
        <v>330</v>
      </c>
      <c r="L9" s="228">
        <v>64</v>
      </c>
      <c r="M9" s="228">
        <v>714</v>
      </c>
      <c r="N9" s="232" t="s">
        <v>139</v>
      </c>
    </row>
    <row r="10" spans="1:14" s="210" customFormat="1" ht="18" customHeight="1">
      <c r="A10" s="231" t="s">
        <v>153</v>
      </c>
      <c r="B10" s="228">
        <v>0</v>
      </c>
      <c r="C10" s="228">
        <v>0</v>
      </c>
      <c r="D10" s="228">
        <v>0</v>
      </c>
      <c r="E10" s="228">
        <v>0</v>
      </c>
      <c r="F10" s="228">
        <v>0</v>
      </c>
      <c r="G10" s="228">
        <v>0</v>
      </c>
      <c r="H10" s="228">
        <v>1</v>
      </c>
      <c r="I10" s="228">
        <v>6322</v>
      </c>
      <c r="J10" s="228">
        <v>695</v>
      </c>
      <c r="K10" s="228">
        <v>305</v>
      </c>
      <c r="L10" s="228">
        <v>91</v>
      </c>
      <c r="M10" s="228">
        <v>617</v>
      </c>
      <c r="N10" s="232" t="s">
        <v>153</v>
      </c>
    </row>
    <row r="11" spans="1:14" s="373" customFormat="1" ht="18" customHeight="1">
      <c r="A11" s="355" t="s">
        <v>1447</v>
      </c>
      <c r="B11" s="377">
        <v>0</v>
      </c>
      <c r="C11" s="378">
        <v>0</v>
      </c>
      <c r="D11" s="378">
        <v>0</v>
      </c>
      <c r="E11" s="378">
        <v>0</v>
      </c>
      <c r="F11" s="378">
        <v>0</v>
      </c>
      <c r="G11" s="378">
        <v>0</v>
      </c>
      <c r="H11" s="343">
        <v>1</v>
      </c>
      <c r="I11" s="342">
        <v>6322</v>
      </c>
      <c r="J11" s="343">
        <v>695</v>
      </c>
      <c r="K11" s="609">
        <v>298</v>
      </c>
      <c r="L11" s="609">
        <v>94</v>
      </c>
      <c r="M11" s="609">
        <v>652</v>
      </c>
      <c r="N11" s="311" t="s">
        <v>140</v>
      </c>
    </row>
    <row r="12" spans="1:14" s="373" customFormat="1" ht="18" customHeight="1">
      <c r="A12" s="355" t="s">
        <v>752</v>
      </c>
      <c r="B12" s="377">
        <v>0</v>
      </c>
      <c r="C12" s="378">
        <v>0</v>
      </c>
      <c r="D12" s="378">
        <v>0</v>
      </c>
      <c r="E12" s="378">
        <v>0</v>
      </c>
      <c r="F12" s="378">
        <v>0</v>
      </c>
      <c r="G12" s="378">
        <v>0</v>
      </c>
      <c r="H12" s="343">
        <v>1</v>
      </c>
      <c r="I12" s="342">
        <v>6322</v>
      </c>
      <c r="J12" s="343">
        <v>945</v>
      </c>
      <c r="K12" s="609">
        <v>303</v>
      </c>
      <c r="L12" s="609">
        <v>102</v>
      </c>
      <c r="M12" s="609">
        <v>637</v>
      </c>
      <c r="N12" s="311" t="s">
        <v>752</v>
      </c>
    </row>
    <row r="13" spans="1:15" s="292" customFormat="1" ht="18" customHeight="1">
      <c r="A13" s="471" t="s">
        <v>334</v>
      </c>
      <c r="B13" s="538">
        <v>0</v>
      </c>
      <c r="C13" s="539">
        <v>0</v>
      </c>
      <c r="D13" s="539">
        <v>0</v>
      </c>
      <c r="E13" s="539">
        <v>0</v>
      </c>
      <c r="F13" s="539">
        <v>0</v>
      </c>
      <c r="G13" s="539">
        <v>0</v>
      </c>
      <c r="H13" s="433">
        <v>1</v>
      </c>
      <c r="I13" s="433">
        <v>6322</v>
      </c>
      <c r="J13" s="433">
        <v>945</v>
      </c>
      <c r="K13" s="539">
        <f>SUM(K14:K25)</f>
        <v>299</v>
      </c>
      <c r="L13" s="539">
        <f>SUM(L14:L25)</f>
        <v>125</v>
      </c>
      <c r="M13" s="540">
        <f>SUM(M14:M25)</f>
        <v>693</v>
      </c>
      <c r="N13" s="714" t="s">
        <v>334</v>
      </c>
      <c r="O13" s="806"/>
    </row>
    <row r="14" spans="1:15" s="210" customFormat="1" ht="18" customHeight="1">
      <c r="A14" s="411" t="s">
        <v>1423</v>
      </c>
      <c r="B14" s="805">
        <v>0</v>
      </c>
      <c r="C14" s="796">
        <v>0</v>
      </c>
      <c r="D14" s="796">
        <v>0</v>
      </c>
      <c r="E14" s="796">
        <v>0</v>
      </c>
      <c r="F14" s="796">
        <v>0</v>
      </c>
      <c r="G14" s="796">
        <v>0</v>
      </c>
      <c r="H14" s="674">
        <v>1</v>
      </c>
      <c r="I14" s="674">
        <v>6322</v>
      </c>
      <c r="J14" s="674">
        <v>945</v>
      </c>
      <c r="K14" s="657">
        <v>24</v>
      </c>
      <c r="L14" s="657">
        <v>10</v>
      </c>
      <c r="M14" s="658">
        <v>59</v>
      </c>
      <c r="N14" s="791" t="s">
        <v>1424</v>
      </c>
      <c r="O14" s="36"/>
    </row>
    <row r="15" spans="1:15" s="210" customFormat="1" ht="18" customHeight="1">
      <c r="A15" s="411" t="s">
        <v>1425</v>
      </c>
      <c r="B15" s="805">
        <v>0</v>
      </c>
      <c r="C15" s="796">
        <v>0</v>
      </c>
      <c r="D15" s="796">
        <v>0</v>
      </c>
      <c r="E15" s="796">
        <v>0</v>
      </c>
      <c r="F15" s="796">
        <v>0</v>
      </c>
      <c r="G15" s="796">
        <v>0</v>
      </c>
      <c r="H15" s="674">
        <v>1</v>
      </c>
      <c r="I15" s="674">
        <v>6322</v>
      </c>
      <c r="J15" s="674">
        <v>945</v>
      </c>
      <c r="K15" s="657">
        <v>15</v>
      </c>
      <c r="L15" s="657">
        <v>6</v>
      </c>
      <c r="M15" s="658">
        <v>39</v>
      </c>
      <c r="N15" s="791" t="s">
        <v>1426</v>
      </c>
      <c r="O15" s="36"/>
    </row>
    <row r="16" spans="1:15" s="210" customFormat="1" ht="18" customHeight="1">
      <c r="A16" s="411" t="s">
        <v>1427</v>
      </c>
      <c r="B16" s="805">
        <v>0</v>
      </c>
      <c r="C16" s="796">
        <v>0</v>
      </c>
      <c r="D16" s="796">
        <v>0</v>
      </c>
      <c r="E16" s="796">
        <v>0</v>
      </c>
      <c r="F16" s="796">
        <v>0</v>
      </c>
      <c r="G16" s="796">
        <v>0</v>
      </c>
      <c r="H16" s="674">
        <v>1</v>
      </c>
      <c r="I16" s="674">
        <v>6322</v>
      </c>
      <c r="J16" s="674">
        <v>945</v>
      </c>
      <c r="K16" s="657">
        <v>26</v>
      </c>
      <c r="L16" s="657">
        <v>9</v>
      </c>
      <c r="M16" s="658">
        <v>60</v>
      </c>
      <c r="N16" s="791" t="s">
        <v>1428</v>
      </c>
      <c r="O16" s="36"/>
    </row>
    <row r="17" spans="1:15" s="210" customFormat="1" ht="18" customHeight="1">
      <c r="A17" s="411" t="s">
        <v>1429</v>
      </c>
      <c r="B17" s="805">
        <v>0</v>
      </c>
      <c r="C17" s="796">
        <v>0</v>
      </c>
      <c r="D17" s="796">
        <v>0</v>
      </c>
      <c r="E17" s="796">
        <v>0</v>
      </c>
      <c r="F17" s="796">
        <v>0</v>
      </c>
      <c r="G17" s="796">
        <v>0</v>
      </c>
      <c r="H17" s="674">
        <v>1</v>
      </c>
      <c r="I17" s="674">
        <v>6322</v>
      </c>
      <c r="J17" s="674">
        <v>945</v>
      </c>
      <c r="K17" s="657">
        <v>26</v>
      </c>
      <c r="L17" s="657">
        <v>12</v>
      </c>
      <c r="M17" s="658">
        <v>56</v>
      </c>
      <c r="N17" s="791" t="s">
        <v>1430</v>
      </c>
      <c r="O17" s="36"/>
    </row>
    <row r="18" spans="1:15" s="210" customFormat="1" ht="18" customHeight="1">
      <c r="A18" s="411" t="s">
        <v>1431</v>
      </c>
      <c r="B18" s="805">
        <v>0</v>
      </c>
      <c r="C18" s="796">
        <v>0</v>
      </c>
      <c r="D18" s="796">
        <v>0</v>
      </c>
      <c r="E18" s="796">
        <v>0</v>
      </c>
      <c r="F18" s="796">
        <v>0</v>
      </c>
      <c r="G18" s="796">
        <v>0</v>
      </c>
      <c r="H18" s="674">
        <v>1</v>
      </c>
      <c r="I18" s="674">
        <v>6322</v>
      </c>
      <c r="J18" s="674">
        <v>945</v>
      </c>
      <c r="K18" s="657">
        <v>27</v>
      </c>
      <c r="L18" s="657">
        <v>15</v>
      </c>
      <c r="M18" s="658">
        <v>52</v>
      </c>
      <c r="N18" s="791" t="s">
        <v>1432</v>
      </c>
      <c r="O18" s="36"/>
    </row>
    <row r="19" spans="1:15" s="210" customFormat="1" ht="18" customHeight="1">
      <c r="A19" s="411" t="s">
        <v>1433</v>
      </c>
      <c r="B19" s="805">
        <v>0</v>
      </c>
      <c r="C19" s="796">
        <v>0</v>
      </c>
      <c r="D19" s="796">
        <v>0</v>
      </c>
      <c r="E19" s="796">
        <v>0</v>
      </c>
      <c r="F19" s="796">
        <v>0</v>
      </c>
      <c r="G19" s="796">
        <v>0</v>
      </c>
      <c r="H19" s="674">
        <v>1</v>
      </c>
      <c r="I19" s="674">
        <v>6322</v>
      </c>
      <c r="J19" s="674">
        <v>945</v>
      </c>
      <c r="K19" s="657">
        <v>25</v>
      </c>
      <c r="L19" s="657">
        <v>11</v>
      </c>
      <c r="M19" s="658">
        <v>52</v>
      </c>
      <c r="N19" s="791" t="s">
        <v>1434</v>
      </c>
      <c r="O19" s="36"/>
    </row>
    <row r="20" spans="1:15" s="210" customFormat="1" ht="18" customHeight="1">
      <c r="A20" s="411" t="s">
        <v>1435</v>
      </c>
      <c r="B20" s="805">
        <v>0</v>
      </c>
      <c r="C20" s="796">
        <v>0</v>
      </c>
      <c r="D20" s="796">
        <v>0</v>
      </c>
      <c r="E20" s="796">
        <v>0</v>
      </c>
      <c r="F20" s="796">
        <v>0</v>
      </c>
      <c r="G20" s="796">
        <v>0</v>
      </c>
      <c r="H20" s="674">
        <v>1</v>
      </c>
      <c r="I20" s="674">
        <v>6322</v>
      </c>
      <c r="J20" s="674">
        <v>945</v>
      </c>
      <c r="K20" s="657">
        <v>27</v>
      </c>
      <c r="L20" s="657">
        <v>11</v>
      </c>
      <c r="M20" s="658">
        <v>68</v>
      </c>
      <c r="N20" s="791" t="s">
        <v>1436</v>
      </c>
      <c r="O20" s="36"/>
    </row>
    <row r="21" spans="1:15" s="210" customFormat="1" ht="18" customHeight="1">
      <c r="A21" s="411" t="s">
        <v>1437</v>
      </c>
      <c r="B21" s="805">
        <v>0</v>
      </c>
      <c r="C21" s="796">
        <v>0</v>
      </c>
      <c r="D21" s="796">
        <v>0</v>
      </c>
      <c r="E21" s="796">
        <v>0</v>
      </c>
      <c r="F21" s="796">
        <v>0</v>
      </c>
      <c r="G21" s="796">
        <v>0</v>
      </c>
      <c r="H21" s="674">
        <v>1</v>
      </c>
      <c r="I21" s="674">
        <v>6322</v>
      </c>
      <c r="J21" s="674">
        <v>945</v>
      </c>
      <c r="K21" s="657">
        <v>26</v>
      </c>
      <c r="L21" s="657">
        <v>14</v>
      </c>
      <c r="M21" s="658">
        <v>65</v>
      </c>
      <c r="N21" s="791" t="s">
        <v>1438</v>
      </c>
      <c r="O21" s="36"/>
    </row>
    <row r="22" spans="1:15" s="210" customFormat="1" ht="18" customHeight="1">
      <c r="A22" s="411" t="s">
        <v>1439</v>
      </c>
      <c r="B22" s="805">
        <v>0</v>
      </c>
      <c r="C22" s="796">
        <v>0</v>
      </c>
      <c r="D22" s="796">
        <v>0</v>
      </c>
      <c r="E22" s="796">
        <v>0</v>
      </c>
      <c r="F22" s="796">
        <v>0</v>
      </c>
      <c r="G22" s="796">
        <v>0</v>
      </c>
      <c r="H22" s="674">
        <v>1</v>
      </c>
      <c r="I22" s="674">
        <v>6322</v>
      </c>
      <c r="J22" s="674">
        <v>945</v>
      </c>
      <c r="K22" s="657">
        <v>24</v>
      </c>
      <c r="L22" s="657">
        <v>9</v>
      </c>
      <c r="M22" s="658">
        <v>61</v>
      </c>
      <c r="N22" s="791" t="s">
        <v>1440</v>
      </c>
      <c r="O22" s="36"/>
    </row>
    <row r="23" spans="1:15" s="210" customFormat="1" ht="18" customHeight="1">
      <c r="A23" s="411" t="s">
        <v>1441</v>
      </c>
      <c r="B23" s="805">
        <v>0</v>
      </c>
      <c r="C23" s="796">
        <v>0</v>
      </c>
      <c r="D23" s="796">
        <v>0</v>
      </c>
      <c r="E23" s="796">
        <v>0</v>
      </c>
      <c r="F23" s="796">
        <v>0</v>
      </c>
      <c r="G23" s="796">
        <v>0</v>
      </c>
      <c r="H23" s="674">
        <v>1</v>
      </c>
      <c r="I23" s="674">
        <v>6322</v>
      </c>
      <c r="J23" s="674">
        <v>945</v>
      </c>
      <c r="K23" s="657">
        <v>27</v>
      </c>
      <c r="L23" s="657">
        <v>11</v>
      </c>
      <c r="M23" s="658">
        <v>37</v>
      </c>
      <c r="N23" s="791" t="s">
        <v>1442</v>
      </c>
      <c r="O23" s="36"/>
    </row>
    <row r="24" spans="1:15" s="210" customFormat="1" ht="18" customHeight="1">
      <c r="A24" s="411" t="s">
        <v>1443</v>
      </c>
      <c r="B24" s="805">
        <v>0</v>
      </c>
      <c r="C24" s="796">
        <v>0</v>
      </c>
      <c r="D24" s="796">
        <v>0</v>
      </c>
      <c r="E24" s="796">
        <v>0</v>
      </c>
      <c r="F24" s="796">
        <v>0</v>
      </c>
      <c r="G24" s="796">
        <v>0</v>
      </c>
      <c r="H24" s="674">
        <v>1</v>
      </c>
      <c r="I24" s="674">
        <v>6322</v>
      </c>
      <c r="J24" s="674">
        <v>945</v>
      </c>
      <c r="K24" s="657">
        <v>25</v>
      </c>
      <c r="L24" s="657">
        <v>10</v>
      </c>
      <c r="M24" s="658">
        <v>60</v>
      </c>
      <c r="N24" s="791" t="s">
        <v>1444</v>
      </c>
      <c r="O24" s="36"/>
    </row>
    <row r="25" spans="1:15" s="210" customFormat="1" ht="18" customHeight="1">
      <c r="A25" s="807" t="s">
        <v>1445</v>
      </c>
      <c r="B25" s="808">
        <v>0</v>
      </c>
      <c r="C25" s="783">
        <v>0</v>
      </c>
      <c r="D25" s="783">
        <v>0</v>
      </c>
      <c r="E25" s="783">
        <v>0</v>
      </c>
      <c r="F25" s="783">
        <v>0</v>
      </c>
      <c r="G25" s="783">
        <v>0</v>
      </c>
      <c r="H25" s="676">
        <v>1</v>
      </c>
      <c r="I25" s="676">
        <v>6322</v>
      </c>
      <c r="J25" s="676">
        <v>945</v>
      </c>
      <c r="K25" s="659">
        <v>27</v>
      </c>
      <c r="L25" s="659">
        <v>7</v>
      </c>
      <c r="M25" s="660">
        <v>84</v>
      </c>
      <c r="N25" s="795" t="s">
        <v>1446</v>
      </c>
      <c r="O25" s="36"/>
    </row>
    <row r="26" spans="1:15" s="386" customFormat="1" ht="29.25" customHeight="1">
      <c r="A26" s="1132" t="s">
        <v>1083</v>
      </c>
      <c r="B26" s="1132"/>
      <c r="C26" s="1132"/>
      <c r="D26" s="1132"/>
      <c r="E26" s="1132"/>
      <c r="I26" s="1141" t="s">
        <v>1084</v>
      </c>
      <c r="J26" s="1141"/>
      <c r="K26" s="1141"/>
      <c r="L26" s="1141"/>
      <c r="M26" s="1141"/>
      <c r="N26" s="1143"/>
      <c r="O26" s="1084"/>
    </row>
    <row r="27" spans="1:15" ht="18" customHeight="1">
      <c r="A27" s="809" t="s">
        <v>559</v>
      </c>
      <c r="B27" s="810"/>
      <c r="C27" s="810"/>
      <c r="D27" s="810"/>
      <c r="E27" s="386"/>
      <c r="F27" s="386"/>
      <c r="G27" s="386"/>
      <c r="H27" s="386"/>
      <c r="I27" s="386"/>
      <c r="J27" s="386"/>
      <c r="K27" s="788"/>
      <c r="L27" s="386"/>
      <c r="M27" s="386"/>
      <c r="N27" s="810"/>
      <c r="O27" s="386"/>
    </row>
    <row r="28" ht="18" customHeight="1"/>
    <row r="29" ht="18" customHeight="1"/>
  </sheetData>
  <mergeCells count="11">
    <mergeCell ref="A1:N1"/>
    <mergeCell ref="B3:D3"/>
    <mergeCell ref="E3:G3"/>
    <mergeCell ref="H3:J3"/>
    <mergeCell ref="K3:M3"/>
    <mergeCell ref="N3:N7"/>
    <mergeCell ref="A3:A7"/>
    <mergeCell ref="A26:E26"/>
    <mergeCell ref="I26:N26"/>
    <mergeCell ref="F4:G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16">
      <selection activeCell="G24" sqref="G24"/>
    </sheetView>
  </sheetViews>
  <sheetFormatPr defaultColWidth="9.140625" defaultRowHeight="12.75"/>
  <cols>
    <col min="1" max="1" width="13.57421875" style="1" customWidth="1"/>
    <col min="2" max="2" width="13.8515625" style="1" customWidth="1"/>
    <col min="3" max="3" width="14.28125" style="1" customWidth="1"/>
    <col min="4" max="4" width="13.00390625" style="1" customWidth="1"/>
    <col min="5" max="5" width="14.00390625" style="1" customWidth="1"/>
    <col min="6" max="10" width="13.00390625" style="1" customWidth="1"/>
    <col min="11" max="11" width="13.8515625" style="1" customWidth="1"/>
    <col min="12" max="13" width="13.00390625" style="1" customWidth="1"/>
    <col min="14" max="14" width="15.7109375" style="1" customWidth="1"/>
    <col min="15" max="16384" width="9.140625" style="1" customWidth="1"/>
  </cols>
  <sheetData>
    <row r="1" spans="1:14" ht="32.25" customHeight="1">
      <c r="A1" s="1088" t="s">
        <v>944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4" ht="18" customHeight="1">
      <c r="A2" s="1" t="s">
        <v>679</v>
      </c>
      <c r="N2" s="24" t="s">
        <v>680</v>
      </c>
    </row>
    <row r="3" spans="1:14" s="14" customFormat="1" ht="30" customHeight="1">
      <c r="A3" s="1125" t="s">
        <v>380</v>
      </c>
      <c r="B3" s="1032" t="s">
        <v>955</v>
      </c>
      <c r="C3" s="1030"/>
      <c r="D3" s="1030"/>
      <c r="E3" s="1030" t="s">
        <v>956</v>
      </c>
      <c r="F3" s="1030"/>
      <c r="G3" s="1031"/>
      <c r="H3" s="1146" t="s">
        <v>1514</v>
      </c>
      <c r="I3" s="1030"/>
      <c r="J3" s="1030"/>
      <c r="K3" s="1030" t="s">
        <v>1515</v>
      </c>
      <c r="L3" s="1030"/>
      <c r="M3" s="1031"/>
      <c r="N3" s="1142" t="s">
        <v>379</v>
      </c>
    </row>
    <row r="4" spans="1:14" ht="30" customHeight="1">
      <c r="A4" s="1010"/>
      <c r="B4" s="33" t="s">
        <v>690</v>
      </c>
      <c r="C4" s="33" t="s">
        <v>686</v>
      </c>
      <c r="D4" s="33" t="s">
        <v>951</v>
      </c>
      <c r="E4" s="33" t="s">
        <v>949</v>
      </c>
      <c r="F4" s="1144" t="s">
        <v>950</v>
      </c>
      <c r="G4" s="1145"/>
      <c r="H4" s="95" t="s">
        <v>685</v>
      </c>
      <c r="I4" s="33" t="s">
        <v>686</v>
      </c>
      <c r="J4" s="33" t="s">
        <v>687</v>
      </c>
      <c r="K4" s="33" t="s">
        <v>949</v>
      </c>
      <c r="L4" s="1144" t="s">
        <v>950</v>
      </c>
      <c r="M4" s="1031"/>
      <c r="N4" s="1027"/>
    </row>
    <row r="5" spans="1:14" ht="30" customHeight="1">
      <c r="A5" s="1010"/>
      <c r="B5" s="17"/>
      <c r="C5" s="17"/>
      <c r="D5" s="89" t="s">
        <v>953</v>
      </c>
      <c r="E5" s="89" t="s">
        <v>952</v>
      </c>
      <c r="F5" s="17" t="s">
        <v>675</v>
      </c>
      <c r="G5" s="17" t="s">
        <v>677</v>
      </c>
      <c r="H5" s="8"/>
      <c r="I5" s="17"/>
      <c r="J5" s="89" t="s">
        <v>691</v>
      </c>
      <c r="K5" s="89" t="s">
        <v>952</v>
      </c>
      <c r="L5" s="33" t="s">
        <v>693</v>
      </c>
      <c r="M5" s="89" t="s">
        <v>676</v>
      </c>
      <c r="N5" s="1027"/>
    </row>
    <row r="6" spans="1:14" ht="30" customHeight="1">
      <c r="A6" s="1010"/>
      <c r="B6" s="17" t="s">
        <v>180</v>
      </c>
      <c r="C6" s="17" t="s">
        <v>705</v>
      </c>
      <c r="D6" s="17"/>
      <c r="E6" s="17" t="s">
        <v>180</v>
      </c>
      <c r="F6" s="9"/>
      <c r="G6" s="17"/>
      <c r="H6" s="8" t="s">
        <v>180</v>
      </c>
      <c r="I6" s="17" t="s">
        <v>705</v>
      </c>
      <c r="J6" s="17"/>
      <c r="K6" s="17" t="s">
        <v>180</v>
      </c>
      <c r="L6" s="15"/>
      <c r="M6" s="17"/>
      <c r="N6" s="1027"/>
    </row>
    <row r="7" spans="1:14" ht="30" customHeight="1">
      <c r="A7" s="1011"/>
      <c r="B7" s="70" t="s">
        <v>954</v>
      </c>
      <c r="C7" s="12" t="s">
        <v>697</v>
      </c>
      <c r="D7" s="12" t="s">
        <v>698</v>
      </c>
      <c r="E7" s="12" t="s">
        <v>699</v>
      </c>
      <c r="F7" s="12" t="s">
        <v>314</v>
      </c>
      <c r="G7" s="12" t="s">
        <v>315</v>
      </c>
      <c r="H7" s="11" t="s">
        <v>696</v>
      </c>
      <c r="I7" s="12" t="s">
        <v>697</v>
      </c>
      <c r="J7" s="12" t="s">
        <v>698</v>
      </c>
      <c r="K7" s="12" t="s">
        <v>699</v>
      </c>
      <c r="L7" s="12" t="s">
        <v>314</v>
      </c>
      <c r="M7" s="12" t="s">
        <v>315</v>
      </c>
      <c r="N7" s="1028"/>
    </row>
    <row r="8" spans="1:14" s="210" customFormat="1" ht="24.75" customHeight="1">
      <c r="A8" s="231" t="s">
        <v>138</v>
      </c>
      <c r="B8" s="226">
        <v>1</v>
      </c>
      <c r="C8" s="226">
        <v>1605</v>
      </c>
      <c r="D8" s="226">
        <v>394</v>
      </c>
      <c r="E8" s="338">
        <v>59</v>
      </c>
      <c r="F8" s="339">
        <v>3</v>
      </c>
      <c r="G8" s="323" t="s">
        <v>650</v>
      </c>
      <c r="H8" s="272">
        <v>1</v>
      </c>
      <c r="I8" s="272">
        <v>2982</v>
      </c>
      <c r="J8" s="272">
        <v>592</v>
      </c>
      <c r="K8" s="334">
        <v>499</v>
      </c>
      <c r="L8" s="334">
        <v>137</v>
      </c>
      <c r="M8" s="272">
        <v>0</v>
      </c>
      <c r="N8" s="232" t="s">
        <v>138</v>
      </c>
    </row>
    <row r="9" spans="1:14" s="210" customFormat="1" ht="24.75" customHeight="1">
      <c r="A9" s="231" t="s">
        <v>139</v>
      </c>
      <c r="B9" s="226">
        <v>1</v>
      </c>
      <c r="C9" s="226">
        <v>3719</v>
      </c>
      <c r="D9" s="226">
        <v>866</v>
      </c>
      <c r="E9" s="338">
        <v>486</v>
      </c>
      <c r="F9" s="339">
        <v>92</v>
      </c>
      <c r="G9" s="340">
        <v>444</v>
      </c>
      <c r="H9" s="272">
        <v>1</v>
      </c>
      <c r="I9" s="272">
        <v>2982</v>
      </c>
      <c r="J9" s="272">
        <v>592</v>
      </c>
      <c r="K9" s="334">
        <v>268</v>
      </c>
      <c r="L9" s="334">
        <v>69</v>
      </c>
      <c r="M9" s="272">
        <v>50</v>
      </c>
      <c r="N9" s="232" t="s">
        <v>139</v>
      </c>
    </row>
    <row r="10" spans="1:14" s="210" customFormat="1" ht="24.75" customHeight="1">
      <c r="A10" s="231" t="s">
        <v>153</v>
      </c>
      <c r="B10" s="226">
        <v>1</v>
      </c>
      <c r="C10" s="226">
        <v>3719</v>
      </c>
      <c r="D10" s="226">
        <v>866</v>
      </c>
      <c r="E10" s="338">
        <v>596</v>
      </c>
      <c r="F10" s="339">
        <v>137</v>
      </c>
      <c r="G10" s="340">
        <v>477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32" t="s">
        <v>153</v>
      </c>
    </row>
    <row r="11" spans="1:14" s="376" customFormat="1" ht="24.75" customHeight="1">
      <c r="A11" s="355" t="s">
        <v>140</v>
      </c>
      <c r="B11" s="345">
        <v>1</v>
      </c>
      <c r="C11" s="345">
        <v>3719</v>
      </c>
      <c r="D11" s="345">
        <v>866</v>
      </c>
      <c r="E11" s="379">
        <v>646</v>
      </c>
      <c r="F11" s="380">
        <v>161</v>
      </c>
      <c r="G11" s="381">
        <v>540</v>
      </c>
      <c r="H11" s="345">
        <v>0</v>
      </c>
      <c r="I11" s="345">
        <v>0</v>
      </c>
      <c r="J11" s="345">
        <v>0</v>
      </c>
      <c r="K11" s="345">
        <v>0</v>
      </c>
      <c r="L11" s="345">
        <v>0</v>
      </c>
      <c r="M11" s="382">
        <v>0</v>
      </c>
      <c r="N11" s="311" t="s">
        <v>140</v>
      </c>
    </row>
    <row r="12" spans="1:14" s="376" customFormat="1" ht="24.75" customHeight="1">
      <c r="A12" s="355" t="s">
        <v>752</v>
      </c>
      <c r="B12" s="345">
        <v>1</v>
      </c>
      <c r="C12" s="345">
        <v>3719</v>
      </c>
      <c r="D12" s="345">
        <v>1081</v>
      </c>
      <c r="E12" s="379">
        <v>650</v>
      </c>
      <c r="F12" s="380">
        <v>171</v>
      </c>
      <c r="G12" s="381">
        <v>545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82">
        <v>0</v>
      </c>
      <c r="N12" s="311" t="s">
        <v>752</v>
      </c>
    </row>
    <row r="13" spans="1:14" s="292" customFormat="1" ht="24.75" customHeight="1">
      <c r="A13" s="811" t="s">
        <v>334</v>
      </c>
      <c r="B13" s="432">
        <v>1</v>
      </c>
      <c r="C13" s="433">
        <v>3719</v>
      </c>
      <c r="D13" s="433">
        <v>1081</v>
      </c>
      <c r="E13" s="539">
        <f>SUM(E14:E25)</f>
        <v>662</v>
      </c>
      <c r="F13" s="539">
        <f>SUM(F14:F25)</f>
        <v>190</v>
      </c>
      <c r="G13" s="539">
        <f>SUM(G14:G25)</f>
        <v>604</v>
      </c>
      <c r="H13" s="539">
        <v>0</v>
      </c>
      <c r="I13" s="539">
        <v>0</v>
      </c>
      <c r="J13" s="539">
        <v>0</v>
      </c>
      <c r="K13" s="539">
        <v>0</v>
      </c>
      <c r="L13" s="539">
        <v>0</v>
      </c>
      <c r="M13" s="540">
        <v>0</v>
      </c>
      <c r="N13" s="714" t="s">
        <v>334</v>
      </c>
    </row>
    <row r="14" spans="1:14" s="210" customFormat="1" ht="20.25" customHeight="1">
      <c r="A14" s="413" t="s">
        <v>1448</v>
      </c>
      <c r="B14" s="682">
        <v>1</v>
      </c>
      <c r="C14" s="674">
        <v>3719</v>
      </c>
      <c r="D14" s="674">
        <v>1081</v>
      </c>
      <c r="E14" s="674">
        <v>62</v>
      </c>
      <c r="F14" s="674">
        <v>15</v>
      </c>
      <c r="G14" s="674">
        <v>52</v>
      </c>
      <c r="H14" s="796">
        <v>0</v>
      </c>
      <c r="I14" s="796">
        <v>0</v>
      </c>
      <c r="J14" s="796">
        <v>0</v>
      </c>
      <c r="K14" s="796">
        <v>0</v>
      </c>
      <c r="L14" s="796">
        <v>0</v>
      </c>
      <c r="M14" s="803">
        <v>0</v>
      </c>
      <c r="N14" s="791" t="s">
        <v>1449</v>
      </c>
    </row>
    <row r="15" spans="1:14" s="210" customFormat="1" ht="20.25" customHeight="1">
      <c r="A15" s="413" t="s">
        <v>1450</v>
      </c>
      <c r="B15" s="682">
        <v>1</v>
      </c>
      <c r="C15" s="674">
        <v>3719</v>
      </c>
      <c r="D15" s="674">
        <v>1081</v>
      </c>
      <c r="E15" s="674">
        <v>56</v>
      </c>
      <c r="F15" s="674">
        <v>11</v>
      </c>
      <c r="G15" s="674">
        <v>42</v>
      </c>
      <c r="H15" s="796">
        <v>0</v>
      </c>
      <c r="I15" s="796">
        <v>0</v>
      </c>
      <c r="J15" s="796">
        <v>0</v>
      </c>
      <c r="K15" s="796">
        <v>0</v>
      </c>
      <c r="L15" s="796">
        <v>0</v>
      </c>
      <c r="M15" s="803">
        <v>0</v>
      </c>
      <c r="N15" s="791" t="s">
        <v>1451</v>
      </c>
    </row>
    <row r="16" spans="1:14" s="210" customFormat="1" ht="20.25" customHeight="1">
      <c r="A16" s="413" t="s">
        <v>1452</v>
      </c>
      <c r="B16" s="682">
        <v>1</v>
      </c>
      <c r="C16" s="674">
        <v>3719</v>
      </c>
      <c r="D16" s="674">
        <v>1081</v>
      </c>
      <c r="E16" s="674">
        <v>54</v>
      </c>
      <c r="F16" s="674">
        <v>11</v>
      </c>
      <c r="G16" s="674">
        <v>43</v>
      </c>
      <c r="H16" s="796">
        <v>0</v>
      </c>
      <c r="I16" s="796">
        <v>0</v>
      </c>
      <c r="J16" s="796">
        <v>0</v>
      </c>
      <c r="K16" s="796">
        <v>0</v>
      </c>
      <c r="L16" s="796">
        <v>0</v>
      </c>
      <c r="M16" s="803">
        <v>0</v>
      </c>
      <c r="N16" s="791" t="s">
        <v>1453</v>
      </c>
    </row>
    <row r="17" spans="1:14" s="210" customFormat="1" ht="20.25" customHeight="1">
      <c r="A17" s="413" t="s">
        <v>1454</v>
      </c>
      <c r="B17" s="682">
        <v>1</v>
      </c>
      <c r="C17" s="674">
        <v>3719</v>
      </c>
      <c r="D17" s="674">
        <v>1081</v>
      </c>
      <c r="E17" s="674">
        <v>58</v>
      </c>
      <c r="F17" s="674">
        <v>25</v>
      </c>
      <c r="G17" s="674">
        <v>53</v>
      </c>
      <c r="H17" s="796">
        <v>0</v>
      </c>
      <c r="I17" s="796">
        <v>0</v>
      </c>
      <c r="J17" s="796">
        <v>0</v>
      </c>
      <c r="K17" s="796">
        <v>0</v>
      </c>
      <c r="L17" s="796">
        <v>0</v>
      </c>
      <c r="M17" s="803">
        <v>0</v>
      </c>
      <c r="N17" s="791" t="s">
        <v>1455</v>
      </c>
    </row>
    <row r="18" spans="1:14" s="210" customFormat="1" ht="20.25" customHeight="1">
      <c r="A18" s="413" t="s">
        <v>1456</v>
      </c>
      <c r="B18" s="682">
        <v>1</v>
      </c>
      <c r="C18" s="674">
        <v>3719</v>
      </c>
      <c r="D18" s="674">
        <v>1081</v>
      </c>
      <c r="E18" s="674">
        <v>60</v>
      </c>
      <c r="F18" s="674">
        <v>26</v>
      </c>
      <c r="G18" s="674">
        <v>57</v>
      </c>
      <c r="H18" s="796">
        <v>0</v>
      </c>
      <c r="I18" s="796">
        <v>0</v>
      </c>
      <c r="J18" s="796">
        <v>0</v>
      </c>
      <c r="K18" s="796">
        <v>0</v>
      </c>
      <c r="L18" s="796">
        <v>0</v>
      </c>
      <c r="M18" s="803">
        <v>0</v>
      </c>
      <c r="N18" s="791" t="s">
        <v>1457</v>
      </c>
    </row>
    <row r="19" spans="1:14" s="210" customFormat="1" ht="20.25" customHeight="1">
      <c r="A19" s="413" t="s">
        <v>1458</v>
      </c>
      <c r="B19" s="682">
        <v>1</v>
      </c>
      <c r="C19" s="674">
        <v>3719</v>
      </c>
      <c r="D19" s="674">
        <v>1081</v>
      </c>
      <c r="E19" s="674">
        <v>28</v>
      </c>
      <c r="F19" s="674">
        <v>6</v>
      </c>
      <c r="G19" s="674">
        <v>23</v>
      </c>
      <c r="H19" s="796">
        <v>0</v>
      </c>
      <c r="I19" s="796">
        <v>0</v>
      </c>
      <c r="J19" s="796">
        <v>0</v>
      </c>
      <c r="K19" s="796">
        <v>0</v>
      </c>
      <c r="L19" s="796">
        <v>0</v>
      </c>
      <c r="M19" s="803">
        <v>0</v>
      </c>
      <c r="N19" s="791" t="s">
        <v>1459</v>
      </c>
    </row>
    <row r="20" spans="1:14" s="210" customFormat="1" ht="20.25" customHeight="1">
      <c r="A20" s="413" t="s">
        <v>1460</v>
      </c>
      <c r="B20" s="682">
        <v>1</v>
      </c>
      <c r="C20" s="674">
        <v>3719</v>
      </c>
      <c r="D20" s="674">
        <v>1081</v>
      </c>
      <c r="E20" s="674">
        <v>58</v>
      </c>
      <c r="F20" s="674">
        <v>16</v>
      </c>
      <c r="G20" s="674">
        <v>55</v>
      </c>
      <c r="H20" s="796">
        <v>0</v>
      </c>
      <c r="I20" s="796">
        <v>0</v>
      </c>
      <c r="J20" s="796">
        <v>0</v>
      </c>
      <c r="K20" s="796">
        <v>0</v>
      </c>
      <c r="L20" s="796">
        <v>0</v>
      </c>
      <c r="M20" s="803">
        <v>0</v>
      </c>
      <c r="N20" s="791" t="s">
        <v>1461</v>
      </c>
    </row>
    <row r="21" spans="1:14" s="210" customFormat="1" ht="20.25" customHeight="1">
      <c r="A21" s="413" t="s">
        <v>1462</v>
      </c>
      <c r="B21" s="682">
        <v>1</v>
      </c>
      <c r="C21" s="674">
        <v>3719</v>
      </c>
      <c r="D21" s="674">
        <v>1081</v>
      </c>
      <c r="E21" s="674">
        <v>58</v>
      </c>
      <c r="F21" s="674">
        <v>28</v>
      </c>
      <c r="G21" s="674">
        <v>65</v>
      </c>
      <c r="H21" s="796">
        <v>0</v>
      </c>
      <c r="I21" s="796">
        <v>0</v>
      </c>
      <c r="J21" s="796">
        <v>0</v>
      </c>
      <c r="K21" s="796">
        <v>0</v>
      </c>
      <c r="L21" s="796">
        <v>0</v>
      </c>
      <c r="M21" s="803">
        <v>0</v>
      </c>
      <c r="N21" s="791" t="s">
        <v>1463</v>
      </c>
    </row>
    <row r="22" spans="1:14" s="210" customFormat="1" ht="20.25" customHeight="1">
      <c r="A22" s="413" t="s">
        <v>1464</v>
      </c>
      <c r="B22" s="682">
        <v>1</v>
      </c>
      <c r="C22" s="674">
        <v>3719</v>
      </c>
      <c r="D22" s="674">
        <v>1081</v>
      </c>
      <c r="E22" s="674">
        <v>54</v>
      </c>
      <c r="F22" s="674">
        <v>12</v>
      </c>
      <c r="G22" s="674">
        <v>46</v>
      </c>
      <c r="H22" s="796">
        <v>0</v>
      </c>
      <c r="I22" s="796">
        <v>0</v>
      </c>
      <c r="J22" s="796">
        <v>0</v>
      </c>
      <c r="K22" s="796">
        <v>0</v>
      </c>
      <c r="L22" s="796">
        <v>0</v>
      </c>
      <c r="M22" s="803">
        <v>0</v>
      </c>
      <c r="N22" s="791" t="s">
        <v>1465</v>
      </c>
    </row>
    <row r="23" spans="1:14" s="210" customFormat="1" ht="20.25" customHeight="1">
      <c r="A23" s="413" t="s">
        <v>1466</v>
      </c>
      <c r="B23" s="682">
        <v>1</v>
      </c>
      <c r="C23" s="674">
        <v>3719</v>
      </c>
      <c r="D23" s="674">
        <v>1081</v>
      </c>
      <c r="E23" s="674">
        <v>62</v>
      </c>
      <c r="F23" s="674">
        <v>17</v>
      </c>
      <c r="G23" s="674">
        <v>55</v>
      </c>
      <c r="H23" s="796">
        <v>0</v>
      </c>
      <c r="I23" s="796">
        <v>0</v>
      </c>
      <c r="J23" s="796">
        <v>0</v>
      </c>
      <c r="K23" s="796">
        <v>0</v>
      </c>
      <c r="L23" s="796">
        <v>0</v>
      </c>
      <c r="M23" s="803">
        <v>0</v>
      </c>
      <c r="N23" s="791" t="s">
        <v>1467</v>
      </c>
    </row>
    <row r="24" spans="1:14" s="210" customFormat="1" ht="20.25" customHeight="1">
      <c r="A24" s="411" t="s">
        <v>1468</v>
      </c>
      <c r="B24" s="682">
        <v>1</v>
      </c>
      <c r="C24" s="674">
        <v>3719</v>
      </c>
      <c r="D24" s="674">
        <v>1081</v>
      </c>
      <c r="E24" s="674">
        <v>56</v>
      </c>
      <c r="F24" s="674">
        <v>14</v>
      </c>
      <c r="G24" s="674">
        <v>54</v>
      </c>
      <c r="H24" s="796">
        <v>0</v>
      </c>
      <c r="I24" s="796">
        <v>0</v>
      </c>
      <c r="J24" s="796">
        <v>0</v>
      </c>
      <c r="K24" s="796">
        <v>0</v>
      </c>
      <c r="L24" s="796">
        <v>0</v>
      </c>
      <c r="M24" s="803">
        <v>0</v>
      </c>
      <c r="N24" s="791" t="s">
        <v>1469</v>
      </c>
    </row>
    <row r="25" spans="1:14" s="210" customFormat="1" ht="20.25" customHeight="1">
      <c r="A25" s="807" t="s">
        <v>1470</v>
      </c>
      <c r="B25" s="662">
        <v>1</v>
      </c>
      <c r="C25" s="676">
        <v>3719</v>
      </c>
      <c r="D25" s="676">
        <v>1081</v>
      </c>
      <c r="E25" s="676">
        <v>56</v>
      </c>
      <c r="F25" s="676">
        <v>9</v>
      </c>
      <c r="G25" s="676">
        <v>59</v>
      </c>
      <c r="H25" s="783">
        <v>0</v>
      </c>
      <c r="I25" s="783">
        <v>0</v>
      </c>
      <c r="J25" s="783">
        <v>0</v>
      </c>
      <c r="K25" s="783">
        <v>0</v>
      </c>
      <c r="L25" s="783">
        <v>0</v>
      </c>
      <c r="M25" s="804">
        <v>0</v>
      </c>
      <c r="N25" s="795" t="s">
        <v>1471</v>
      </c>
    </row>
    <row r="26" spans="1:15" s="386" customFormat="1" ht="36.75" customHeight="1">
      <c r="A26" s="1132" t="s">
        <v>1088</v>
      </c>
      <c r="B26" s="1132"/>
      <c r="C26" s="1132"/>
      <c r="D26" s="1132"/>
      <c r="E26" s="1132"/>
      <c r="I26" s="1141" t="s">
        <v>1089</v>
      </c>
      <c r="J26" s="1141"/>
      <c r="K26" s="1141"/>
      <c r="L26" s="1141"/>
      <c r="M26" s="1141"/>
      <c r="N26" s="1084"/>
      <c r="O26" s="1084"/>
    </row>
    <row r="27" spans="1:14" ht="15" customHeight="1">
      <c r="A27" s="18" t="s">
        <v>560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</row>
    <row r="28" spans="1:14" ht="15" customHeight="1">
      <c r="A28" s="386" t="s">
        <v>561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</row>
    <row r="29" spans="1:14" ht="12.75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</row>
  </sheetData>
  <mergeCells count="11">
    <mergeCell ref="A1:N1"/>
    <mergeCell ref="B3:D3"/>
    <mergeCell ref="E3:G3"/>
    <mergeCell ref="H3:J3"/>
    <mergeCell ref="K3:M3"/>
    <mergeCell ref="N3:N7"/>
    <mergeCell ref="A3:A7"/>
    <mergeCell ref="A26:E26"/>
    <mergeCell ref="I26:M26"/>
    <mergeCell ref="F4:G4"/>
    <mergeCell ref="L4:M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21"/>
  <sheetViews>
    <sheetView workbookViewId="0" topLeftCell="B4">
      <selection activeCell="J12" sqref="J12:J14"/>
    </sheetView>
  </sheetViews>
  <sheetFormatPr defaultColWidth="9.140625" defaultRowHeight="12.75"/>
  <cols>
    <col min="1" max="1" width="16.57421875" style="68" customWidth="1"/>
    <col min="2" max="2" width="27.57421875" style="68" customWidth="1"/>
    <col min="3" max="3" width="23.421875" style="68" customWidth="1"/>
    <col min="4" max="4" width="13.421875" style="68" customWidth="1"/>
    <col min="5" max="5" width="14.00390625" style="68" customWidth="1"/>
    <col min="6" max="6" width="14.140625" style="68" customWidth="1"/>
    <col min="7" max="7" width="14.57421875" style="68" customWidth="1"/>
    <col min="8" max="8" width="12.00390625" style="68" customWidth="1"/>
    <col min="9" max="9" width="12.421875" style="68" customWidth="1"/>
    <col min="10" max="10" width="12.7109375" style="68" customWidth="1"/>
    <col min="11" max="11" width="13.8515625" style="68" hidden="1" customWidth="1"/>
    <col min="12" max="45" width="0" style="68" hidden="1" customWidth="1"/>
    <col min="46" max="16384" width="9.140625" style="68" customWidth="1"/>
  </cols>
  <sheetData>
    <row r="1" spans="1:10" s="98" customFormat="1" ht="32.25" customHeight="1">
      <c r="A1" s="1088" t="s">
        <v>1010</v>
      </c>
      <c r="B1" s="1088"/>
      <c r="C1" s="1088"/>
      <c r="D1" s="1088"/>
      <c r="E1" s="1088"/>
      <c r="F1" s="1088"/>
      <c r="G1" s="1088"/>
      <c r="H1" s="1088"/>
      <c r="I1" s="1088"/>
      <c r="J1" s="1088"/>
    </row>
    <row r="2" spans="2:10" ht="8.25" customHeight="1">
      <c r="B2" s="99"/>
      <c r="D2" s="99"/>
      <c r="J2" s="100"/>
    </row>
    <row r="3" spans="1:10" s="73" customFormat="1" ht="15.75" customHeight="1">
      <c r="A3" s="541" t="s">
        <v>1011</v>
      </c>
      <c r="B3" s="95" t="s">
        <v>1012</v>
      </c>
      <c r="C3" s="522" t="s">
        <v>1013</v>
      </c>
      <c r="D3" s="522" t="s">
        <v>1014</v>
      </c>
      <c r="E3" s="522" t="s">
        <v>1015</v>
      </c>
      <c r="F3" s="522" t="s">
        <v>1016</v>
      </c>
      <c r="G3" s="1151" t="s">
        <v>1017</v>
      </c>
      <c r="H3" s="1152"/>
      <c r="I3" s="522" t="s">
        <v>1018</v>
      </c>
      <c r="J3" s="542" t="s">
        <v>1019</v>
      </c>
    </row>
    <row r="4" spans="1:10" s="1" customFormat="1" ht="15.75" customHeight="1">
      <c r="A4" s="497"/>
      <c r="B4" s="497"/>
      <c r="C4" s="404"/>
      <c r="D4" s="404"/>
      <c r="E4" s="404"/>
      <c r="F4" s="404"/>
      <c r="G4" s="1153" t="s">
        <v>1020</v>
      </c>
      <c r="H4" s="1154"/>
      <c r="I4" s="404" t="s">
        <v>1021</v>
      </c>
      <c r="J4" s="386"/>
    </row>
    <row r="5" spans="1:10" s="1" customFormat="1" ht="15.75" customHeight="1">
      <c r="A5" s="497"/>
      <c r="B5" s="543" t="s">
        <v>1022</v>
      </c>
      <c r="C5" s="404" t="s">
        <v>1023</v>
      </c>
      <c r="D5" s="404" t="s">
        <v>1024</v>
      </c>
      <c r="E5" s="404" t="s">
        <v>1025</v>
      </c>
      <c r="F5" s="404" t="s">
        <v>1026</v>
      </c>
      <c r="G5" s="33" t="s">
        <v>1027</v>
      </c>
      <c r="H5" s="33" t="s">
        <v>1028</v>
      </c>
      <c r="I5" s="404" t="s">
        <v>1029</v>
      </c>
      <c r="J5" s="513" t="s">
        <v>1030</v>
      </c>
    </row>
    <row r="6" spans="1:10" s="1" customFormat="1" ht="15.75" customHeight="1">
      <c r="A6" s="544" t="s">
        <v>998</v>
      </c>
      <c r="B6" s="502" t="s">
        <v>1031</v>
      </c>
      <c r="C6" s="544" t="s">
        <v>1032</v>
      </c>
      <c r="D6" s="502" t="s">
        <v>1033</v>
      </c>
      <c r="E6" s="502" t="s">
        <v>1034</v>
      </c>
      <c r="F6" s="502" t="s">
        <v>1035</v>
      </c>
      <c r="G6" s="502" t="s">
        <v>1036</v>
      </c>
      <c r="H6" s="502" t="s">
        <v>1037</v>
      </c>
      <c r="I6" s="502" t="s">
        <v>1038</v>
      </c>
      <c r="J6" s="406" t="s">
        <v>1038</v>
      </c>
    </row>
    <row r="7" spans="1:46" s="210" customFormat="1" ht="36" customHeight="1">
      <c r="A7" s="545" t="s">
        <v>1472</v>
      </c>
      <c r="B7" s="546" t="s">
        <v>1473</v>
      </c>
      <c r="C7" s="547" t="s">
        <v>1046</v>
      </c>
      <c r="D7" s="430">
        <v>4166</v>
      </c>
      <c r="E7" s="431">
        <v>678</v>
      </c>
      <c r="F7" s="548">
        <v>18</v>
      </c>
      <c r="G7" s="549">
        <v>0.7916666666666666</v>
      </c>
      <c r="H7" s="549">
        <v>0.25</v>
      </c>
      <c r="I7" s="812" t="s">
        <v>1474</v>
      </c>
      <c r="J7" s="1147">
        <v>169</v>
      </c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</row>
    <row r="8" spans="1:46" s="210" customFormat="1" ht="36" customHeight="1">
      <c r="A8" s="497"/>
      <c r="B8" s="546" t="s">
        <v>1039</v>
      </c>
      <c r="C8" s="547" t="s">
        <v>1040</v>
      </c>
      <c r="D8" s="430">
        <v>4388</v>
      </c>
      <c r="E8" s="431">
        <v>678</v>
      </c>
      <c r="F8" s="548">
        <v>17</v>
      </c>
      <c r="G8" s="549">
        <v>0.7916666666666666</v>
      </c>
      <c r="H8" s="549">
        <v>0.25</v>
      </c>
      <c r="I8" s="813" t="s">
        <v>1475</v>
      </c>
      <c r="J8" s="1155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</row>
    <row r="9" spans="1:46" s="210" customFormat="1" ht="36" customHeight="1">
      <c r="A9" s="545" t="s">
        <v>1041</v>
      </c>
      <c r="B9" s="546" t="s">
        <v>1476</v>
      </c>
      <c r="C9" s="547" t="s">
        <v>1040</v>
      </c>
      <c r="D9" s="430">
        <v>9645</v>
      </c>
      <c r="E9" s="674">
        <v>1650</v>
      </c>
      <c r="F9" s="814">
        <v>22</v>
      </c>
      <c r="G9" s="608">
        <v>0.7013888888888888</v>
      </c>
      <c r="H9" s="608">
        <v>0.5555555555555556</v>
      </c>
      <c r="I9" s="815" t="s">
        <v>1477</v>
      </c>
      <c r="J9" s="1147">
        <v>96</v>
      </c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</row>
    <row r="10" spans="1:46" s="210" customFormat="1" ht="36" customHeight="1">
      <c r="A10" s="551"/>
      <c r="B10" s="546" t="s">
        <v>1478</v>
      </c>
      <c r="C10" s="547" t="s">
        <v>1040</v>
      </c>
      <c r="D10" s="430">
        <v>4734</v>
      </c>
      <c r="E10" s="674">
        <v>642</v>
      </c>
      <c r="F10" s="814">
        <v>21</v>
      </c>
      <c r="G10" s="608">
        <v>0.3333333333333333</v>
      </c>
      <c r="H10" s="608">
        <v>0.8055555555555555</v>
      </c>
      <c r="I10" s="815" t="s">
        <v>1479</v>
      </c>
      <c r="J10" s="1147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</row>
    <row r="11" spans="1:46" s="210" customFormat="1" ht="36" customHeight="1">
      <c r="A11" s="551"/>
      <c r="B11" s="546" t="s">
        <v>1480</v>
      </c>
      <c r="C11" s="547" t="s">
        <v>1042</v>
      </c>
      <c r="D11" s="430">
        <v>223</v>
      </c>
      <c r="E11" s="431">
        <v>250</v>
      </c>
      <c r="F11" s="548">
        <v>35</v>
      </c>
      <c r="G11" s="549">
        <v>0.3958333333333333</v>
      </c>
      <c r="H11" s="549">
        <v>0.7222222222222222</v>
      </c>
      <c r="I11" s="813" t="s">
        <v>1043</v>
      </c>
      <c r="J11" s="550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</row>
    <row r="12" spans="1:46" s="210" customFormat="1" ht="36" customHeight="1">
      <c r="A12" s="552" t="s">
        <v>1044</v>
      </c>
      <c r="B12" s="546" t="s">
        <v>1045</v>
      </c>
      <c r="C12" s="547" t="s">
        <v>1046</v>
      </c>
      <c r="D12" s="430">
        <v>6327</v>
      </c>
      <c r="E12" s="431">
        <v>975</v>
      </c>
      <c r="F12" s="548">
        <v>20</v>
      </c>
      <c r="G12" s="816">
        <v>0.34722222222222227</v>
      </c>
      <c r="H12" s="549">
        <v>0.7638888888888888</v>
      </c>
      <c r="I12" s="813" t="s">
        <v>1481</v>
      </c>
      <c r="J12" s="1148">
        <v>56</v>
      </c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</row>
    <row r="13" spans="1:46" s="210" customFormat="1" ht="36" customHeight="1">
      <c r="A13" s="497"/>
      <c r="B13" s="546" t="s">
        <v>1047</v>
      </c>
      <c r="C13" s="547" t="s">
        <v>1040</v>
      </c>
      <c r="D13" s="430">
        <v>3211</v>
      </c>
      <c r="E13" s="431">
        <v>464</v>
      </c>
      <c r="F13" s="548">
        <v>18</v>
      </c>
      <c r="G13" s="816">
        <v>0.7083333333333334</v>
      </c>
      <c r="H13" s="549">
        <v>0.576388888888889</v>
      </c>
      <c r="I13" s="813" t="s">
        <v>1482</v>
      </c>
      <c r="J13" s="1149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</row>
    <row r="14" spans="1:46" s="210" customFormat="1" ht="36" customHeight="1">
      <c r="A14" s="497"/>
      <c r="B14" s="546" t="s">
        <v>1483</v>
      </c>
      <c r="C14" s="547" t="s">
        <v>1040</v>
      </c>
      <c r="D14" s="430">
        <v>606</v>
      </c>
      <c r="E14" s="431">
        <v>255</v>
      </c>
      <c r="F14" s="548">
        <v>14.2</v>
      </c>
      <c r="G14" s="549">
        <v>0.5694444444444444</v>
      </c>
      <c r="H14" s="549">
        <v>0.5208333333333334</v>
      </c>
      <c r="I14" s="813" t="s">
        <v>1484</v>
      </c>
      <c r="J14" s="1150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</row>
    <row r="15" spans="1:46" s="210" customFormat="1" ht="36" customHeight="1">
      <c r="A15" s="545" t="s">
        <v>1048</v>
      </c>
      <c r="B15" s="546" t="s">
        <v>1049</v>
      </c>
      <c r="C15" s="547" t="s">
        <v>1040</v>
      </c>
      <c r="D15" s="430">
        <v>6322</v>
      </c>
      <c r="E15" s="431">
        <v>945</v>
      </c>
      <c r="F15" s="548">
        <v>21</v>
      </c>
      <c r="G15" s="549">
        <v>0.7916666666666666</v>
      </c>
      <c r="H15" s="549">
        <v>0.3333333333333333</v>
      </c>
      <c r="I15" s="813" t="s">
        <v>1050</v>
      </c>
      <c r="J15" s="422">
        <v>266</v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</row>
    <row r="16" spans="1:46" s="210" customFormat="1" ht="36" customHeight="1">
      <c r="A16" s="545" t="s">
        <v>1051</v>
      </c>
      <c r="B16" s="546" t="s">
        <v>1052</v>
      </c>
      <c r="C16" s="547" t="s">
        <v>1040</v>
      </c>
      <c r="D16" s="682">
        <v>3719</v>
      </c>
      <c r="E16" s="674">
        <v>1081</v>
      </c>
      <c r="F16" s="814">
        <v>20</v>
      </c>
      <c r="G16" s="608">
        <v>0.7152777777777778</v>
      </c>
      <c r="H16" s="608">
        <v>0.548611111111111</v>
      </c>
      <c r="I16" s="815" t="s">
        <v>1053</v>
      </c>
      <c r="J16" s="413">
        <v>70</v>
      </c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</row>
    <row r="17" spans="1:46" s="210" customFormat="1" ht="40.5" customHeight="1">
      <c r="A17" s="552" t="s">
        <v>1054</v>
      </c>
      <c r="B17" s="546" t="s">
        <v>1055</v>
      </c>
      <c r="C17" s="193" t="s">
        <v>1056</v>
      </c>
      <c r="D17" s="682">
        <v>36</v>
      </c>
      <c r="E17" s="674">
        <v>91</v>
      </c>
      <c r="F17" s="814">
        <v>12</v>
      </c>
      <c r="G17" s="817" t="s">
        <v>1057</v>
      </c>
      <c r="H17" s="817" t="s">
        <v>1058</v>
      </c>
      <c r="I17" s="815" t="s">
        <v>1059</v>
      </c>
      <c r="J17" s="413">
        <v>9.8</v>
      </c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</row>
    <row r="18" spans="1:46" s="96" customFormat="1" ht="29.25" customHeight="1">
      <c r="A18" s="553" t="s">
        <v>1054</v>
      </c>
      <c r="B18" s="554" t="s">
        <v>1485</v>
      </c>
      <c r="C18" s="555" t="s">
        <v>1056</v>
      </c>
      <c r="D18" s="556">
        <v>173</v>
      </c>
      <c r="E18" s="535">
        <v>240</v>
      </c>
      <c r="F18" s="557">
        <v>17</v>
      </c>
      <c r="G18" s="558" t="s">
        <v>1486</v>
      </c>
      <c r="H18" s="558" t="s">
        <v>1487</v>
      </c>
      <c r="I18" s="818" t="s">
        <v>1488</v>
      </c>
      <c r="J18" s="559">
        <v>9.8</v>
      </c>
      <c r="K18" s="427"/>
      <c r="L18" s="427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</row>
    <row r="19" spans="1:46" s="73" customFormat="1" ht="31.5" customHeight="1">
      <c r="A19" s="1132" t="s">
        <v>1086</v>
      </c>
      <c r="B19" s="1132"/>
      <c r="C19" s="1132"/>
      <c r="D19" s="1132"/>
      <c r="E19" s="1132"/>
      <c r="F19" s="1141" t="s">
        <v>1087</v>
      </c>
      <c r="G19" s="1141"/>
      <c r="H19" s="1141"/>
      <c r="I19" s="1141"/>
      <c r="J19" s="819"/>
      <c r="K19" s="810"/>
      <c r="L19" s="81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</row>
    <row r="20" spans="1:46" s="73" customFormat="1" ht="12.75">
      <c r="A20" s="820" t="s">
        <v>1489</v>
      </c>
      <c r="B20" s="560"/>
      <c r="C20" s="561"/>
      <c r="D20" s="561"/>
      <c r="E20" s="561"/>
      <c r="F20" s="561"/>
      <c r="G20" s="561"/>
      <c r="H20" s="561"/>
      <c r="I20" s="561"/>
      <c r="J20" s="387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</row>
    <row r="21" spans="1:46" ht="14.25">
      <c r="A21" s="561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</row>
  </sheetData>
  <mergeCells count="8">
    <mergeCell ref="A19:E19"/>
    <mergeCell ref="F19:I19"/>
    <mergeCell ref="J9:J10"/>
    <mergeCell ref="J12:J14"/>
    <mergeCell ref="A1:J1"/>
    <mergeCell ref="G3:H3"/>
    <mergeCell ref="G4:H4"/>
    <mergeCell ref="J7:J8"/>
  </mergeCells>
  <printOptions/>
  <pageMargins left="0.42" right="0.35" top="0.7" bottom="0.6" header="0.5118110236220472" footer="0.511811023622047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2"/>
  <sheetViews>
    <sheetView zoomScaleSheetLayoutView="100" workbookViewId="0" topLeftCell="A7">
      <selection activeCell="F8" sqref="F8"/>
    </sheetView>
  </sheetViews>
  <sheetFormatPr defaultColWidth="9.140625" defaultRowHeight="12.75"/>
  <cols>
    <col min="1" max="1" width="8.8515625" style="1" customWidth="1"/>
    <col min="2" max="5" width="10.00390625" style="1" customWidth="1"/>
    <col min="6" max="6" width="10.421875" style="1" bestFit="1" customWidth="1"/>
    <col min="7" max="7" width="9.140625" style="1" customWidth="1"/>
    <col min="8" max="9" width="10.00390625" style="1" customWidth="1"/>
    <col min="10" max="10" width="9.421875" style="1" customWidth="1"/>
    <col min="11" max="11" width="9.8515625" style="1" customWidth="1"/>
    <col min="12" max="13" width="9.421875" style="1" customWidth="1"/>
    <col min="14" max="14" width="9.57421875" style="1" customWidth="1"/>
    <col min="15" max="15" width="9.7109375" style="1" customWidth="1"/>
    <col min="16" max="16" width="11.00390625" style="1" customWidth="1"/>
    <col min="17" max="17" width="10.00390625" style="21" customWidth="1"/>
    <col min="18" max="18" width="10.7109375" style="1" customWidth="1"/>
    <col min="19" max="16384" width="9.140625" style="1" customWidth="1"/>
  </cols>
  <sheetData>
    <row r="1" spans="1:18" ht="32.25" customHeight="1">
      <c r="A1" s="1088" t="s">
        <v>1516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</row>
    <row r="2" spans="1:18" ht="18" customHeight="1">
      <c r="A2" s="1" t="s">
        <v>1517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159" t="s">
        <v>1518</v>
      </c>
      <c r="R2" s="1160"/>
    </row>
    <row r="3" spans="1:18" ht="18.75" customHeight="1">
      <c r="A3" s="1053" t="s">
        <v>382</v>
      </c>
      <c r="B3" s="33" t="s">
        <v>1519</v>
      </c>
      <c r="C3" s="33" t="s">
        <v>1520</v>
      </c>
      <c r="D3" s="33" t="s">
        <v>1521</v>
      </c>
      <c r="E3" s="1102" t="s">
        <v>1522</v>
      </c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  <c r="Q3" s="1096"/>
      <c r="R3" s="1026" t="s">
        <v>381</v>
      </c>
    </row>
    <row r="4" spans="1:18" ht="18.75" customHeight="1">
      <c r="A4" s="1010"/>
      <c r="B4" s="17"/>
      <c r="C4" s="17" t="s">
        <v>1523</v>
      </c>
      <c r="D4" s="17"/>
      <c r="E4" s="37"/>
      <c r="F4" s="33" t="s">
        <v>1524</v>
      </c>
      <c r="G4" s="33" t="s">
        <v>1525</v>
      </c>
      <c r="H4" s="33" t="s">
        <v>1526</v>
      </c>
      <c r="I4" s="33" t="s">
        <v>1527</v>
      </c>
      <c r="J4" s="33" t="s">
        <v>1528</v>
      </c>
      <c r="K4" s="33" t="s">
        <v>1529</v>
      </c>
      <c r="L4" s="33" t="s">
        <v>1530</v>
      </c>
      <c r="M4" s="33" t="s">
        <v>1531</v>
      </c>
      <c r="N4" s="33" t="s">
        <v>1532</v>
      </c>
      <c r="O4" s="33" t="s">
        <v>1533</v>
      </c>
      <c r="P4" s="33" t="s">
        <v>1534</v>
      </c>
      <c r="Q4" s="33" t="s">
        <v>1535</v>
      </c>
      <c r="R4" s="1027"/>
    </row>
    <row r="5" spans="1:18" ht="18.75" customHeight="1">
      <c r="A5" s="1010"/>
      <c r="B5" s="17"/>
      <c r="C5" s="17" t="s">
        <v>1536</v>
      </c>
      <c r="D5" s="17" t="s">
        <v>1537</v>
      </c>
      <c r="E5" s="37"/>
      <c r="F5" s="17"/>
      <c r="G5" s="17"/>
      <c r="H5" s="17"/>
      <c r="I5" s="17"/>
      <c r="J5" s="17"/>
      <c r="K5" s="17"/>
      <c r="L5" s="17"/>
      <c r="M5" s="17"/>
      <c r="N5" s="17" t="s">
        <v>1538</v>
      </c>
      <c r="O5" s="17"/>
      <c r="P5" s="17" t="s">
        <v>1539</v>
      </c>
      <c r="Q5" s="17"/>
      <c r="R5" s="1027"/>
    </row>
    <row r="6" spans="1:18" ht="18.75" customHeight="1">
      <c r="A6" s="1011"/>
      <c r="B6" s="12" t="s">
        <v>1540</v>
      </c>
      <c r="C6" s="12" t="s">
        <v>1541</v>
      </c>
      <c r="D6" s="12" t="s">
        <v>1541</v>
      </c>
      <c r="E6" s="3"/>
      <c r="F6" s="12" t="s">
        <v>1542</v>
      </c>
      <c r="G6" s="12" t="s">
        <v>1543</v>
      </c>
      <c r="H6" s="12" t="s">
        <v>1544</v>
      </c>
      <c r="I6" s="12" t="s">
        <v>1545</v>
      </c>
      <c r="J6" s="12" t="s">
        <v>1546</v>
      </c>
      <c r="K6" s="12" t="s">
        <v>1547</v>
      </c>
      <c r="L6" s="12" t="s">
        <v>1548</v>
      </c>
      <c r="M6" s="12" t="s">
        <v>1549</v>
      </c>
      <c r="N6" s="12" t="s">
        <v>1550</v>
      </c>
      <c r="O6" s="12" t="s">
        <v>1551</v>
      </c>
      <c r="P6" s="70" t="s">
        <v>1552</v>
      </c>
      <c r="Q6" s="12" t="s">
        <v>668</v>
      </c>
      <c r="R6" s="1028"/>
    </row>
    <row r="7" spans="1:18" s="210" customFormat="1" ht="22.5" customHeight="1">
      <c r="A7" s="82" t="s">
        <v>138</v>
      </c>
      <c r="B7" s="610">
        <v>6565172</v>
      </c>
      <c r="C7" s="282">
        <v>157947</v>
      </c>
      <c r="D7" s="611">
        <v>6407225</v>
      </c>
      <c r="E7" s="612">
        <v>6565172</v>
      </c>
      <c r="F7" s="298">
        <v>3360</v>
      </c>
      <c r="G7" s="282">
        <v>939471</v>
      </c>
      <c r="H7" s="282">
        <v>49241</v>
      </c>
      <c r="I7" s="282">
        <v>318664</v>
      </c>
      <c r="J7" s="207" t="s">
        <v>1553</v>
      </c>
      <c r="K7" s="613">
        <v>0</v>
      </c>
      <c r="L7" s="220">
        <v>9097</v>
      </c>
      <c r="M7" s="613">
        <v>0</v>
      </c>
      <c r="N7" s="282">
        <v>798799</v>
      </c>
      <c r="O7" s="613">
        <v>0</v>
      </c>
      <c r="P7" s="282">
        <v>452533</v>
      </c>
      <c r="Q7" s="296">
        <v>3994007</v>
      </c>
      <c r="R7" s="208" t="s">
        <v>138</v>
      </c>
    </row>
    <row r="8" spans="1:18" s="210" customFormat="1" ht="22.5" customHeight="1">
      <c r="A8" s="82" t="s">
        <v>139</v>
      </c>
      <c r="B8" s="610">
        <v>6374416</v>
      </c>
      <c r="C8" s="282">
        <v>123030</v>
      </c>
      <c r="D8" s="611">
        <v>6251386</v>
      </c>
      <c r="E8" s="612">
        <v>6374416</v>
      </c>
      <c r="F8" s="298">
        <v>4710</v>
      </c>
      <c r="G8" s="282">
        <v>928792</v>
      </c>
      <c r="H8" s="282">
        <v>37203</v>
      </c>
      <c r="I8" s="282">
        <v>315954</v>
      </c>
      <c r="J8" s="207" t="s">
        <v>1553</v>
      </c>
      <c r="K8" s="613">
        <v>0</v>
      </c>
      <c r="L8" s="220">
        <v>6350</v>
      </c>
      <c r="M8" s="613">
        <v>0</v>
      </c>
      <c r="N8" s="282">
        <v>501814</v>
      </c>
      <c r="O8" s="613">
        <v>0</v>
      </c>
      <c r="P8" s="282">
        <v>365017</v>
      </c>
      <c r="Q8" s="296">
        <v>4214576</v>
      </c>
      <c r="R8" s="208" t="s">
        <v>139</v>
      </c>
    </row>
    <row r="9" spans="1:18" s="210" customFormat="1" ht="22.5" customHeight="1">
      <c r="A9" s="82" t="s">
        <v>153</v>
      </c>
      <c r="B9" s="610">
        <v>6483679</v>
      </c>
      <c r="C9" s="282">
        <v>389793</v>
      </c>
      <c r="D9" s="611">
        <v>6093886</v>
      </c>
      <c r="E9" s="612">
        <v>6483679</v>
      </c>
      <c r="F9" s="298">
        <v>4966</v>
      </c>
      <c r="G9" s="282">
        <v>889661</v>
      </c>
      <c r="H9" s="282">
        <v>67425</v>
      </c>
      <c r="I9" s="282">
        <v>197068</v>
      </c>
      <c r="J9" s="207" t="s">
        <v>649</v>
      </c>
      <c r="K9" s="613">
        <v>0</v>
      </c>
      <c r="L9" s="220">
        <v>6089</v>
      </c>
      <c r="M9" s="613">
        <v>0</v>
      </c>
      <c r="N9" s="282">
        <v>697627</v>
      </c>
      <c r="O9" s="613">
        <v>0</v>
      </c>
      <c r="P9" s="282">
        <v>366256</v>
      </c>
      <c r="Q9" s="296">
        <v>4254587</v>
      </c>
      <c r="R9" s="208" t="s">
        <v>153</v>
      </c>
    </row>
    <row r="10" spans="1:18" s="225" customFormat="1" ht="22.5" customHeight="1">
      <c r="A10" s="223" t="s">
        <v>140</v>
      </c>
      <c r="B10" s="614">
        <v>6934653</v>
      </c>
      <c r="C10" s="615">
        <v>437699</v>
      </c>
      <c r="D10" s="615">
        <v>6496954</v>
      </c>
      <c r="E10" s="615">
        <v>6934653</v>
      </c>
      <c r="F10" s="616">
        <v>4439</v>
      </c>
      <c r="G10" s="615">
        <v>876429</v>
      </c>
      <c r="H10" s="615">
        <v>64891</v>
      </c>
      <c r="I10" s="615">
        <v>105095</v>
      </c>
      <c r="J10" s="617">
        <f>SUM(J13:J14)</f>
        <v>0</v>
      </c>
      <c r="K10" s="617">
        <f>SUM(K13:K14)</f>
        <v>0</v>
      </c>
      <c r="L10" s="230">
        <v>6891</v>
      </c>
      <c r="M10" s="617">
        <f>SUM(M13:M14)</f>
        <v>0</v>
      </c>
      <c r="N10" s="615">
        <v>853660</v>
      </c>
      <c r="O10" s="617">
        <f>SUM(O13:O14)</f>
        <v>366164</v>
      </c>
      <c r="P10" s="615">
        <v>352198</v>
      </c>
      <c r="Q10" s="618">
        <v>4671050</v>
      </c>
      <c r="R10" s="227" t="s">
        <v>76</v>
      </c>
    </row>
    <row r="11" spans="1:18" s="225" customFormat="1" ht="22.5" customHeight="1">
      <c r="A11" s="223" t="s">
        <v>752</v>
      </c>
      <c r="B11" s="614">
        <v>6859735</v>
      </c>
      <c r="C11" s="615">
        <v>77752</v>
      </c>
      <c r="D11" s="615">
        <v>6781983</v>
      </c>
      <c r="E11" s="615">
        <v>6859735</v>
      </c>
      <c r="F11" s="616">
        <v>4343</v>
      </c>
      <c r="G11" s="615">
        <v>794790</v>
      </c>
      <c r="H11" s="615">
        <v>52998</v>
      </c>
      <c r="I11" s="615">
        <v>173779</v>
      </c>
      <c r="J11" s="617">
        <v>0</v>
      </c>
      <c r="K11" s="617">
        <v>0</v>
      </c>
      <c r="L11" s="230">
        <v>7694</v>
      </c>
      <c r="M11" s="617">
        <v>0</v>
      </c>
      <c r="N11" s="615">
        <v>480614</v>
      </c>
      <c r="O11" s="617">
        <v>0</v>
      </c>
      <c r="P11" s="615">
        <v>392733</v>
      </c>
      <c r="Q11" s="618">
        <v>4952784</v>
      </c>
      <c r="R11" s="227" t="s">
        <v>752</v>
      </c>
    </row>
    <row r="12" spans="1:18" s="213" customFormat="1" ht="22.5" customHeight="1">
      <c r="A12" s="414" t="s">
        <v>1494</v>
      </c>
      <c r="B12" s="619">
        <f aca="true" t="shared" si="0" ref="B12:Q12">B13+B14</f>
        <v>6888858</v>
      </c>
      <c r="C12" s="620">
        <f t="shared" si="0"/>
        <v>16264</v>
      </c>
      <c r="D12" s="620">
        <f t="shared" si="0"/>
        <v>6872594</v>
      </c>
      <c r="E12" s="620">
        <f t="shared" si="0"/>
        <v>6888858</v>
      </c>
      <c r="F12" s="620">
        <f t="shared" si="0"/>
        <v>2786</v>
      </c>
      <c r="G12" s="620">
        <f t="shared" si="0"/>
        <v>754319</v>
      </c>
      <c r="H12" s="620">
        <f t="shared" si="0"/>
        <v>45722</v>
      </c>
      <c r="I12" s="620">
        <f t="shared" si="0"/>
        <v>151517</v>
      </c>
      <c r="J12" s="620">
        <f t="shared" si="0"/>
        <v>0</v>
      </c>
      <c r="K12" s="620">
        <f t="shared" si="0"/>
        <v>0</v>
      </c>
      <c r="L12" s="620">
        <f t="shared" si="0"/>
        <v>10115</v>
      </c>
      <c r="M12" s="620">
        <f t="shared" si="0"/>
        <v>0</v>
      </c>
      <c r="N12" s="620">
        <f t="shared" si="0"/>
        <v>345987</v>
      </c>
      <c r="O12" s="620">
        <f t="shared" si="0"/>
        <v>366164</v>
      </c>
      <c r="P12" s="620">
        <f t="shared" si="0"/>
        <v>325212</v>
      </c>
      <c r="Q12" s="621">
        <f t="shared" si="0"/>
        <v>4887036</v>
      </c>
      <c r="R12" s="506" t="s">
        <v>1494</v>
      </c>
    </row>
    <row r="13" spans="1:18" s="210" customFormat="1" ht="22.5" customHeight="1">
      <c r="A13" s="681" t="s">
        <v>1490</v>
      </c>
      <c r="B13" s="823">
        <f aca="true" t="shared" si="1" ref="B13:B25">C13+D13</f>
        <v>6617277</v>
      </c>
      <c r="C13" s="824">
        <v>16264</v>
      </c>
      <c r="D13" s="825">
        <v>6601013</v>
      </c>
      <c r="E13" s="617">
        <f aca="true" t="shared" si="2" ref="E13:E26">SUM(F13:Q13)</f>
        <v>6617277</v>
      </c>
      <c r="F13" s="826">
        <v>2786</v>
      </c>
      <c r="G13" s="826">
        <v>729522</v>
      </c>
      <c r="H13" s="826">
        <v>45122</v>
      </c>
      <c r="I13" s="826">
        <v>151517</v>
      </c>
      <c r="J13" s="821">
        <v>0</v>
      </c>
      <c r="K13" s="821">
        <v>0</v>
      </c>
      <c r="L13" s="826">
        <v>10115</v>
      </c>
      <c r="M13" s="821"/>
      <c r="N13" s="826">
        <v>256147</v>
      </c>
      <c r="O13" s="826">
        <v>364229</v>
      </c>
      <c r="P13" s="826">
        <v>192317</v>
      </c>
      <c r="Q13" s="827">
        <v>4865522</v>
      </c>
      <c r="R13" s="828" t="s">
        <v>1491</v>
      </c>
    </row>
    <row r="14" spans="1:18" s="210" customFormat="1" ht="22.5" customHeight="1">
      <c r="A14" s="681" t="s">
        <v>1492</v>
      </c>
      <c r="B14" s="823">
        <f t="shared" si="1"/>
        <v>271581</v>
      </c>
      <c r="C14" s="824">
        <v>0</v>
      </c>
      <c r="D14" s="825">
        <v>271581</v>
      </c>
      <c r="E14" s="617">
        <f t="shared" si="2"/>
        <v>271581</v>
      </c>
      <c r="F14" s="826">
        <v>0</v>
      </c>
      <c r="G14" s="826">
        <v>24797</v>
      </c>
      <c r="H14" s="826">
        <v>600</v>
      </c>
      <c r="I14" s="826">
        <v>0</v>
      </c>
      <c r="J14" s="821">
        <v>0</v>
      </c>
      <c r="K14" s="821">
        <v>0</v>
      </c>
      <c r="L14" s="826">
        <v>0</v>
      </c>
      <c r="M14" s="821">
        <v>0</v>
      </c>
      <c r="N14" s="826">
        <v>89840</v>
      </c>
      <c r="O14" s="821">
        <v>1935</v>
      </c>
      <c r="P14" s="826">
        <v>132895</v>
      </c>
      <c r="Q14" s="827">
        <v>21514</v>
      </c>
      <c r="R14" s="828" t="s">
        <v>1493</v>
      </c>
    </row>
    <row r="15" spans="1:18" s="210" customFormat="1" ht="21" customHeight="1">
      <c r="A15" s="411" t="s">
        <v>1423</v>
      </c>
      <c r="B15" s="823">
        <f t="shared" si="1"/>
        <v>692217</v>
      </c>
      <c r="C15" s="617">
        <v>1842</v>
      </c>
      <c r="D15" s="825">
        <v>690375</v>
      </c>
      <c r="E15" s="617">
        <f t="shared" si="2"/>
        <v>692217</v>
      </c>
      <c r="F15" s="825">
        <v>239</v>
      </c>
      <c r="G15" s="825">
        <v>84920</v>
      </c>
      <c r="H15" s="825">
        <v>2314</v>
      </c>
      <c r="I15" s="825">
        <v>15456</v>
      </c>
      <c r="J15" s="821">
        <v>0</v>
      </c>
      <c r="K15" s="821">
        <v>0</v>
      </c>
      <c r="L15" s="825">
        <v>2324</v>
      </c>
      <c r="M15" s="821">
        <v>0</v>
      </c>
      <c r="N15" s="825">
        <v>33371</v>
      </c>
      <c r="O15" s="821">
        <v>30301</v>
      </c>
      <c r="P15" s="825">
        <v>67874</v>
      </c>
      <c r="Q15" s="829">
        <v>455418</v>
      </c>
      <c r="R15" s="791" t="s">
        <v>1424</v>
      </c>
    </row>
    <row r="16" spans="1:18" s="210" customFormat="1" ht="21" customHeight="1">
      <c r="A16" s="411" t="s">
        <v>1425</v>
      </c>
      <c r="B16" s="823">
        <f t="shared" si="1"/>
        <v>564299</v>
      </c>
      <c r="C16" s="617">
        <v>0</v>
      </c>
      <c r="D16" s="825">
        <v>564299</v>
      </c>
      <c r="E16" s="617">
        <f t="shared" si="2"/>
        <v>564299</v>
      </c>
      <c r="F16" s="825">
        <v>157</v>
      </c>
      <c r="G16" s="825">
        <v>83676</v>
      </c>
      <c r="H16" s="825">
        <v>2852</v>
      </c>
      <c r="I16" s="825">
        <v>12738</v>
      </c>
      <c r="J16" s="821">
        <v>0</v>
      </c>
      <c r="K16" s="821">
        <v>0</v>
      </c>
      <c r="L16" s="825">
        <v>1550</v>
      </c>
      <c r="M16" s="821">
        <v>0</v>
      </c>
      <c r="N16" s="825">
        <v>23853</v>
      </c>
      <c r="O16" s="821">
        <v>27202</v>
      </c>
      <c r="P16" s="825">
        <v>40421</v>
      </c>
      <c r="Q16" s="829">
        <v>371850</v>
      </c>
      <c r="R16" s="791" t="s">
        <v>1426</v>
      </c>
    </row>
    <row r="17" spans="1:18" s="210" customFormat="1" ht="21" customHeight="1">
      <c r="A17" s="411" t="s">
        <v>1427</v>
      </c>
      <c r="B17" s="823">
        <f t="shared" si="1"/>
        <v>582934</v>
      </c>
      <c r="C17" s="617">
        <v>1687</v>
      </c>
      <c r="D17" s="825">
        <v>581247</v>
      </c>
      <c r="E17" s="617">
        <f t="shared" si="2"/>
        <v>582934</v>
      </c>
      <c r="F17" s="825">
        <v>157</v>
      </c>
      <c r="G17" s="825">
        <v>73138</v>
      </c>
      <c r="H17" s="825">
        <v>8710</v>
      </c>
      <c r="I17" s="825">
        <v>9958</v>
      </c>
      <c r="J17" s="821">
        <v>0</v>
      </c>
      <c r="K17" s="821">
        <v>0</v>
      </c>
      <c r="L17" s="825">
        <v>950</v>
      </c>
      <c r="M17" s="821">
        <v>0</v>
      </c>
      <c r="N17" s="825">
        <v>33963</v>
      </c>
      <c r="O17" s="821">
        <v>35188</v>
      </c>
      <c r="P17" s="825">
        <v>39196</v>
      </c>
      <c r="Q17" s="827">
        <v>381674</v>
      </c>
      <c r="R17" s="791" t="s">
        <v>1428</v>
      </c>
    </row>
    <row r="18" spans="1:18" s="210" customFormat="1" ht="21" customHeight="1">
      <c r="A18" s="411" t="s">
        <v>1429</v>
      </c>
      <c r="B18" s="823">
        <f t="shared" si="1"/>
        <v>558435</v>
      </c>
      <c r="C18" s="617">
        <v>0</v>
      </c>
      <c r="D18" s="825">
        <v>558435</v>
      </c>
      <c r="E18" s="617">
        <f t="shared" si="2"/>
        <v>558435</v>
      </c>
      <c r="F18" s="825">
        <v>244</v>
      </c>
      <c r="G18" s="825">
        <v>63971</v>
      </c>
      <c r="H18" s="825">
        <v>7702</v>
      </c>
      <c r="I18" s="825">
        <v>13100</v>
      </c>
      <c r="J18" s="821">
        <v>0</v>
      </c>
      <c r="K18" s="821">
        <v>0</v>
      </c>
      <c r="L18" s="825">
        <v>668</v>
      </c>
      <c r="M18" s="821">
        <v>0</v>
      </c>
      <c r="N18" s="825">
        <v>35799</v>
      </c>
      <c r="O18" s="821">
        <v>34235</v>
      </c>
      <c r="P18" s="825">
        <v>19928</v>
      </c>
      <c r="Q18" s="827">
        <v>382788</v>
      </c>
      <c r="R18" s="791" t="s">
        <v>1430</v>
      </c>
    </row>
    <row r="19" spans="1:18" s="210" customFormat="1" ht="21" customHeight="1">
      <c r="A19" s="411" t="s">
        <v>1431</v>
      </c>
      <c r="B19" s="823">
        <f t="shared" si="1"/>
        <v>533475</v>
      </c>
      <c r="C19" s="617">
        <v>1419</v>
      </c>
      <c r="D19" s="825">
        <v>532056</v>
      </c>
      <c r="E19" s="617">
        <f t="shared" si="2"/>
        <v>533475</v>
      </c>
      <c r="F19" s="825">
        <v>213</v>
      </c>
      <c r="G19" s="825">
        <v>57225</v>
      </c>
      <c r="H19" s="825">
        <v>4233</v>
      </c>
      <c r="I19" s="825">
        <v>13010</v>
      </c>
      <c r="J19" s="821">
        <v>0</v>
      </c>
      <c r="K19" s="821">
        <v>0</v>
      </c>
      <c r="L19" s="825">
        <v>706</v>
      </c>
      <c r="M19" s="821">
        <v>0</v>
      </c>
      <c r="N19" s="825">
        <v>31390</v>
      </c>
      <c r="O19" s="821">
        <v>34935</v>
      </c>
      <c r="P19" s="825">
        <v>5909</v>
      </c>
      <c r="Q19" s="827">
        <v>385854</v>
      </c>
      <c r="R19" s="791" t="s">
        <v>1432</v>
      </c>
    </row>
    <row r="20" spans="1:18" s="210" customFormat="1" ht="21" customHeight="1">
      <c r="A20" s="411" t="s">
        <v>1433</v>
      </c>
      <c r="B20" s="823">
        <f t="shared" si="1"/>
        <v>443852</v>
      </c>
      <c r="C20" s="617">
        <v>0</v>
      </c>
      <c r="D20" s="825">
        <v>443852</v>
      </c>
      <c r="E20" s="617">
        <f t="shared" si="2"/>
        <v>443852</v>
      </c>
      <c r="F20" s="825">
        <v>344</v>
      </c>
      <c r="G20" s="825">
        <v>45527</v>
      </c>
      <c r="H20" s="825">
        <v>6414</v>
      </c>
      <c r="I20" s="825">
        <v>10365</v>
      </c>
      <c r="J20" s="821">
        <v>0</v>
      </c>
      <c r="K20" s="821">
        <v>0</v>
      </c>
      <c r="L20" s="825">
        <v>667</v>
      </c>
      <c r="M20" s="821">
        <v>0</v>
      </c>
      <c r="N20" s="825">
        <v>19830</v>
      </c>
      <c r="O20" s="821">
        <v>31298</v>
      </c>
      <c r="P20" s="825">
        <v>4277</v>
      </c>
      <c r="Q20" s="827">
        <v>325130</v>
      </c>
      <c r="R20" s="791" t="s">
        <v>1434</v>
      </c>
    </row>
    <row r="21" spans="1:18" s="210" customFormat="1" ht="21" customHeight="1">
      <c r="A21" s="411" t="s">
        <v>1435</v>
      </c>
      <c r="B21" s="823">
        <f t="shared" si="1"/>
        <v>553382</v>
      </c>
      <c r="C21" s="617">
        <v>497</v>
      </c>
      <c r="D21" s="825">
        <v>552885</v>
      </c>
      <c r="E21" s="617">
        <f t="shared" si="2"/>
        <v>553382</v>
      </c>
      <c r="F21" s="825">
        <v>182</v>
      </c>
      <c r="G21" s="825">
        <v>52029</v>
      </c>
      <c r="H21" s="825">
        <v>2901</v>
      </c>
      <c r="I21" s="825">
        <v>13046</v>
      </c>
      <c r="J21" s="821">
        <v>0</v>
      </c>
      <c r="K21" s="821">
        <v>0</v>
      </c>
      <c r="L21" s="825">
        <v>573</v>
      </c>
      <c r="M21" s="821">
        <v>0</v>
      </c>
      <c r="N21" s="825">
        <v>25623</v>
      </c>
      <c r="O21" s="821">
        <v>30682</v>
      </c>
      <c r="P21" s="825">
        <v>1162</v>
      </c>
      <c r="Q21" s="827">
        <v>427184</v>
      </c>
      <c r="R21" s="791" t="s">
        <v>1436</v>
      </c>
    </row>
    <row r="22" spans="1:18" s="210" customFormat="1" ht="21" customHeight="1">
      <c r="A22" s="411" t="s">
        <v>1437</v>
      </c>
      <c r="B22" s="823">
        <f t="shared" si="1"/>
        <v>601470</v>
      </c>
      <c r="C22" s="617">
        <v>3024</v>
      </c>
      <c r="D22" s="825">
        <v>598446</v>
      </c>
      <c r="E22" s="617">
        <f t="shared" si="2"/>
        <v>601470</v>
      </c>
      <c r="F22" s="825">
        <v>222</v>
      </c>
      <c r="G22" s="825">
        <v>46573</v>
      </c>
      <c r="H22" s="825">
        <v>2675</v>
      </c>
      <c r="I22" s="825">
        <v>9757</v>
      </c>
      <c r="J22" s="821">
        <v>0</v>
      </c>
      <c r="K22" s="821">
        <v>0</v>
      </c>
      <c r="L22" s="825">
        <v>584</v>
      </c>
      <c r="M22" s="821">
        <v>0</v>
      </c>
      <c r="N22" s="825">
        <v>30290</v>
      </c>
      <c r="O22" s="821">
        <v>28385</v>
      </c>
      <c r="P22" s="825">
        <v>619</v>
      </c>
      <c r="Q22" s="827">
        <v>482365</v>
      </c>
      <c r="R22" s="791" t="s">
        <v>1438</v>
      </c>
    </row>
    <row r="23" spans="1:18" s="210" customFormat="1" ht="21" customHeight="1">
      <c r="A23" s="411" t="s">
        <v>1439</v>
      </c>
      <c r="B23" s="823">
        <f t="shared" si="1"/>
        <v>495416</v>
      </c>
      <c r="C23" s="617">
        <v>0</v>
      </c>
      <c r="D23" s="825">
        <v>495416</v>
      </c>
      <c r="E23" s="617">
        <f t="shared" si="2"/>
        <v>495416</v>
      </c>
      <c r="F23" s="825">
        <v>222</v>
      </c>
      <c r="G23" s="825">
        <v>48608</v>
      </c>
      <c r="H23" s="825">
        <v>2318</v>
      </c>
      <c r="I23" s="825">
        <v>12788</v>
      </c>
      <c r="J23" s="821">
        <v>0</v>
      </c>
      <c r="K23" s="821">
        <v>0</v>
      </c>
      <c r="L23" s="825">
        <v>469</v>
      </c>
      <c r="M23" s="821">
        <v>0</v>
      </c>
      <c r="N23" s="825">
        <v>32076</v>
      </c>
      <c r="O23" s="821">
        <v>25724</v>
      </c>
      <c r="P23" s="825">
        <v>1129</v>
      </c>
      <c r="Q23" s="827">
        <v>372082</v>
      </c>
      <c r="R23" s="791" t="s">
        <v>1440</v>
      </c>
    </row>
    <row r="24" spans="1:18" s="210" customFormat="1" ht="21" customHeight="1">
      <c r="A24" s="411" t="s">
        <v>1441</v>
      </c>
      <c r="B24" s="823">
        <f t="shared" si="1"/>
        <v>540891</v>
      </c>
      <c r="C24" s="617">
        <v>828</v>
      </c>
      <c r="D24" s="825">
        <v>540063</v>
      </c>
      <c r="E24" s="617">
        <f t="shared" si="2"/>
        <v>540891</v>
      </c>
      <c r="F24" s="825">
        <v>303</v>
      </c>
      <c r="G24" s="825">
        <v>59872</v>
      </c>
      <c r="H24" s="825">
        <v>1114</v>
      </c>
      <c r="I24" s="825">
        <v>15595</v>
      </c>
      <c r="J24" s="821">
        <v>0</v>
      </c>
      <c r="K24" s="821">
        <v>0</v>
      </c>
      <c r="L24" s="825">
        <v>349</v>
      </c>
      <c r="M24" s="821">
        <v>0</v>
      </c>
      <c r="N24" s="825">
        <v>21460</v>
      </c>
      <c r="O24" s="821">
        <v>29639</v>
      </c>
      <c r="P24" s="825">
        <v>14756</v>
      </c>
      <c r="Q24" s="827">
        <v>397803</v>
      </c>
      <c r="R24" s="791" t="s">
        <v>1442</v>
      </c>
    </row>
    <row r="25" spans="1:18" s="210" customFormat="1" ht="21" customHeight="1">
      <c r="A25" s="411" t="s">
        <v>1443</v>
      </c>
      <c r="B25" s="823">
        <f t="shared" si="1"/>
        <v>600481</v>
      </c>
      <c r="C25" s="617">
        <v>1021</v>
      </c>
      <c r="D25" s="825">
        <v>599460</v>
      </c>
      <c r="E25" s="617">
        <f t="shared" si="2"/>
        <v>600481</v>
      </c>
      <c r="F25" s="825">
        <v>250</v>
      </c>
      <c r="G25" s="825">
        <v>56223</v>
      </c>
      <c r="H25" s="825">
        <v>650</v>
      </c>
      <c r="I25" s="825">
        <v>12929</v>
      </c>
      <c r="J25" s="821">
        <v>0</v>
      </c>
      <c r="K25" s="821">
        <v>0</v>
      </c>
      <c r="L25" s="825">
        <v>452</v>
      </c>
      <c r="M25" s="821">
        <v>0</v>
      </c>
      <c r="N25" s="825">
        <v>34536</v>
      </c>
      <c r="O25" s="821">
        <v>28766</v>
      </c>
      <c r="P25" s="825">
        <v>50675</v>
      </c>
      <c r="Q25" s="827">
        <v>416000</v>
      </c>
      <c r="R25" s="791" t="s">
        <v>1444</v>
      </c>
    </row>
    <row r="26" spans="1:18" s="210" customFormat="1" ht="21" customHeight="1">
      <c r="A26" s="807" t="s">
        <v>1445</v>
      </c>
      <c r="B26" s="830">
        <f>SUM(C26:D26)</f>
        <v>722006</v>
      </c>
      <c r="C26" s="831">
        <v>5946</v>
      </c>
      <c r="D26" s="832">
        <v>716060</v>
      </c>
      <c r="E26" s="831">
        <f t="shared" si="2"/>
        <v>722006</v>
      </c>
      <c r="F26" s="832">
        <v>253</v>
      </c>
      <c r="G26" s="832">
        <v>82557</v>
      </c>
      <c r="H26" s="832">
        <v>3839</v>
      </c>
      <c r="I26" s="832">
        <v>12775</v>
      </c>
      <c r="J26" s="832">
        <v>0</v>
      </c>
      <c r="K26" s="833">
        <v>0</v>
      </c>
      <c r="L26" s="832">
        <v>318</v>
      </c>
      <c r="M26" s="833">
        <v>0</v>
      </c>
      <c r="N26" s="832">
        <v>23796</v>
      </c>
      <c r="O26" s="833">
        <v>30314</v>
      </c>
      <c r="P26" s="832">
        <v>79266</v>
      </c>
      <c r="Q26" s="834">
        <v>488888</v>
      </c>
      <c r="R26" s="795" t="s">
        <v>1446</v>
      </c>
    </row>
    <row r="27" spans="1:12" s="186" customFormat="1" ht="18" customHeight="1">
      <c r="A27" s="622" t="s">
        <v>1090</v>
      </c>
      <c r="B27" s="623"/>
      <c r="C27" s="185"/>
      <c r="H27" s="385"/>
      <c r="I27" s="385"/>
      <c r="L27" s="385" t="s">
        <v>1091</v>
      </c>
    </row>
    <row r="28" spans="1:18" s="181" customFormat="1" ht="18" customHeight="1">
      <c r="A28" s="1156" t="s">
        <v>384</v>
      </c>
      <c r="B28" s="1157"/>
      <c r="C28" s="1157"/>
      <c r="D28" s="1157"/>
      <c r="N28" s="1158"/>
      <c r="O28" s="1158"/>
      <c r="P28" s="1158"/>
      <c r="Q28" s="1158"/>
      <c r="R28" s="1158"/>
    </row>
    <row r="29" spans="1:18" s="181" customFormat="1" ht="16.5" customHeight="1">
      <c r="A29" s="181" t="s">
        <v>383</v>
      </c>
      <c r="N29" s="1158"/>
      <c r="O29" s="1158"/>
      <c r="P29" s="1158"/>
      <c r="Q29" s="1158"/>
      <c r="R29" s="1158"/>
    </row>
    <row r="32" spans="14:17" ht="12.75">
      <c r="N32" s="21"/>
      <c r="Q32" s="1"/>
    </row>
  </sheetData>
  <mergeCells count="8">
    <mergeCell ref="A28:D28"/>
    <mergeCell ref="N28:R28"/>
    <mergeCell ref="N29:R29"/>
    <mergeCell ref="A1:R1"/>
    <mergeCell ref="Q2:R2"/>
    <mergeCell ref="E3:Q3"/>
    <mergeCell ref="R3:R6"/>
    <mergeCell ref="A3:A6"/>
  </mergeCells>
  <printOptions/>
  <pageMargins left="0.44" right="0.33" top="0.984251968503937" bottom="0.86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D6" sqref="D6"/>
    </sheetView>
  </sheetViews>
  <sheetFormatPr defaultColWidth="9.140625" defaultRowHeight="12.75"/>
  <cols>
    <col min="1" max="1" width="10.28125" style="0" customWidth="1"/>
    <col min="3" max="13" width="9.421875" style="0" customWidth="1"/>
    <col min="14" max="14" width="12.28125" style="0" customWidth="1"/>
  </cols>
  <sheetData>
    <row r="2" spans="1:9" ht="23.25">
      <c r="A2" s="562"/>
      <c r="D2" s="624" t="s">
        <v>855</v>
      </c>
      <c r="E2" s="625"/>
      <c r="F2" s="625"/>
      <c r="G2" s="625"/>
      <c r="H2" s="625"/>
      <c r="I2" s="625"/>
    </row>
    <row r="4" spans="1:14" ht="12.75">
      <c r="A4" s="631" t="s">
        <v>1092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N4" s="631" t="s">
        <v>1093</v>
      </c>
    </row>
    <row r="5" spans="1:14" ht="36" customHeight="1">
      <c r="A5" s="1161"/>
      <c r="B5" s="632" t="s">
        <v>856</v>
      </c>
      <c r="C5" s="632" t="s">
        <v>1060</v>
      </c>
      <c r="D5" s="632" t="s">
        <v>1061</v>
      </c>
      <c r="E5" s="632" t="s">
        <v>857</v>
      </c>
      <c r="F5" s="632" t="s">
        <v>858</v>
      </c>
      <c r="G5" s="632" t="s">
        <v>859</v>
      </c>
      <c r="H5" s="632" t="s">
        <v>1062</v>
      </c>
      <c r="I5" s="632" t="s">
        <v>860</v>
      </c>
      <c r="J5" s="632" t="s">
        <v>861</v>
      </c>
      <c r="K5" s="632" t="s">
        <v>1063</v>
      </c>
      <c r="L5" s="632" t="s">
        <v>1064</v>
      </c>
      <c r="M5" s="632" t="s">
        <v>1065</v>
      </c>
      <c r="N5" s="655" t="s">
        <v>379</v>
      </c>
    </row>
    <row r="6" spans="1:14" ht="36" customHeight="1">
      <c r="A6" s="1162"/>
      <c r="B6" s="626" t="s">
        <v>1066</v>
      </c>
      <c r="C6" s="626" t="s">
        <v>1067</v>
      </c>
      <c r="D6" s="626" t="s">
        <v>1102</v>
      </c>
      <c r="E6" s="626" t="s">
        <v>1103</v>
      </c>
      <c r="F6" s="626" t="s">
        <v>1104</v>
      </c>
      <c r="G6" s="626" t="s">
        <v>1105</v>
      </c>
      <c r="H6" s="626" t="s">
        <v>1106</v>
      </c>
      <c r="I6" s="626" t="s">
        <v>1107</v>
      </c>
      <c r="J6" s="626" t="s">
        <v>1108</v>
      </c>
      <c r="K6" s="626" t="s">
        <v>1109</v>
      </c>
      <c r="L6" s="626" t="s">
        <v>1110</v>
      </c>
      <c r="M6" s="626" t="s">
        <v>1111</v>
      </c>
      <c r="N6" s="16"/>
    </row>
    <row r="7" spans="1:14" ht="36" customHeight="1">
      <c r="A7" s="1163"/>
      <c r="B7" s="634"/>
      <c r="C7" s="634"/>
      <c r="D7" s="634"/>
      <c r="E7" s="633" t="s">
        <v>1112</v>
      </c>
      <c r="F7" s="634"/>
      <c r="G7" s="633" t="s">
        <v>1112</v>
      </c>
      <c r="H7" s="633" t="s">
        <v>1113</v>
      </c>
      <c r="I7" s="633" t="s">
        <v>1112</v>
      </c>
      <c r="J7" s="633" t="s">
        <v>1113</v>
      </c>
      <c r="K7" s="633" t="s">
        <v>1114</v>
      </c>
      <c r="L7" s="633" t="s">
        <v>1115</v>
      </c>
      <c r="M7" s="633" t="s">
        <v>1115</v>
      </c>
      <c r="N7" s="848"/>
    </row>
    <row r="8" spans="1:14" ht="36" customHeight="1">
      <c r="A8" s="626">
        <v>2005</v>
      </c>
      <c r="B8" s="627">
        <f>SUM(C8:M8)</f>
        <v>126</v>
      </c>
      <c r="C8" s="628">
        <v>4</v>
      </c>
      <c r="D8" s="628">
        <v>86</v>
      </c>
      <c r="E8" s="629">
        <v>18</v>
      </c>
      <c r="F8" s="821">
        <f aca="true" t="shared" si="0" ref="F8:G10">SUM(F9:F10)</f>
        <v>0</v>
      </c>
      <c r="G8" s="629">
        <v>1</v>
      </c>
      <c r="H8" s="629">
        <v>3</v>
      </c>
      <c r="I8" s="629">
        <v>3</v>
      </c>
      <c r="J8" s="821">
        <f aca="true" t="shared" si="1" ref="J8:J13">SUM(J9:J10)</f>
        <v>0</v>
      </c>
      <c r="K8" s="629">
        <v>4</v>
      </c>
      <c r="L8" s="629">
        <v>7</v>
      </c>
      <c r="M8" s="821">
        <f aca="true" t="shared" si="2" ref="M8:M13">SUM(M9:M10)</f>
        <v>0</v>
      </c>
      <c r="N8" s="849">
        <v>2005</v>
      </c>
    </row>
    <row r="9" spans="1:14" ht="36" customHeight="1">
      <c r="A9" s="626">
        <v>2006</v>
      </c>
      <c r="B9" s="627">
        <f>SUM(C9:M9)</f>
        <v>134</v>
      </c>
      <c r="C9" s="628">
        <v>4</v>
      </c>
      <c r="D9" s="628">
        <v>94</v>
      </c>
      <c r="E9" s="629">
        <v>18</v>
      </c>
      <c r="F9" s="821">
        <f t="shared" si="0"/>
        <v>0</v>
      </c>
      <c r="G9" s="821">
        <f t="shared" si="0"/>
        <v>0</v>
      </c>
      <c r="H9" s="629">
        <v>2</v>
      </c>
      <c r="I9" s="629">
        <v>4</v>
      </c>
      <c r="J9" s="821">
        <f t="shared" si="1"/>
        <v>0</v>
      </c>
      <c r="K9" s="629">
        <v>4</v>
      </c>
      <c r="L9" s="629">
        <v>8</v>
      </c>
      <c r="M9" s="821">
        <f t="shared" si="2"/>
        <v>0</v>
      </c>
      <c r="N9" s="850">
        <v>2006</v>
      </c>
    </row>
    <row r="10" spans="1:14" ht="36" customHeight="1">
      <c r="A10" s="626">
        <v>2007</v>
      </c>
      <c r="B10" s="627">
        <v>143</v>
      </c>
      <c r="C10" s="628">
        <v>4</v>
      </c>
      <c r="D10" s="628">
        <v>101</v>
      </c>
      <c r="E10" s="629">
        <v>18</v>
      </c>
      <c r="F10" s="821">
        <f t="shared" si="0"/>
        <v>0</v>
      </c>
      <c r="G10" s="821">
        <f t="shared" si="0"/>
        <v>0</v>
      </c>
      <c r="H10" s="629">
        <v>3</v>
      </c>
      <c r="I10" s="629">
        <v>4</v>
      </c>
      <c r="J10" s="821">
        <f t="shared" si="1"/>
        <v>0</v>
      </c>
      <c r="K10" s="629">
        <v>4</v>
      </c>
      <c r="L10" s="629">
        <v>9</v>
      </c>
      <c r="M10" s="821">
        <f t="shared" si="2"/>
        <v>0</v>
      </c>
      <c r="N10" s="850">
        <v>2007</v>
      </c>
    </row>
    <row r="11" spans="1:14" ht="36" customHeight="1">
      <c r="A11" s="845">
        <v>2008</v>
      </c>
      <c r="B11" s="844">
        <f>SUM(B12:B13)</f>
        <v>147</v>
      </c>
      <c r="C11" s="620">
        <f>SUM(C12:C13)</f>
        <v>4</v>
      </c>
      <c r="D11" s="844">
        <f aca="true" t="shared" si="3" ref="D11:L11">SUM(D12:D13)</f>
        <v>106</v>
      </c>
      <c r="E11" s="844">
        <f t="shared" si="3"/>
        <v>17</v>
      </c>
      <c r="F11" s="620">
        <f aca="true" t="shared" si="4" ref="F11:G13">SUM(F12:F13)</f>
        <v>0</v>
      </c>
      <c r="G11" s="620">
        <f t="shared" si="4"/>
        <v>0</v>
      </c>
      <c r="H11" s="844">
        <f t="shared" si="3"/>
        <v>3</v>
      </c>
      <c r="I11" s="844">
        <f t="shared" si="3"/>
        <v>4</v>
      </c>
      <c r="J11" s="620">
        <f t="shared" si="1"/>
        <v>0</v>
      </c>
      <c r="K11" s="844">
        <f t="shared" si="3"/>
        <v>4</v>
      </c>
      <c r="L11" s="844">
        <f t="shared" si="3"/>
        <v>9</v>
      </c>
      <c r="M11" s="621">
        <f t="shared" si="2"/>
        <v>0</v>
      </c>
      <c r="N11" s="851">
        <v>2008</v>
      </c>
    </row>
    <row r="12" spans="1:14" ht="36" customHeight="1">
      <c r="A12" s="846" t="s">
        <v>1495</v>
      </c>
      <c r="B12" s="835">
        <f>SUM(C12:M12)</f>
        <v>104</v>
      </c>
      <c r="C12" s="821">
        <v>3</v>
      </c>
      <c r="D12" s="836">
        <v>74</v>
      </c>
      <c r="E12" s="836">
        <v>13</v>
      </c>
      <c r="F12" s="821">
        <f t="shared" si="4"/>
        <v>0</v>
      </c>
      <c r="G12" s="821">
        <f t="shared" si="4"/>
        <v>0</v>
      </c>
      <c r="H12" s="836">
        <v>2</v>
      </c>
      <c r="I12" s="836">
        <v>3</v>
      </c>
      <c r="J12" s="821">
        <f t="shared" si="1"/>
        <v>0</v>
      </c>
      <c r="K12" s="836">
        <v>3</v>
      </c>
      <c r="L12" s="836">
        <v>6</v>
      </c>
      <c r="M12" s="822">
        <f t="shared" si="2"/>
        <v>0</v>
      </c>
      <c r="N12" s="837" t="s">
        <v>1496</v>
      </c>
    </row>
    <row r="13" spans="1:14" ht="36" customHeight="1">
      <c r="A13" s="847" t="s">
        <v>1497</v>
      </c>
      <c r="B13" s="838">
        <f>SUM(C13:M13)</f>
        <v>43</v>
      </c>
      <c r="C13" s="833">
        <v>1</v>
      </c>
      <c r="D13" s="839">
        <v>32</v>
      </c>
      <c r="E13" s="839">
        <v>4</v>
      </c>
      <c r="F13" s="833">
        <f t="shared" si="4"/>
        <v>0</v>
      </c>
      <c r="G13" s="833">
        <f t="shared" si="4"/>
        <v>0</v>
      </c>
      <c r="H13" s="839">
        <v>1</v>
      </c>
      <c r="I13" s="839">
        <v>1</v>
      </c>
      <c r="J13" s="833">
        <f t="shared" si="1"/>
        <v>0</v>
      </c>
      <c r="K13" s="839">
        <v>1</v>
      </c>
      <c r="L13" s="839">
        <v>3</v>
      </c>
      <c r="M13" s="840">
        <f t="shared" si="2"/>
        <v>0</v>
      </c>
      <c r="N13" s="121" t="s">
        <v>1498</v>
      </c>
    </row>
    <row r="14" spans="1:14" ht="12.75">
      <c r="A14" s="841" t="s">
        <v>1499</v>
      </c>
      <c r="B14" s="842"/>
      <c r="C14" s="842"/>
      <c r="D14" s="842"/>
      <c r="E14" s="842"/>
      <c r="F14" s="842" t="s">
        <v>1500</v>
      </c>
      <c r="G14" s="842"/>
      <c r="H14" s="842"/>
      <c r="I14" s="842"/>
      <c r="J14" s="842"/>
      <c r="K14" s="842"/>
      <c r="L14" s="842"/>
      <c r="M14" s="843"/>
      <c r="N14" s="843"/>
    </row>
  </sheetData>
  <mergeCells count="1">
    <mergeCell ref="A5:A7"/>
  </mergeCells>
  <printOptions/>
  <pageMargins left="0.57" right="0.3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30"/>
  <sheetViews>
    <sheetView zoomScaleSheetLayoutView="100" workbookViewId="0" topLeftCell="G13">
      <selection activeCell="P29" sqref="P29"/>
    </sheetView>
  </sheetViews>
  <sheetFormatPr defaultColWidth="9.140625" defaultRowHeight="12.75"/>
  <cols>
    <col min="1" max="1" width="13.28125" style="1" customWidth="1"/>
    <col min="2" max="2" width="11.421875" style="1" customWidth="1"/>
    <col min="3" max="3" width="9.7109375" style="1" customWidth="1"/>
    <col min="4" max="4" width="9.00390625" style="1" customWidth="1"/>
    <col min="5" max="8" width="12.7109375" style="1" customWidth="1"/>
    <col min="9" max="9" width="9.7109375" style="1" customWidth="1"/>
    <col min="10" max="12" width="9.140625" style="1" customWidth="1"/>
    <col min="13" max="13" width="12.57421875" style="1" customWidth="1"/>
    <col min="14" max="15" width="9.140625" style="1" customWidth="1"/>
    <col min="16" max="16" width="14.00390625" style="1" customWidth="1"/>
    <col min="17" max="23" width="12.7109375" style="1" customWidth="1"/>
    <col min="24" max="24" width="12.8515625" style="1" customWidth="1"/>
    <col min="25" max="25" width="13.28125" style="1" customWidth="1"/>
    <col min="26" max="26" width="12.28125" style="1" customWidth="1"/>
    <col min="27" max="28" width="12.7109375" style="1" customWidth="1"/>
    <col min="29" max="29" width="11.00390625" style="1" customWidth="1"/>
    <col min="30" max="30" width="13.8515625" style="1" bestFit="1" customWidth="1"/>
    <col min="31" max="16384" width="9.140625" style="1" customWidth="1"/>
  </cols>
  <sheetData>
    <row r="1" spans="1:17" ht="32.25" customHeight="1">
      <c r="A1" s="1088" t="s">
        <v>1117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</row>
    <row r="2" spans="1:17" ht="18" customHeight="1">
      <c r="A2" s="1" t="s">
        <v>1571</v>
      </c>
      <c r="Q2" s="106" t="s">
        <v>260</v>
      </c>
    </row>
    <row r="3" spans="1:17" ht="22.5" customHeight="1">
      <c r="A3" s="1125" t="s">
        <v>229</v>
      </c>
      <c r="B3" s="101" t="s">
        <v>1572</v>
      </c>
      <c r="C3" s="102"/>
      <c r="D3" s="103"/>
      <c r="E3" s="1168" t="s">
        <v>1573</v>
      </c>
      <c r="F3" s="1139"/>
      <c r="G3" s="1139"/>
      <c r="H3" s="1139"/>
      <c r="I3" s="1140"/>
      <c r="J3" s="1032" t="s">
        <v>1574</v>
      </c>
      <c r="K3" s="1030"/>
      <c r="L3" s="1030"/>
      <c r="M3" s="1030"/>
      <c r="N3" s="1030"/>
      <c r="O3" s="1030"/>
      <c r="P3" s="1031"/>
      <c r="Q3" s="1092" t="s">
        <v>636</v>
      </c>
    </row>
    <row r="4" spans="1:17" ht="27.75" customHeight="1">
      <c r="A4" s="1010"/>
      <c r="B4" s="33" t="s">
        <v>1575</v>
      </c>
      <c r="C4" s="33" t="s">
        <v>1576</v>
      </c>
      <c r="D4" s="33" t="s">
        <v>1577</v>
      </c>
      <c r="E4" s="1103" t="s">
        <v>1578</v>
      </c>
      <c r="F4" s="1169"/>
      <c r="G4" s="1169"/>
      <c r="H4" s="1170"/>
      <c r="I4" s="188" t="s">
        <v>238</v>
      </c>
      <c r="J4" s="33" t="s">
        <v>248</v>
      </c>
      <c r="K4" s="1103" t="s">
        <v>1579</v>
      </c>
      <c r="L4" s="1170"/>
      <c r="M4" s="33" t="s">
        <v>1555</v>
      </c>
      <c r="N4" s="191" t="s">
        <v>242</v>
      </c>
      <c r="O4" s="190" t="s">
        <v>242</v>
      </c>
      <c r="P4" s="10" t="s">
        <v>240</v>
      </c>
      <c r="Q4" s="1097"/>
    </row>
    <row r="5" spans="1:17" ht="21.75" customHeight="1">
      <c r="A5" s="1010"/>
      <c r="B5" s="17"/>
      <c r="C5" s="17"/>
      <c r="D5" s="17"/>
      <c r="E5" s="1028" t="s">
        <v>231</v>
      </c>
      <c r="F5" s="1164"/>
      <c r="G5" s="1164"/>
      <c r="H5" s="1165"/>
      <c r="I5" s="193" t="s">
        <v>239</v>
      </c>
      <c r="J5" s="90" t="s">
        <v>247</v>
      </c>
      <c r="K5" s="1098" t="s">
        <v>1580</v>
      </c>
      <c r="L5" s="1101"/>
      <c r="M5" s="90" t="s">
        <v>1558</v>
      </c>
      <c r="N5" s="90" t="s">
        <v>237</v>
      </c>
      <c r="O5" s="90" t="s">
        <v>241</v>
      </c>
      <c r="P5" s="88" t="s">
        <v>1559</v>
      </c>
      <c r="Q5" s="1097"/>
    </row>
    <row r="6" spans="1:17" ht="21.75" customHeight="1">
      <c r="A6" s="1010"/>
      <c r="B6" s="17"/>
      <c r="C6" s="17"/>
      <c r="D6" s="17"/>
      <c r="E6" s="33" t="s">
        <v>1581</v>
      </c>
      <c r="F6" s="33" t="s">
        <v>1582</v>
      </c>
      <c r="G6" s="33" t="s">
        <v>1583</v>
      </c>
      <c r="H6" s="33" t="s">
        <v>1584</v>
      </c>
      <c r="I6" s="189"/>
      <c r="J6" s="17"/>
      <c r="K6" s="104" t="s">
        <v>37</v>
      </c>
      <c r="L6" s="104" t="s">
        <v>38</v>
      </c>
      <c r="M6" s="17"/>
      <c r="N6" s="17"/>
      <c r="O6" s="17"/>
      <c r="P6" s="17"/>
      <c r="Q6" s="1097"/>
    </row>
    <row r="7" spans="1:17" ht="38.25">
      <c r="A7" s="1011"/>
      <c r="B7" s="12" t="s">
        <v>39</v>
      </c>
      <c r="C7" s="12" t="s">
        <v>40</v>
      </c>
      <c r="D7" s="12" t="s">
        <v>41</v>
      </c>
      <c r="E7" s="70" t="s">
        <v>42</v>
      </c>
      <c r="F7" s="196" t="s">
        <v>43</v>
      </c>
      <c r="G7" s="195" t="s">
        <v>245</v>
      </c>
      <c r="H7" s="12" t="s">
        <v>44</v>
      </c>
      <c r="I7" s="194" t="s">
        <v>244</v>
      </c>
      <c r="J7" s="105" t="s">
        <v>246</v>
      </c>
      <c r="K7" s="197" t="s">
        <v>253</v>
      </c>
      <c r="L7" s="197" t="s">
        <v>253</v>
      </c>
      <c r="M7" s="105" t="s">
        <v>249</v>
      </c>
      <c r="N7" s="105" t="s">
        <v>250</v>
      </c>
      <c r="O7" s="105" t="s">
        <v>251</v>
      </c>
      <c r="P7" s="105" t="s">
        <v>252</v>
      </c>
      <c r="Q7" s="1098"/>
    </row>
    <row r="8" spans="1:17" s="210" customFormat="1" ht="16.5" customHeight="1">
      <c r="A8" s="297" t="s">
        <v>232</v>
      </c>
      <c r="B8" s="207">
        <v>26</v>
      </c>
      <c r="C8" s="207">
        <v>57</v>
      </c>
      <c r="D8" s="207">
        <v>335</v>
      </c>
      <c r="E8" s="207">
        <v>26</v>
      </c>
      <c r="F8" s="206">
        <v>0</v>
      </c>
      <c r="G8" s="207" t="s">
        <v>650</v>
      </c>
      <c r="H8" s="207" t="s">
        <v>650</v>
      </c>
      <c r="I8" s="208">
        <v>1</v>
      </c>
      <c r="J8" s="208" t="s">
        <v>650</v>
      </c>
      <c r="K8" s="341" t="s">
        <v>650</v>
      </c>
      <c r="L8" s="341" t="s">
        <v>650</v>
      </c>
      <c r="M8" s="341" t="s">
        <v>650</v>
      </c>
      <c r="N8" s="341" t="s">
        <v>650</v>
      </c>
      <c r="O8" s="341" t="s">
        <v>650</v>
      </c>
      <c r="P8" s="346">
        <v>10</v>
      </c>
      <c r="Q8" s="238" t="s">
        <v>621</v>
      </c>
    </row>
    <row r="9" spans="1:17" s="210" customFormat="1" ht="16.5" customHeight="1">
      <c r="A9" s="297" t="s">
        <v>293</v>
      </c>
      <c r="B9" s="207" t="s">
        <v>650</v>
      </c>
      <c r="C9" s="207">
        <v>1</v>
      </c>
      <c r="D9" s="207">
        <v>10</v>
      </c>
      <c r="E9" s="207">
        <v>4</v>
      </c>
      <c r="F9" s="206">
        <v>0</v>
      </c>
      <c r="G9" s="207" t="s">
        <v>650</v>
      </c>
      <c r="H9" s="228">
        <v>1</v>
      </c>
      <c r="I9" s="208">
        <v>9</v>
      </c>
      <c r="J9" s="208">
        <v>2</v>
      </c>
      <c r="K9" s="341" t="s">
        <v>650</v>
      </c>
      <c r="L9" s="341" t="s">
        <v>650</v>
      </c>
      <c r="M9" s="341" t="s">
        <v>650</v>
      </c>
      <c r="N9" s="341" t="s">
        <v>650</v>
      </c>
      <c r="O9" s="341" t="s">
        <v>650</v>
      </c>
      <c r="P9" s="346">
        <v>1</v>
      </c>
      <c r="Q9" s="238" t="s">
        <v>622</v>
      </c>
    </row>
    <row r="10" spans="1:17" s="210" customFormat="1" ht="16.5" customHeight="1">
      <c r="A10" s="297" t="s">
        <v>236</v>
      </c>
      <c r="B10" s="207">
        <v>30</v>
      </c>
      <c r="C10" s="207">
        <v>54</v>
      </c>
      <c r="D10" s="207">
        <v>374</v>
      </c>
      <c r="E10" s="207">
        <v>28</v>
      </c>
      <c r="F10" s="206">
        <v>0</v>
      </c>
      <c r="G10" s="207" t="s">
        <v>650</v>
      </c>
      <c r="H10" s="207" t="s">
        <v>650</v>
      </c>
      <c r="I10" s="208">
        <v>1</v>
      </c>
      <c r="J10" s="208" t="s">
        <v>650</v>
      </c>
      <c r="K10" s="341" t="s">
        <v>650</v>
      </c>
      <c r="L10" s="341" t="s">
        <v>650</v>
      </c>
      <c r="M10" s="341" t="s">
        <v>650</v>
      </c>
      <c r="N10" s="341" t="s">
        <v>650</v>
      </c>
      <c r="O10" s="341" t="s">
        <v>650</v>
      </c>
      <c r="P10" s="346">
        <v>13</v>
      </c>
      <c r="Q10" s="238" t="s">
        <v>620</v>
      </c>
    </row>
    <row r="11" spans="1:17" s="210" customFormat="1" ht="16.5" customHeight="1">
      <c r="A11" s="297" t="s">
        <v>294</v>
      </c>
      <c r="B11" s="563" t="s">
        <v>650</v>
      </c>
      <c r="C11" s="207">
        <v>1</v>
      </c>
      <c r="D11" s="207">
        <v>8</v>
      </c>
      <c r="E11" s="207">
        <v>5</v>
      </c>
      <c r="F11" s="206">
        <v>0</v>
      </c>
      <c r="G11" s="207" t="s">
        <v>650</v>
      </c>
      <c r="H11" s="207">
        <v>1</v>
      </c>
      <c r="I11" s="208">
        <v>12</v>
      </c>
      <c r="J11" s="208">
        <v>2</v>
      </c>
      <c r="K11" s="341" t="s">
        <v>650</v>
      </c>
      <c r="L11" s="341" t="s">
        <v>650</v>
      </c>
      <c r="M11" s="341" t="s">
        <v>650</v>
      </c>
      <c r="N11" s="341" t="s">
        <v>650</v>
      </c>
      <c r="O11" s="341" t="s">
        <v>650</v>
      </c>
      <c r="P11" s="346" t="s">
        <v>650</v>
      </c>
      <c r="Q11" s="238" t="s">
        <v>623</v>
      </c>
    </row>
    <row r="12" spans="1:17" s="210" customFormat="1" ht="16.5" customHeight="1">
      <c r="A12" s="231" t="s">
        <v>153</v>
      </c>
      <c r="B12" s="207">
        <v>37</v>
      </c>
      <c r="C12" s="207">
        <v>71</v>
      </c>
      <c r="D12" s="207">
        <v>425</v>
      </c>
      <c r="E12" s="207">
        <v>32</v>
      </c>
      <c r="F12" s="206">
        <v>0</v>
      </c>
      <c r="G12" s="207" t="s">
        <v>650</v>
      </c>
      <c r="H12" s="207">
        <v>1</v>
      </c>
      <c r="I12" s="208">
        <v>17</v>
      </c>
      <c r="J12" s="208">
        <v>4</v>
      </c>
      <c r="K12" s="341" t="s">
        <v>650</v>
      </c>
      <c r="L12" s="341" t="s">
        <v>650</v>
      </c>
      <c r="M12" s="341" t="s">
        <v>650</v>
      </c>
      <c r="N12" s="341" t="s">
        <v>650</v>
      </c>
      <c r="O12" s="341" t="s">
        <v>650</v>
      </c>
      <c r="P12" s="346">
        <v>14</v>
      </c>
      <c r="Q12" s="274" t="s">
        <v>153</v>
      </c>
    </row>
    <row r="13" spans="1:17" s="210" customFormat="1" ht="16.5" customHeight="1">
      <c r="A13" s="231" t="s">
        <v>1116</v>
      </c>
      <c r="B13" s="322">
        <v>41</v>
      </c>
      <c r="C13" s="322">
        <v>86</v>
      </c>
      <c r="D13" s="322">
        <v>450</v>
      </c>
      <c r="E13" s="322">
        <v>33</v>
      </c>
      <c r="F13" s="322">
        <v>0</v>
      </c>
      <c r="G13" s="322">
        <v>0</v>
      </c>
      <c r="H13" s="322">
        <v>1</v>
      </c>
      <c r="I13" s="322">
        <v>21</v>
      </c>
      <c r="J13" s="322">
        <v>6</v>
      </c>
      <c r="K13" s="564" t="s">
        <v>650</v>
      </c>
      <c r="L13" s="564" t="s">
        <v>650</v>
      </c>
      <c r="M13" s="564" t="s">
        <v>650</v>
      </c>
      <c r="N13" s="564" t="s">
        <v>650</v>
      </c>
      <c r="O13" s="564" t="s">
        <v>650</v>
      </c>
      <c r="P13" s="46">
        <v>16</v>
      </c>
      <c r="Q13" s="268" t="s">
        <v>1116</v>
      </c>
    </row>
    <row r="14" spans="1:17" s="210" customFormat="1" ht="16.5" customHeight="1">
      <c r="A14" s="231" t="s">
        <v>756</v>
      </c>
      <c r="B14" s="322">
        <v>44</v>
      </c>
      <c r="C14" s="322">
        <v>88</v>
      </c>
      <c r="D14" s="322">
        <v>415</v>
      </c>
      <c r="E14" s="322">
        <v>34</v>
      </c>
      <c r="F14" s="207" t="s">
        <v>650</v>
      </c>
      <c r="G14" s="207" t="s">
        <v>650</v>
      </c>
      <c r="H14" s="322">
        <v>1</v>
      </c>
      <c r="I14" s="322">
        <v>24</v>
      </c>
      <c r="J14" s="322">
        <v>8</v>
      </c>
      <c r="K14" s="564" t="s">
        <v>650</v>
      </c>
      <c r="L14" s="564" t="s">
        <v>650</v>
      </c>
      <c r="M14" s="564" t="s">
        <v>650</v>
      </c>
      <c r="N14" s="564">
        <v>1</v>
      </c>
      <c r="O14" s="564" t="s">
        <v>650</v>
      </c>
      <c r="P14" s="46">
        <v>16</v>
      </c>
      <c r="Q14" s="268" t="s">
        <v>752</v>
      </c>
    </row>
    <row r="15" spans="1:17" s="213" customFormat="1" ht="16.5" customHeight="1">
      <c r="A15" s="239" t="s">
        <v>337</v>
      </c>
      <c r="B15" s="531">
        <v>48</v>
      </c>
      <c r="C15" s="532">
        <v>82</v>
      </c>
      <c r="D15" s="532">
        <v>439</v>
      </c>
      <c r="E15" s="532">
        <v>35</v>
      </c>
      <c r="F15" s="942">
        <v>0</v>
      </c>
      <c r="G15" s="942">
        <v>0</v>
      </c>
      <c r="H15" s="532">
        <v>5</v>
      </c>
      <c r="I15" s="532">
        <v>24</v>
      </c>
      <c r="J15" s="532">
        <v>10</v>
      </c>
      <c r="K15" s="532">
        <v>0</v>
      </c>
      <c r="L15" s="532">
        <v>0</v>
      </c>
      <c r="M15" s="532">
        <v>0</v>
      </c>
      <c r="N15" s="532">
        <v>1</v>
      </c>
      <c r="O15" s="532">
        <v>0</v>
      </c>
      <c r="P15" s="532">
        <v>2</v>
      </c>
      <c r="Q15" s="279" t="s">
        <v>335</v>
      </c>
    </row>
    <row r="16" spans="1:29" ht="11.25" customHeight="1">
      <c r="A16" s="15"/>
      <c r="B16" s="15"/>
      <c r="C16" s="15"/>
      <c r="D16" s="15"/>
      <c r="E16" s="15"/>
      <c r="F16" s="15"/>
      <c r="G16" s="15"/>
      <c r="H16" s="15"/>
      <c r="I16" s="1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3:14" ht="7.5" customHeight="1">
      <c r="M17" s="24"/>
      <c r="N17" s="24"/>
    </row>
    <row r="18" spans="1:16" ht="50.25" customHeight="1">
      <c r="A18" s="1125" t="s">
        <v>230</v>
      </c>
      <c r="B18" s="1166" t="s">
        <v>45</v>
      </c>
      <c r="C18" s="1167"/>
      <c r="D18" s="192" t="s">
        <v>243</v>
      </c>
      <c r="E18" s="108" t="s">
        <v>46</v>
      </c>
      <c r="F18" s="102"/>
      <c r="G18" s="103"/>
      <c r="H18" s="108" t="s">
        <v>48</v>
      </c>
      <c r="I18" s="102"/>
      <c r="J18" s="103"/>
      <c r="K18" s="102"/>
      <c r="L18" s="103"/>
      <c r="M18" s="103"/>
      <c r="N18" s="102"/>
      <c r="O18" s="103"/>
      <c r="P18" s="1092" t="s">
        <v>228</v>
      </c>
    </row>
    <row r="19" spans="1:16" ht="12.75">
      <c r="A19" s="1010"/>
      <c r="B19" s="33" t="s">
        <v>1557</v>
      </c>
      <c r="C19" s="33" t="s">
        <v>49</v>
      </c>
      <c r="D19" s="89" t="s">
        <v>50</v>
      </c>
      <c r="E19" s="33" t="s">
        <v>51</v>
      </c>
      <c r="F19" s="33" t="s">
        <v>52</v>
      </c>
      <c r="G19" s="33" t="s">
        <v>53</v>
      </c>
      <c r="H19" s="109" t="s">
        <v>54</v>
      </c>
      <c r="I19" s="109" t="s">
        <v>55</v>
      </c>
      <c r="J19" s="109" t="s">
        <v>1556</v>
      </c>
      <c r="K19" s="109" t="s">
        <v>56</v>
      </c>
      <c r="L19" s="109" t="s">
        <v>1556</v>
      </c>
      <c r="M19" s="33" t="s">
        <v>57</v>
      </c>
      <c r="N19" s="33" t="s">
        <v>58</v>
      </c>
      <c r="O19" s="33" t="s">
        <v>1556</v>
      </c>
      <c r="P19" s="1097"/>
    </row>
    <row r="20" spans="1:16" ht="12.75">
      <c r="A20" s="1010"/>
      <c r="B20" s="17"/>
      <c r="C20" s="17"/>
      <c r="D20" s="17"/>
      <c r="E20" s="90" t="s">
        <v>1557</v>
      </c>
      <c r="F20" s="90" t="s">
        <v>1557</v>
      </c>
      <c r="G20" s="90" t="s">
        <v>1557</v>
      </c>
      <c r="H20" s="110" t="s">
        <v>59</v>
      </c>
      <c r="I20" s="110" t="s">
        <v>60</v>
      </c>
      <c r="J20" s="110" t="s">
        <v>61</v>
      </c>
      <c r="K20" s="110" t="s">
        <v>62</v>
      </c>
      <c r="L20" s="110" t="s">
        <v>63</v>
      </c>
      <c r="M20" s="90" t="s">
        <v>64</v>
      </c>
      <c r="N20" s="90" t="s">
        <v>65</v>
      </c>
      <c r="O20" s="90" t="s">
        <v>66</v>
      </c>
      <c r="P20" s="1097"/>
    </row>
    <row r="21" spans="1:16" ht="12.75">
      <c r="A21" s="1010"/>
      <c r="B21" s="17"/>
      <c r="C21" s="17"/>
      <c r="D21" s="17"/>
      <c r="E21" s="17"/>
      <c r="F21" s="17"/>
      <c r="G21" s="17"/>
      <c r="H21" s="111"/>
      <c r="I21" s="111"/>
      <c r="J21" s="111"/>
      <c r="K21" s="111"/>
      <c r="L21" s="111"/>
      <c r="M21" s="17"/>
      <c r="N21" s="17"/>
      <c r="O21" s="17"/>
      <c r="P21" s="1097"/>
    </row>
    <row r="22" spans="1:16" ht="96">
      <c r="A22" s="1011"/>
      <c r="B22" s="112" t="s">
        <v>67</v>
      </c>
      <c r="C22" s="112" t="s">
        <v>68</v>
      </c>
      <c r="D22" s="112" t="s">
        <v>69</v>
      </c>
      <c r="E22" s="198" t="s">
        <v>70</v>
      </c>
      <c r="F22" s="198" t="s">
        <v>71</v>
      </c>
      <c r="G22" s="198" t="s">
        <v>72</v>
      </c>
      <c r="H22" s="199" t="s">
        <v>73</v>
      </c>
      <c r="I22" s="113" t="s">
        <v>74</v>
      </c>
      <c r="J22" s="200" t="s">
        <v>254</v>
      </c>
      <c r="K22" s="200" t="s">
        <v>255</v>
      </c>
      <c r="L22" s="200" t="s">
        <v>256</v>
      </c>
      <c r="M22" s="201" t="s">
        <v>257</v>
      </c>
      <c r="N22" s="201" t="s">
        <v>259</v>
      </c>
      <c r="O22" s="201" t="s">
        <v>258</v>
      </c>
      <c r="P22" s="1098"/>
    </row>
    <row r="23" spans="1:16" s="210" customFormat="1" ht="16.5" customHeight="1">
      <c r="A23" s="231" t="s">
        <v>138</v>
      </c>
      <c r="B23" s="207" t="s">
        <v>650</v>
      </c>
      <c r="C23" s="207" t="s">
        <v>650</v>
      </c>
      <c r="D23" s="207" t="s">
        <v>650</v>
      </c>
      <c r="E23" s="207" t="s">
        <v>650</v>
      </c>
      <c r="F23" s="207" t="s">
        <v>650</v>
      </c>
      <c r="G23" s="207" t="s">
        <v>650</v>
      </c>
      <c r="H23" s="207" t="s">
        <v>650</v>
      </c>
      <c r="I23" s="207" t="s">
        <v>650</v>
      </c>
      <c r="J23" s="207" t="s">
        <v>650</v>
      </c>
      <c r="K23" s="207" t="s">
        <v>650</v>
      </c>
      <c r="L23" s="207" t="s">
        <v>650</v>
      </c>
      <c r="M23" s="207" t="s">
        <v>650</v>
      </c>
      <c r="N23" s="207" t="s">
        <v>650</v>
      </c>
      <c r="O23" s="207" t="s">
        <v>650</v>
      </c>
      <c r="P23" s="268" t="s">
        <v>138</v>
      </c>
    </row>
    <row r="24" spans="1:16" s="210" customFormat="1" ht="16.5" customHeight="1">
      <c r="A24" s="231" t="s">
        <v>139</v>
      </c>
      <c r="B24" s="207" t="s">
        <v>650</v>
      </c>
      <c r="C24" s="207" t="s">
        <v>650</v>
      </c>
      <c r="D24" s="207" t="s">
        <v>650</v>
      </c>
      <c r="E24" s="207" t="s">
        <v>650</v>
      </c>
      <c r="F24" s="207" t="s">
        <v>650</v>
      </c>
      <c r="G24" s="207" t="s">
        <v>650</v>
      </c>
      <c r="H24" s="207" t="s">
        <v>650</v>
      </c>
      <c r="I24" s="207" t="s">
        <v>650</v>
      </c>
      <c r="J24" s="207" t="s">
        <v>650</v>
      </c>
      <c r="K24" s="207" t="s">
        <v>650</v>
      </c>
      <c r="L24" s="207" t="s">
        <v>650</v>
      </c>
      <c r="M24" s="207" t="s">
        <v>650</v>
      </c>
      <c r="N24" s="207" t="s">
        <v>650</v>
      </c>
      <c r="O24" s="207" t="s">
        <v>650</v>
      </c>
      <c r="P24" s="268" t="s">
        <v>139</v>
      </c>
    </row>
    <row r="25" spans="1:16" s="210" customFormat="1" ht="16.5" customHeight="1">
      <c r="A25" s="231" t="s">
        <v>153</v>
      </c>
      <c r="B25" s="207" t="s">
        <v>650</v>
      </c>
      <c r="C25" s="207" t="s">
        <v>650</v>
      </c>
      <c r="D25" s="207" t="s">
        <v>650</v>
      </c>
      <c r="E25" s="207" t="s">
        <v>650</v>
      </c>
      <c r="F25" s="207" t="s">
        <v>650</v>
      </c>
      <c r="G25" s="207" t="s">
        <v>650</v>
      </c>
      <c r="H25" s="207" t="s">
        <v>650</v>
      </c>
      <c r="I25" s="207" t="s">
        <v>650</v>
      </c>
      <c r="J25" s="207" t="s">
        <v>650</v>
      </c>
      <c r="K25" s="207" t="s">
        <v>650</v>
      </c>
      <c r="L25" s="207" t="s">
        <v>650</v>
      </c>
      <c r="M25" s="207" t="s">
        <v>650</v>
      </c>
      <c r="N25" s="207" t="s">
        <v>650</v>
      </c>
      <c r="O25" s="207" t="s">
        <v>650</v>
      </c>
      <c r="P25" s="268" t="s">
        <v>153</v>
      </c>
    </row>
    <row r="26" spans="1:16" s="225" customFormat="1" ht="17.25" customHeight="1">
      <c r="A26" s="223" t="s">
        <v>140</v>
      </c>
      <c r="B26" s="207" t="s">
        <v>650</v>
      </c>
      <c r="C26" s="322">
        <v>4</v>
      </c>
      <c r="D26" s="322">
        <v>4</v>
      </c>
      <c r="E26" s="322">
        <v>0</v>
      </c>
      <c r="F26" s="322">
        <v>2</v>
      </c>
      <c r="G26" s="322">
        <v>2</v>
      </c>
      <c r="H26" s="322">
        <v>5</v>
      </c>
      <c r="I26" s="322">
        <v>0</v>
      </c>
      <c r="J26" s="322">
        <v>9</v>
      </c>
      <c r="K26" s="322">
        <v>0</v>
      </c>
      <c r="L26" s="322">
        <v>2</v>
      </c>
      <c r="M26" s="322">
        <v>0</v>
      </c>
      <c r="N26" s="322">
        <v>0</v>
      </c>
      <c r="O26" s="322">
        <v>0</v>
      </c>
      <c r="P26" s="311" t="s">
        <v>140</v>
      </c>
    </row>
    <row r="27" spans="1:16" s="225" customFormat="1" ht="17.25" customHeight="1">
      <c r="A27" s="223" t="s">
        <v>756</v>
      </c>
      <c r="B27" s="207" t="s">
        <v>650</v>
      </c>
      <c r="C27" s="322">
        <v>5</v>
      </c>
      <c r="D27" s="322">
        <v>5</v>
      </c>
      <c r="E27" s="322">
        <v>0</v>
      </c>
      <c r="F27" s="322">
        <v>2</v>
      </c>
      <c r="G27" s="322">
        <v>2</v>
      </c>
      <c r="H27" s="322">
        <v>3</v>
      </c>
      <c r="I27" s="322">
        <v>0</v>
      </c>
      <c r="J27" s="322">
        <v>10</v>
      </c>
      <c r="K27" s="322">
        <v>0</v>
      </c>
      <c r="L27" s="322">
        <v>2</v>
      </c>
      <c r="M27" s="322">
        <v>0</v>
      </c>
      <c r="N27" s="322">
        <v>0</v>
      </c>
      <c r="O27" s="322">
        <v>0</v>
      </c>
      <c r="P27" s="311" t="s">
        <v>756</v>
      </c>
    </row>
    <row r="28" spans="1:16" s="295" customFormat="1" ht="16.5" customHeight="1">
      <c r="A28" s="239" t="s">
        <v>757</v>
      </c>
      <c r="B28" s="531">
        <v>0</v>
      </c>
      <c r="C28" s="635">
        <v>7</v>
      </c>
      <c r="D28" s="635">
        <v>5</v>
      </c>
      <c r="E28" s="532">
        <v>0</v>
      </c>
      <c r="F28" s="635">
        <v>1</v>
      </c>
      <c r="G28" s="635">
        <v>1</v>
      </c>
      <c r="H28" s="635">
        <v>5</v>
      </c>
      <c r="I28" s="532">
        <v>2</v>
      </c>
      <c r="J28" s="635">
        <v>19</v>
      </c>
      <c r="K28" s="532">
        <v>0</v>
      </c>
      <c r="L28" s="635">
        <v>2</v>
      </c>
      <c r="M28" s="532">
        <v>0</v>
      </c>
      <c r="N28" s="532">
        <v>0</v>
      </c>
      <c r="O28" s="532">
        <v>0</v>
      </c>
      <c r="P28" s="279" t="s">
        <v>753</v>
      </c>
    </row>
    <row r="29" spans="1:16" ht="12.75">
      <c r="A29" s="115" t="s">
        <v>643</v>
      </c>
      <c r="P29" s="22" t="s">
        <v>1094</v>
      </c>
    </row>
    <row r="30" spans="5:17" ht="18.75">
      <c r="E30" s="30"/>
      <c r="Q30" s="1" t="s">
        <v>642</v>
      </c>
    </row>
  </sheetData>
  <mergeCells count="12">
    <mergeCell ref="A1:Q1"/>
    <mergeCell ref="Q3:Q7"/>
    <mergeCell ref="P18:P22"/>
    <mergeCell ref="A3:A7"/>
    <mergeCell ref="A18:A22"/>
    <mergeCell ref="E5:H5"/>
    <mergeCell ref="B18:C18"/>
    <mergeCell ref="E3:I3"/>
    <mergeCell ref="K5:L5"/>
    <mergeCell ref="J3:P3"/>
    <mergeCell ref="E4:H4"/>
    <mergeCell ref="K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J28" sqref="J28"/>
    </sheetView>
  </sheetViews>
  <sheetFormatPr defaultColWidth="9.140625" defaultRowHeight="12.75"/>
  <cols>
    <col min="1" max="1" width="8.7109375" style="386" customWidth="1"/>
    <col min="2" max="2" width="10.140625" style="386" customWidth="1"/>
    <col min="3" max="3" width="11.8515625" style="386" customWidth="1"/>
    <col min="4" max="4" width="10.57421875" style="386" customWidth="1"/>
    <col min="5" max="5" width="11.421875" style="386" customWidth="1"/>
    <col min="6" max="6" width="15.00390625" style="386" customWidth="1"/>
    <col min="7" max="7" width="10.7109375" style="386" customWidth="1"/>
    <col min="8" max="8" width="12.8515625" style="386" customWidth="1"/>
    <col min="9" max="9" width="10.8515625" style="386" customWidth="1"/>
    <col min="10" max="10" width="10.140625" style="386" customWidth="1"/>
    <col min="11" max="11" width="10.28125" style="1" customWidth="1"/>
    <col min="12" max="12" width="10.421875" style="1" customWidth="1"/>
    <col min="13" max="13" width="8.00390625" style="1" customWidth="1"/>
    <col min="14" max="16384" width="9.140625" style="1" customWidth="1"/>
  </cols>
  <sheetData>
    <row r="1" spans="1:13" ht="32.25" customHeight="1">
      <c r="A1" s="1088" t="s">
        <v>420</v>
      </c>
      <c r="B1" s="1088"/>
      <c r="C1" s="1088"/>
      <c r="D1" s="1088"/>
      <c r="E1" s="1088"/>
      <c r="F1" s="1088"/>
      <c r="G1" s="1088"/>
      <c r="H1" s="1088"/>
      <c r="I1" s="1088"/>
      <c r="J1" s="1088"/>
      <c r="K1" s="958"/>
      <c r="L1" s="958"/>
      <c r="M1" s="958"/>
    </row>
    <row r="2" spans="1:13" s="386" customFormat="1" ht="18" customHeight="1">
      <c r="A2" s="521" t="s">
        <v>562</v>
      </c>
      <c r="B2" s="521"/>
      <c r="C2" s="521"/>
      <c r="D2" s="400"/>
      <c r="E2" s="400"/>
      <c r="F2" s="400"/>
      <c r="G2" s="400"/>
      <c r="H2" s="400"/>
      <c r="J2" s="400"/>
      <c r="K2" s="400"/>
      <c r="M2" s="401" t="s">
        <v>563</v>
      </c>
    </row>
    <row r="3" spans="1:13" s="386" customFormat="1" ht="13.5" customHeight="1">
      <c r="A3" s="694"/>
      <c r="B3" s="1172" t="s">
        <v>421</v>
      </c>
      <c r="C3" s="1175" t="s">
        <v>422</v>
      </c>
      <c r="D3" s="1176"/>
      <c r="E3" s="1176"/>
      <c r="F3" s="1125"/>
      <c r="G3" s="1175" t="s">
        <v>423</v>
      </c>
      <c r="H3" s="1177"/>
      <c r="I3" s="1152"/>
      <c r="J3" s="1178" t="s">
        <v>424</v>
      </c>
      <c r="K3" s="1177"/>
      <c r="L3" s="1152"/>
      <c r="M3" s="852"/>
    </row>
    <row r="4" spans="1:13" s="386" customFormat="1" ht="13.5" customHeight="1">
      <c r="A4" s="403" t="s">
        <v>425</v>
      </c>
      <c r="B4" s="1173"/>
      <c r="C4" s="1175" t="s">
        <v>426</v>
      </c>
      <c r="D4" s="1122"/>
      <c r="E4" s="1123"/>
      <c r="F4" s="104" t="s">
        <v>427</v>
      </c>
      <c r="G4" s="1179"/>
      <c r="H4" s="1180"/>
      <c r="I4" s="1181"/>
      <c r="J4" s="1179" t="s">
        <v>428</v>
      </c>
      <c r="K4" s="1180"/>
      <c r="L4" s="1181"/>
      <c r="M4" s="422" t="s">
        <v>429</v>
      </c>
    </row>
    <row r="5" spans="1:13" s="386" customFormat="1" ht="13.5" customHeight="1">
      <c r="A5" s="403" t="s">
        <v>430</v>
      </c>
      <c r="B5" s="1173"/>
      <c r="C5" s="89"/>
      <c r="D5" s="404" t="s">
        <v>431</v>
      </c>
      <c r="E5" s="89" t="s">
        <v>432</v>
      </c>
      <c r="F5" s="89" t="s">
        <v>433</v>
      </c>
      <c r="G5" s="89"/>
      <c r="H5" s="522" t="s">
        <v>431</v>
      </c>
      <c r="I5" s="33" t="s">
        <v>432</v>
      </c>
      <c r="J5" s="89"/>
      <c r="K5" s="33" t="s">
        <v>434</v>
      </c>
      <c r="L5" s="33" t="s">
        <v>435</v>
      </c>
      <c r="M5" s="422" t="s">
        <v>436</v>
      </c>
    </row>
    <row r="6" spans="1:13" s="386" customFormat="1" ht="13.5" customHeight="1">
      <c r="A6" s="405"/>
      <c r="B6" s="1174"/>
      <c r="C6" s="407"/>
      <c r="D6" s="407" t="s">
        <v>437</v>
      </c>
      <c r="E6" s="407" t="s">
        <v>438</v>
      </c>
      <c r="F6" s="407"/>
      <c r="G6" s="407"/>
      <c r="H6" s="407" t="s">
        <v>437</v>
      </c>
      <c r="I6" s="407" t="s">
        <v>438</v>
      </c>
      <c r="J6" s="407"/>
      <c r="K6" s="696" t="s">
        <v>439</v>
      </c>
      <c r="L6" s="407" t="s">
        <v>440</v>
      </c>
      <c r="M6" s="678"/>
    </row>
    <row r="7" spans="1:13" s="386" customFormat="1" ht="13.5" customHeight="1">
      <c r="A7" s="408" t="s">
        <v>139</v>
      </c>
      <c r="B7" s="777">
        <v>30</v>
      </c>
      <c r="C7" s="536">
        <v>14424887</v>
      </c>
      <c r="D7" s="505">
        <v>13796825</v>
      </c>
      <c r="E7" s="505">
        <v>628062</v>
      </c>
      <c r="F7" s="505" t="s">
        <v>441</v>
      </c>
      <c r="G7" s="397">
        <v>4932512</v>
      </c>
      <c r="H7" s="888">
        <v>4603297</v>
      </c>
      <c r="I7" s="959">
        <v>329215</v>
      </c>
      <c r="J7" s="960">
        <v>1678748</v>
      </c>
      <c r="K7" s="961">
        <v>1307955</v>
      </c>
      <c r="L7" s="961">
        <v>370793</v>
      </c>
      <c r="M7" s="777" t="s">
        <v>139</v>
      </c>
    </row>
    <row r="8" spans="1:13" s="386" customFormat="1" ht="13.5" customHeight="1">
      <c r="A8" s="408" t="s">
        <v>153</v>
      </c>
      <c r="B8" s="724">
        <v>43</v>
      </c>
      <c r="C8" s="536">
        <v>15779632</v>
      </c>
      <c r="D8" s="505">
        <v>16680208</v>
      </c>
      <c r="E8" s="505">
        <v>900576</v>
      </c>
      <c r="F8" s="505" t="s">
        <v>441</v>
      </c>
      <c r="G8" s="397">
        <v>5020275</v>
      </c>
      <c r="H8" s="888">
        <v>4641552</v>
      </c>
      <c r="I8" s="888">
        <v>378723</v>
      </c>
      <c r="J8" s="514">
        <v>1720166</v>
      </c>
      <c r="K8" s="505">
        <v>1303061</v>
      </c>
      <c r="L8" s="505">
        <v>417105</v>
      </c>
      <c r="M8" s="724" t="s">
        <v>153</v>
      </c>
    </row>
    <row r="9" spans="1:13" s="386" customFormat="1" ht="13.5" customHeight="1">
      <c r="A9" s="408" t="s">
        <v>1003</v>
      </c>
      <c r="B9" s="724">
        <v>43</v>
      </c>
      <c r="C9" s="536">
        <v>20053377</v>
      </c>
      <c r="D9" s="505">
        <v>18969164</v>
      </c>
      <c r="E9" s="505">
        <v>1084213</v>
      </c>
      <c r="F9" s="505" t="s">
        <v>441</v>
      </c>
      <c r="G9" s="397">
        <v>5312998</v>
      </c>
      <c r="H9" s="888">
        <v>4852638</v>
      </c>
      <c r="I9" s="888">
        <v>460360</v>
      </c>
      <c r="J9" s="514">
        <v>1846820</v>
      </c>
      <c r="K9" s="505">
        <v>1345984</v>
      </c>
      <c r="L9" s="505">
        <v>500835</v>
      </c>
      <c r="M9" s="724" t="s">
        <v>1003</v>
      </c>
    </row>
    <row r="10" spans="1:13" s="122" customFormat="1" ht="13.5" customHeight="1">
      <c r="A10" s="411" t="s">
        <v>442</v>
      </c>
      <c r="B10" s="791">
        <v>43</v>
      </c>
      <c r="C10" s="951">
        <f>SUM(D10:F10)</f>
        <v>16713622</v>
      </c>
      <c r="D10" s="951">
        <v>14736182</v>
      </c>
      <c r="E10" s="951">
        <v>1172553</v>
      </c>
      <c r="F10" s="951">
        <v>804887</v>
      </c>
      <c r="G10" s="932">
        <v>5429223</v>
      </c>
      <c r="H10" s="932">
        <v>4887949</v>
      </c>
      <c r="I10" s="675">
        <v>541274</v>
      </c>
      <c r="J10" s="412">
        <v>2214389</v>
      </c>
      <c r="K10" s="412">
        <v>1603386</v>
      </c>
      <c r="L10" s="412">
        <v>611003</v>
      </c>
      <c r="M10" s="791" t="s">
        <v>442</v>
      </c>
    </row>
    <row r="11" spans="1:13" s="963" customFormat="1" ht="16.5" customHeight="1">
      <c r="A11" s="414" t="s">
        <v>469</v>
      </c>
      <c r="B11" s="506">
        <v>43</v>
      </c>
      <c r="C11" s="776">
        <v>16294257</v>
      </c>
      <c r="D11" s="776">
        <v>15021773</v>
      </c>
      <c r="E11" s="776">
        <v>1272454</v>
      </c>
      <c r="F11" s="417">
        <v>925686</v>
      </c>
      <c r="G11" s="776">
        <f>SUM(G12:G23)</f>
        <v>5822017</v>
      </c>
      <c r="H11" s="776">
        <f>SUM(H12:H23)</f>
        <v>5281501</v>
      </c>
      <c r="I11" s="776">
        <f>SUM(I12:I23)</f>
        <v>540516</v>
      </c>
      <c r="J11" s="415">
        <f>SUM(J12:J23)</f>
        <v>2317494</v>
      </c>
      <c r="K11" s="415">
        <f>SUM(K12:K23)</f>
        <v>1724198</v>
      </c>
      <c r="L11" s="415">
        <f>SUM(L12:L23)</f>
        <v>593296</v>
      </c>
      <c r="M11" s="506" t="s">
        <v>469</v>
      </c>
    </row>
    <row r="12" spans="1:13" s="386" customFormat="1" ht="16.5" customHeight="1">
      <c r="A12" s="411" t="s">
        <v>443</v>
      </c>
      <c r="B12" s="962">
        <f aca="true" t="shared" si="0" ref="B12:B23">SUM(B13:B24)</f>
        <v>0</v>
      </c>
      <c r="C12" s="951">
        <v>894526</v>
      </c>
      <c r="D12" s="951">
        <v>826147</v>
      </c>
      <c r="E12" s="951">
        <f aca="true" t="shared" si="1" ref="E12:E23">C12-D12</f>
        <v>68379</v>
      </c>
      <c r="F12" s="951">
        <v>71129</v>
      </c>
      <c r="G12" s="932">
        <v>399070</v>
      </c>
      <c r="H12" s="932">
        <v>366459</v>
      </c>
      <c r="I12" s="932">
        <v>32611</v>
      </c>
      <c r="J12" s="412">
        <f aca="true" t="shared" si="2" ref="J12:J23">K12+L12</f>
        <v>163242</v>
      </c>
      <c r="K12" s="412">
        <v>126119</v>
      </c>
      <c r="L12" s="412">
        <v>37123</v>
      </c>
      <c r="M12" s="791" t="s">
        <v>444</v>
      </c>
    </row>
    <row r="13" spans="1:13" s="386" customFormat="1" ht="16.5" customHeight="1">
      <c r="A13" s="411" t="s">
        <v>445</v>
      </c>
      <c r="B13" s="962">
        <f t="shared" si="0"/>
        <v>0</v>
      </c>
      <c r="C13" s="951">
        <v>783832</v>
      </c>
      <c r="D13" s="951">
        <v>693205</v>
      </c>
      <c r="E13" s="951">
        <f t="shared" si="1"/>
        <v>90627</v>
      </c>
      <c r="F13" s="951">
        <v>57839</v>
      </c>
      <c r="G13" s="932">
        <v>407361</v>
      </c>
      <c r="H13" s="932">
        <v>369645</v>
      </c>
      <c r="I13" s="932">
        <v>37716</v>
      </c>
      <c r="J13" s="412">
        <f t="shared" si="2"/>
        <v>175591</v>
      </c>
      <c r="K13" s="412">
        <v>132804</v>
      </c>
      <c r="L13" s="412">
        <v>42787</v>
      </c>
      <c r="M13" s="791" t="s">
        <v>446</v>
      </c>
    </row>
    <row r="14" spans="1:13" s="386" customFormat="1" ht="16.5" customHeight="1">
      <c r="A14" s="411" t="s">
        <v>447</v>
      </c>
      <c r="B14" s="962">
        <f t="shared" si="0"/>
        <v>0</v>
      </c>
      <c r="C14" s="951">
        <v>1190772</v>
      </c>
      <c r="D14" s="951">
        <v>1094210</v>
      </c>
      <c r="E14" s="951">
        <f t="shared" si="1"/>
        <v>96562</v>
      </c>
      <c r="F14" s="951">
        <v>58609</v>
      </c>
      <c r="G14" s="932">
        <v>427720</v>
      </c>
      <c r="H14" s="932">
        <v>388207</v>
      </c>
      <c r="I14" s="932">
        <v>39513</v>
      </c>
      <c r="J14" s="412">
        <f t="shared" si="2"/>
        <v>175359</v>
      </c>
      <c r="K14" s="412">
        <v>125616</v>
      </c>
      <c r="L14" s="412">
        <v>49743</v>
      </c>
      <c r="M14" s="791" t="s">
        <v>448</v>
      </c>
    </row>
    <row r="15" spans="1:13" s="386" customFormat="1" ht="16.5" customHeight="1">
      <c r="A15" s="411" t="s">
        <v>449</v>
      </c>
      <c r="B15" s="962">
        <f t="shared" si="0"/>
        <v>0</v>
      </c>
      <c r="C15" s="951">
        <v>2054903</v>
      </c>
      <c r="D15" s="951">
        <v>1926785</v>
      </c>
      <c r="E15" s="951">
        <f t="shared" si="1"/>
        <v>128118</v>
      </c>
      <c r="F15" s="951">
        <v>97030</v>
      </c>
      <c r="G15" s="932">
        <v>571131</v>
      </c>
      <c r="H15" s="932">
        <v>510140</v>
      </c>
      <c r="I15" s="932">
        <v>60991</v>
      </c>
      <c r="J15" s="412">
        <f t="shared" si="2"/>
        <v>163242</v>
      </c>
      <c r="K15" s="412">
        <v>126119</v>
      </c>
      <c r="L15" s="412">
        <v>37123</v>
      </c>
      <c r="M15" s="791" t="s">
        <v>450</v>
      </c>
    </row>
    <row r="16" spans="1:13" s="386" customFormat="1" ht="16.5" customHeight="1">
      <c r="A16" s="411" t="s">
        <v>451</v>
      </c>
      <c r="B16" s="962">
        <f t="shared" si="0"/>
        <v>0</v>
      </c>
      <c r="C16" s="951">
        <v>2153553</v>
      </c>
      <c r="D16" s="951">
        <v>2056012</v>
      </c>
      <c r="E16" s="951">
        <f t="shared" si="1"/>
        <v>97541</v>
      </c>
      <c r="F16" s="951">
        <v>133920</v>
      </c>
      <c r="G16" s="932">
        <v>605911</v>
      </c>
      <c r="H16" s="932">
        <v>558901</v>
      </c>
      <c r="I16" s="932">
        <v>47010</v>
      </c>
      <c r="J16" s="412">
        <f t="shared" si="2"/>
        <v>225656</v>
      </c>
      <c r="K16" s="412">
        <v>168427</v>
      </c>
      <c r="L16" s="412">
        <v>57229</v>
      </c>
      <c r="M16" s="791" t="s">
        <v>452</v>
      </c>
    </row>
    <row r="17" spans="1:13" s="386" customFormat="1" ht="16.5" customHeight="1">
      <c r="A17" s="411" t="s">
        <v>453</v>
      </c>
      <c r="B17" s="962">
        <f t="shared" si="0"/>
        <v>0</v>
      </c>
      <c r="C17" s="951">
        <v>1424560</v>
      </c>
      <c r="D17" s="951">
        <v>1346734</v>
      </c>
      <c r="E17" s="951">
        <f t="shared" si="1"/>
        <v>77826</v>
      </c>
      <c r="F17" s="951">
        <v>77020</v>
      </c>
      <c r="G17" s="932">
        <v>476170</v>
      </c>
      <c r="H17" s="932">
        <v>438826</v>
      </c>
      <c r="I17" s="932">
        <v>37344</v>
      </c>
      <c r="J17" s="412">
        <f t="shared" si="2"/>
        <v>182850</v>
      </c>
      <c r="K17" s="412">
        <v>135442</v>
      </c>
      <c r="L17" s="412">
        <v>47408</v>
      </c>
      <c r="M17" s="791" t="s">
        <v>454</v>
      </c>
    </row>
    <row r="18" spans="1:13" s="386" customFormat="1" ht="16.5" customHeight="1">
      <c r="A18" s="411" t="s">
        <v>455</v>
      </c>
      <c r="B18" s="962">
        <f t="shared" si="0"/>
        <v>0</v>
      </c>
      <c r="C18" s="951">
        <v>1133137</v>
      </c>
      <c r="D18" s="951">
        <v>1010933</v>
      </c>
      <c r="E18" s="951">
        <f t="shared" si="1"/>
        <v>122204</v>
      </c>
      <c r="F18" s="951">
        <v>55884</v>
      </c>
      <c r="G18" s="932">
        <v>498387</v>
      </c>
      <c r="H18" s="932">
        <v>447236</v>
      </c>
      <c r="I18" s="932">
        <v>51151</v>
      </c>
      <c r="J18" s="412">
        <f t="shared" si="2"/>
        <v>220436</v>
      </c>
      <c r="K18" s="412">
        <v>164360</v>
      </c>
      <c r="L18" s="412">
        <v>56076</v>
      </c>
      <c r="M18" s="791" t="s">
        <v>456</v>
      </c>
    </row>
    <row r="19" spans="1:13" s="386" customFormat="1" ht="16.5" customHeight="1">
      <c r="A19" s="411" t="s">
        <v>457</v>
      </c>
      <c r="B19" s="962">
        <f t="shared" si="0"/>
        <v>0</v>
      </c>
      <c r="C19" s="951">
        <v>1668448</v>
      </c>
      <c r="D19" s="951">
        <v>1561293</v>
      </c>
      <c r="E19" s="951">
        <f t="shared" si="1"/>
        <v>107155</v>
      </c>
      <c r="F19" s="951">
        <v>70990</v>
      </c>
      <c r="G19" s="932">
        <v>619644</v>
      </c>
      <c r="H19" s="932">
        <v>571296</v>
      </c>
      <c r="I19" s="932">
        <v>48348</v>
      </c>
      <c r="J19" s="412">
        <f t="shared" si="2"/>
        <v>270846</v>
      </c>
      <c r="K19" s="412">
        <v>215476</v>
      </c>
      <c r="L19" s="412">
        <v>55370</v>
      </c>
      <c r="M19" s="791" t="s">
        <v>458</v>
      </c>
    </row>
    <row r="20" spans="1:13" s="386" customFormat="1" ht="16.5" customHeight="1">
      <c r="A20" s="411" t="s">
        <v>459</v>
      </c>
      <c r="B20" s="962">
        <f t="shared" si="0"/>
        <v>0</v>
      </c>
      <c r="C20" s="951">
        <v>1227957</v>
      </c>
      <c r="D20" s="951">
        <v>1129663</v>
      </c>
      <c r="E20" s="951">
        <f t="shared" si="1"/>
        <v>98294</v>
      </c>
      <c r="F20" s="951">
        <v>62871</v>
      </c>
      <c r="G20" s="932">
        <v>422565</v>
      </c>
      <c r="H20" s="932">
        <v>375583</v>
      </c>
      <c r="I20" s="932">
        <v>46982</v>
      </c>
      <c r="J20" s="412">
        <f t="shared" si="2"/>
        <v>170610</v>
      </c>
      <c r="K20" s="412">
        <v>118153</v>
      </c>
      <c r="L20" s="412">
        <v>52457</v>
      </c>
      <c r="M20" s="791" t="s">
        <v>460</v>
      </c>
    </row>
    <row r="21" spans="1:13" s="386" customFormat="1" ht="16.5" customHeight="1">
      <c r="A21" s="411" t="s">
        <v>461</v>
      </c>
      <c r="B21" s="962">
        <f t="shared" si="0"/>
        <v>0</v>
      </c>
      <c r="C21" s="951">
        <v>1707174</v>
      </c>
      <c r="D21" s="951">
        <v>1582335</v>
      </c>
      <c r="E21" s="951">
        <f t="shared" si="1"/>
        <v>124839</v>
      </c>
      <c r="F21" s="951">
        <v>124351</v>
      </c>
      <c r="G21" s="932">
        <v>522485</v>
      </c>
      <c r="H21" s="932">
        <v>471115</v>
      </c>
      <c r="I21" s="932">
        <v>51370</v>
      </c>
      <c r="J21" s="412">
        <f t="shared" si="2"/>
        <v>205728</v>
      </c>
      <c r="K21" s="412">
        <v>147537</v>
      </c>
      <c r="L21" s="412">
        <v>58191</v>
      </c>
      <c r="M21" s="791" t="s">
        <v>462</v>
      </c>
    </row>
    <row r="22" spans="1:13" s="386" customFormat="1" ht="16.5" customHeight="1">
      <c r="A22" s="411" t="s">
        <v>463</v>
      </c>
      <c r="B22" s="962">
        <f t="shared" si="0"/>
        <v>0</v>
      </c>
      <c r="C22" s="951">
        <v>1169387</v>
      </c>
      <c r="D22" s="951">
        <v>1055291</v>
      </c>
      <c r="E22" s="951">
        <f t="shared" si="1"/>
        <v>114096</v>
      </c>
      <c r="F22" s="951">
        <v>68390</v>
      </c>
      <c r="G22" s="932">
        <v>456328</v>
      </c>
      <c r="H22" s="932">
        <v>412610</v>
      </c>
      <c r="I22" s="932">
        <v>43718</v>
      </c>
      <c r="J22" s="412">
        <f t="shared" si="2"/>
        <v>187156</v>
      </c>
      <c r="K22" s="412">
        <v>135596</v>
      </c>
      <c r="L22" s="412">
        <v>51560</v>
      </c>
      <c r="M22" s="791" t="s">
        <v>464</v>
      </c>
    </row>
    <row r="23" spans="1:13" s="386" customFormat="1" ht="16.5" customHeight="1">
      <c r="A23" s="807" t="s">
        <v>465</v>
      </c>
      <c r="B23" s="964">
        <f t="shared" si="0"/>
        <v>0</v>
      </c>
      <c r="C23" s="424">
        <v>885978</v>
      </c>
      <c r="D23" s="424">
        <v>739165</v>
      </c>
      <c r="E23" s="424">
        <f t="shared" si="1"/>
        <v>146813</v>
      </c>
      <c r="F23" s="424">
        <v>47653</v>
      </c>
      <c r="G23" s="677">
        <v>415245</v>
      </c>
      <c r="H23" s="677">
        <v>371483</v>
      </c>
      <c r="I23" s="677">
        <v>43762</v>
      </c>
      <c r="J23" s="412">
        <f t="shared" si="2"/>
        <v>176778</v>
      </c>
      <c r="K23" s="1242">
        <v>128549</v>
      </c>
      <c r="L23" s="1242">
        <v>48229</v>
      </c>
      <c r="M23" s="795" t="s">
        <v>466</v>
      </c>
    </row>
    <row r="24" spans="1:14" s="386" customFormat="1" ht="18" customHeight="1">
      <c r="A24" s="853" t="s">
        <v>974</v>
      </c>
      <c r="B24" s="854"/>
      <c r="C24" s="855"/>
      <c r="D24" s="856"/>
      <c r="E24" s="856"/>
      <c r="F24" s="856"/>
      <c r="H24" s="1171" t="s">
        <v>1095</v>
      </c>
      <c r="I24" s="991"/>
      <c r="J24" s="991"/>
      <c r="K24" s="991"/>
      <c r="L24" s="991"/>
      <c r="M24" s="991"/>
      <c r="N24" s="155"/>
    </row>
    <row r="25" spans="1:2" s="386" customFormat="1" ht="12.75">
      <c r="A25" s="27" t="s">
        <v>467</v>
      </c>
      <c r="B25" s="27"/>
    </row>
    <row r="26" s="386" customFormat="1" ht="12.75">
      <c r="A26" s="386" t="s">
        <v>468</v>
      </c>
    </row>
    <row r="27" s="386" customFormat="1" ht="12.75">
      <c r="A27" s="386" t="s">
        <v>975</v>
      </c>
    </row>
    <row r="28" s="386" customFormat="1" ht="12.75"/>
  </sheetData>
  <mergeCells count="9">
    <mergeCell ref="H24:M24"/>
    <mergeCell ref="A1:J1"/>
    <mergeCell ref="B3:B6"/>
    <mergeCell ref="C3:F3"/>
    <mergeCell ref="G3:I3"/>
    <mergeCell ref="J3:L3"/>
    <mergeCell ref="C4:E4"/>
    <mergeCell ref="G4:I4"/>
    <mergeCell ref="J4:L4"/>
  </mergeCells>
  <printOptions/>
  <pageMargins left="0.38" right="0.3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B6" sqref="B6:B7"/>
    </sheetView>
  </sheetViews>
  <sheetFormatPr defaultColWidth="9.140625" defaultRowHeight="12.75"/>
  <cols>
    <col min="1" max="1" width="8.8515625" style="386" customWidth="1"/>
    <col min="2" max="2" width="10.140625" style="386" customWidth="1"/>
    <col min="3" max="4" width="10.8515625" style="386" customWidth="1"/>
    <col min="5" max="5" width="8.28125" style="386" customWidth="1"/>
    <col min="6" max="6" width="10.8515625" style="386" customWidth="1"/>
    <col min="7" max="7" width="9.140625" style="386" customWidth="1"/>
    <col min="8" max="12" width="10.8515625" style="386" customWidth="1"/>
    <col min="13" max="13" width="9.57421875" style="386" customWidth="1"/>
    <col min="14" max="14" width="9.28125" style="386" customWidth="1"/>
  </cols>
  <sheetData>
    <row r="1" spans="1:14" ht="23.25">
      <c r="A1" s="1088" t="s">
        <v>171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4" ht="24" customHeight="1">
      <c r="A2" s="400" t="s">
        <v>959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N2" s="401" t="s">
        <v>173</v>
      </c>
    </row>
    <row r="3" spans="1:14" ht="32.25" customHeight="1">
      <c r="A3" s="327" t="s">
        <v>960</v>
      </c>
      <c r="B3" s="1044" t="s">
        <v>174</v>
      </c>
      <c r="C3" s="1044" t="s">
        <v>961</v>
      </c>
      <c r="D3" s="1044" t="s">
        <v>175</v>
      </c>
      <c r="E3" s="1044" t="s">
        <v>962</v>
      </c>
      <c r="F3" s="1044" t="s">
        <v>963</v>
      </c>
      <c r="G3" s="1044" t="s">
        <v>184</v>
      </c>
      <c r="H3" s="1045" t="s">
        <v>851</v>
      </c>
      <c r="I3" s="1044" t="s">
        <v>964</v>
      </c>
      <c r="J3" s="1044" t="s">
        <v>965</v>
      </c>
      <c r="K3" s="1044" t="s">
        <v>966</v>
      </c>
      <c r="L3" s="1044" t="s">
        <v>967</v>
      </c>
      <c r="M3" s="1044" t="s">
        <v>968</v>
      </c>
      <c r="N3" s="542" t="s">
        <v>767</v>
      </c>
    </row>
    <row r="4" spans="1:14" ht="32.25" customHeight="1">
      <c r="A4" s="1038" t="s">
        <v>969</v>
      </c>
      <c r="B4" s="672" t="s">
        <v>176</v>
      </c>
      <c r="C4" s="672" t="s">
        <v>758</v>
      </c>
      <c r="D4" s="672" t="s">
        <v>759</v>
      </c>
      <c r="E4" s="672" t="s">
        <v>179</v>
      </c>
      <c r="F4" s="672" t="s">
        <v>760</v>
      </c>
      <c r="G4" s="672" t="s">
        <v>761</v>
      </c>
      <c r="H4" s="1046" t="s">
        <v>852</v>
      </c>
      <c r="I4" s="672" t="s">
        <v>762</v>
      </c>
      <c r="J4" s="672" t="s">
        <v>763</v>
      </c>
      <c r="K4" s="672" t="s">
        <v>764</v>
      </c>
      <c r="L4" s="672" t="s">
        <v>765</v>
      </c>
      <c r="M4" s="672" t="s">
        <v>766</v>
      </c>
      <c r="N4" s="406" t="s">
        <v>970</v>
      </c>
    </row>
    <row r="5" spans="1:14" ht="33.75" customHeight="1">
      <c r="A5" s="411" t="s">
        <v>181</v>
      </c>
      <c r="B5" s="943">
        <f>SUM(C5:M5)</f>
        <v>15947</v>
      </c>
      <c r="C5" s="943">
        <v>265</v>
      </c>
      <c r="D5" s="943">
        <v>275</v>
      </c>
      <c r="E5" s="943">
        <v>8</v>
      </c>
      <c r="F5" s="943">
        <v>1582</v>
      </c>
      <c r="G5" s="943">
        <v>3592</v>
      </c>
      <c r="H5" s="943">
        <v>6621</v>
      </c>
      <c r="I5" s="943">
        <v>1208</v>
      </c>
      <c r="J5" s="943">
        <v>963</v>
      </c>
      <c r="K5" s="943">
        <v>792</v>
      </c>
      <c r="L5" s="943">
        <v>598</v>
      </c>
      <c r="M5" s="943">
        <v>43</v>
      </c>
      <c r="N5" s="1037" t="s">
        <v>181</v>
      </c>
    </row>
    <row r="6" spans="1:14" ht="33.75" customHeight="1">
      <c r="A6" s="411" t="s">
        <v>182</v>
      </c>
      <c r="B6" s="943">
        <f>SUM(C6:M6)</f>
        <v>16381</v>
      </c>
      <c r="C6" s="943">
        <v>221</v>
      </c>
      <c r="D6" s="943">
        <v>271</v>
      </c>
      <c r="E6" s="943">
        <v>6</v>
      </c>
      <c r="F6" s="943">
        <v>1580</v>
      </c>
      <c r="G6" s="943">
        <v>3703</v>
      </c>
      <c r="H6" s="943">
        <v>7049</v>
      </c>
      <c r="I6" s="943">
        <v>1090</v>
      </c>
      <c r="J6" s="1047">
        <v>999</v>
      </c>
      <c r="K6" s="1047">
        <v>808</v>
      </c>
      <c r="L6" s="1047">
        <v>611</v>
      </c>
      <c r="M6" s="943">
        <v>43</v>
      </c>
      <c r="N6" s="791" t="s">
        <v>182</v>
      </c>
    </row>
    <row r="7" spans="1:14" ht="33.75" customHeight="1">
      <c r="A7" s="411" t="s">
        <v>183</v>
      </c>
      <c r="B7" s="943">
        <f>SUM(C7:M7)</f>
        <v>17714</v>
      </c>
      <c r="C7" s="943">
        <v>221</v>
      </c>
      <c r="D7" s="943">
        <v>133</v>
      </c>
      <c r="E7" s="943">
        <v>6</v>
      </c>
      <c r="F7" s="943">
        <v>1542</v>
      </c>
      <c r="G7" s="943">
        <v>3807</v>
      </c>
      <c r="H7" s="943">
        <v>8133</v>
      </c>
      <c r="I7" s="943">
        <v>1189</v>
      </c>
      <c r="J7" s="1047">
        <v>1166</v>
      </c>
      <c r="K7" s="1047">
        <v>838</v>
      </c>
      <c r="L7" s="1047">
        <v>637</v>
      </c>
      <c r="M7" s="943">
        <v>42</v>
      </c>
      <c r="N7" s="791" t="s">
        <v>183</v>
      </c>
    </row>
    <row r="8" spans="1:14" ht="33.75" customHeight="1">
      <c r="A8" s="411" t="s">
        <v>140</v>
      </c>
      <c r="B8" s="943">
        <f>SUM(C8:M8)</f>
        <v>20198</v>
      </c>
      <c r="C8" s="943">
        <v>249</v>
      </c>
      <c r="D8" s="943">
        <v>159</v>
      </c>
      <c r="E8" s="943"/>
      <c r="F8" s="1048">
        <v>1526</v>
      </c>
      <c r="G8" s="943">
        <v>3828</v>
      </c>
      <c r="H8" s="943">
        <v>10280</v>
      </c>
      <c r="I8" s="943">
        <v>1424</v>
      </c>
      <c r="J8" s="1047">
        <v>1185</v>
      </c>
      <c r="K8" s="1047">
        <v>861</v>
      </c>
      <c r="L8" s="1047">
        <v>641</v>
      </c>
      <c r="M8" s="943">
        <v>45</v>
      </c>
      <c r="N8" s="791" t="s">
        <v>140</v>
      </c>
    </row>
    <row r="9" spans="1:14" ht="33.75" customHeight="1">
      <c r="A9" s="411" t="s">
        <v>756</v>
      </c>
      <c r="B9" s="943">
        <f>SUM(C9:M9)</f>
        <v>20927</v>
      </c>
      <c r="C9" s="943">
        <v>247</v>
      </c>
      <c r="D9" s="943">
        <v>164</v>
      </c>
      <c r="E9" s="943">
        <v>0</v>
      </c>
      <c r="F9" s="1048">
        <v>1526</v>
      </c>
      <c r="G9" s="943">
        <v>3864</v>
      </c>
      <c r="H9" s="943">
        <v>10917</v>
      </c>
      <c r="I9" s="943">
        <v>1469</v>
      </c>
      <c r="J9" s="1047">
        <v>1197</v>
      </c>
      <c r="K9" s="1047">
        <v>868</v>
      </c>
      <c r="L9" s="1047">
        <v>645</v>
      </c>
      <c r="M9" s="943">
        <v>30</v>
      </c>
      <c r="N9" s="791" t="s">
        <v>756</v>
      </c>
    </row>
    <row r="10" spans="1:14" ht="33.75" customHeight="1">
      <c r="A10" s="414" t="s">
        <v>757</v>
      </c>
      <c r="B10" s="673">
        <f aca="true" t="shared" si="0" ref="B10:M10">SUM(B11:B12)</f>
        <v>21149</v>
      </c>
      <c r="C10" s="673">
        <f t="shared" si="0"/>
        <v>246</v>
      </c>
      <c r="D10" s="673">
        <f t="shared" si="0"/>
        <v>164</v>
      </c>
      <c r="E10" s="673">
        <f t="shared" si="0"/>
        <v>8</v>
      </c>
      <c r="F10" s="673">
        <f t="shared" si="0"/>
        <v>1526</v>
      </c>
      <c r="G10" s="673">
        <f t="shared" si="0"/>
        <v>3898</v>
      </c>
      <c r="H10" s="673">
        <f t="shared" si="0"/>
        <v>10850</v>
      </c>
      <c r="I10" s="673">
        <f t="shared" si="0"/>
        <v>1595</v>
      </c>
      <c r="J10" s="673">
        <f t="shared" si="0"/>
        <v>1284</v>
      </c>
      <c r="K10" s="673">
        <f t="shared" si="0"/>
        <v>874</v>
      </c>
      <c r="L10" s="673">
        <f t="shared" si="0"/>
        <v>651</v>
      </c>
      <c r="M10" s="673">
        <f t="shared" si="0"/>
        <v>53</v>
      </c>
      <c r="N10" s="506" t="s">
        <v>757</v>
      </c>
    </row>
    <row r="11" spans="1:14" ht="33.75" customHeight="1">
      <c r="A11" s="419" t="s">
        <v>971</v>
      </c>
      <c r="B11" s="1041">
        <v>19105</v>
      </c>
      <c r="C11" s="1041">
        <v>246</v>
      </c>
      <c r="D11" s="1041">
        <v>127</v>
      </c>
      <c r="E11" s="1041">
        <v>8</v>
      </c>
      <c r="F11" s="1041">
        <v>1526</v>
      </c>
      <c r="G11" s="1041">
        <v>3898</v>
      </c>
      <c r="H11" s="1041">
        <v>9359</v>
      </c>
      <c r="I11" s="1041">
        <v>1595</v>
      </c>
      <c r="J11" s="1041">
        <v>1167</v>
      </c>
      <c r="K11" s="1041">
        <v>622</v>
      </c>
      <c r="L11" s="1041">
        <v>517</v>
      </c>
      <c r="M11" s="1041">
        <v>40</v>
      </c>
      <c r="N11" s="1039" t="s">
        <v>971</v>
      </c>
    </row>
    <row r="12" spans="1:14" ht="33.75" customHeight="1">
      <c r="A12" s="423" t="s">
        <v>972</v>
      </c>
      <c r="B12" s="1042">
        <v>2044</v>
      </c>
      <c r="C12" s="1043" t="s">
        <v>650</v>
      </c>
      <c r="D12" s="1043">
        <v>37</v>
      </c>
      <c r="E12" s="1043">
        <v>0</v>
      </c>
      <c r="F12" s="1043">
        <v>0</v>
      </c>
      <c r="G12" s="1043">
        <v>0</v>
      </c>
      <c r="H12" s="1043">
        <v>1491</v>
      </c>
      <c r="I12" s="1043">
        <v>0</v>
      </c>
      <c r="J12" s="1043">
        <v>117</v>
      </c>
      <c r="K12" s="1043">
        <v>252</v>
      </c>
      <c r="L12" s="1043">
        <v>134</v>
      </c>
      <c r="M12" s="1043">
        <v>13</v>
      </c>
      <c r="N12" s="1040" t="s">
        <v>972</v>
      </c>
    </row>
    <row r="13" spans="1:13" ht="26.25" customHeight="1">
      <c r="A13" s="18" t="s">
        <v>865</v>
      </c>
      <c r="B13" s="427"/>
      <c r="C13" s="427"/>
      <c r="D13" s="400"/>
      <c r="E13" s="400"/>
      <c r="F13" s="400"/>
      <c r="G13" s="400"/>
      <c r="H13" s="1049" t="s">
        <v>1069</v>
      </c>
      <c r="I13" s="954"/>
      <c r="J13" s="954"/>
      <c r="K13" s="954"/>
      <c r="L13" s="954"/>
      <c r="M13" s="954"/>
    </row>
    <row r="14" ht="12.75">
      <c r="B14" s="428"/>
    </row>
  </sheetData>
  <mergeCells count="1">
    <mergeCell ref="A1:N1"/>
  </mergeCells>
  <printOptions/>
  <pageMargins left="0.26" right="0.26" top="1" bottom="0.72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4">
      <selection activeCell="G15" sqref="G15"/>
    </sheetView>
  </sheetViews>
  <sheetFormatPr defaultColWidth="9.140625" defaultRowHeight="12.75"/>
  <cols>
    <col min="1" max="1" width="9.57421875" style="1" customWidth="1"/>
    <col min="2" max="2" width="12.28125" style="1" customWidth="1"/>
    <col min="3" max="3" width="14.7109375" style="1" customWidth="1"/>
    <col min="4" max="4" width="10.8515625" style="1" customWidth="1"/>
    <col min="5" max="5" width="12.00390625" style="1" customWidth="1"/>
    <col min="6" max="6" width="11.7109375" style="1" customWidth="1"/>
    <col min="7" max="7" width="13.57421875" style="1" customWidth="1"/>
    <col min="8" max="8" width="11.57421875" style="1" bestFit="1" customWidth="1"/>
    <col min="9" max="11" width="10.7109375" style="1" customWidth="1"/>
    <col min="12" max="12" width="10.140625" style="1" customWidth="1"/>
    <col min="13" max="16384" width="9.140625" style="1" customWidth="1"/>
  </cols>
  <sheetData>
    <row r="1" spans="1:12" ht="32.25" customHeight="1">
      <c r="A1" s="1088" t="s">
        <v>470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</row>
    <row r="2" spans="1:12" ht="18" customHeight="1">
      <c r="A2" s="1183" t="s">
        <v>77</v>
      </c>
      <c r="B2" s="1183"/>
      <c r="C2" s="21"/>
      <c r="D2" s="21"/>
      <c r="E2" s="21"/>
      <c r="F2" s="21"/>
      <c r="G2" s="21"/>
      <c r="H2" s="21"/>
      <c r="I2" s="21"/>
      <c r="J2" s="21"/>
      <c r="K2" s="1160" t="s">
        <v>78</v>
      </c>
      <c r="L2" s="1160"/>
    </row>
    <row r="3" spans="1:12" ht="34.5" customHeight="1">
      <c r="A3" s="1125" t="s">
        <v>263</v>
      </c>
      <c r="B3" s="33" t="s">
        <v>174</v>
      </c>
      <c r="C3" s="33" t="s">
        <v>79</v>
      </c>
      <c r="D3" s="33" t="s">
        <v>80</v>
      </c>
      <c r="E3" s="33" t="s">
        <v>81</v>
      </c>
      <c r="F3" s="33" t="s">
        <v>82</v>
      </c>
      <c r="G3" s="33" t="s">
        <v>83</v>
      </c>
      <c r="H3" s="33" t="s">
        <v>84</v>
      </c>
      <c r="I3" s="33" t="s">
        <v>85</v>
      </c>
      <c r="J3" s="33" t="s">
        <v>86</v>
      </c>
      <c r="K3" s="33" t="s">
        <v>1535</v>
      </c>
      <c r="L3" s="1104" t="s">
        <v>636</v>
      </c>
    </row>
    <row r="4" spans="1:12" ht="34.5" customHeight="1">
      <c r="A4" s="1010"/>
      <c r="B4" s="17"/>
      <c r="C4" s="17" t="s">
        <v>87</v>
      </c>
      <c r="D4" s="40"/>
      <c r="E4" s="40"/>
      <c r="F4" s="40"/>
      <c r="G4" s="40"/>
      <c r="H4" s="40"/>
      <c r="I4" s="40"/>
      <c r="J4" s="40"/>
      <c r="K4" s="40"/>
      <c r="L4" s="1027"/>
    </row>
    <row r="5" spans="1:12" ht="34.5" customHeight="1">
      <c r="A5" s="1011"/>
      <c r="B5" s="12" t="s">
        <v>176</v>
      </c>
      <c r="C5" s="12" t="s">
        <v>1554</v>
      </c>
      <c r="D5" s="12" t="s">
        <v>88</v>
      </c>
      <c r="E5" s="12" t="s">
        <v>89</v>
      </c>
      <c r="F5" s="12" t="s">
        <v>90</v>
      </c>
      <c r="G5" s="12" t="s">
        <v>91</v>
      </c>
      <c r="H5" s="12" t="s">
        <v>92</v>
      </c>
      <c r="I5" s="12" t="s">
        <v>93</v>
      </c>
      <c r="J5" s="12" t="s">
        <v>94</v>
      </c>
      <c r="K5" s="12" t="s">
        <v>668</v>
      </c>
      <c r="L5" s="1028"/>
    </row>
    <row r="6" spans="1:12" s="210" customFormat="1" ht="48" customHeight="1">
      <c r="A6" s="82" t="s">
        <v>138</v>
      </c>
      <c r="B6" s="933">
        <v>221017</v>
      </c>
      <c r="C6" s="578">
        <v>2858</v>
      </c>
      <c r="D6" s="578">
        <v>10753</v>
      </c>
      <c r="E6" s="578">
        <v>98950</v>
      </c>
      <c r="F6" s="934">
        <v>69671</v>
      </c>
      <c r="G6" s="578">
        <v>379</v>
      </c>
      <c r="H6" s="578">
        <v>5173</v>
      </c>
      <c r="I6" s="578">
        <v>552</v>
      </c>
      <c r="J6" s="578">
        <v>9893</v>
      </c>
      <c r="K6" s="935">
        <v>22788</v>
      </c>
      <c r="L6" s="208" t="s">
        <v>138</v>
      </c>
    </row>
    <row r="7" spans="1:12" s="210" customFormat="1" ht="48" customHeight="1">
      <c r="A7" s="82" t="s">
        <v>139</v>
      </c>
      <c r="B7" s="933">
        <v>329215</v>
      </c>
      <c r="C7" s="578">
        <v>4149</v>
      </c>
      <c r="D7" s="578">
        <v>17518</v>
      </c>
      <c r="E7" s="578">
        <v>136202</v>
      </c>
      <c r="F7" s="934">
        <v>101236</v>
      </c>
      <c r="G7" s="578">
        <v>613</v>
      </c>
      <c r="H7" s="578">
        <v>7609</v>
      </c>
      <c r="I7" s="578">
        <v>800</v>
      </c>
      <c r="J7" s="578">
        <v>21435</v>
      </c>
      <c r="K7" s="935">
        <v>39653</v>
      </c>
      <c r="L7" s="208" t="s">
        <v>139</v>
      </c>
    </row>
    <row r="8" spans="1:12" s="210" customFormat="1" ht="48" customHeight="1">
      <c r="A8" s="82" t="s">
        <v>153</v>
      </c>
      <c r="B8" s="933">
        <v>378723</v>
      </c>
      <c r="C8" s="578">
        <v>5058</v>
      </c>
      <c r="D8" s="578">
        <v>18528</v>
      </c>
      <c r="E8" s="578">
        <v>149361</v>
      </c>
      <c r="F8" s="934">
        <v>115199</v>
      </c>
      <c r="G8" s="578">
        <v>729</v>
      </c>
      <c r="H8" s="578">
        <v>8582</v>
      </c>
      <c r="I8" s="578">
        <v>1140</v>
      </c>
      <c r="J8" s="578">
        <v>39552</v>
      </c>
      <c r="K8" s="935">
        <v>40574</v>
      </c>
      <c r="L8" s="208" t="s">
        <v>153</v>
      </c>
    </row>
    <row r="9" spans="1:12" s="210" customFormat="1" ht="48" customHeight="1">
      <c r="A9" s="223" t="s">
        <v>140</v>
      </c>
      <c r="B9" s="933">
        <v>460360</v>
      </c>
      <c r="C9" s="578">
        <v>5283</v>
      </c>
      <c r="D9" s="578">
        <v>19329</v>
      </c>
      <c r="E9" s="578">
        <v>177885</v>
      </c>
      <c r="F9" s="934">
        <v>142912</v>
      </c>
      <c r="G9" s="578">
        <v>910</v>
      </c>
      <c r="H9" s="578">
        <v>8376</v>
      </c>
      <c r="I9" s="578">
        <v>1128</v>
      </c>
      <c r="J9" s="578">
        <v>57358</v>
      </c>
      <c r="K9" s="935">
        <v>47179</v>
      </c>
      <c r="L9" s="227" t="s">
        <v>140</v>
      </c>
    </row>
    <row r="10" spans="1:12" s="210" customFormat="1" ht="48" customHeight="1">
      <c r="A10" s="223" t="s">
        <v>756</v>
      </c>
      <c r="B10" s="657">
        <v>541274</v>
      </c>
      <c r="C10" s="936" t="s">
        <v>1360</v>
      </c>
      <c r="D10" s="657">
        <v>20478</v>
      </c>
      <c r="E10" s="657">
        <v>183240</v>
      </c>
      <c r="F10" s="657">
        <v>176878</v>
      </c>
      <c r="G10" s="657">
        <v>1284</v>
      </c>
      <c r="H10" s="657">
        <v>8683</v>
      </c>
      <c r="I10" s="657">
        <v>1878</v>
      </c>
      <c r="J10" s="657">
        <v>93169</v>
      </c>
      <c r="K10" s="657">
        <v>55664</v>
      </c>
      <c r="L10" s="227" t="s">
        <v>756</v>
      </c>
    </row>
    <row r="11" spans="1:12" s="213" customFormat="1" ht="48" customHeight="1">
      <c r="A11" s="239" t="s">
        <v>757</v>
      </c>
      <c r="B11" s="938">
        <f>SUM(C11:K11)</f>
        <v>540516</v>
      </c>
      <c r="C11" s="965" t="s">
        <v>1360</v>
      </c>
      <c r="D11" s="937">
        <v>23349</v>
      </c>
      <c r="E11" s="937">
        <v>177459</v>
      </c>
      <c r="F11" s="937">
        <v>174902</v>
      </c>
      <c r="G11" s="937">
        <v>1653</v>
      </c>
      <c r="H11" s="937">
        <v>11365</v>
      </c>
      <c r="I11" s="937">
        <v>1607</v>
      </c>
      <c r="J11" s="937">
        <v>67993</v>
      </c>
      <c r="K11" s="939">
        <v>82188</v>
      </c>
      <c r="L11" s="872" t="s">
        <v>335</v>
      </c>
    </row>
    <row r="12" spans="1:12" s="181" customFormat="1" ht="12.75">
      <c r="A12" s="1111" t="s">
        <v>1096</v>
      </c>
      <c r="B12" s="1182"/>
      <c r="C12" s="400"/>
      <c r="D12" s="400"/>
      <c r="E12" s="400"/>
      <c r="F12" s="400"/>
      <c r="G12" s="386"/>
      <c r="H12" s="386"/>
      <c r="I12" s="1177" t="s">
        <v>1097</v>
      </c>
      <c r="J12" s="1177"/>
      <c r="K12" s="1177"/>
      <c r="L12" s="203"/>
    </row>
    <row r="13" s="181" customFormat="1" ht="14.25" customHeight="1">
      <c r="A13" s="181" t="s">
        <v>262</v>
      </c>
    </row>
  </sheetData>
  <mergeCells count="7">
    <mergeCell ref="A12:B12"/>
    <mergeCell ref="I12:K12"/>
    <mergeCell ref="A1:L1"/>
    <mergeCell ref="A2:B2"/>
    <mergeCell ref="K2:L2"/>
    <mergeCell ref="A3:A5"/>
    <mergeCell ref="L3:L5"/>
  </mergeCells>
  <printOptions/>
  <pageMargins left="0.7480314960629921" right="0.7480314960629921" top="0.984251968503937" bottom="0.84" header="0.5118110236220472" footer="0.5118110236220472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G25" sqref="G25"/>
    </sheetView>
  </sheetViews>
  <sheetFormatPr defaultColWidth="9.140625" defaultRowHeight="12.75"/>
  <cols>
    <col min="1" max="1" width="14.140625" style="1" customWidth="1"/>
    <col min="2" max="6" width="20.7109375" style="1" customWidth="1"/>
    <col min="7" max="7" width="14.421875" style="1" customWidth="1"/>
    <col min="8" max="8" width="11.7109375" style="1" bestFit="1" customWidth="1"/>
    <col min="9" max="16384" width="9.140625" style="1" customWidth="1"/>
  </cols>
  <sheetData>
    <row r="1" spans="1:7" ht="32.25" customHeight="1">
      <c r="A1" s="1018" t="s">
        <v>471</v>
      </c>
      <c r="B1" s="1018"/>
      <c r="C1" s="1018"/>
      <c r="D1" s="1018"/>
      <c r="E1" s="1018"/>
      <c r="F1" s="1018"/>
      <c r="G1" s="1018"/>
    </row>
    <row r="2" spans="1:7" ht="18" customHeight="1">
      <c r="A2" s="21" t="s">
        <v>95</v>
      </c>
      <c r="B2" s="21"/>
      <c r="C2" s="21"/>
      <c r="D2" s="21"/>
      <c r="E2" s="21"/>
      <c r="F2" s="21"/>
      <c r="G2" s="116" t="s">
        <v>96</v>
      </c>
    </row>
    <row r="3" spans="1:7" ht="21" customHeight="1">
      <c r="A3" s="1125" t="s">
        <v>264</v>
      </c>
      <c r="B3" s="52" t="s">
        <v>97</v>
      </c>
      <c r="C3" s="1103" t="s">
        <v>98</v>
      </c>
      <c r="D3" s="1096"/>
      <c r="E3" s="1104" t="s">
        <v>99</v>
      </c>
      <c r="F3" s="1096"/>
      <c r="G3" s="1185" t="s">
        <v>265</v>
      </c>
    </row>
    <row r="4" spans="1:7" ht="21" customHeight="1">
      <c r="A4" s="1010"/>
      <c r="B4" s="17"/>
      <c r="C4" s="1184" t="s">
        <v>100</v>
      </c>
      <c r="D4" s="1011"/>
      <c r="E4" s="1028" t="s">
        <v>101</v>
      </c>
      <c r="F4" s="1011"/>
      <c r="G4" s="1027"/>
    </row>
    <row r="5" spans="1:7" ht="21" customHeight="1">
      <c r="A5" s="1010"/>
      <c r="B5" s="17"/>
      <c r="C5" s="10" t="s">
        <v>102</v>
      </c>
      <c r="D5" s="33" t="s">
        <v>103</v>
      </c>
      <c r="E5" s="33" t="s">
        <v>104</v>
      </c>
      <c r="F5" s="52" t="s">
        <v>105</v>
      </c>
      <c r="G5" s="1027"/>
    </row>
    <row r="6" spans="1:7" ht="21" customHeight="1">
      <c r="A6" s="1011"/>
      <c r="B6" s="12" t="s">
        <v>106</v>
      </c>
      <c r="C6" s="12" t="s">
        <v>107</v>
      </c>
      <c r="D6" s="12" t="s">
        <v>108</v>
      </c>
      <c r="E6" s="12" t="s">
        <v>109</v>
      </c>
      <c r="F6" s="70" t="s">
        <v>110</v>
      </c>
      <c r="G6" s="1028"/>
    </row>
    <row r="7" spans="1:7" s="210" customFormat="1" ht="15.75" customHeight="1">
      <c r="A7" s="208" t="s">
        <v>138</v>
      </c>
      <c r="B7" s="566">
        <v>4913390</v>
      </c>
      <c r="C7" s="318">
        <v>4495191</v>
      </c>
      <c r="D7" s="318">
        <v>418199</v>
      </c>
      <c r="E7" s="318">
        <v>1440095</v>
      </c>
      <c r="F7" s="320">
        <v>3473295</v>
      </c>
      <c r="G7" s="208" t="s">
        <v>138</v>
      </c>
    </row>
    <row r="8" spans="1:7" s="210" customFormat="1" ht="15.75" customHeight="1">
      <c r="A8" s="208" t="s">
        <v>139</v>
      </c>
      <c r="B8" s="566">
        <v>4932512</v>
      </c>
      <c r="C8" s="318">
        <v>4528876</v>
      </c>
      <c r="D8" s="318">
        <v>403636</v>
      </c>
      <c r="E8" s="318">
        <v>1652833</v>
      </c>
      <c r="F8" s="320">
        <v>3279679</v>
      </c>
      <c r="G8" s="208" t="s">
        <v>139</v>
      </c>
    </row>
    <row r="9" spans="1:7" s="210" customFormat="1" ht="15.75" customHeight="1">
      <c r="A9" s="208" t="s">
        <v>153</v>
      </c>
      <c r="B9" s="566">
        <v>5020275</v>
      </c>
      <c r="C9" s="318">
        <v>4607468</v>
      </c>
      <c r="D9" s="318">
        <v>412807</v>
      </c>
      <c r="E9" s="318">
        <v>1692142</v>
      </c>
      <c r="F9" s="320">
        <v>3330133</v>
      </c>
      <c r="G9" s="208" t="s">
        <v>153</v>
      </c>
    </row>
    <row r="10" spans="1:8" s="213" customFormat="1" ht="15.75" customHeight="1">
      <c r="A10" s="223" t="s">
        <v>140</v>
      </c>
      <c r="B10" s="349">
        <v>5312998</v>
      </c>
      <c r="C10" s="349">
        <v>4870723</v>
      </c>
      <c r="D10" s="349">
        <v>442575</v>
      </c>
      <c r="E10" s="349">
        <v>1631500</v>
      </c>
      <c r="F10" s="349">
        <v>3681498</v>
      </c>
      <c r="G10" s="227" t="s">
        <v>140</v>
      </c>
      <c r="H10" s="299"/>
    </row>
    <row r="11" spans="1:8" s="213" customFormat="1" ht="15.75" customHeight="1">
      <c r="A11" s="223" t="s">
        <v>752</v>
      </c>
      <c r="B11" s="349">
        <v>5429223</v>
      </c>
      <c r="C11" s="349">
        <v>4948579</v>
      </c>
      <c r="D11" s="349">
        <v>480644</v>
      </c>
      <c r="E11" s="349">
        <v>1519191</v>
      </c>
      <c r="F11" s="349">
        <v>3368758</v>
      </c>
      <c r="G11" s="227" t="s">
        <v>752</v>
      </c>
      <c r="H11" s="299"/>
    </row>
    <row r="12" spans="1:8" s="213" customFormat="1" ht="15.75" customHeight="1">
      <c r="A12" s="211" t="s">
        <v>757</v>
      </c>
      <c r="B12" s="567">
        <v>5822017</v>
      </c>
      <c r="C12" s="568">
        <v>5182633</v>
      </c>
      <c r="D12" s="568">
        <v>639384</v>
      </c>
      <c r="E12" s="568">
        <v>1744403</v>
      </c>
      <c r="F12" s="569">
        <v>4077614</v>
      </c>
      <c r="G12" s="212" t="s">
        <v>754</v>
      </c>
      <c r="H12" s="299"/>
    </row>
    <row r="13" spans="1:7" s="210" customFormat="1" ht="15.75" customHeight="1">
      <c r="A13" s="231" t="s">
        <v>111</v>
      </c>
      <c r="B13" s="940">
        <v>399070</v>
      </c>
      <c r="C13" s="570">
        <v>358206</v>
      </c>
      <c r="D13" s="570">
        <v>40864</v>
      </c>
      <c r="E13" s="570">
        <v>111048</v>
      </c>
      <c r="F13" s="571">
        <v>288022</v>
      </c>
      <c r="G13" s="232" t="s">
        <v>112</v>
      </c>
    </row>
    <row r="14" spans="1:7" s="210" customFormat="1" ht="15.75" customHeight="1">
      <c r="A14" s="231" t="s">
        <v>113</v>
      </c>
      <c r="B14" s="940">
        <v>407361</v>
      </c>
      <c r="C14" s="570">
        <v>373956</v>
      </c>
      <c r="D14" s="570">
        <v>33405</v>
      </c>
      <c r="E14" s="570">
        <v>70602</v>
      </c>
      <c r="F14" s="571">
        <v>336759</v>
      </c>
      <c r="G14" s="232" t="s">
        <v>114</v>
      </c>
    </row>
    <row r="15" spans="1:7" s="210" customFormat="1" ht="15.75" customHeight="1">
      <c r="A15" s="231" t="s">
        <v>115</v>
      </c>
      <c r="B15" s="940">
        <v>427720</v>
      </c>
      <c r="C15" s="570">
        <v>391826</v>
      </c>
      <c r="D15" s="570">
        <v>35894</v>
      </c>
      <c r="E15" s="570">
        <v>134558</v>
      </c>
      <c r="F15" s="571">
        <v>293162</v>
      </c>
      <c r="G15" s="232" t="s">
        <v>116</v>
      </c>
    </row>
    <row r="16" spans="1:7" s="210" customFormat="1" ht="15.75" customHeight="1">
      <c r="A16" s="231" t="s">
        <v>117</v>
      </c>
      <c r="B16" s="940">
        <v>571131</v>
      </c>
      <c r="C16" s="570">
        <v>491794</v>
      </c>
      <c r="D16" s="570">
        <v>79337</v>
      </c>
      <c r="E16" s="570">
        <v>196980</v>
      </c>
      <c r="F16" s="571">
        <v>374151</v>
      </c>
      <c r="G16" s="232" t="s">
        <v>118</v>
      </c>
    </row>
    <row r="17" spans="1:7" s="210" customFormat="1" ht="15.75" customHeight="1">
      <c r="A17" s="231" t="s">
        <v>119</v>
      </c>
      <c r="B17" s="940">
        <v>605911</v>
      </c>
      <c r="C17" s="570">
        <v>531038</v>
      </c>
      <c r="D17" s="570">
        <v>74873</v>
      </c>
      <c r="E17" s="570">
        <v>235255</v>
      </c>
      <c r="F17" s="571">
        <v>370656</v>
      </c>
      <c r="G17" s="232" t="s">
        <v>120</v>
      </c>
    </row>
    <row r="18" spans="1:7" s="210" customFormat="1" ht="15.75" customHeight="1">
      <c r="A18" s="231" t="s">
        <v>121</v>
      </c>
      <c r="B18" s="940">
        <v>476170</v>
      </c>
      <c r="C18" s="570">
        <v>432411</v>
      </c>
      <c r="D18" s="570">
        <v>43759</v>
      </c>
      <c r="E18" s="570">
        <v>184835</v>
      </c>
      <c r="F18" s="571">
        <v>291335</v>
      </c>
      <c r="G18" s="232" t="s">
        <v>122</v>
      </c>
    </row>
    <row r="19" spans="1:7" s="210" customFormat="1" ht="15.75" customHeight="1">
      <c r="A19" s="231" t="s">
        <v>123</v>
      </c>
      <c r="B19" s="940">
        <v>498387</v>
      </c>
      <c r="C19" s="570">
        <v>441724</v>
      </c>
      <c r="D19" s="570">
        <v>56663</v>
      </c>
      <c r="E19" s="570">
        <v>91809</v>
      </c>
      <c r="F19" s="571">
        <v>406578</v>
      </c>
      <c r="G19" s="232" t="s">
        <v>124</v>
      </c>
    </row>
    <row r="20" spans="1:7" s="210" customFormat="1" ht="15.75" customHeight="1">
      <c r="A20" s="231" t="s">
        <v>125</v>
      </c>
      <c r="B20" s="940">
        <v>619644</v>
      </c>
      <c r="C20" s="570">
        <v>532272</v>
      </c>
      <c r="D20" s="570">
        <v>87372</v>
      </c>
      <c r="E20" s="570">
        <v>101400</v>
      </c>
      <c r="F20" s="571">
        <v>518244</v>
      </c>
      <c r="G20" s="232" t="s">
        <v>126</v>
      </c>
    </row>
    <row r="21" spans="1:7" s="210" customFormat="1" ht="15.75" customHeight="1">
      <c r="A21" s="231" t="s">
        <v>127</v>
      </c>
      <c r="B21" s="940">
        <v>422565</v>
      </c>
      <c r="C21" s="570">
        <v>378419</v>
      </c>
      <c r="D21" s="570">
        <v>44146</v>
      </c>
      <c r="E21" s="570">
        <v>128219</v>
      </c>
      <c r="F21" s="571">
        <v>294346</v>
      </c>
      <c r="G21" s="232" t="s">
        <v>128</v>
      </c>
    </row>
    <row r="22" spans="1:7" s="210" customFormat="1" ht="15.75" customHeight="1">
      <c r="A22" s="231" t="s">
        <v>129</v>
      </c>
      <c r="B22" s="940">
        <v>522485</v>
      </c>
      <c r="C22" s="570">
        <v>463054</v>
      </c>
      <c r="D22" s="570">
        <v>59431</v>
      </c>
      <c r="E22" s="570">
        <v>203960</v>
      </c>
      <c r="F22" s="571">
        <v>318525</v>
      </c>
      <c r="G22" s="232" t="s">
        <v>130</v>
      </c>
    </row>
    <row r="23" spans="1:7" s="210" customFormat="1" ht="15.75" customHeight="1">
      <c r="A23" s="231" t="s">
        <v>131</v>
      </c>
      <c r="B23" s="940">
        <v>456328</v>
      </c>
      <c r="C23" s="570">
        <v>412820</v>
      </c>
      <c r="D23" s="570">
        <v>43508</v>
      </c>
      <c r="E23" s="570">
        <v>158773</v>
      </c>
      <c r="F23" s="571">
        <v>297555</v>
      </c>
      <c r="G23" s="232" t="s">
        <v>132</v>
      </c>
    </row>
    <row r="24" spans="1:7" s="210" customFormat="1" ht="15.75" customHeight="1">
      <c r="A24" s="235" t="s">
        <v>133</v>
      </c>
      <c r="B24" s="941">
        <v>415245</v>
      </c>
      <c r="C24" s="572">
        <v>375113</v>
      </c>
      <c r="D24" s="572">
        <v>40132</v>
      </c>
      <c r="E24" s="572">
        <v>126964</v>
      </c>
      <c r="F24" s="573">
        <v>288281</v>
      </c>
      <c r="G24" s="236" t="s">
        <v>134</v>
      </c>
    </row>
    <row r="25" spans="1:7" ht="15" customHeight="1">
      <c r="A25" s="115" t="s">
        <v>233</v>
      </c>
      <c r="G25" s="22" t="s">
        <v>261</v>
      </c>
    </row>
    <row r="26" spans="1:4" ht="15" customHeight="1">
      <c r="A26" s="1" t="s">
        <v>644</v>
      </c>
      <c r="D26" s="117" t="s">
        <v>135</v>
      </c>
    </row>
  </sheetData>
  <mergeCells count="7">
    <mergeCell ref="A1:G1"/>
    <mergeCell ref="C3:D3"/>
    <mergeCell ref="E3:F3"/>
    <mergeCell ref="C4:D4"/>
    <mergeCell ref="E4:F4"/>
    <mergeCell ref="A3:A6"/>
    <mergeCell ref="G3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4">
      <selection activeCell="B44" sqref="B44"/>
    </sheetView>
  </sheetViews>
  <sheetFormatPr defaultColWidth="9.140625" defaultRowHeight="12.75"/>
  <cols>
    <col min="1" max="1" width="18.00390625" style="0" customWidth="1"/>
    <col min="2" max="2" width="47.7109375" style="0" customWidth="1"/>
    <col min="3" max="3" width="18.421875" style="0" customWidth="1"/>
  </cols>
  <sheetData>
    <row r="1" spans="1:9" ht="29.25" customHeight="1">
      <c r="A1" s="1186" t="s">
        <v>472</v>
      </c>
      <c r="B1" s="1187"/>
      <c r="C1" s="1187"/>
      <c r="D1" s="1187"/>
      <c r="E1" s="1187"/>
      <c r="F1" s="1187"/>
      <c r="G1" s="1187"/>
      <c r="H1" s="1187"/>
      <c r="I1" s="917"/>
    </row>
    <row r="2" spans="1:8" ht="20.25" customHeight="1">
      <c r="A2" s="898" t="s">
        <v>1585</v>
      </c>
      <c r="B2" s="899"/>
      <c r="C2" s="900"/>
      <c r="D2" s="899"/>
      <c r="E2" s="119"/>
      <c r="F2" s="118"/>
      <c r="G2" s="1188" t="s">
        <v>1586</v>
      </c>
      <c r="H2" s="1189"/>
    </row>
    <row r="3" spans="1:8" ht="12" customHeight="1">
      <c r="A3" s="901" t="s">
        <v>1587</v>
      </c>
      <c r="B3" s="902" t="s">
        <v>1588</v>
      </c>
      <c r="C3" s="901" t="s">
        <v>1589</v>
      </c>
      <c r="D3" s="902" t="s">
        <v>1590</v>
      </c>
      <c r="E3" s="1190" t="s">
        <v>1591</v>
      </c>
      <c r="F3" s="1191"/>
      <c r="G3" s="1191"/>
      <c r="H3" s="493"/>
    </row>
    <row r="4" spans="1:8" ht="12" customHeight="1">
      <c r="A4" s="903"/>
      <c r="B4" s="904"/>
      <c r="C4" s="904"/>
      <c r="D4" s="905"/>
      <c r="E4" s="905"/>
      <c r="F4" s="120" t="s">
        <v>1592</v>
      </c>
      <c r="G4" s="120" t="s">
        <v>1593</v>
      </c>
      <c r="H4" s="402" t="s">
        <v>767</v>
      </c>
    </row>
    <row r="5" spans="1:8" ht="15" customHeight="1">
      <c r="A5" s="906" t="s">
        <v>1594</v>
      </c>
      <c r="B5" s="121" t="s">
        <v>1595</v>
      </c>
      <c r="C5" s="121" t="s">
        <v>1596</v>
      </c>
      <c r="D5" s="907" t="s">
        <v>1597</v>
      </c>
      <c r="E5" s="907"/>
      <c r="F5" s="121" t="s">
        <v>1598</v>
      </c>
      <c r="G5" s="121" t="s">
        <v>1599</v>
      </c>
      <c r="H5" s="406" t="s">
        <v>1600</v>
      </c>
    </row>
    <row r="6" spans="1:8" ht="12.75">
      <c r="A6" s="908" t="s">
        <v>1601</v>
      </c>
      <c r="B6" s="576"/>
      <c r="C6" s="576"/>
      <c r="D6" s="576">
        <v>16484</v>
      </c>
      <c r="E6" s="576">
        <v>4002</v>
      </c>
      <c r="F6" s="637"/>
      <c r="G6" s="637"/>
      <c r="H6" s="897"/>
    </row>
    <row r="7" spans="1:8" ht="6.75" customHeight="1">
      <c r="A7" s="636"/>
      <c r="B7" s="576"/>
      <c r="C7" s="576"/>
      <c r="D7" s="576"/>
      <c r="E7" s="576"/>
      <c r="F7" s="637"/>
      <c r="G7" s="637"/>
      <c r="H7" s="897"/>
    </row>
    <row r="8" spans="1:8" ht="12.75">
      <c r="A8" s="903" t="s">
        <v>1602</v>
      </c>
      <c r="B8" s="909" t="s">
        <v>1603</v>
      </c>
      <c r="C8" s="576" t="s">
        <v>1604</v>
      </c>
      <c r="D8" s="576">
        <v>377</v>
      </c>
      <c r="E8" s="576">
        <v>758</v>
      </c>
      <c r="F8" s="637"/>
      <c r="G8" s="637"/>
      <c r="H8" s="713"/>
    </row>
    <row r="9" spans="1:8" ht="6.75" customHeight="1">
      <c r="A9" s="903"/>
      <c r="B9" s="909"/>
      <c r="C9" s="576"/>
      <c r="D9" s="576"/>
      <c r="E9" s="576"/>
      <c r="F9" s="637"/>
      <c r="G9" s="637"/>
      <c r="H9" s="713"/>
    </row>
    <row r="10" spans="1:8" ht="12.75">
      <c r="A10" s="636" t="s">
        <v>1605</v>
      </c>
      <c r="B10" s="909" t="s">
        <v>1606</v>
      </c>
      <c r="C10" s="576" t="s">
        <v>1607</v>
      </c>
      <c r="D10" s="576">
        <v>1168</v>
      </c>
      <c r="E10" s="576">
        <v>385</v>
      </c>
      <c r="F10" s="637"/>
      <c r="G10" s="637"/>
      <c r="H10" s="713"/>
    </row>
    <row r="11" spans="1:8" ht="8.25" customHeight="1">
      <c r="A11" s="636"/>
      <c r="B11" s="909"/>
      <c r="C11" s="576"/>
      <c r="D11" s="576"/>
      <c r="E11" s="576"/>
      <c r="F11" s="637"/>
      <c r="G11" s="637"/>
      <c r="H11" s="713"/>
    </row>
    <row r="12" spans="1:8" ht="12.75">
      <c r="A12" s="903" t="s">
        <v>1608</v>
      </c>
      <c r="B12" s="909" t="s">
        <v>1609</v>
      </c>
      <c r="C12" s="576" t="s">
        <v>1610</v>
      </c>
      <c r="D12" s="576">
        <v>2684</v>
      </c>
      <c r="E12" s="576" t="s">
        <v>375</v>
      </c>
      <c r="F12" s="637"/>
      <c r="G12" s="637"/>
      <c r="H12" s="713"/>
    </row>
    <row r="13" spans="1:8" ht="8.25" customHeight="1">
      <c r="A13" s="903"/>
      <c r="B13" s="909"/>
      <c r="C13" s="576"/>
      <c r="D13" s="576"/>
      <c r="E13" s="576"/>
      <c r="F13" s="637"/>
      <c r="G13" s="637"/>
      <c r="H13" s="713"/>
    </row>
    <row r="14" spans="1:8" ht="12.75">
      <c r="A14" s="636" t="s">
        <v>1611</v>
      </c>
      <c r="B14" s="909" t="s">
        <v>1612</v>
      </c>
      <c r="C14" s="576" t="s">
        <v>1613</v>
      </c>
      <c r="D14" s="576">
        <v>298</v>
      </c>
      <c r="E14" s="576">
        <v>50</v>
      </c>
      <c r="F14" s="637"/>
      <c r="G14" s="637"/>
      <c r="H14" s="713"/>
    </row>
    <row r="15" spans="1:8" ht="8.25" customHeight="1">
      <c r="A15" s="636"/>
      <c r="B15" s="909"/>
      <c r="C15" s="576"/>
      <c r="D15" s="576"/>
      <c r="E15" s="576"/>
      <c r="F15" s="637"/>
      <c r="G15" s="637"/>
      <c r="H15" s="713"/>
    </row>
    <row r="16" spans="1:8" ht="12.75">
      <c r="A16" s="903" t="s">
        <v>1614</v>
      </c>
      <c r="B16" s="909" t="s">
        <v>1615</v>
      </c>
      <c r="C16" s="576" t="s">
        <v>1616</v>
      </c>
      <c r="D16" s="576">
        <v>239</v>
      </c>
      <c r="E16" s="576">
        <v>224</v>
      </c>
      <c r="F16" s="637"/>
      <c r="G16" s="637"/>
      <c r="H16" s="413"/>
    </row>
    <row r="17" spans="1:8" ht="7.5" customHeight="1">
      <c r="A17" s="903"/>
      <c r="B17" s="909"/>
      <c r="C17" s="576"/>
      <c r="D17" s="576"/>
      <c r="E17" s="576"/>
      <c r="F17" s="637"/>
      <c r="G17" s="637"/>
      <c r="H17" s="413"/>
    </row>
    <row r="18" spans="1:8" ht="12.75">
      <c r="A18" s="636" t="s">
        <v>1617</v>
      </c>
      <c r="B18" s="909" t="s">
        <v>1618</v>
      </c>
      <c r="C18" s="576" t="s">
        <v>1619</v>
      </c>
      <c r="D18" s="576">
        <v>970</v>
      </c>
      <c r="E18" s="576">
        <v>146</v>
      </c>
      <c r="F18" s="637"/>
      <c r="G18" s="637"/>
      <c r="H18" s="910"/>
    </row>
    <row r="19" spans="1:8" ht="6.75" customHeight="1">
      <c r="A19" s="636"/>
      <c r="B19" s="909"/>
      <c r="C19" s="576"/>
      <c r="D19" s="576"/>
      <c r="E19" s="576"/>
      <c r="F19" s="637"/>
      <c r="G19" s="637"/>
      <c r="H19" s="910"/>
    </row>
    <row r="20" spans="1:8" ht="12.75">
      <c r="A20" s="903" t="s">
        <v>1620</v>
      </c>
      <c r="B20" s="909" t="s">
        <v>1621</v>
      </c>
      <c r="C20" s="576" t="s">
        <v>1622</v>
      </c>
      <c r="D20" s="576">
        <v>198</v>
      </c>
      <c r="E20" s="576">
        <v>36</v>
      </c>
      <c r="F20" s="651"/>
      <c r="G20" s="651"/>
      <c r="H20" s="413"/>
    </row>
    <row r="21" spans="1:8" ht="8.25" customHeight="1">
      <c r="A21" s="903"/>
      <c r="B21" s="909"/>
      <c r="C21" s="576"/>
      <c r="D21" s="576"/>
      <c r="E21" s="576"/>
      <c r="F21" s="651"/>
      <c r="G21" s="651"/>
      <c r="H21" s="413"/>
    </row>
    <row r="22" spans="1:8" ht="12.75">
      <c r="A22" s="636" t="s">
        <v>1623</v>
      </c>
      <c r="B22" s="909" t="s">
        <v>1624</v>
      </c>
      <c r="C22" s="576" t="s">
        <v>1622</v>
      </c>
      <c r="D22" s="576">
        <v>254</v>
      </c>
      <c r="E22" s="576">
        <v>1</v>
      </c>
      <c r="F22" s="651"/>
      <c r="G22" s="651"/>
      <c r="H22" s="413"/>
    </row>
    <row r="23" spans="1:8" ht="8.25" customHeight="1">
      <c r="A23" s="636"/>
      <c r="B23" s="909"/>
      <c r="C23" s="576"/>
      <c r="D23" s="576"/>
      <c r="E23" s="576"/>
      <c r="F23" s="651"/>
      <c r="G23" s="651"/>
      <c r="H23" s="413"/>
    </row>
    <row r="24" spans="1:8" ht="12.75">
      <c r="A24" s="903" t="s">
        <v>1625</v>
      </c>
      <c r="B24" s="909" t="s">
        <v>1626</v>
      </c>
      <c r="C24" s="576" t="s">
        <v>1627</v>
      </c>
      <c r="D24" s="576">
        <v>100</v>
      </c>
      <c r="E24" s="576" t="s">
        <v>375</v>
      </c>
      <c r="F24" s="651"/>
      <c r="G24" s="651"/>
      <c r="H24" s="413"/>
    </row>
    <row r="25" spans="1:8" ht="8.25" customHeight="1">
      <c r="A25" s="903"/>
      <c r="B25" s="909"/>
      <c r="C25" s="576"/>
      <c r="D25" s="576"/>
      <c r="E25" s="576"/>
      <c r="F25" s="651"/>
      <c r="G25" s="651"/>
      <c r="H25" s="413"/>
    </row>
    <row r="26" spans="1:8" ht="12.75">
      <c r="A26" s="636" t="s">
        <v>1628</v>
      </c>
      <c r="B26" s="909" t="s">
        <v>1629</v>
      </c>
      <c r="C26" s="576" t="s">
        <v>1630</v>
      </c>
      <c r="D26" s="576">
        <v>380</v>
      </c>
      <c r="E26" s="576">
        <v>626</v>
      </c>
      <c r="F26" s="651"/>
      <c r="G26" s="651"/>
      <c r="H26" s="413"/>
    </row>
    <row r="27" spans="1:8" ht="7.5" customHeight="1">
      <c r="A27" s="636"/>
      <c r="B27" s="909"/>
      <c r="C27" s="576"/>
      <c r="D27" s="576"/>
      <c r="E27" s="576"/>
      <c r="F27" s="651"/>
      <c r="G27" s="651"/>
      <c r="H27" s="413"/>
    </row>
    <row r="28" spans="1:8" ht="12.75">
      <c r="A28" s="903" t="s">
        <v>1631</v>
      </c>
      <c r="B28" s="909" t="s">
        <v>1632</v>
      </c>
      <c r="C28" s="576" t="s">
        <v>1622</v>
      </c>
      <c r="D28" s="576">
        <v>134</v>
      </c>
      <c r="E28" s="576">
        <v>33</v>
      </c>
      <c r="F28" s="651"/>
      <c r="G28" s="651"/>
      <c r="H28" s="413"/>
    </row>
    <row r="29" spans="1:8" ht="8.25" customHeight="1">
      <c r="A29" s="903"/>
      <c r="B29" s="909"/>
      <c r="C29" s="576"/>
      <c r="D29" s="576"/>
      <c r="E29" s="576"/>
      <c r="F29" s="651"/>
      <c r="G29" s="651"/>
      <c r="H29" s="413"/>
    </row>
    <row r="30" spans="1:8" ht="12.75">
      <c r="A30" s="636" t="s">
        <v>1633</v>
      </c>
      <c r="B30" s="909" t="s">
        <v>1634</v>
      </c>
      <c r="C30" s="576" t="s">
        <v>1635</v>
      </c>
      <c r="D30" s="576">
        <v>4512</v>
      </c>
      <c r="E30" s="576">
        <v>517</v>
      </c>
      <c r="F30" s="651"/>
      <c r="G30" s="651"/>
      <c r="H30" s="413"/>
    </row>
    <row r="31" spans="1:8" ht="6.75" customHeight="1">
      <c r="A31" s="636"/>
      <c r="B31" s="909"/>
      <c r="C31" s="576"/>
      <c r="D31" s="576"/>
      <c r="E31" s="576"/>
      <c r="F31" s="651"/>
      <c r="G31" s="651"/>
      <c r="H31" s="413"/>
    </row>
    <row r="32" spans="1:8" ht="12.75">
      <c r="A32" s="903" t="s">
        <v>1636</v>
      </c>
      <c r="B32" s="909" t="s">
        <v>1637</v>
      </c>
      <c r="C32" s="576" t="s">
        <v>1638</v>
      </c>
      <c r="D32" s="576">
        <v>2363</v>
      </c>
      <c r="E32" s="576" t="s">
        <v>375</v>
      </c>
      <c r="F32" s="651"/>
      <c r="G32" s="651"/>
      <c r="H32" s="413"/>
    </row>
    <row r="33" spans="1:8" ht="6" customHeight="1">
      <c r="A33" s="903"/>
      <c r="B33" s="909"/>
      <c r="C33" s="576"/>
      <c r="D33" s="576"/>
      <c r="E33" s="576"/>
      <c r="F33" s="651"/>
      <c r="G33" s="651"/>
      <c r="H33" s="413"/>
    </row>
    <row r="34" spans="1:8" ht="12.75">
      <c r="A34" s="636" t="s">
        <v>1639</v>
      </c>
      <c r="B34" s="909" t="s">
        <v>1640</v>
      </c>
      <c r="C34" s="576" t="s">
        <v>1641</v>
      </c>
      <c r="D34" s="576">
        <v>97</v>
      </c>
      <c r="E34" s="576">
        <v>591</v>
      </c>
      <c r="F34" s="651"/>
      <c r="G34" s="651"/>
      <c r="H34" s="413"/>
    </row>
    <row r="35" spans="1:8" ht="9" customHeight="1">
      <c r="A35" s="636"/>
      <c r="B35" s="909"/>
      <c r="C35" s="576"/>
      <c r="D35" s="576"/>
      <c r="E35" s="576"/>
      <c r="F35" s="651"/>
      <c r="G35" s="651"/>
      <c r="H35" s="413"/>
    </row>
    <row r="36" spans="1:8" ht="12.75">
      <c r="A36" s="903" t="s">
        <v>1642</v>
      </c>
      <c r="B36" s="909" t="s">
        <v>1643</v>
      </c>
      <c r="C36" s="576" t="s">
        <v>1644</v>
      </c>
      <c r="D36" s="576">
        <v>2394</v>
      </c>
      <c r="E36" s="576">
        <v>56</v>
      </c>
      <c r="F36" s="651"/>
      <c r="G36" s="651"/>
      <c r="H36" s="413"/>
    </row>
    <row r="37" spans="1:8" ht="9" customHeight="1">
      <c r="A37" s="903"/>
      <c r="B37" s="909"/>
      <c r="C37" s="576"/>
      <c r="D37" s="576"/>
      <c r="E37" s="576"/>
      <c r="F37" s="651"/>
      <c r="G37" s="651"/>
      <c r="H37" s="413"/>
    </row>
    <row r="38" spans="1:8" ht="12.75">
      <c r="A38" s="636" t="s">
        <v>1645</v>
      </c>
      <c r="B38" s="909" t="s">
        <v>1646</v>
      </c>
      <c r="C38" s="576" t="s">
        <v>1647</v>
      </c>
      <c r="D38" s="576">
        <v>156</v>
      </c>
      <c r="E38" s="576">
        <v>166</v>
      </c>
      <c r="F38" s="651"/>
      <c r="G38" s="651"/>
      <c r="H38" s="413"/>
    </row>
    <row r="39" spans="1:8" ht="9" customHeight="1">
      <c r="A39" s="636"/>
      <c r="B39" s="909"/>
      <c r="C39" s="576"/>
      <c r="D39" s="576"/>
      <c r="E39" s="576"/>
      <c r="F39" s="651"/>
      <c r="G39" s="651"/>
      <c r="H39" s="413"/>
    </row>
    <row r="40" spans="1:8" ht="15.75" customHeight="1">
      <c r="A40" s="903" t="s">
        <v>1648</v>
      </c>
      <c r="B40" s="911" t="s">
        <v>1649</v>
      </c>
      <c r="C40" s="576" t="s">
        <v>1650</v>
      </c>
      <c r="D40" s="576">
        <v>160</v>
      </c>
      <c r="E40" s="576">
        <v>413</v>
      </c>
      <c r="F40" s="651"/>
      <c r="G40" s="651"/>
      <c r="H40" s="413"/>
    </row>
    <row r="41" spans="1:8" ht="12.75">
      <c r="A41" s="912"/>
      <c r="B41" s="913"/>
      <c r="C41" s="794" t="s">
        <v>1651</v>
      </c>
      <c r="D41" s="794"/>
      <c r="E41" s="794"/>
      <c r="F41" s="914"/>
      <c r="G41" s="914"/>
      <c r="H41" s="915"/>
    </row>
    <row r="42" spans="1:8" ht="12.75">
      <c r="A42" s="1193" t="s">
        <v>1098</v>
      </c>
      <c r="B42" s="991"/>
      <c r="C42" s="991"/>
      <c r="D42" s="991"/>
      <c r="E42" s="991"/>
      <c r="F42" s="991"/>
      <c r="G42" s="991"/>
      <c r="H42" s="991"/>
    </row>
    <row r="44" spans="3:9" ht="12.75">
      <c r="C44" s="1192" t="s">
        <v>311</v>
      </c>
      <c r="D44" s="1192"/>
      <c r="E44" s="1192"/>
      <c r="F44" s="1192"/>
      <c r="G44" s="1192"/>
      <c r="H44" s="1192"/>
      <c r="I44" s="1192"/>
    </row>
  </sheetData>
  <mergeCells count="5">
    <mergeCell ref="A1:H1"/>
    <mergeCell ref="G2:H2"/>
    <mergeCell ref="E3:G3"/>
    <mergeCell ref="C44:I44"/>
    <mergeCell ref="A42:H42"/>
  </mergeCells>
  <printOptions/>
  <pageMargins left="0.75" right="0.75" top="0.55" bottom="0.23" header="0.37" footer="0.16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26.8515625" style="410" customWidth="1"/>
    <col min="2" max="2" width="24.421875" style="386" customWidth="1"/>
    <col min="3" max="3" width="23.00390625" style="386" customWidth="1"/>
    <col min="4" max="4" width="22.28125" style="122" customWidth="1"/>
    <col min="5" max="5" width="22.57421875" style="122" customWidth="1"/>
    <col min="6" max="6" width="38.7109375" style="1" customWidth="1"/>
    <col min="7" max="16384" width="45.28125" style="1" customWidth="1"/>
  </cols>
  <sheetData>
    <row r="1" spans="1:6" ht="32.25" customHeight="1">
      <c r="A1" s="1197" t="s">
        <v>500</v>
      </c>
      <c r="B1" s="1198"/>
      <c r="C1" s="1198"/>
      <c r="D1" s="1198"/>
      <c r="E1" s="1198"/>
      <c r="F1" s="1199"/>
    </row>
    <row r="2" spans="1:6" s="181" customFormat="1" ht="18" customHeight="1">
      <c r="A2" s="898" t="s">
        <v>1652</v>
      </c>
      <c r="F2" s="119" t="s">
        <v>1653</v>
      </c>
    </row>
    <row r="3" spans="1:6" s="181" customFormat="1" ht="22.5" customHeight="1">
      <c r="A3" s="918"/>
      <c r="B3" s="1194">
        <v>2007</v>
      </c>
      <c r="C3" s="1195"/>
      <c r="D3" s="1196" t="s">
        <v>334</v>
      </c>
      <c r="E3" s="1196"/>
      <c r="F3" s="183"/>
    </row>
    <row r="4" spans="1:6" s="301" customFormat="1" ht="18" customHeight="1">
      <c r="A4" s="903" t="s">
        <v>1654</v>
      </c>
      <c r="B4" s="120" t="s">
        <v>1655</v>
      </c>
      <c r="C4" s="120" t="s">
        <v>1656</v>
      </c>
      <c r="D4" s="922" t="s">
        <v>1678</v>
      </c>
      <c r="E4" s="922" t="s">
        <v>1679</v>
      </c>
      <c r="F4" s="837" t="s">
        <v>1657</v>
      </c>
    </row>
    <row r="5" spans="1:6" s="181" customFormat="1" ht="18" customHeight="1">
      <c r="A5" s="919" t="s">
        <v>1657</v>
      </c>
      <c r="B5" s="121" t="s">
        <v>1658</v>
      </c>
      <c r="C5" s="121" t="s">
        <v>1659</v>
      </c>
      <c r="D5" s="923" t="s">
        <v>1658</v>
      </c>
      <c r="E5" s="923" t="s">
        <v>1659</v>
      </c>
      <c r="F5" s="966"/>
    </row>
    <row r="6" spans="1:6" s="248" customFormat="1" ht="21" customHeight="1">
      <c r="A6" s="908" t="s">
        <v>1660</v>
      </c>
      <c r="B6" s="577">
        <f>SUM(B7:B25)</f>
        <v>6213521</v>
      </c>
      <c r="C6" s="577">
        <f>SUM(C7:C25)</f>
        <v>12154</v>
      </c>
      <c r="D6" s="924">
        <f>SUM(D7:D25)</f>
        <v>5463881</v>
      </c>
      <c r="E6" s="924">
        <f>SUM(E7:E25)</f>
        <v>12948</v>
      </c>
      <c r="F6" s="970" t="s">
        <v>480</v>
      </c>
    </row>
    <row r="7" spans="1:6" s="248" customFormat="1" ht="21" customHeight="1">
      <c r="A7" s="636" t="s">
        <v>1661</v>
      </c>
      <c r="B7" s="577">
        <v>154201</v>
      </c>
      <c r="C7" s="577">
        <v>312</v>
      </c>
      <c r="D7" s="924">
        <v>185740</v>
      </c>
      <c r="E7" s="924">
        <v>340</v>
      </c>
      <c r="F7" s="904" t="s">
        <v>481</v>
      </c>
    </row>
    <row r="8" spans="1:6" s="248" customFormat="1" ht="21" customHeight="1">
      <c r="A8" s="636" t="s">
        <v>1662</v>
      </c>
      <c r="B8" s="577">
        <v>96240</v>
      </c>
      <c r="C8" s="577">
        <v>16</v>
      </c>
      <c r="D8" s="924">
        <v>116608</v>
      </c>
      <c r="E8" s="924">
        <v>13</v>
      </c>
      <c r="F8" s="904" t="s">
        <v>482</v>
      </c>
    </row>
    <row r="9" spans="1:6" s="248" customFormat="1" ht="21" customHeight="1">
      <c r="A9" s="636" t="s">
        <v>1663</v>
      </c>
      <c r="B9" s="577">
        <v>33147</v>
      </c>
      <c r="C9" s="577">
        <v>2</v>
      </c>
      <c r="D9" s="924">
        <v>47014</v>
      </c>
      <c r="E9" s="924">
        <v>1</v>
      </c>
      <c r="F9" s="904" t="s">
        <v>483</v>
      </c>
    </row>
    <row r="10" spans="1:6" s="248" customFormat="1" ht="21" customHeight="1">
      <c r="A10" s="636" t="s">
        <v>1664</v>
      </c>
      <c r="B10" s="577">
        <v>160000</v>
      </c>
      <c r="C10" s="577">
        <v>370</v>
      </c>
      <c r="D10" s="924">
        <v>133140</v>
      </c>
      <c r="E10" s="924">
        <v>284</v>
      </c>
      <c r="F10" s="904" t="s">
        <v>484</v>
      </c>
    </row>
    <row r="11" spans="1:6" s="248" customFormat="1" ht="21" customHeight="1">
      <c r="A11" s="636" t="s">
        <v>1665</v>
      </c>
      <c r="B11" s="577">
        <v>214758</v>
      </c>
      <c r="C11" s="577">
        <v>56</v>
      </c>
      <c r="D11" s="924">
        <v>254366</v>
      </c>
      <c r="E11" s="924">
        <v>15</v>
      </c>
      <c r="F11" s="904" t="s">
        <v>485</v>
      </c>
    </row>
    <row r="12" spans="1:6" s="248" customFormat="1" ht="21" customHeight="1">
      <c r="A12" s="636" t="s">
        <v>1666</v>
      </c>
      <c r="B12" s="637">
        <v>962</v>
      </c>
      <c r="C12" s="637">
        <v>484</v>
      </c>
      <c r="D12" s="472">
        <v>999</v>
      </c>
      <c r="E12" s="472">
        <v>393</v>
      </c>
      <c r="F12" s="904" t="s">
        <v>486</v>
      </c>
    </row>
    <row r="13" spans="1:6" s="248" customFormat="1" ht="21" customHeight="1">
      <c r="A13" s="636" t="s">
        <v>1667</v>
      </c>
      <c r="B13" s="577">
        <v>396506</v>
      </c>
      <c r="C13" s="577">
        <v>376</v>
      </c>
      <c r="D13" s="924">
        <v>416258</v>
      </c>
      <c r="E13" s="924">
        <v>150</v>
      </c>
      <c r="F13" s="904" t="s">
        <v>487</v>
      </c>
    </row>
    <row r="14" spans="1:6" s="302" customFormat="1" ht="21" customHeight="1">
      <c r="A14" s="636" t="s">
        <v>862</v>
      </c>
      <c r="B14" s="637">
        <v>149</v>
      </c>
      <c r="C14" s="637">
        <v>285</v>
      </c>
      <c r="D14" s="472">
        <v>146</v>
      </c>
      <c r="E14" s="472">
        <v>206</v>
      </c>
      <c r="F14" s="904" t="s">
        <v>488</v>
      </c>
    </row>
    <row r="15" spans="1:6" s="302" customFormat="1" ht="21" customHeight="1">
      <c r="A15" s="636" t="s">
        <v>1668</v>
      </c>
      <c r="B15" s="577">
        <v>402040</v>
      </c>
      <c r="C15" s="577">
        <v>2188</v>
      </c>
      <c r="D15" s="924">
        <v>534279</v>
      </c>
      <c r="E15" s="924">
        <v>2802</v>
      </c>
      <c r="F15" s="904" t="s">
        <v>489</v>
      </c>
    </row>
    <row r="16" spans="1:6" s="302" customFormat="1" ht="21" customHeight="1">
      <c r="A16" s="636" t="s">
        <v>1669</v>
      </c>
      <c r="B16" s="577">
        <v>1609774</v>
      </c>
      <c r="C16" s="577" t="s">
        <v>650</v>
      </c>
      <c r="D16" s="924">
        <v>925686</v>
      </c>
      <c r="E16" s="924" t="s">
        <v>650</v>
      </c>
      <c r="F16" s="904" t="s">
        <v>490</v>
      </c>
    </row>
    <row r="17" spans="1:6" s="302" customFormat="1" ht="21" customHeight="1">
      <c r="A17" s="636" t="s">
        <v>863</v>
      </c>
      <c r="B17" s="637">
        <v>166</v>
      </c>
      <c r="C17" s="637">
        <v>70</v>
      </c>
      <c r="D17" s="472">
        <v>208</v>
      </c>
      <c r="E17" s="472">
        <v>75</v>
      </c>
      <c r="F17" s="967" t="s">
        <v>491</v>
      </c>
    </row>
    <row r="18" spans="1:6" s="302" customFormat="1" ht="21" customHeight="1">
      <c r="A18" s="636" t="s">
        <v>1670</v>
      </c>
      <c r="B18" s="577">
        <v>116337</v>
      </c>
      <c r="C18" s="577">
        <v>13</v>
      </c>
      <c r="D18" s="924">
        <v>109086</v>
      </c>
      <c r="E18" s="924">
        <v>10</v>
      </c>
      <c r="F18" s="904" t="s">
        <v>492</v>
      </c>
    </row>
    <row r="19" spans="1:6" ht="21" customHeight="1">
      <c r="A19" s="636" t="s">
        <v>1671</v>
      </c>
      <c r="B19" s="888">
        <v>649000</v>
      </c>
      <c r="C19" s="888">
        <v>1144</v>
      </c>
      <c r="D19" s="925">
        <v>677824</v>
      </c>
      <c r="E19" s="925">
        <v>1347</v>
      </c>
      <c r="F19" s="904" t="s">
        <v>493</v>
      </c>
    </row>
    <row r="20" spans="1:6" ht="21" customHeight="1">
      <c r="A20" s="903" t="s">
        <v>1672</v>
      </c>
      <c r="B20" s="888">
        <v>205948</v>
      </c>
      <c r="C20" s="888">
        <v>78</v>
      </c>
      <c r="D20" s="925">
        <v>110214</v>
      </c>
      <c r="E20" s="925">
        <v>71</v>
      </c>
      <c r="F20" s="968" t="s">
        <v>494</v>
      </c>
    </row>
    <row r="21" spans="1:6" ht="21" customHeight="1">
      <c r="A21" s="636" t="s">
        <v>1673</v>
      </c>
      <c r="B21" s="637">
        <v>91</v>
      </c>
      <c r="C21" s="637">
        <v>4</v>
      </c>
      <c r="D21" s="472">
        <v>59</v>
      </c>
      <c r="E21" s="472">
        <v>3</v>
      </c>
      <c r="F21" s="968" t="s">
        <v>495</v>
      </c>
    </row>
    <row r="22" spans="1:6" ht="21" customHeight="1">
      <c r="A22" s="636" t="s">
        <v>1674</v>
      </c>
      <c r="B22" s="888">
        <v>882191</v>
      </c>
      <c r="C22" s="888">
        <v>4220</v>
      </c>
      <c r="D22" s="925">
        <v>950238</v>
      </c>
      <c r="E22" s="925">
        <v>4673</v>
      </c>
      <c r="F22" s="968" t="s">
        <v>496</v>
      </c>
    </row>
    <row r="23" spans="1:6" ht="21" customHeight="1">
      <c r="A23" s="574" t="s">
        <v>1675</v>
      </c>
      <c r="B23" s="888">
        <v>176000</v>
      </c>
      <c r="C23" s="888">
        <v>899</v>
      </c>
      <c r="D23" s="925">
        <v>150762</v>
      </c>
      <c r="E23" s="925">
        <v>811</v>
      </c>
      <c r="F23" s="968" t="s">
        <v>497</v>
      </c>
    </row>
    <row r="24" spans="1:6" ht="21" customHeight="1">
      <c r="A24" s="636" t="s">
        <v>1676</v>
      </c>
      <c r="B24" s="577">
        <v>769090</v>
      </c>
      <c r="C24" s="577">
        <v>425</v>
      </c>
      <c r="D24" s="924">
        <v>516383</v>
      </c>
      <c r="E24" s="924">
        <v>567</v>
      </c>
      <c r="F24" s="969" t="s">
        <v>498</v>
      </c>
    </row>
    <row r="25" spans="1:6" ht="21" customHeight="1">
      <c r="A25" s="971" t="s">
        <v>1677</v>
      </c>
      <c r="B25" s="920">
        <v>346921</v>
      </c>
      <c r="C25" s="920">
        <v>1212</v>
      </c>
      <c r="D25" s="921">
        <v>334871</v>
      </c>
      <c r="E25" s="921">
        <v>1187</v>
      </c>
      <c r="F25" s="947" t="s">
        <v>499</v>
      </c>
    </row>
    <row r="26" spans="1:6" ht="21" customHeight="1">
      <c r="A26" s="916" t="s">
        <v>234</v>
      </c>
      <c r="D26" s="36" t="s">
        <v>1099</v>
      </c>
      <c r="E26" s="36"/>
      <c r="F26" s="36"/>
    </row>
  </sheetData>
  <mergeCells count="3">
    <mergeCell ref="B3:C3"/>
    <mergeCell ref="D3:E3"/>
    <mergeCell ref="A1:F1"/>
  </mergeCells>
  <printOptions/>
  <pageMargins left="0.73" right="0.52" top="0.73" bottom="0.46" header="0.5118110236220472" footer="0.53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0">
      <selection activeCell="C30" sqref="C30"/>
    </sheetView>
  </sheetViews>
  <sheetFormatPr defaultColWidth="9.140625" defaultRowHeight="12.75"/>
  <cols>
    <col min="1" max="1" width="23.8515625" style="410" customWidth="1"/>
    <col min="2" max="2" width="18.421875" style="386" customWidth="1"/>
    <col min="3" max="3" width="19.7109375" style="386" customWidth="1"/>
    <col min="4" max="4" width="18.7109375" style="36" customWidth="1"/>
    <col min="5" max="5" width="20.8515625" style="36" customWidth="1"/>
    <col min="6" max="6" width="33.7109375" style="36" customWidth="1"/>
    <col min="7" max="7" width="8.7109375" style="36" customWidth="1"/>
    <col min="8" max="8" width="10.28125" style="386" customWidth="1"/>
    <col min="9" max="9" width="8.7109375" style="386" customWidth="1"/>
    <col min="10" max="10" width="10.28125" style="386" customWidth="1"/>
    <col min="11" max="11" width="8.7109375" style="386" customWidth="1"/>
    <col min="12" max="12" width="10.00390625" style="122" customWidth="1"/>
    <col min="13" max="13" width="8.7109375" style="122" customWidth="1"/>
  </cols>
  <sheetData>
    <row r="1" spans="1:13" ht="18.75">
      <c r="A1" s="1201" t="s">
        <v>473</v>
      </c>
      <c r="B1" s="1202"/>
      <c r="C1" s="1202"/>
      <c r="D1" s="1202"/>
      <c r="E1" s="1202"/>
      <c r="F1" s="1202"/>
      <c r="G1" s="953"/>
      <c r="H1" s="953"/>
      <c r="I1" s="953"/>
      <c r="J1" s="953"/>
      <c r="K1" s="953"/>
      <c r="L1" s="953"/>
      <c r="M1" s="953"/>
    </row>
    <row r="2" spans="1:13" ht="18">
      <c r="A2" s="952"/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</row>
    <row r="3" spans="1:7" ht="12.75">
      <c r="A3" s="898" t="s">
        <v>1680</v>
      </c>
      <c r="B3" s="118"/>
      <c r="C3" s="119"/>
      <c r="D3" s="119"/>
      <c r="E3" s="118"/>
      <c r="F3" s="119" t="s">
        <v>1681</v>
      </c>
      <c r="G3" s="386"/>
    </row>
    <row r="4" spans="1:6" s="386" customFormat="1" ht="18" customHeight="1">
      <c r="A4" s="918"/>
      <c r="B4" s="1200">
        <v>2007</v>
      </c>
      <c r="C4" s="1195"/>
      <c r="D4" s="1196" t="s">
        <v>334</v>
      </c>
      <c r="E4" s="1196"/>
      <c r="F4" s="972"/>
    </row>
    <row r="5" spans="1:6" s="386" customFormat="1" ht="18" customHeight="1">
      <c r="A5" s="903" t="s">
        <v>501</v>
      </c>
      <c r="B5" s="973" t="s">
        <v>502</v>
      </c>
      <c r="C5" s="120" t="s">
        <v>503</v>
      </c>
      <c r="D5" s="922" t="s">
        <v>1678</v>
      </c>
      <c r="E5" s="977" t="s">
        <v>1679</v>
      </c>
      <c r="F5" s="837" t="s">
        <v>504</v>
      </c>
    </row>
    <row r="6" spans="1:6" s="386" customFormat="1" ht="18" customHeight="1">
      <c r="A6" s="919"/>
      <c r="B6" s="899" t="s">
        <v>505</v>
      </c>
      <c r="C6" s="121" t="s">
        <v>506</v>
      </c>
      <c r="D6" s="923" t="s">
        <v>1658</v>
      </c>
      <c r="E6" s="978" t="s">
        <v>1659</v>
      </c>
      <c r="F6" s="966"/>
    </row>
    <row r="7" spans="1:6" s="386" customFormat="1" ht="18" customHeight="1">
      <c r="A7" s="636" t="s">
        <v>507</v>
      </c>
      <c r="B7" s="888">
        <f>SUM(B8:B29)</f>
        <v>11481516</v>
      </c>
      <c r="C7" s="888">
        <f>SUM(C8:C29)</f>
        <v>25370</v>
      </c>
      <c r="D7" s="976">
        <f>SUM(D8:D29)</f>
        <v>10833312</v>
      </c>
      <c r="E7" s="976">
        <f>SUM(E8:E29)</f>
        <v>19810</v>
      </c>
      <c r="F7" s="970" t="s">
        <v>508</v>
      </c>
    </row>
    <row r="8" spans="1:6" s="386" customFormat="1" ht="18" customHeight="1">
      <c r="A8" s="636" t="s">
        <v>509</v>
      </c>
      <c r="B8" s="888">
        <v>418321</v>
      </c>
      <c r="C8" s="888">
        <v>592</v>
      </c>
      <c r="D8" s="925">
        <v>474255</v>
      </c>
      <c r="E8" s="979">
        <v>584</v>
      </c>
      <c r="F8" s="974" t="s">
        <v>510</v>
      </c>
    </row>
    <row r="9" spans="1:6" s="386" customFormat="1" ht="18" customHeight="1">
      <c r="A9" s="636" t="s">
        <v>511</v>
      </c>
      <c r="B9" s="888">
        <v>1423096</v>
      </c>
      <c r="C9" s="888">
        <v>1701</v>
      </c>
      <c r="D9" s="925">
        <v>1439532</v>
      </c>
      <c r="E9" s="979">
        <v>1474</v>
      </c>
      <c r="F9" s="974" t="s">
        <v>512</v>
      </c>
    </row>
    <row r="10" spans="1:6" s="386" customFormat="1" ht="18" customHeight="1">
      <c r="A10" s="636" t="s">
        <v>513</v>
      </c>
      <c r="B10" s="888">
        <v>517666</v>
      </c>
      <c r="C10" s="888">
        <v>724</v>
      </c>
      <c r="D10" s="925">
        <v>563571</v>
      </c>
      <c r="E10" s="979">
        <v>676</v>
      </c>
      <c r="F10" s="974" t="s">
        <v>514</v>
      </c>
    </row>
    <row r="11" spans="1:6" s="386" customFormat="1" ht="18" customHeight="1">
      <c r="A11" s="636" t="s">
        <v>515</v>
      </c>
      <c r="B11" s="888">
        <v>1169133</v>
      </c>
      <c r="C11" s="888">
        <v>1298</v>
      </c>
      <c r="D11" s="925">
        <v>1299131</v>
      </c>
      <c r="E11" s="979">
        <v>1241</v>
      </c>
      <c r="F11" s="974" t="s">
        <v>516</v>
      </c>
    </row>
    <row r="12" spans="1:6" s="386" customFormat="1" ht="18" customHeight="1">
      <c r="A12" s="636" t="s">
        <v>517</v>
      </c>
      <c r="B12" s="888">
        <v>4946</v>
      </c>
      <c r="C12" s="888" t="s">
        <v>518</v>
      </c>
      <c r="D12" s="925">
        <v>6700</v>
      </c>
      <c r="E12" s="979" t="s">
        <v>650</v>
      </c>
      <c r="F12" s="974" t="s">
        <v>519</v>
      </c>
    </row>
    <row r="13" spans="1:6" s="386" customFormat="1" ht="18" customHeight="1">
      <c r="A13" s="636" t="s">
        <v>520</v>
      </c>
      <c r="B13" s="888">
        <v>895079</v>
      </c>
      <c r="C13" s="888">
        <v>4347</v>
      </c>
      <c r="D13" s="925">
        <v>880435</v>
      </c>
      <c r="E13" s="979" t="s">
        <v>650</v>
      </c>
      <c r="F13" s="974" t="s">
        <v>521</v>
      </c>
    </row>
    <row r="14" spans="1:6" s="386" customFormat="1" ht="18" customHeight="1">
      <c r="A14" s="636" t="s">
        <v>522</v>
      </c>
      <c r="B14" s="888">
        <v>60899</v>
      </c>
      <c r="C14" s="888">
        <v>16</v>
      </c>
      <c r="D14" s="925">
        <v>80191</v>
      </c>
      <c r="E14" s="979">
        <v>228</v>
      </c>
      <c r="F14" s="974" t="s">
        <v>523</v>
      </c>
    </row>
    <row r="15" spans="1:6" s="386" customFormat="1" ht="18" customHeight="1">
      <c r="A15" s="636" t="s">
        <v>524</v>
      </c>
      <c r="B15" s="888">
        <v>135112</v>
      </c>
      <c r="C15" s="888">
        <v>41</v>
      </c>
      <c r="D15" s="925">
        <v>76026</v>
      </c>
      <c r="E15" s="979">
        <v>37</v>
      </c>
      <c r="F15" s="974" t="s">
        <v>525</v>
      </c>
    </row>
    <row r="16" spans="1:6" s="386" customFormat="1" ht="18" customHeight="1">
      <c r="A16" s="636" t="s">
        <v>526</v>
      </c>
      <c r="B16" s="888">
        <v>33658</v>
      </c>
      <c r="C16" s="888">
        <v>1</v>
      </c>
      <c r="D16" s="925">
        <v>37233</v>
      </c>
      <c r="E16" s="979">
        <v>4</v>
      </c>
      <c r="F16" s="974" t="s">
        <v>527</v>
      </c>
    </row>
    <row r="17" spans="1:6" s="386" customFormat="1" ht="18" customHeight="1">
      <c r="A17" s="636" t="s">
        <v>528</v>
      </c>
      <c r="B17" s="888">
        <v>261345</v>
      </c>
      <c r="C17" s="888">
        <v>222</v>
      </c>
      <c r="D17" s="925">
        <v>296503</v>
      </c>
      <c r="E17" s="979">
        <v>201</v>
      </c>
      <c r="F17" s="974" t="s">
        <v>529</v>
      </c>
    </row>
    <row r="18" spans="1:13" s="386" customFormat="1" ht="18" customHeight="1">
      <c r="A18" s="636" t="s">
        <v>530</v>
      </c>
      <c r="B18" s="888">
        <v>136000</v>
      </c>
      <c r="C18" s="888">
        <v>540</v>
      </c>
      <c r="D18" s="925">
        <v>123278</v>
      </c>
      <c r="E18" s="979">
        <v>504</v>
      </c>
      <c r="F18" s="974" t="s">
        <v>531</v>
      </c>
      <c r="L18" s="122"/>
      <c r="M18" s="122"/>
    </row>
    <row r="19" spans="1:13" s="386" customFormat="1" ht="18" customHeight="1">
      <c r="A19" s="636" t="s">
        <v>532</v>
      </c>
      <c r="B19" s="888">
        <v>60615</v>
      </c>
      <c r="C19" s="888">
        <v>26</v>
      </c>
      <c r="D19" s="925">
        <v>71174</v>
      </c>
      <c r="E19" s="979">
        <v>31</v>
      </c>
      <c r="F19" s="974" t="s">
        <v>533</v>
      </c>
      <c r="L19" s="122"/>
      <c r="M19" s="122"/>
    </row>
    <row r="20" spans="1:13" s="386" customFormat="1" ht="18" customHeight="1">
      <c r="A20" s="636" t="s">
        <v>534</v>
      </c>
      <c r="B20" s="888">
        <v>638074</v>
      </c>
      <c r="C20" s="888">
        <v>3245</v>
      </c>
      <c r="D20" s="925">
        <v>618510</v>
      </c>
      <c r="E20" s="979">
        <v>3447</v>
      </c>
      <c r="F20" s="974" t="s">
        <v>535</v>
      </c>
      <c r="L20" s="122"/>
      <c r="M20" s="122"/>
    </row>
    <row r="21" spans="1:13" s="386" customFormat="1" ht="18" customHeight="1">
      <c r="A21" s="926" t="s">
        <v>536</v>
      </c>
      <c r="B21" s="888">
        <v>439525</v>
      </c>
      <c r="C21" s="888">
        <v>3748</v>
      </c>
      <c r="D21" s="925">
        <v>402768</v>
      </c>
      <c r="E21" s="979">
        <v>2560</v>
      </c>
      <c r="F21" s="974" t="s">
        <v>537</v>
      </c>
      <c r="L21" s="122"/>
      <c r="M21" s="122"/>
    </row>
    <row r="22" spans="1:13" s="386" customFormat="1" ht="18" customHeight="1">
      <c r="A22" s="636" t="s">
        <v>538</v>
      </c>
      <c r="B22" s="888">
        <v>752599</v>
      </c>
      <c r="C22" s="888">
        <v>944</v>
      </c>
      <c r="D22" s="925">
        <v>783479</v>
      </c>
      <c r="E22" s="979">
        <v>850</v>
      </c>
      <c r="F22" s="974" t="s">
        <v>539</v>
      </c>
      <c r="L22" s="122"/>
      <c r="M22" s="122"/>
    </row>
    <row r="23" spans="1:13" s="386" customFormat="1" ht="18" customHeight="1">
      <c r="A23" s="636" t="s">
        <v>540</v>
      </c>
      <c r="B23" s="888">
        <v>2385112</v>
      </c>
      <c r="C23" s="888">
        <v>1296</v>
      </c>
      <c r="D23" s="925">
        <v>1393883</v>
      </c>
      <c r="E23" s="979">
        <v>1239</v>
      </c>
      <c r="F23" s="974" t="s">
        <v>568</v>
      </c>
      <c r="L23" s="122"/>
      <c r="M23" s="122"/>
    </row>
    <row r="24" spans="1:13" s="386" customFormat="1" ht="18" customHeight="1">
      <c r="A24" s="574" t="s">
        <v>569</v>
      </c>
      <c r="B24" s="888">
        <v>118998</v>
      </c>
      <c r="C24" s="888">
        <v>404</v>
      </c>
      <c r="D24" s="925">
        <v>113497</v>
      </c>
      <c r="E24" s="979">
        <v>221</v>
      </c>
      <c r="F24" s="975" t="s">
        <v>570</v>
      </c>
      <c r="L24" s="122"/>
      <c r="M24" s="122"/>
    </row>
    <row r="25" spans="1:13" s="386" customFormat="1" ht="18" customHeight="1">
      <c r="A25" s="636" t="s">
        <v>571</v>
      </c>
      <c r="B25" s="888">
        <v>249129</v>
      </c>
      <c r="C25" s="888">
        <v>214</v>
      </c>
      <c r="D25" s="925">
        <v>287497</v>
      </c>
      <c r="E25" s="979">
        <v>221</v>
      </c>
      <c r="F25" s="713" t="s">
        <v>572</v>
      </c>
      <c r="L25" s="122"/>
      <c r="M25" s="122"/>
    </row>
    <row r="26" spans="1:13" s="386" customFormat="1" ht="18" customHeight="1">
      <c r="A26" s="574" t="s">
        <v>573</v>
      </c>
      <c r="B26" s="888">
        <v>674427</v>
      </c>
      <c r="C26" s="888">
        <v>2515</v>
      </c>
      <c r="D26" s="925">
        <v>714227</v>
      </c>
      <c r="E26" s="979">
        <v>2706</v>
      </c>
      <c r="F26" s="713" t="s">
        <v>574</v>
      </c>
      <c r="L26" s="122"/>
      <c r="M26" s="122"/>
    </row>
    <row r="27" spans="1:13" s="386" customFormat="1" ht="18" customHeight="1">
      <c r="A27" s="574" t="s">
        <v>575</v>
      </c>
      <c r="B27" s="888">
        <v>588315</v>
      </c>
      <c r="C27" s="888">
        <v>1607</v>
      </c>
      <c r="D27" s="925">
        <v>633159</v>
      </c>
      <c r="E27" s="979">
        <v>1618</v>
      </c>
      <c r="F27" s="713" t="s">
        <v>576</v>
      </c>
      <c r="L27" s="122"/>
      <c r="M27" s="122"/>
    </row>
    <row r="28" spans="1:13" s="386" customFormat="1" ht="18" customHeight="1">
      <c r="A28" s="574" t="s">
        <v>577</v>
      </c>
      <c r="B28" s="888">
        <v>477971</v>
      </c>
      <c r="C28" s="888">
        <v>1758</v>
      </c>
      <c r="D28" s="925">
        <v>498000</v>
      </c>
      <c r="E28" s="979">
        <v>1839</v>
      </c>
      <c r="F28" s="713" t="s">
        <v>578</v>
      </c>
      <c r="L28" s="122"/>
      <c r="M28" s="122"/>
    </row>
    <row r="29" spans="1:13" s="386" customFormat="1" ht="18" customHeight="1">
      <c r="A29" s="971" t="s">
        <v>579</v>
      </c>
      <c r="B29" s="920">
        <v>41496</v>
      </c>
      <c r="C29" s="920">
        <v>131</v>
      </c>
      <c r="D29" s="921">
        <v>40263</v>
      </c>
      <c r="E29" s="980">
        <v>129</v>
      </c>
      <c r="F29" s="544" t="s">
        <v>580</v>
      </c>
      <c r="G29" s="122"/>
      <c r="L29" s="122"/>
      <c r="M29" s="122"/>
    </row>
    <row r="30" spans="1:13" s="386" customFormat="1" ht="18" customHeight="1">
      <c r="A30" s="916" t="s">
        <v>234</v>
      </c>
      <c r="B30" s="122"/>
      <c r="C30" s="386" t="s">
        <v>1100</v>
      </c>
      <c r="E30" s="36"/>
      <c r="L30" s="122"/>
      <c r="M30" s="122"/>
    </row>
  </sheetData>
  <mergeCells count="3">
    <mergeCell ref="B4:C4"/>
    <mergeCell ref="D4:E4"/>
    <mergeCell ref="A1:F1"/>
  </mergeCells>
  <printOptions/>
  <pageMargins left="0.55" right="0.38" top="0.55" bottom="0.34" header="0.5" footer="0.2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9" sqref="C29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11.57421875" style="0" customWidth="1"/>
    <col min="4" max="4" width="11.140625" style="0" customWidth="1"/>
    <col min="5" max="5" width="38.8515625" style="0" customWidth="1"/>
    <col min="6" max="6" width="16.7109375" style="0" customWidth="1"/>
  </cols>
  <sheetData>
    <row r="1" spans="1:6" ht="19.5" customHeight="1">
      <c r="A1" s="1088" t="s">
        <v>474</v>
      </c>
      <c r="B1" s="1203"/>
      <c r="C1" s="1203"/>
      <c r="D1" s="1203"/>
      <c r="E1" s="1203"/>
      <c r="F1" s="386"/>
    </row>
    <row r="2" spans="1:6" ht="12.75">
      <c r="A2" s="898" t="s">
        <v>1682</v>
      </c>
      <c r="B2" s="900"/>
      <c r="C2" s="899"/>
      <c r="D2" s="118" t="s">
        <v>1683</v>
      </c>
      <c r="E2" s="119"/>
      <c r="F2" s="386"/>
    </row>
    <row r="3" spans="1:6" ht="12" customHeight="1">
      <c r="A3" s="1204" t="s">
        <v>1684</v>
      </c>
      <c r="B3" s="902" t="s">
        <v>1685</v>
      </c>
      <c r="C3" s="902" t="s">
        <v>1686</v>
      </c>
      <c r="D3" s="902" t="s">
        <v>1687</v>
      </c>
      <c r="E3" s="902" t="s">
        <v>1688</v>
      </c>
      <c r="F3" s="927"/>
    </row>
    <row r="4" spans="1:6" ht="12" customHeight="1">
      <c r="A4" s="1205"/>
      <c r="B4" s="928" t="s">
        <v>1689</v>
      </c>
      <c r="C4" s="905" t="s">
        <v>1690</v>
      </c>
      <c r="D4" s="904" t="s">
        <v>1691</v>
      </c>
      <c r="E4" s="905" t="s">
        <v>1692</v>
      </c>
      <c r="F4" s="386" t="s">
        <v>1693</v>
      </c>
    </row>
    <row r="5" spans="1:6" ht="12" customHeight="1">
      <c r="A5" s="1206"/>
      <c r="B5" s="907"/>
      <c r="C5" s="907" t="s">
        <v>1694</v>
      </c>
      <c r="D5" s="121"/>
      <c r="E5" s="907"/>
      <c r="F5" s="931" t="s">
        <v>1695</v>
      </c>
    </row>
    <row r="6" spans="1:6" ht="12.75">
      <c r="A6" s="908" t="s">
        <v>1696</v>
      </c>
      <c r="B6" s="576"/>
      <c r="C6" s="576"/>
      <c r="D6" s="576">
        <v>16484</v>
      </c>
      <c r="E6" s="929"/>
      <c r="F6" s="386"/>
    </row>
    <row r="7" spans="1:6" ht="12.75">
      <c r="A7" s="636"/>
      <c r="B7" s="576"/>
      <c r="C7" s="576"/>
      <c r="D7" s="576"/>
      <c r="E7" s="929"/>
      <c r="F7" s="386"/>
    </row>
    <row r="8" spans="1:6" ht="12.75">
      <c r="A8" s="903" t="s">
        <v>1697</v>
      </c>
      <c r="B8" s="909" t="s">
        <v>1698</v>
      </c>
      <c r="C8" s="576" t="s">
        <v>1699</v>
      </c>
      <c r="D8" s="576">
        <v>377</v>
      </c>
      <c r="E8" s="929" t="s">
        <v>1700</v>
      </c>
      <c r="F8" s="386"/>
    </row>
    <row r="9" spans="1:6" ht="12.75">
      <c r="A9" s="903"/>
      <c r="B9" s="909"/>
      <c r="C9" s="576"/>
      <c r="D9" s="576"/>
      <c r="E9" s="929"/>
      <c r="F9" s="386"/>
    </row>
    <row r="10" spans="1:6" ht="12.75">
      <c r="A10" s="636" t="s">
        <v>1701</v>
      </c>
      <c r="B10" s="909" t="s">
        <v>1702</v>
      </c>
      <c r="C10" s="576" t="s">
        <v>1703</v>
      </c>
      <c r="D10" s="576">
        <v>1168</v>
      </c>
      <c r="E10" s="929" t="s">
        <v>1704</v>
      </c>
      <c r="F10" s="386"/>
    </row>
    <row r="11" spans="1:6" ht="12.75">
      <c r="A11" s="636"/>
      <c r="B11" s="909"/>
      <c r="C11" s="576"/>
      <c r="D11" s="576"/>
      <c r="E11" s="929"/>
      <c r="F11" s="386"/>
    </row>
    <row r="12" spans="1:6" ht="12.75">
      <c r="A12" s="903" t="s">
        <v>1705</v>
      </c>
      <c r="B12" s="909" t="s">
        <v>1706</v>
      </c>
      <c r="C12" s="576" t="s">
        <v>1707</v>
      </c>
      <c r="D12" s="576">
        <v>2684</v>
      </c>
      <c r="E12" s="929" t="s">
        <v>1708</v>
      </c>
      <c r="F12" s="386"/>
    </row>
    <row r="13" spans="1:6" ht="12.75">
      <c r="A13" s="903"/>
      <c r="B13" s="909"/>
      <c r="C13" s="576"/>
      <c r="D13" s="576"/>
      <c r="E13" s="929"/>
      <c r="F13" s="386"/>
    </row>
    <row r="14" spans="1:6" ht="12.75">
      <c r="A14" s="636" t="s">
        <v>1709</v>
      </c>
      <c r="B14" s="909" t="s">
        <v>1710</v>
      </c>
      <c r="C14" s="576" t="s">
        <v>1711</v>
      </c>
      <c r="D14" s="576">
        <v>298</v>
      </c>
      <c r="E14" s="929" t="s">
        <v>1712</v>
      </c>
      <c r="F14" s="386"/>
    </row>
    <row r="15" spans="1:6" ht="12.75">
      <c r="A15" s="636"/>
      <c r="B15" s="909"/>
      <c r="C15" s="576"/>
      <c r="D15" s="576"/>
      <c r="E15" s="929"/>
      <c r="F15" s="386"/>
    </row>
    <row r="16" spans="1:6" ht="12.75">
      <c r="A16" s="903" t="s">
        <v>1713</v>
      </c>
      <c r="B16" s="909" t="s">
        <v>1714</v>
      </c>
      <c r="C16" s="576" t="s">
        <v>1715</v>
      </c>
      <c r="D16" s="576">
        <v>239</v>
      </c>
      <c r="E16" s="929" t="s">
        <v>1716</v>
      </c>
      <c r="F16" s="386"/>
    </row>
    <row r="17" spans="1:6" ht="12.75">
      <c r="A17" s="903"/>
      <c r="B17" s="909"/>
      <c r="C17" s="576"/>
      <c r="D17" s="576"/>
      <c r="E17" s="929"/>
      <c r="F17" s="386"/>
    </row>
    <row r="18" spans="1:6" ht="12.75">
      <c r="A18" s="636" t="s">
        <v>862</v>
      </c>
      <c r="B18" s="909" t="s">
        <v>1717</v>
      </c>
      <c r="C18" s="576" t="s">
        <v>1718</v>
      </c>
      <c r="D18" s="576">
        <v>970</v>
      </c>
      <c r="E18" s="929" t="s">
        <v>1719</v>
      </c>
      <c r="F18" s="386"/>
    </row>
    <row r="19" spans="1:6" ht="12.75">
      <c r="A19" s="636"/>
      <c r="B19" s="909"/>
      <c r="C19" s="576"/>
      <c r="D19" s="576"/>
      <c r="E19" s="929"/>
      <c r="F19" s="386"/>
    </row>
    <row r="20" spans="1:6" ht="12.75">
      <c r="A20" s="903" t="s">
        <v>1720</v>
      </c>
      <c r="B20" s="909" t="s">
        <v>0</v>
      </c>
      <c r="C20" s="576" t="s">
        <v>1</v>
      </c>
      <c r="D20" s="576">
        <v>198</v>
      </c>
      <c r="E20" s="929" t="s">
        <v>2</v>
      </c>
      <c r="F20" s="386"/>
    </row>
    <row r="21" spans="1:6" ht="12.75">
      <c r="A21" s="903"/>
      <c r="B21" s="909"/>
      <c r="C21" s="576"/>
      <c r="D21" s="576"/>
      <c r="E21" s="929"/>
      <c r="F21" s="386"/>
    </row>
    <row r="22" spans="1:6" ht="12.75">
      <c r="A22" s="636" t="s">
        <v>3</v>
      </c>
      <c r="B22" s="909" t="s">
        <v>4</v>
      </c>
      <c r="C22" s="576" t="s">
        <v>1</v>
      </c>
      <c r="D22" s="576">
        <v>254</v>
      </c>
      <c r="E22" s="929" t="s">
        <v>5</v>
      </c>
      <c r="F22" s="386"/>
    </row>
    <row r="23" spans="1:6" ht="12.75">
      <c r="A23" s="636"/>
      <c r="B23" s="909"/>
      <c r="C23" s="576"/>
      <c r="D23" s="576"/>
      <c r="E23" s="929"/>
      <c r="F23" s="386"/>
    </row>
    <row r="24" spans="1:6" ht="12.75">
      <c r="A24" s="903" t="s">
        <v>6</v>
      </c>
      <c r="B24" s="909" t="s">
        <v>7</v>
      </c>
      <c r="C24" s="576" t="s">
        <v>8</v>
      </c>
      <c r="D24" s="576">
        <v>100</v>
      </c>
      <c r="E24" s="929" t="s">
        <v>1719</v>
      </c>
      <c r="F24" s="386"/>
    </row>
    <row r="25" spans="1:6" ht="12.75">
      <c r="A25" s="903"/>
      <c r="B25" s="909"/>
      <c r="C25" s="576"/>
      <c r="D25" s="576"/>
      <c r="E25" s="929"/>
      <c r="F25" s="386"/>
    </row>
    <row r="26" spans="1:6" ht="12.75">
      <c r="A26" s="636" t="s">
        <v>9</v>
      </c>
      <c r="B26" s="909" t="s">
        <v>10</v>
      </c>
      <c r="C26" s="576" t="s">
        <v>11</v>
      </c>
      <c r="D26" s="576">
        <v>380</v>
      </c>
      <c r="E26" s="929" t="s">
        <v>1712</v>
      </c>
      <c r="F26" s="386"/>
    </row>
    <row r="27" spans="1:6" ht="12.75">
      <c r="A27" s="636"/>
      <c r="B27" s="909"/>
      <c r="C27" s="576"/>
      <c r="D27" s="576"/>
      <c r="E27" s="929"/>
      <c r="F27" s="386"/>
    </row>
    <row r="28" spans="1:6" ht="12.75">
      <c r="A28" s="903" t="s">
        <v>12</v>
      </c>
      <c r="B28" s="909" t="s">
        <v>13</v>
      </c>
      <c r="C28" s="576" t="s">
        <v>1</v>
      </c>
      <c r="D28" s="576">
        <v>134</v>
      </c>
      <c r="E28" s="929" t="s">
        <v>14</v>
      </c>
      <c r="F28" s="386"/>
    </row>
    <row r="29" spans="1:6" ht="12.75">
      <c r="A29" s="903"/>
      <c r="B29" s="909"/>
      <c r="C29" s="576"/>
      <c r="D29" s="576"/>
      <c r="E29" s="929"/>
      <c r="F29" s="386"/>
    </row>
    <row r="30" spans="1:6" ht="12.75">
      <c r="A30" s="636" t="s">
        <v>15</v>
      </c>
      <c r="B30" s="909" t="s">
        <v>16</v>
      </c>
      <c r="C30" s="576" t="s">
        <v>17</v>
      </c>
      <c r="D30" s="576">
        <v>4512</v>
      </c>
      <c r="E30" s="929" t="s">
        <v>1704</v>
      </c>
      <c r="F30" s="386"/>
    </row>
    <row r="31" spans="1:6" ht="12.75">
      <c r="A31" s="636"/>
      <c r="B31" s="909"/>
      <c r="C31" s="576"/>
      <c r="D31" s="576"/>
      <c r="E31" s="929"/>
      <c r="F31" s="386"/>
    </row>
    <row r="32" spans="1:6" ht="12.75">
      <c r="A32" s="903" t="s">
        <v>18</v>
      </c>
      <c r="B32" s="909" t="s">
        <v>19</v>
      </c>
      <c r="C32" s="576" t="s">
        <v>20</v>
      </c>
      <c r="D32" s="576">
        <v>2363</v>
      </c>
      <c r="E32" s="929" t="s">
        <v>5</v>
      </c>
      <c r="F32" s="386"/>
    </row>
    <row r="33" spans="1:6" ht="12.75">
      <c r="A33" s="903"/>
      <c r="B33" s="909"/>
      <c r="C33" s="576"/>
      <c r="D33" s="576"/>
      <c r="E33" s="929"/>
      <c r="F33" s="386"/>
    </row>
    <row r="34" spans="1:6" ht="12.75">
      <c r="A34" s="636" t="s">
        <v>21</v>
      </c>
      <c r="B34" s="909" t="s">
        <v>22</v>
      </c>
      <c r="C34" s="576" t="s">
        <v>23</v>
      </c>
      <c r="D34" s="576">
        <v>97</v>
      </c>
      <c r="E34" s="929" t="s">
        <v>24</v>
      </c>
      <c r="F34" s="386"/>
    </row>
    <row r="35" spans="1:6" ht="12.75">
      <c r="A35" s="636"/>
      <c r="B35" s="909"/>
      <c r="C35" s="576"/>
      <c r="D35" s="576"/>
      <c r="E35" s="929"/>
      <c r="F35" s="386"/>
    </row>
    <row r="36" spans="1:6" ht="12.75">
      <c r="A36" s="903" t="s">
        <v>25</v>
      </c>
      <c r="B36" s="909" t="s">
        <v>26</v>
      </c>
      <c r="C36" s="576" t="s">
        <v>27</v>
      </c>
      <c r="D36" s="576">
        <v>2394</v>
      </c>
      <c r="E36" s="929" t="s">
        <v>28</v>
      </c>
      <c r="F36" s="386"/>
    </row>
    <row r="37" spans="1:6" ht="12.75">
      <c r="A37" s="903"/>
      <c r="B37" s="909"/>
      <c r="C37" s="576"/>
      <c r="D37" s="576"/>
      <c r="E37" s="929"/>
      <c r="F37" s="386"/>
    </row>
    <row r="38" spans="1:6" ht="12.75">
      <c r="A38" s="636" t="s">
        <v>29</v>
      </c>
      <c r="B38" s="909" t="s">
        <v>30</v>
      </c>
      <c r="C38" s="576" t="s">
        <v>31</v>
      </c>
      <c r="D38" s="576">
        <v>156</v>
      </c>
      <c r="E38" s="929" t="s">
        <v>32</v>
      </c>
      <c r="F38" s="386"/>
    </row>
    <row r="39" spans="1:6" ht="12.75">
      <c r="A39" s="636"/>
      <c r="B39" s="909"/>
      <c r="C39" s="576"/>
      <c r="D39" s="576"/>
      <c r="E39" s="929"/>
      <c r="F39" s="386"/>
    </row>
    <row r="40" spans="1:6" ht="12" customHeight="1">
      <c r="A40" s="903" t="s">
        <v>33</v>
      </c>
      <c r="B40" s="911" t="s">
        <v>34</v>
      </c>
      <c r="C40" s="576" t="s">
        <v>35</v>
      </c>
      <c r="D40" s="576">
        <v>160</v>
      </c>
      <c r="E40" s="929" t="s">
        <v>36</v>
      </c>
      <c r="F40" s="386"/>
    </row>
    <row r="41" spans="1:6" ht="12.75">
      <c r="A41" s="912"/>
      <c r="B41" s="913"/>
      <c r="C41" s="794" t="s">
        <v>1651</v>
      </c>
      <c r="D41" s="794"/>
      <c r="E41" s="930"/>
      <c r="F41" s="521"/>
    </row>
    <row r="42" spans="1:6" ht="12.75">
      <c r="A42" s="916" t="s">
        <v>235</v>
      </c>
      <c r="B42" s="123"/>
      <c r="C42" s="36"/>
      <c r="D42" s="123"/>
      <c r="E42" s="123" t="s">
        <v>1101</v>
      </c>
      <c r="F42" s="36"/>
    </row>
  </sheetData>
  <mergeCells count="2">
    <mergeCell ref="A1:E1"/>
    <mergeCell ref="A3:A5"/>
  </mergeCells>
  <printOptions/>
  <pageMargins left="0.38" right="0.38" top="0.5" bottom="0.42" header="0.31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H23" sqref="H23"/>
    </sheetView>
  </sheetViews>
  <sheetFormatPr defaultColWidth="9.140625" defaultRowHeight="12.75"/>
  <cols>
    <col min="1" max="1" width="17.8515625" style="133" customWidth="1"/>
    <col min="2" max="4" width="10.7109375" style="133" customWidth="1"/>
    <col min="5" max="5" width="9.28125" style="133" customWidth="1"/>
    <col min="6" max="6" width="9.8515625" style="133" customWidth="1"/>
    <col min="7" max="11" width="10.7109375" style="133" customWidth="1"/>
    <col min="12" max="12" width="16.8515625" style="133" customWidth="1"/>
    <col min="13" max="16384" width="11.28125" style="133" customWidth="1"/>
  </cols>
  <sheetData>
    <row r="1" spans="1:12" s="134" customFormat="1" ht="32.25" customHeight="1">
      <c r="A1" s="1207" t="s">
        <v>475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</row>
    <row r="2" spans="1:12" s="138" customFormat="1" ht="18" customHeight="1">
      <c r="A2" s="135" t="s">
        <v>710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 t="s">
        <v>711</v>
      </c>
    </row>
    <row r="3" spans="1:12" s="139" customFormat="1" ht="18" customHeight="1">
      <c r="A3" s="1208" t="s">
        <v>1560</v>
      </c>
      <c r="B3" s="147" t="s">
        <v>712</v>
      </c>
      <c r="C3" s="1215" t="s">
        <v>713</v>
      </c>
      <c r="D3" s="1213"/>
      <c r="E3" s="1221"/>
      <c r="F3" s="1222"/>
      <c r="G3" s="1211" t="s">
        <v>714</v>
      </c>
      <c r="H3" s="1212"/>
      <c r="I3" s="1213"/>
      <c r="J3" s="1214"/>
      <c r="K3" s="174" t="s">
        <v>715</v>
      </c>
      <c r="L3" s="1215" t="s">
        <v>1561</v>
      </c>
    </row>
    <row r="4" spans="1:12" s="139" customFormat="1" ht="18" customHeight="1">
      <c r="A4" s="1209"/>
      <c r="B4" s="141"/>
      <c r="C4" s="1217" t="s">
        <v>716</v>
      </c>
      <c r="D4" s="1220"/>
      <c r="E4" s="1223"/>
      <c r="F4" s="1224"/>
      <c r="G4" s="1218" t="s">
        <v>717</v>
      </c>
      <c r="H4" s="1219"/>
      <c r="I4" s="1220"/>
      <c r="J4" s="1210"/>
      <c r="K4" s="144"/>
      <c r="L4" s="1216"/>
    </row>
    <row r="5" spans="1:12" s="139" customFormat="1" ht="23.25" customHeight="1">
      <c r="A5" s="1209"/>
      <c r="B5" s="146"/>
      <c r="C5" s="147" t="s">
        <v>718</v>
      </c>
      <c r="D5" s="127" t="s">
        <v>719</v>
      </c>
      <c r="E5" s="127" t="s">
        <v>338</v>
      </c>
      <c r="F5" s="127" t="s">
        <v>339</v>
      </c>
      <c r="G5" s="127" t="s">
        <v>720</v>
      </c>
      <c r="H5" s="127" t="s">
        <v>342</v>
      </c>
      <c r="I5" s="127" t="s">
        <v>343</v>
      </c>
      <c r="J5" s="128" t="s">
        <v>344</v>
      </c>
      <c r="K5" s="141" t="s">
        <v>721</v>
      </c>
      <c r="L5" s="1216"/>
    </row>
    <row r="6" spans="1:12" s="139" customFormat="1" ht="29.25" customHeight="1">
      <c r="A6" s="1210"/>
      <c r="B6" s="148" t="s">
        <v>722</v>
      </c>
      <c r="C6" s="149" t="s">
        <v>723</v>
      </c>
      <c r="D6" s="150" t="s">
        <v>724</v>
      </c>
      <c r="E6" s="151" t="s">
        <v>340</v>
      </c>
      <c r="F6" s="150" t="s">
        <v>341</v>
      </c>
      <c r="G6" s="149" t="s">
        <v>725</v>
      </c>
      <c r="H6" s="652" t="s">
        <v>345</v>
      </c>
      <c r="I6" s="150" t="s">
        <v>346</v>
      </c>
      <c r="J6" s="653" t="s">
        <v>347</v>
      </c>
      <c r="K6" s="149" t="s">
        <v>726</v>
      </c>
      <c r="L6" s="1217"/>
    </row>
    <row r="7" spans="1:12" s="248" customFormat="1" ht="18" customHeight="1">
      <c r="A7" s="308" t="s">
        <v>1562</v>
      </c>
      <c r="B7" s="640">
        <v>48000</v>
      </c>
      <c r="C7" s="267">
        <v>39000</v>
      </c>
      <c r="D7" s="267">
        <v>800</v>
      </c>
      <c r="E7" s="267">
        <v>2</v>
      </c>
      <c r="F7" s="1085">
        <v>0</v>
      </c>
      <c r="G7" s="267">
        <v>5</v>
      </c>
      <c r="H7" s="857">
        <f aca="true" t="shared" si="0" ref="H7:I13">SUM(H8:H17)</f>
        <v>0</v>
      </c>
      <c r="I7" s="857">
        <f t="shared" si="0"/>
        <v>0</v>
      </c>
      <c r="J7" s="1085">
        <v>0</v>
      </c>
      <c r="K7" s="267">
        <v>87600</v>
      </c>
      <c r="L7" s="303" t="s">
        <v>621</v>
      </c>
    </row>
    <row r="8" spans="1:12" s="256" customFormat="1" ht="18" customHeight="1">
      <c r="A8" s="309" t="s">
        <v>733</v>
      </c>
      <c r="B8" s="641">
        <v>1145000</v>
      </c>
      <c r="C8" s="581">
        <v>517034</v>
      </c>
      <c r="D8" s="581">
        <v>2150</v>
      </c>
      <c r="E8" s="581">
        <v>7</v>
      </c>
      <c r="F8" s="1085">
        <v>0</v>
      </c>
      <c r="G8" s="581">
        <v>10</v>
      </c>
      <c r="H8" s="857">
        <f t="shared" si="0"/>
        <v>0</v>
      </c>
      <c r="I8" s="857">
        <f t="shared" si="0"/>
        <v>0</v>
      </c>
      <c r="J8" s="1085">
        <v>0</v>
      </c>
      <c r="K8" s="581">
        <v>185140</v>
      </c>
      <c r="L8" s="303" t="s">
        <v>622</v>
      </c>
    </row>
    <row r="9" spans="1:12" s="225" customFormat="1" ht="18" customHeight="1">
      <c r="A9" s="310" t="s">
        <v>1563</v>
      </c>
      <c r="B9" s="642">
        <v>48000</v>
      </c>
      <c r="C9" s="582">
        <v>48000</v>
      </c>
      <c r="D9" s="582">
        <v>800</v>
      </c>
      <c r="E9" s="582">
        <v>2</v>
      </c>
      <c r="F9" s="1085">
        <v>0</v>
      </c>
      <c r="G9" s="582">
        <v>5</v>
      </c>
      <c r="H9" s="857">
        <f t="shared" si="0"/>
        <v>0</v>
      </c>
      <c r="I9" s="857">
        <f t="shared" si="0"/>
        <v>0</v>
      </c>
      <c r="J9" s="1085">
        <v>0</v>
      </c>
      <c r="K9" s="582">
        <v>114945</v>
      </c>
      <c r="L9" s="303" t="s">
        <v>620</v>
      </c>
    </row>
    <row r="10" spans="1:12" s="256" customFormat="1" ht="18" customHeight="1">
      <c r="A10" s="309" t="s">
        <v>734</v>
      </c>
      <c r="B10" s="581">
        <v>1144764</v>
      </c>
      <c r="C10" s="581">
        <v>517484</v>
      </c>
      <c r="D10" s="581">
        <v>2150</v>
      </c>
      <c r="E10" s="581">
        <v>7</v>
      </c>
      <c r="F10" s="1085">
        <v>0</v>
      </c>
      <c r="G10" s="581">
        <v>9</v>
      </c>
      <c r="H10" s="857">
        <f t="shared" si="0"/>
        <v>0</v>
      </c>
      <c r="I10" s="857">
        <f t="shared" si="0"/>
        <v>0</v>
      </c>
      <c r="J10" s="1085">
        <v>0</v>
      </c>
      <c r="K10" s="581">
        <v>379317</v>
      </c>
      <c r="L10" s="303" t="s">
        <v>623</v>
      </c>
    </row>
    <row r="11" spans="1:12" s="248" customFormat="1" ht="18" customHeight="1">
      <c r="A11" s="304" t="s">
        <v>727</v>
      </c>
      <c r="B11" s="642">
        <v>1192764</v>
      </c>
      <c r="C11" s="582">
        <v>563707</v>
      </c>
      <c r="D11" s="582">
        <f>SUM(D15:D20)</f>
        <v>3050</v>
      </c>
      <c r="E11" s="582">
        <f>SUM(I15:I20)</f>
        <v>0</v>
      </c>
      <c r="F11" s="1085">
        <v>0</v>
      </c>
      <c r="G11" s="582">
        <f>SUM(G15:G20)</f>
        <v>13</v>
      </c>
      <c r="H11" s="857">
        <f t="shared" si="0"/>
        <v>0</v>
      </c>
      <c r="I11" s="857">
        <f t="shared" si="0"/>
        <v>0</v>
      </c>
      <c r="J11" s="1085">
        <v>0</v>
      </c>
      <c r="K11" s="643">
        <v>421843</v>
      </c>
      <c r="L11" s="304" t="s">
        <v>727</v>
      </c>
    </row>
    <row r="12" spans="1:12" s="225" customFormat="1" ht="18" customHeight="1">
      <c r="A12" s="355" t="s">
        <v>140</v>
      </c>
      <c r="B12" s="582">
        <v>1062000</v>
      </c>
      <c r="C12" s="582">
        <v>559034</v>
      </c>
      <c r="D12" s="582">
        <v>2950</v>
      </c>
      <c r="E12" s="582">
        <f>SUM(I15:I20)</f>
        <v>0</v>
      </c>
      <c r="F12" s="1085">
        <v>0</v>
      </c>
      <c r="G12" s="582">
        <f>SUM(G15:G20)</f>
        <v>13</v>
      </c>
      <c r="H12" s="857">
        <f t="shared" si="0"/>
        <v>0</v>
      </c>
      <c r="I12" s="857">
        <f t="shared" si="0"/>
        <v>0</v>
      </c>
      <c r="J12" s="1085">
        <v>0</v>
      </c>
      <c r="K12" s="643">
        <v>503521</v>
      </c>
      <c r="L12" s="304" t="s">
        <v>140</v>
      </c>
    </row>
    <row r="13" spans="1:12" s="225" customFormat="1" ht="18" customHeight="1">
      <c r="A13" s="355" t="s">
        <v>752</v>
      </c>
      <c r="B13" s="582">
        <v>1193014</v>
      </c>
      <c r="C13" s="582">
        <v>540697</v>
      </c>
      <c r="D13" s="582">
        <v>3000</v>
      </c>
      <c r="E13" s="582">
        <v>9</v>
      </c>
      <c r="F13" s="1085">
        <v>0</v>
      </c>
      <c r="G13" s="582">
        <v>13</v>
      </c>
      <c r="H13" s="857">
        <f t="shared" si="0"/>
        <v>0</v>
      </c>
      <c r="I13" s="857">
        <f t="shared" si="0"/>
        <v>0</v>
      </c>
      <c r="J13" s="1085">
        <v>0</v>
      </c>
      <c r="K13" s="582">
        <v>653670</v>
      </c>
      <c r="L13" s="311" t="s">
        <v>752</v>
      </c>
    </row>
    <row r="14" spans="1:12" s="248" customFormat="1" ht="21" customHeight="1">
      <c r="A14" s="270" t="s">
        <v>755</v>
      </c>
      <c r="B14" s="416">
        <f>SUM(B15:B20)</f>
        <v>1192764</v>
      </c>
      <c r="C14" s="415">
        <f aca="true" t="shared" si="1" ref="C14:K14">SUM(C15:C20)</f>
        <v>541147</v>
      </c>
      <c r="D14" s="415">
        <f t="shared" si="1"/>
        <v>3050</v>
      </c>
      <c r="E14" s="415">
        <f t="shared" si="1"/>
        <v>8</v>
      </c>
      <c r="F14" s="415">
        <f t="shared" si="1"/>
        <v>8</v>
      </c>
      <c r="G14" s="415">
        <f t="shared" si="1"/>
        <v>13</v>
      </c>
      <c r="H14" s="415">
        <f t="shared" si="1"/>
        <v>0</v>
      </c>
      <c r="I14" s="415">
        <f t="shared" si="1"/>
        <v>0</v>
      </c>
      <c r="J14" s="415">
        <f t="shared" si="1"/>
        <v>18</v>
      </c>
      <c r="K14" s="418">
        <f t="shared" si="1"/>
        <v>853370</v>
      </c>
      <c r="L14" s="654" t="s">
        <v>754</v>
      </c>
    </row>
    <row r="15" spans="1:12" s="306" customFormat="1" ht="18" customHeight="1">
      <c r="A15" s="305" t="s">
        <v>728</v>
      </c>
      <c r="B15" s="420">
        <v>42000</v>
      </c>
      <c r="C15" s="409">
        <v>42250</v>
      </c>
      <c r="D15" s="409">
        <v>650</v>
      </c>
      <c r="E15" s="409">
        <v>1</v>
      </c>
      <c r="F15" s="409">
        <v>1</v>
      </c>
      <c r="G15" s="409">
        <v>2</v>
      </c>
      <c r="H15" s="857">
        <f aca="true" t="shared" si="2" ref="H15:I20">SUM(H16:H25)</f>
        <v>0</v>
      </c>
      <c r="I15" s="857">
        <f t="shared" si="2"/>
        <v>0</v>
      </c>
      <c r="J15" s="409">
        <v>2</v>
      </c>
      <c r="K15" s="421">
        <v>167500</v>
      </c>
      <c r="L15" s="583" t="s">
        <v>1507</v>
      </c>
    </row>
    <row r="16" spans="1:12" s="225" customFormat="1" ht="18" customHeight="1">
      <c r="A16" s="305" t="s">
        <v>736</v>
      </c>
      <c r="B16" s="420">
        <v>6000</v>
      </c>
      <c r="C16" s="409">
        <v>6000</v>
      </c>
      <c r="D16" s="409">
        <v>200</v>
      </c>
      <c r="E16" s="409">
        <v>1</v>
      </c>
      <c r="F16" s="409">
        <v>1</v>
      </c>
      <c r="G16" s="409">
        <v>2</v>
      </c>
      <c r="H16" s="857">
        <f t="shared" si="2"/>
        <v>0</v>
      </c>
      <c r="I16" s="857">
        <f t="shared" si="2"/>
        <v>0</v>
      </c>
      <c r="J16" s="409">
        <v>0</v>
      </c>
      <c r="K16" s="421">
        <v>87850</v>
      </c>
      <c r="L16" s="583" t="s">
        <v>1508</v>
      </c>
    </row>
    <row r="17" spans="1:12" s="248" customFormat="1" ht="18" customHeight="1">
      <c r="A17" s="307" t="s">
        <v>729</v>
      </c>
      <c r="B17" s="420">
        <v>297863</v>
      </c>
      <c r="C17" s="409">
        <v>128926</v>
      </c>
      <c r="D17" s="409">
        <v>350</v>
      </c>
      <c r="E17" s="409">
        <v>1</v>
      </c>
      <c r="F17" s="409">
        <v>1</v>
      </c>
      <c r="G17" s="409">
        <v>1</v>
      </c>
      <c r="H17" s="857">
        <f t="shared" si="2"/>
        <v>0</v>
      </c>
      <c r="I17" s="857">
        <f t="shared" si="2"/>
        <v>0</v>
      </c>
      <c r="J17" s="431">
        <v>3</v>
      </c>
      <c r="K17" s="421">
        <v>50180</v>
      </c>
      <c r="L17" s="583" t="s">
        <v>1509</v>
      </c>
    </row>
    <row r="18" spans="1:12" s="248" customFormat="1" ht="18" customHeight="1">
      <c r="A18" s="307" t="s">
        <v>730</v>
      </c>
      <c r="B18" s="420">
        <v>238791</v>
      </c>
      <c r="C18" s="409">
        <v>107243</v>
      </c>
      <c r="D18" s="409">
        <v>700</v>
      </c>
      <c r="E18" s="409">
        <v>2</v>
      </c>
      <c r="F18" s="409">
        <v>2</v>
      </c>
      <c r="G18" s="409">
        <v>2</v>
      </c>
      <c r="H18" s="857">
        <f t="shared" si="2"/>
        <v>0</v>
      </c>
      <c r="I18" s="857">
        <f t="shared" si="2"/>
        <v>0</v>
      </c>
      <c r="J18" s="409">
        <v>4</v>
      </c>
      <c r="K18" s="421">
        <v>223680</v>
      </c>
      <c r="L18" s="583" t="s">
        <v>1510</v>
      </c>
    </row>
    <row r="19" spans="1:12" s="248" customFormat="1" ht="18" customHeight="1">
      <c r="A19" s="307" t="s">
        <v>731</v>
      </c>
      <c r="B19" s="420">
        <v>465000</v>
      </c>
      <c r="C19" s="409">
        <v>231728</v>
      </c>
      <c r="D19" s="409">
        <v>900</v>
      </c>
      <c r="E19" s="409">
        <v>2</v>
      </c>
      <c r="F19" s="409">
        <v>2</v>
      </c>
      <c r="G19" s="409">
        <v>4</v>
      </c>
      <c r="H19" s="857">
        <f t="shared" si="2"/>
        <v>0</v>
      </c>
      <c r="I19" s="857">
        <f t="shared" si="2"/>
        <v>0</v>
      </c>
      <c r="J19" s="409">
        <v>6</v>
      </c>
      <c r="K19" s="421">
        <v>291440</v>
      </c>
      <c r="L19" s="583" t="s">
        <v>1511</v>
      </c>
    </row>
    <row r="20" spans="1:12" s="248" customFormat="1" ht="18" customHeight="1">
      <c r="A20" s="638" t="s">
        <v>732</v>
      </c>
      <c r="B20" s="425">
        <v>143110</v>
      </c>
      <c r="C20" s="424">
        <v>25000</v>
      </c>
      <c r="D20" s="424">
        <v>250</v>
      </c>
      <c r="E20" s="424">
        <v>1</v>
      </c>
      <c r="F20" s="424">
        <v>1</v>
      </c>
      <c r="G20" s="424">
        <v>2</v>
      </c>
      <c r="H20" s="858">
        <f t="shared" si="2"/>
        <v>0</v>
      </c>
      <c r="I20" s="858">
        <f t="shared" si="2"/>
        <v>0</v>
      </c>
      <c r="J20" s="424">
        <v>3</v>
      </c>
      <c r="K20" s="426">
        <v>32720</v>
      </c>
      <c r="L20" s="639" t="s">
        <v>1512</v>
      </c>
    </row>
    <row r="21" spans="1:12" s="1" customFormat="1" ht="18" customHeight="1">
      <c r="A21" s="115" t="s">
        <v>1504</v>
      </c>
      <c r="B21" s="49"/>
      <c r="C21" s="15"/>
      <c r="D21" s="15"/>
      <c r="E21" s="15"/>
      <c r="F21" s="15"/>
      <c r="G21" s="15"/>
      <c r="H21" s="15"/>
      <c r="I21" s="15"/>
      <c r="J21" s="14"/>
      <c r="K21" s="14"/>
      <c r="L21" s="22" t="s">
        <v>1505</v>
      </c>
    </row>
    <row r="22" spans="1:11" s="139" customFormat="1" ht="13.5" customHeight="1">
      <c r="A22" s="125" t="s">
        <v>735</v>
      </c>
      <c r="K22" s="161"/>
    </row>
    <row r="23" spans="1:12" s="124" customFormat="1" ht="13.5" customHeight="1">
      <c r="A23" s="130" t="s">
        <v>1506</v>
      </c>
      <c r="B23" s="131"/>
      <c r="C23" s="129"/>
      <c r="D23" s="129"/>
      <c r="E23" s="129"/>
      <c r="F23" s="129"/>
      <c r="G23" s="129"/>
      <c r="H23" s="129"/>
      <c r="I23" s="129"/>
      <c r="J23" s="580"/>
      <c r="K23" s="580"/>
      <c r="L23" s="132"/>
    </row>
    <row r="24" s="124" customFormat="1" ht="13.5"/>
  </sheetData>
  <mergeCells count="7">
    <mergeCell ref="A1:L1"/>
    <mergeCell ref="A3:A6"/>
    <mergeCell ref="G3:J3"/>
    <mergeCell ref="L3:L6"/>
    <mergeCell ref="G4:J4"/>
    <mergeCell ref="C3:F3"/>
    <mergeCell ref="C4:F4"/>
  </mergeCells>
  <printOptions/>
  <pageMargins left="0.43" right="0.44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4">
      <selection activeCell="L21" sqref="L21"/>
    </sheetView>
  </sheetViews>
  <sheetFormatPr defaultColWidth="9.140625" defaultRowHeight="12.75"/>
  <cols>
    <col min="1" max="1" width="13.8515625" style="133" customWidth="1"/>
    <col min="2" max="5" width="10.00390625" style="133" customWidth="1"/>
    <col min="6" max="6" width="11.140625" style="133" bestFit="1" customWidth="1"/>
    <col min="7" max="8" width="10.00390625" style="133" customWidth="1"/>
    <col min="9" max="9" width="12.00390625" style="133" customWidth="1"/>
    <col min="10" max="13" width="9.7109375" style="133" customWidth="1"/>
    <col min="14" max="14" width="12.7109375" style="133" customWidth="1"/>
    <col min="15" max="16384" width="10.00390625" style="133" customWidth="1"/>
  </cols>
  <sheetData>
    <row r="1" spans="1:14" s="139" customFormat="1" ht="32.25" customHeight="1">
      <c r="A1" s="1226" t="s">
        <v>476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</row>
    <row r="2" spans="1:14" s="138" customFormat="1" ht="18" customHeight="1">
      <c r="A2" s="156" t="s">
        <v>737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 t="s">
        <v>1565</v>
      </c>
    </row>
    <row r="3" spans="1:14" s="139" customFormat="1" ht="13.5" customHeight="1">
      <c r="A3" s="1208" t="s">
        <v>1566</v>
      </c>
      <c r="B3" s="1211" t="s">
        <v>738</v>
      </c>
      <c r="C3" s="1214"/>
      <c r="D3" s="1211" t="s">
        <v>739</v>
      </c>
      <c r="E3" s="1214"/>
      <c r="F3" s="1211" t="s">
        <v>740</v>
      </c>
      <c r="G3" s="1214"/>
      <c r="H3" s="1215" t="s">
        <v>741</v>
      </c>
      <c r="I3" s="1214"/>
      <c r="J3" s="1215" t="s">
        <v>742</v>
      </c>
      <c r="K3" s="1214"/>
      <c r="L3" s="1215" t="s">
        <v>743</v>
      </c>
      <c r="M3" s="1214"/>
      <c r="N3" s="1215" t="s">
        <v>1567</v>
      </c>
    </row>
    <row r="4" spans="1:14" s="139" customFormat="1" ht="13.5" customHeight="1">
      <c r="A4" s="1209"/>
      <c r="B4" s="1217" t="s">
        <v>744</v>
      </c>
      <c r="C4" s="1210"/>
      <c r="D4" s="1218" t="s">
        <v>745</v>
      </c>
      <c r="E4" s="1210"/>
      <c r="F4" s="1218" t="s">
        <v>746</v>
      </c>
      <c r="G4" s="1210"/>
      <c r="H4" s="1217" t="s">
        <v>747</v>
      </c>
      <c r="I4" s="1210"/>
      <c r="J4" s="1217" t="s">
        <v>748</v>
      </c>
      <c r="K4" s="1210"/>
      <c r="L4" s="1217" t="s">
        <v>749</v>
      </c>
      <c r="M4" s="1210"/>
      <c r="N4" s="1216"/>
    </row>
    <row r="5" spans="1:14" s="139" customFormat="1" ht="13.5" customHeight="1">
      <c r="A5" s="1209"/>
      <c r="B5" s="127" t="s">
        <v>750</v>
      </c>
      <c r="C5" s="127" t="s">
        <v>751</v>
      </c>
      <c r="D5" s="127" t="s">
        <v>750</v>
      </c>
      <c r="E5" s="127" t="s">
        <v>751</v>
      </c>
      <c r="F5" s="127" t="s">
        <v>750</v>
      </c>
      <c r="G5" s="127" t="s">
        <v>751</v>
      </c>
      <c r="H5" s="127" t="s">
        <v>750</v>
      </c>
      <c r="I5" s="127" t="s">
        <v>751</v>
      </c>
      <c r="J5" s="127" t="s">
        <v>750</v>
      </c>
      <c r="K5" s="127" t="s">
        <v>751</v>
      </c>
      <c r="L5" s="127" t="s">
        <v>750</v>
      </c>
      <c r="M5" s="127" t="s">
        <v>751</v>
      </c>
      <c r="N5" s="1216"/>
    </row>
    <row r="6" spans="1:14" s="139" customFormat="1" ht="13.5" customHeight="1">
      <c r="A6" s="1210"/>
      <c r="B6" s="149" t="s">
        <v>768</v>
      </c>
      <c r="C6" s="149" t="s">
        <v>769</v>
      </c>
      <c r="D6" s="149" t="s">
        <v>768</v>
      </c>
      <c r="E6" s="149" t="s">
        <v>769</v>
      </c>
      <c r="F6" s="149" t="s">
        <v>768</v>
      </c>
      <c r="G6" s="149" t="s">
        <v>769</v>
      </c>
      <c r="H6" s="149" t="s">
        <v>768</v>
      </c>
      <c r="I6" s="149" t="s">
        <v>769</v>
      </c>
      <c r="J6" s="149" t="s">
        <v>768</v>
      </c>
      <c r="K6" s="149" t="s">
        <v>769</v>
      </c>
      <c r="L6" s="149" t="s">
        <v>768</v>
      </c>
      <c r="M6" s="149" t="s">
        <v>769</v>
      </c>
      <c r="N6" s="1217"/>
    </row>
    <row r="7" spans="1:14" s="161" customFormat="1" ht="15.75" customHeight="1">
      <c r="A7" s="153" t="s">
        <v>136</v>
      </c>
      <c r="B7" s="591">
        <v>26</v>
      </c>
      <c r="C7" s="591">
        <v>3532</v>
      </c>
      <c r="D7" s="312">
        <v>6</v>
      </c>
      <c r="E7" s="312">
        <v>1888</v>
      </c>
      <c r="F7" s="312">
        <v>2</v>
      </c>
      <c r="G7" s="591">
        <v>237</v>
      </c>
      <c r="H7" s="591">
        <v>12</v>
      </c>
      <c r="I7" s="591">
        <v>1089</v>
      </c>
      <c r="J7" s="591">
        <v>4</v>
      </c>
      <c r="K7" s="591">
        <v>230</v>
      </c>
      <c r="L7" s="591">
        <v>2</v>
      </c>
      <c r="M7" s="591">
        <v>88</v>
      </c>
      <c r="N7" s="238" t="s">
        <v>621</v>
      </c>
    </row>
    <row r="8" spans="1:14" s="161" customFormat="1" ht="15.75" customHeight="1">
      <c r="A8" s="153" t="s">
        <v>770</v>
      </c>
      <c r="B8" s="593">
        <v>4</v>
      </c>
      <c r="C8" s="593">
        <v>227</v>
      </c>
      <c r="D8" s="644" t="s">
        <v>274</v>
      </c>
      <c r="E8" s="644" t="s">
        <v>274</v>
      </c>
      <c r="F8" s="644" t="s">
        <v>274</v>
      </c>
      <c r="G8" s="644" t="s">
        <v>274</v>
      </c>
      <c r="H8" s="593">
        <v>1</v>
      </c>
      <c r="I8" s="593">
        <v>74</v>
      </c>
      <c r="J8" s="593">
        <v>2</v>
      </c>
      <c r="K8" s="593">
        <v>123</v>
      </c>
      <c r="L8" s="593">
        <v>1</v>
      </c>
      <c r="M8" s="593">
        <v>30</v>
      </c>
      <c r="N8" s="238" t="s">
        <v>622</v>
      </c>
    </row>
    <row r="9" spans="1:14" s="154" customFormat="1" ht="15.75" customHeight="1">
      <c r="A9" s="158" t="s">
        <v>137</v>
      </c>
      <c r="B9" s="594">
        <v>27</v>
      </c>
      <c r="C9" s="594">
        <v>3586</v>
      </c>
      <c r="D9" s="314">
        <v>6</v>
      </c>
      <c r="E9" s="314">
        <v>1888</v>
      </c>
      <c r="F9" s="314">
        <v>2</v>
      </c>
      <c r="G9" s="594">
        <v>237</v>
      </c>
      <c r="H9" s="594">
        <v>12</v>
      </c>
      <c r="I9" s="594">
        <v>1089</v>
      </c>
      <c r="J9" s="594">
        <v>5</v>
      </c>
      <c r="K9" s="594">
        <v>284</v>
      </c>
      <c r="L9" s="594">
        <v>2</v>
      </c>
      <c r="M9" s="594">
        <v>88</v>
      </c>
      <c r="N9" s="238" t="s">
        <v>620</v>
      </c>
    </row>
    <row r="10" spans="1:14" s="139" customFormat="1" ht="15.75" customHeight="1">
      <c r="A10" s="153" t="s">
        <v>771</v>
      </c>
      <c r="B10" s="592">
        <v>3</v>
      </c>
      <c r="C10" s="592">
        <v>247</v>
      </c>
      <c r="D10" s="646">
        <v>0</v>
      </c>
      <c r="E10" s="646">
        <v>0</v>
      </c>
      <c r="F10" s="645">
        <v>0</v>
      </c>
      <c r="G10" s="596">
        <v>0</v>
      </c>
      <c r="H10" s="597">
        <v>2</v>
      </c>
      <c r="I10" s="597">
        <v>175</v>
      </c>
      <c r="J10" s="597">
        <v>1</v>
      </c>
      <c r="K10" s="597">
        <v>72</v>
      </c>
      <c r="L10" s="595">
        <v>0</v>
      </c>
      <c r="M10" s="595">
        <v>0</v>
      </c>
      <c r="N10" s="238" t="s">
        <v>623</v>
      </c>
    </row>
    <row r="11" spans="1:14" s="154" customFormat="1" ht="15.75" customHeight="1">
      <c r="A11" s="162" t="s">
        <v>772</v>
      </c>
      <c r="B11" s="598">
        <f>SUM(D11,F11,H11,J11,L11)</f>
        <v>29</v>
      </c>
      <c r="C11" s="598">
        <f>SUM(E11,G11,I11,K11,M11)</f>
        <v>3803</v>
      </c>
      <c r="D11" s="257">
        <v>6</v>
      </c>
      <c r="E11" s="257">
        <v>1888</v>
      </c>
      <c r="F11" s="257">
        <v>2</v>
      </c>
      <c r="G11" s="598">
        <v>237</v>
      </c>
      <c r="H11" s="598">
        <v>15</v>
      </c>
      <c r="I11" s="598">
        <v>1336</v>
      </c>
      <c r="J11" s="598">
        <v>5</v>
      </c>
      <c r="K11" s="598">
        <v>284</v>
      </c>
      <c r="L11" s="598">
        <v>1</v>
      </c>
      <c r="M11" s="598">
        <v>58</v>
      </c>
      <c r="N11" s="311" t="s">
        <v>772</v>
      </c>
    </row>
    <row r="12" spans="1:14" s="154" customFormat="1" ht="15.75" customHeight="1">
      <c r="A12" s="162" t="s">
        <v>140</v>
      </c>
      <c r="B12" s="598">
        <f>SUM(D12,F12,H12,J12,L12)</f>
        <v>29</v>
      </c>
      <c r="C12" s="598">
        <f>SUM(E12,G12,I12,K12,M12)</f>
        <v>3803</v>
      </c>
      <c r="D12" s="257">
        <v>6</v>
      </c>
      <c r="E12" s="257">
        <v>1888</v>
      </c>
      <c r="F12" s="257">
        <v>2</v>
      </c>
      <c r="G12" s="598">
        <v>237</v>
      </c>
      <c r="H12" s="598">
        <v>15</v>
      </c>
      <c r="I12" s="598">
        <v>1336</v>
      </c>
      <c r="J12" s="598">
        <v>5</v>
      </c>
      <c r="K12" s="598">
        <v>284</v>
      </c>
      <c r="L12" s="598">
        <v>1</v>
      </c>
      <c r="M12" s="598">
        <v>58</v>
      </c>
      <c r="N12" s="163" t="s">
        <v>140</v>
      </c>
    </row>
    <row r="13" spans="1:14" s="154" customFormat="1" ht="15.75" customHeight="1">
      <c r="A13" s="162" t="s">
        <v>756</v>
      </c>
      <c r="B13" s="598">
        <v>29</v>
      </c>
      <c r="C13" s="598">
        <v>3818</v>
      </c>
      <c r="D13" s="257">
        <v>6</v>
      </c>
      <c r="E13" s="257">
        <v>1888</v>
      </c>
      <c r="F13" s="257">
        <v>3</v>
      </c>
      <c r="G13" s="598">
        <v>309</v>
      </c>
      <c r="H13" s="598">
        <v>14</v>
      </c>
      <c r="I13" s="598">
        <v>1264</v>
      </c>
      <c r="J13" s="598">
        <v>6</v>
      </c>
      <c r="K13" s="598">
        <v>357</v>
      </c>
      <c r="L13" s="257" t="s">
        <v>336</v>
      </c>
      <c r="M13" s="257" t="s">
        <v>336</v>
      </c>
      <c r="N13" s="163" t="s">
        <v>756</v>
      </c>
    </row>
    <row r="14" spans="1:14" s="178" customFormat="1" ht="15.75" customHeight="1" thickBot="1">
      <c r="A14" s="599" t="s">
        <v>757</v>
      </c>
      <c r="B14" s="863">
        <f>D14+F14+H14+J14+L14</f>
        <v>29</v>
      </c>
      <c r="C14" s="864">
        <f>E14+G14+I14+K14+M14</f>
        <v>3800</v>
      </c>
      <c r="D14" s="865">
        <v>6</v>
      </c>
      <c r="E14" s="865">
        <v>1870</v>
      </c>
      <c r="F14" s="865">
        <v>3</v>
      </c>
      <c r="G14" s="865">
        <v>309</v>
      </c>
      <c r="H14" s="865">
        <v>14</v>
      </c>
      <c r="I14" s="865">
        <v>1264</v>
      </c>
      <c r="J14" s="865">
        <v>6</v>
      </c>
      <c r="K14" s="865">
        <v>357</v>
      </c>
      <c r="L14" s="861">
        <v>0</v>
      </c>
      <c r="M14" s="866">
        <v>0</v>
      </c>
      <c r="N14" s="600" t="s">
        <v>753</v>
      </c>
    </row>
    <row r="15" spans="1:7" s="139" customFormat="1" ht="13.5" customHeight="1">
      <c r="A15" s="161"/>
      <c r="B15" s="161"/>
      <c r="C15" s="161"/>
      <c r="D15" s="161"/>
      <c r="E15" s="161"/>
      <c r="F15" s="161"/>
      <c r="G15" s="161"/>
    </row>
    <row r="16" spans="1:13" s="139" customFormat="1" ht="16.5" customHeight="1">
      <c r="A16" s="1208" t="s">
        <v>1566</v>
      </c>
      <c r="B16" s="1227" t="s">
        <v>773</v>
      </c>
      <c r="C16" s="1228"/>
      <c r="D16" s="1228"/>
      <c r="E16" s="1228"/>
      <c r="F16" s="1229"/>
      <c r="G16" s="127" t="s">
        <v>774</v>
      </c>
      <c r="H16" s="1215" t="s">
        <v>1567</v>
      </c>
      <c r="I16" s="160"/>
      <c r="J16" s="160"/>
      <c r="K16" s="160"/>
      <c r="L16" s="160"/>
      <c r="M16" s="160"/>
    </row>
    <row r="17" spans="1:13" s="139" customFormat="1" ht="13.5" customHeight="1">
      <c r="A17" s="1209"/>
      <c r="B17" s="127" t="s">
        <v>739</v>
      </c>
      <c r="C17" s="127" t="s">
        <v>740</v>
      </c>
      <c r="D17" s="147" t="s">
        <v>741</v>
      </c>
      <c r="E17" s="147" t="s">
        <v>742</v>
      </c>
      <c r="F17" s="147" t="s">
        <v>743</v>
      </c>
      <c r="G17" s="141" t="s">
        <v>775</v>
      </c>
      <c r="H17" s="1216"/>
      <c r="I17" s="160"/>
      <c r="J17" s="160"/>
      <c r="K17" s="160"/>
      <c r="L17" s="160"/>
      <c r="M17" s="160"/>
    </row>
    <row r="18" spans="1:13" s="139" customFormat="1" ht="13.5" customHeight="1">
      <c r="A18" s="1210"/>
      <c r="B18" s="148" t="s">
        <v>776</v>
      </c>
      <c r="C18" s="148" t="s">
        <v>746</v>
      </c>
      <c r="D18" s="149" t="s">
        <v>747</v>
      </c>
      <c r="E18" s="149" t="s">
        <v>748</v>
      </c>
      <c r="F18" s="149" t="s">
        <v>749</v>
      </c>
      <c r="G18" s="149" t="s">
        <v>777</v>
      </c>
      <c r="H18" s="1217"/>
      <c r="I18" s="160"/>
      <c r="J18" s="160"/>
      <c r="K18" s="160"/>
      <c r="L18" s="160"/>
      <c r="M18" s="160"/>
    </row>
    <row r="19" spans="1:8" s="161" customFormat="1" ht="15.75" customHeight="1">
      <c r="A19" s="153" t="s">
        <v>136</v>
      </c>
      <c r="B19" s="584">
        <v>58.2</v>
      </c>
      <c r="C19" s="584">
        <v>64.9</v>
      </c>
      <c r="D19" s="584">
        <v>71.4</v>
      </c>
      <c r="E19" s="584">
        <v>56.9</v>
      </c>
      <c r="F19" s="584">
        <v>39.7</v>
      </c>
      <c r="G19" s="312">
        <v>135064</v>
      </c>
      <c r="H19" s="238" t="s">
        <v>621</v>
      </c>
    </row>
    <row r="20" spans="1:8" s="161" customFormat="1" ht="15.75" customHeight="1">
      <c r="A20" s="153" t="s">
        <v>770</v>
      </c>
      <c r="B20" s="585">
        <v>27.6</v>
      </c>
      <c r="C20" s="313">
        <v>0</v>
      </c>
      <c r="D20" s="313">
        <v>0</v>
      </c>
      <c r="E20" s="585" t="s">
        <v>274</v>
      </c>
      <c r="F20" s="313">
        <v>0</v>
      </c>
      <c r="G20" s="313">
        <v>0</v>
      </c>
      <c r="H20" s="238" t="s">
        <v>622</v>
      </c>
    </row>
    <row r="21" spans="1:8" s="154" customFormat="1" ht="15.75" customHeight="1">
      <c r="A21" s="158" t="s">
        <v>137</v>
      </c>
      <c r="B21" s="586">
        <v>51.37</v>
      </c>
      <c r="C21" s="586">
        <v>58.03</v>
      </c>
      <c r="D21" s="586">
        <v>60.1</v>
      </c>
      <c r="E21" s="586">
        <v>46.7</v>
      </c>
      <c r="F21" s="586">
        <v>0</v>
      </c>
      <c r="G21" s="314">
        <v>54038</v>
      </c>
      <c r="H21" s="238" t="s">
        <v>620</v>
      </c>
    </row>
    <row r="22" spans="1:8" s="154" customFormat="1" ht="15.75" customHeight="1">
      <c r="A22" s="153" t="s">
        <v>771</v>
      </c>
      <c r="B22" s="588">
        <v>0</v>
      </c>
      <c r="C22" s="588">
        <v>0</v>
      </c>
      <c r="D22" s="587">
        <v>52.37</v>
      </c>
      <c r="E22" s="589">
        <v>42.4</v>
      </c>
      <c r="F22" s="588">
        <v>0</v>
      </c>
      <c r="G22" s="315">
        <v>21008</v>
      </c>
      <c r="H22" s="238" t="s">
        <v>623</v>
      </c>
    </row>
    <row r="23" spans="1:8" s="154" customFormat="1" ht="15.75" customHeight="1">
      <c r="A23" s="162" t="s">
        <v>183</v>
      </c>
      <c r="B23" s="590">
        <v>58.05</v>
      </c>
      <c r="C23" s="590">
        <v>52.5</v>
      </c>
      <c r="D23" s="590">
        <v>65.44</v>
      </c>
      <c r="E23" s="590">
        <v>45.85</v>
      </c>
      <c r="F23" s="590">
        <v>51.46</v>
      </c>
      <c r="G23" s="257">
        <v>86702</v>
      </c>
      <c r="H23" s="311" t="s">
        <v>183</v>
      </c>
    </row>
    <row r="24" spans="1:8" s="154" customFormat="1" ht="15.75" customHeight="1">
      <c r="A24" s="162" t="s">
        <v>140</v>
      </c>
      <c r="B24" s="590">
        <v>66.2</v>
      </c>
      <c r="C24" s="590">
        <v>63.9</v>
      </c>
      <c r="D24" s="590">
        <v>70.8</v>
      </c>
      <c r="E24" s="590">
        <v>49.8</v>
      </c>
      <c r="F24" s="590">
        <v>24.3</v>
      </c>
      <c r="G24" s="257">
        <v>88961</v>
      </c>
      <c r="H24" s="311" t="s">
        <v>140</v>
      </c>
    </row>
    <row r="25" spans="1:8" s="154" customFormat="1" ht="15.75" customHeight="1">
      <c r="A25" s="162" t="s">
        <v>756</v>
      </c>
      <c r="B25" s="590">
        <v>67.9</v>
      </c>
      <c r="C25" s="590">
        <v>75.4</v>
      </c>
      <c r="D25" s="590">
        <v>68.9</v>
      </c>
      <c r="E25" s="590">
        <v>48.9</v>
      </c>
      <c r="F25" s="590" t="s">
        <v>336</v>
      </c>
      <c r="G25" s="257">
        <v>84024</v>
      </c>
      <c r="H25" s="311" t="s">
        <v>756</v>
      </c>
    </row>
    <row r="26" spans="1:8" s="178" customFormat="1" ht="15.75" customHeight="1" thickBot="1">
      <c r="A26" s="599" t="s">
        <v>757</v>
      </c>
      <c r="B26" s="859">
        <v>68.73</v>
      </c>
      <c r="C26" s="860">
        <v>76.21</v>
      </c>
      <c r="D26" s="860">
        <v>70.1</v>
      </c>
      <c r="E26" s="860">
        <v>47.52</v>
      </c>
      <c r="F26" s="861">
        <v>0</v>
      </c>
      <c r="G26" s="862">
        <v>62525</v>
      </c>
      <c r="H26" s="279" t="s">
        <v>753</v>
      </c>
    </row>
    <row r="27" spans="1:9" s="43" customFormat="1" ht="14.25" customHeight="1">
      <c r="A27" s="125" t="s">
        <v>778</v>
      </c>
      <c r="E27" s="1225" t="s">
        <v>647</v>
      </c>
      <c r="F27" s="1225"/>
      <c r="G27" s="1225"/>
      <c r="H27" s="1225"/>
      <c r="I27" s="1225"/>
    </row>
    <row r="28" s="124" customFormat="1" ht="13.5"/>
    <row r="29" s="124" customFormat="1" ht="13.5"/>
    <row r="30" s="124" customFormat="1" ht="13.5"/>
    <row r="31" s="124" customFormat="1" ht="13.5"/>
    <row r="32" s="155" customFormat="1" ht="12.75"/>
  </sheetData>
  <mergeCells count="19">
    <mergeCell ref="L4:M4"/>
    <mergeCell ref="A16:A18"/>
    <mergeCell ref="H16:H18"/>
    <mergeCell ref="D4:E4"/>
    <mergeCell ref="F4:G4"/>
    <mergeCell ref="H4:I4"/>
    <mergeCell ref="J4:K4"/>
    <mergeCell ref="B4:C4"/>
    <mergeCell ref="B16:F16"/>
    <mergeCell ref="E27:I27"/>
    <mergeCell ref="A1:N1"/>
    <mergeCell ref="A3:A6"/>
    <mergeCell ref="B3:C3"/>
    <mergeCell ref="D3:E3"/>
    <mergeCell ref="F3:G3"/>
    <mergeCell ref="H3:I3"/>
    <mergeCell ref="J3:K3"/>
    <mergeCell ref="L3:M3"/>
    <mergeCell ref="N3:N6"/>
  </mergeCells>
  <printOptions/>
  <pageMargins left="0.35" right="0.45" top="0.984251968503937" bottom="0.98425196850393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workbookViewId="0" topLeftCell="A1">
      <selection activeCell="G24" sqref="G24"/>
    </sheetView>
  </sheetViews>
  <sheetFormatPr defaultColWidth="9.140625" defaultRowHeight="12.75"/>
  <cols>
    <col min="1" max="1" width="17.00390625" style="133" customWidth="1"/>
    <col min="2" max="8" width="12.00390625" style="133" customWidth="1"/>
    <col min="9" max="10" width="13.28125" style="133" customWidth="1"/>
    <col min="11" max="11" width="14.57421875" style="133" customWidth="1"/>
    <col min="12" max="14" width="8.7109375" style="133" customWidth="1"/>
    <col min="15" max="16" width="9.421875" style="133" customWidth="1"/>
    <col min="17" max="17" width="8.7109375" style="133" customWidth="1"/>
    <col min="18" max="18" width="11.28125" style="133" customWidth="1"/>
    <col min="19" max="19" width="13.8515625" style="133" customWidth="1"/>
    <col min="20" max="16384" width="11.28125" style="133" customWidth="1"/>
  </cols>
  <sheetData>
    <row r="1" spans="1:19" s="139" customFormat="1" ht="32.25" customHeight="1">
      <c r="A1" s="1207" t="s">
        <v>477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87"/>
      <c r="M1" s="187"/>
      <c r="N1" s="187"/>
      <c r="O1" s="187"/>
      <c r="P1" s="187"/>
      <c r="Q1" s="187"/>
      <c r="R1" s="187"/>
      <c r="S1" s="187"/>
    </row>
    <row r="2" spans="1:11" s="138" customFormat="1" ht="18" customHeight="1">
      <c r="A2" s="165" t="s">
        <v>780</v>
      </c>
      <c r="B2" s="156"/>
      <c r="C2" s="136"/>
      <c r="D2" s="136"/>
      <c r="E2" s="136"/>
      <c r="F2" s="136"/>
      <c r="G2" s="136"/>
      <c r="H2" s="136"/>
      <c r="J2" s="157"/>
      <c r="K2" s="157" t="s">
        <v>781</v>
      </c>
    </row>
    <row r="3" spans="1:12" s="139" customFormat="1" ht="18" customHeight="1">
      <c r="A3" s="1208" t="s">
        <v>1560</v>
      </c>
      <c r="B3" s="1230" t="s">
        <v>782</v>
      </c>
      <c r="C3" s="1213"/>
      <c r="D3" s="1213"/>
      <c r="E3" s="1213"/>
      <c r="F3" s="1213"/>
      <c r="G3" s="1213"/>
      <c r="H3" s="1214"/>
      <c r="I3" s="147" t="s">
        <v>783</v>
      </c>
      <c r="J3" s="173" t="s">
        <v>784</v>
      </c>
      <c r="K3" s="1215" t="s">
        <v>1561</v>
      </c>
      <c r="L3" s="160"/>
    </row>
    <row r="4" spans="1:12" s="139" customFormat="1" ht="18" customHeight="1">
      <c r="A4" s="1209"/>
      <c r="B4" s="127" t="s">
        <v>789</v>
      </c>
      <c r="C4" s="147" t="s">
        <v>790</v>
      </c>
      <c r="D4" s="127" t="s">
        <v>791</v>
      </c>
      <c r="E4" s="127" t="s">
        <v>792</v>
      </c>
      <c r="F4" s="127" t="s">
        <v>793</v>
      </c>
      <c r="G4" s="127" t="s">
        <v>794</v>
      </c>
      <c r="H4" s="127" t="s">
        <v>795</v>
      </c>
      <c r="I4" s="141"/>
      <c r="J4" s="140"/>
      <c r="K4" s="1216"/>
      <c r="L4" s="160"/>
    </row>
    <row r="5" spans="1:11" s="139" customFormat="1" ht="18" customHeight="1">
      <c r="A5" s="1209"/>
      <c r="B5" s="145"/>
      <c r="C5" s="141" t="s">
        <v>801</v>
      </c>
      <c r="D5" s="141" t="s">
        <v>802</v>
      </c>
      <c r="E5" s="141" t="s">
        <v>803</v>
      </c>
      <c r="F5" s="141" t="s">
        <v>804</v>
      </c>
      <c r="G5" s="146" t="s">
        <v>805</v>
      </c>
      <c r="H5" s="141"/>
      <c r="I5" s="141" t="s">
        <v>806</v>
      </c>
      <c r="J5" s="140" t="s">
        <v>806</v>
      </c>
      <c r="K5" s="1216"/>
    </row>
    <row r="6" spans="1:12" s="139" customFormat="1" ht="18" customHeight="1">
      <c r="A6" s="1210"/>
      <c r="B6" s="142" t="s">
        <v>808</v>
      </c>
      <c r="C6" s="149" t="s">
        <v>809</v>
      </c>
      <c r="D6" s="149" t="s">
        <v>809</v>
      </c>
      <c r="E6" s="149" t="s">
        <v>809</v>
      </c>
      <c r="F6" s="149" t="s">
        <v>809</v>
      </c>
      <c r="G6" s="149" t="s">
        <v>809</v>
      </c>
      <c r="H6" s="149" t="s">
        <v>810</v>
      </c>
      <c r="I6" s="149" t="s">
        <v>811</v>
      </c>
      <c r="J6" s="143" t="s">
        <v>812</v>
      </c>
      <c r="K6" s="1217"/>
      <c r="L6" s="160"/>
    </row>
    <row r="7" spans="1:11" s="161" customFormat="1" ht="12.75" customHeight="1">
      <c r="A7" s="179" t="s">
        <v>626</v>
      </c>
      <c r="B7" s="168">
        <v>21</v>
      </c>
      <c r="C7" s="167">
        <v>11</v>
      </c>
      <c r="D7" s="166" t="s">
        <v>819</v>
      </c>
      <c r="E7" s="166" t="s">
        <v>819</v>
      </c>
      <c r="F7" s="166" t="s">
        <v>819</v>
      </c>
      <c r="G7" s="166" t="s">
        <v>819</v>
      </c>
      <c r="H7" s="167">
        <v>10</v>
      </c>
      <c r="I7" s="167">
        <v>236</v>
      </c>
      <c r="J7" s="167">
        <v>46</v>
      </c>
      <c r="K7" s="303" t="s">
        <v>621</v>
      </c>
    </row>
    <row r="8" spans="1:11" s="161" customFormat="1" ht="12.75" customHeight="1">
      <c r="A8" s="179" t="s">
        <v>733</v>
      </c>
      <c r="B8" s="167">
        <v>18</v>
      </c>
      <c r="C8" s="167">
        <v>12</v>
      </c>
      <c r="D8" s="167" t="s">
        <v>274</v>
      </c>
      <c r="E8" s="167">
        <v>1</v>
      </c>
      <c r="F8" s="167" t="s">
        <v>274</v>
      </c>
      <c r="G8" s="167" t="s">
        <v>274</v>
      </c>
      <c r="H8" s="167">
        <v>5</v>
      </c>
      <c r="I8" s="167">
        <v>61</v>
      </c>
      <c r="J8" s="167">
        <v>19</v>
      </c>
      <c r="K8" s="303" t="s">
        <v>622</v>
      </c>
    </row>
    <row r="9" spans="1:11" s="154" customFormat="1" ht="12.75" customHeight="1">
      <c r="A9" s="180" t="s">
        <v>1569</v>
      </c>
      <c r="B9" s="44">
        <v>22</v>
      </c>
      <c r="C9" s="45">
        <v>11</v>
      </c>
      <c r="D9" s="166" t="s">
        <v>819</v>
      </c>
      <c r="E9" s="166" t="s">
        <v>819</v>
      </c>
      <c r="F9" s="166" t="s">
        <v>819</v>
      </c>
      <c r="G9" s="166" t="s">
        <v>819</v>
      </c>
      <c r="H9" s="45">
        <v>11</v>
      </c>
      <c r="I9" s="45">
        <v>260</v>
      </c>
      <c r="J9" s="45">
        <v>73</v>
      </c>
      <c r="K9" s="303" t="s">
        <v>620</v>
      </c>
    </row>
    <row r="10" spans="1:11" s="161" customFormat="1" ht="12.75" customHeight="1">
      <c r="A10" s="179" t="s">
        <v>734</v>
      </c>
      <c r="B10" s="167">
        <v>18</v>
      </c>
      <c r="C10" s="167">
        <v>12</v>
      </c>
      <c r="D10" s="167" t="s">
        <v>1564</v>
      </c>
      <c r="E10" s="167">
        <v>1</v>
      </c>
      <c r="F10" s="167" t="s">
        <v>274</v>
      </c>
      <c r="G10" s="167" t="s">
        <v>274</v>
      </c>
      <c r="H10" s="167">
        <v>5</v>
      </c>
      <c r="I10" s="167">
        <v>66</v>
      </c>
      <c r="J10" s="167">
        <v>26</v>
      </c>
      <c r="K10" s="303" t="s">
        <v>623</v>
      </c>
    </row>
    <row r="11" spans="1:11" s="154" customFormat="1" ht="12.75" customHeight="1">
      <c r="A11" s="169" t="s">
        <v>772</v>
      </c>
      <c r="B11" s="47">
        <f>SUM(C11:H11)</f>
        <v>37</v>
      </c>
      <c r="C11" s="46">
        <v>22</v>
      </c>
      <c r="D11" s="46">
        <v>1</v>
      </c>
      <c r="E11" s="45" t="s">
        <v>1568</v>
      </c>
      <c r="F11" s="45" t="s">
        <v>1568</v>
      </c>
      <c r="G11" s="45" t="s">
        <v>1568</v>
      </c>
      <c r="H11" s="46">
        <v>14</v>
      </c>
      <c r="I11" s="46">
        <v>330</v>
      </c>
      <c r="J11" s="46">
        <v>117</v>
      </c>
      <c r="K11" s="227" t="s">
        <v>772</v>
      </c>
    </row>
    <row r="12" spans="1:11" s="154" customFormat="1" ht="12.75" customHeight="1">
      <c r="A12" s="169" t="s">
        <v>140</v>
      </c>
      <c r="B12" s="46">
        <f>SUM(C12:H12)</f>
        <v>35</v>
      </c>
      <c r="C12" s="46">
        <v>21</v>
      </c>
      <c r="D12" s="46">
        <v>1</v>
      </c>
      <c r="E12" s="45" t="s">
        <v>648</v>
      </c>
      <c r="F12" s="45" t="s">
        <v>648</v>
      </c>
      <c r="G12" s="45" t="s">
        <v>648</v>
      </c>
      <c r="H12" s="46">
        <v>13</v>
      </c>
      <c r="I12" s="46">
        <v>328</v>
      </c>
      <c r="J12" s="601">
        <v>110</v>
      </c>
      <c r="K12" s="224" t="s">
        <v>140</v>
      </c>
    </row>
    <row r="13" spans="1:11" s="154" customFormat="1" ht="12.75" customHeight="1">
      <c r="A13" s="169" t="s">
        <v>756</v>
      </c>
      <c r="B13" s="46">
        <v>35</v>
      </c>
      <c r="C13" s="46">
        <v>22</v>
      </c>
      <c r="D13" s="322">
        <v>0</v>
      </c>
      <c r="E13" s="45" t="s">
        <v>648</v>
      </c>
      <c r="F13" s="45" t="s">
        <v>648</v>
      </c>
      <c r="G13" s="45" t="s">
        <v>648</v>
      </c>
      <c r="H13" s="46">
        <v>13</v>
      </c>
      <c r="I13" s="46">
        <v>332</v>
      </c>
      <c r="J13" s="46">
        <v>110</v>
      </c>
      <c r="K13" s="227" t="s">
        <v>756</v>
      </c>
    </row>
    <row r="14" spans="1:11" s="178" customFormat="1" ht="12.75" customHeight="1">
      <c r="A14" s="1086" t="s">
        <v>757</v>
      </c>
      <c r="B14" s="870">
        <f>SUM(C14:H14)</f>
        <v>37</v>
      </c>
      <c r="C14" s="871">
        <v>24</v>
      </c>
      <c r="D14" s="871">
        <v>0</v>
      </c>
      <c r="E14" s="871">
        <v>0</v>
      </c>
      <c r="F14" s="871">
        <v>0</v>
      </c>
      <c r="G14" s="871">
        <v>0</v>
      </c>
      <c r="H14" s="871">
        <v>13</v>
      </c>
      <c r="I14" s="871">
        <v>322</v>
      </c>
      <c r="J14" s="871">
        <v>110</v>
      </c>
      <c r="K14" s="872" t="s">
        <v>753</v>
      </c>
    </row>
    <row r="15" spans="1:12" s="159" customFormat="1" ht="12.75" customHeight="1">
      <c r="A15" s="175"/>
      <c r="B15" s="176"/>
      <c r="C15" s="176"/>
      <c r="D15" s="176"/>
      <c r="E15" s="177"/>
      <c r="F15" s="177"/>
      <c r="G15" s="177"/>
      <c r="H15" s="176"/>
      <c r="I15" s="176"/>
      <c r="J15" s="176"/>
      <c r="K15" s="175"/>
      <c r="L15" s="178"/>
    </row>
    <row r="16" spans="1:10" s="139" customFormat="1" ht="21" customHeight="1">
      <c r="A16" s="1208" t="s">
        <v>1560</v>
      </c>
      <c r="B16" s="1227" t="s">
        <v>785</v>
      </c>
      <c r="C16" s="1231"/>
      <c r="D16" s="1232"/>
      <c r="E16" s="127" t="s">
        <v>786</v>
      </c>
      <c r="F16" s="1233" t="s">
        <v>787</v>
      </c>
      <c r="G16" s="1231"/>
      <c r="H16" s="1232"/>
      <c r="I16" s="127" t="s">
        <v>788</v>
      </c>
      <c r="J16" s="1215" t="s">
        <v>1561</v>
      </c>
    </row>
    <row r="17" spans="1:10" s="124" customFormat="1" ht="15.75" customHeight="1">
      <c r="A17" s="1209"/>
      <c r="B17" s="126" t="s">
        <v>789</v>
      </c>
      <c r="C17" s="126" t="s">
        <v>796</v>
      </c>
      <c r="D17" s="126" t="s">
        <v>797</v>
      </c>
      <c r="E17" s="141"/>
      <c r="F17" s="127" t="s">
        <v>798</v>
      </c>
      <c r="G17" s="127" t="s">
        <v>799</v>
      </c>
      <c r="H17" s="127" t="s">
        <v>800</v>
      </c>
      <c r="I17" s="161"/>
      <c r="J17" s="1216"/>
    </row>
    <row r="18" spans="1:10" s="124" customFormat="1" ht="15.75" customHeight="1">
      <c r="A18" s="1209"/>
      <c r="B18" s="144"/>
      <c r="C18" s="144"/>
      <c r="D18" s="144"/>
      <c r="E18" s="144"/>
      <c r="F18" s="144"/>
      <c r="G18" s="144"/>
      <c r="H18" s="144"/>
      <c r="I18" s="146" t="s">
        <v>807</v>
      </c>
      <c r="J18" s="1216"/>
    </row>
    <row r="19" spans="1:10" s="164" customFormat="1" ht="15.75" customHeight="1">
      <c r="A19" s="1210"/>
      <c r="B19" s="149" t="s">
        <v>808</v>
      </c>
      <c r="C19" s="148" t="s">
        <v>813</v>
      </c>
      <c r="D19" s="148" t="s">
        <v>814</v>
      </c>
      <c r="E19" s="149" t="s">
        <v>815</v>
      </c>
      <c r="F19" s="149" t="s">
        <v>816</v>
      </c>
      <c r="G19" s="149" t="s">
        <v>817</v>
      </c>
      <c r="H19" s="148" t="s">
        <v>818</v>
      </c>
      <c r="I19" s="149" t="s">
        <v>779</v>
      </c>
      <c r="J19" s="1217"/>
    </row>
    <row r="20" spans="1:10" ht="12.75" customHeight="1">
      <c r="A20" s="179" t="s">
        <v>1570</v>
      </c>
      <c r="B20" s="167">
        <v>171</v>
      </c>
      <c r="C20" s="167">
        <v>164</v>
      </c>
      <c r="D20" s="167">
        <v>7</v>
      </c>
      <c r="E20" s="167">
        <v>210</v>
      </c>
      <c r="F20" s="167">
        <v>28</v>
      </c>
      <c r="G20" s="167">
        <v>74</v>
      </c>
      <c r="H20" s="167" t="s">
        <v>274</v>
      </c>
      <c r="I20" s="167">
        <v>183</v>
      </c>
      <c r="J20" s="238" t="s">
        <v>621</v>
      </c>
    </row>
    <row r="21" spans="1:10" ht="12.75" customHeight="1">
      <c r="A21" s="179" t="s">
        <v>733</v>
      </c>
      <c r="B21" s="167">
        <v>122</v>
      </c>
      <c r="C21" s="167">
        <v>69</v>
      </c>
      <c r="D21" s="167">
        <v>53</v>
      </c>
      <c r="E21" s="167">
        <v>39</v>
      </c>
      <c r="F21" s="167">
        <v>4</v>
      </c>
      <c r="G21" s="167">
        <v>35</v>
      </c>
      <c r="H21" s="167" t="s">
        <v>274</v>
      </c>
      <c r="I21" s="167">
        <v>78</v>
      </c>
      <c r="J21" s="238" t="s">
        <v>622</v>
      </c>
    </row>
    <row r="22" spans="1:10" ht="12.75" customHeight="1">
      <c r="A22" s="180" t="s">
        <v>1569</v>
      </c>
      <c r="B22" s="45">
        <f>SUM(C22:D22)</f>
        <v>130</v>
      </c>
      <c r="C22" s="45">
        <v>123</v>
      </c>
      <c r="D22" s="45">
        <v>7</v>
      </c>
      <c r="E22" s="45">
        <v>219</v>
      </c>
      <c r="F22" s="45">
        <v>31</v>
      </c>
      <c r="G22" s="45">
        <v>73</v>
      </c>
      <c r="H22" s="167" t="s">
        <v>274</v>
      </c>
      <c r="I22" s="45">
        <v>146</v>
      </c>
      <c r="J22" s="238" t="s">
        <v>620</v>
      </c>
    </row>
    <row r="23" spans="1:10" ht="12.75" customHeight="1">
      <c r="A23" s="179" t="s">
        <v>734</v>
      </c>
      <c r="B23" s="167">
        <v>120</v>
      </c>
      <c r="C23" s="167">
        <v>68</v>
      </c>
      <c r="D23" s="167">
        <v>52</v>
      </c>
      <c r="E23" s="167">
        <v>35</v>
      </c>
      <c r="F23" s="167">
        <v>3</v>
      </c>
      <c r="G23" s="167">
        <v>36</v>
      </c>
      <c r="H23" s="167" t="s">
        <v>1564</v>
      </c>
      <c r="I23" s="167">
        <v>26</v>
      </c>
      <c r="J23" s="238" t="s">
        <v>623</v>
      </c>
    </row>
    <row r="24" spans="1:10" ht="12.75" customHeight="1">
      <c r="A24" s="169" t="s">
        <v>772</v>
      </c>
      <c r="B24" s="46">
        <f>SUM(C24:D24)</f>
        <v>231</v>
      </c>
      <c r="C24" s="46">
        <v>193</v>
      </c>
      <c r="D24" s="46">
        <v>38</v>
      </c>
      <c r="E24" s="46">
        <v>245</v>
      </c>
      <c r="F24" s="46">
        <v>34</v>
      </c>
      <c r="G24" s="46">
        <v>110</v>
      </c>
      <c r="H24" s="45" t="s">
        <v>1568</v>
      </c>
      <c r="I24" s="46">
        <v>152</v>
      </c>
      <c r="J24" s="227" t="s">
        <v>772</v>
      </c>
    </row>
    <row r="25" spans="1:10" s="383" customFormat="1" ht="12.75" customHeight="1">
      <c r="A25" s="169" t="s">
        <v>140</v>
      </c>
      <c r="B25" s="46">
        <f>SUM(C25:D25)</f>
        <v>237</v>
      </c>
      <c r="C25" s="46">
        <v>204</v>
      </c>
      <c r="D25" s="46">
        <v>33</v>
      </c>
      <c r="E25" s="46">
        <v>223</v>
      </c>
      <c r="F25" s="46">
        <v>38</v>
      </c>
      <c r="G25" s="46">
        <v>109</v>
      </c>
      <c r="H25" s="45" t="s">
        <v>650</v>
      </c>
      <c r="I25" s="601">
        <v>97</v>
      </c>
      <c r="J25" s="224" t="s">
        <v>140</v>
      </c>
    </row>
    <row r="26" spans="1:10" s="383" customFormat="1" ht="12.75" customHeight="1">
      <c r="A26" s="169" t="s">
        <v>348</v>
      </c>
      <c r="B26" s="46">
        <v>232</v>
      </c>
      <c r="C26" s="46">
        <v>204</v>
      </c>
      <c r="D26" s="46">
        <v>28</v>
      </c>
      <c r="E26" s="46">
        <v>223</v>
      </c>
      <c r="F26" s="46">
        <v>38</v>
      </c>
      <c r="G26" s="46">
        <v>109</v>
      </c>
      <c r="H26" s="45" t="s">
        <v>650</v>
      </c>
      <c r="I26" s="601">
        <v>98</v>
      </c>
      <c r="J26" s="224" t="s">
        <v>1501</v>
      </c>
    </row>
    <row r="27" spans="1:10" s="384" customFormat="1" ht="12.75" customHeight="1">
      <c r="A27" s="1086" t="s">
        <v>753</v>
      </c>
      <c r="B27" s="868">
        <v>223</v>
      </c>
      <c r="C27" s="869">
        <v>201</v>
      </c>
      <c r="D27" s="869">
        <v>22</v>
      </c>
      <c r="E27" s="869">
        <v>223</v>
      </c>
      <c r="F27" s="869">
        <v>38</v>
      </c>
      <c r="G27" s="869">
        <v>109</v>
      </c>
      <c r="H27" s="873" t="s">
        <v>650</v>
      </c>
      <c r="I27" s="869">
        <v>84</v>
      </c>
      <c r="J27" s="872" t="s">
        <v>753</v>
      </c>
    </row>
    <row r="28" spans="1:19" s="139" customFormat="1" ht="12.75">
      <c r="A28" s="125" t="s">
        <v>820</v>
      </c>
      <c r="H28" s="152" t="s">
        <v>377</v>
      </c>
      <c r="K28" s="152"/>
      <c r="L28" s="152"/>
      <c r="M28" s="152"/>
      <c r="N28" s="152"/>
      <c r="O28" s="152"/>
      <c r="P28" s="152"/>
      <c r="Q28" s="152"/>
      <c r="R28" s="152"/>
      <c r="S28" s="152"/>
    </row>
    <row r="29" spans="1:19" ht="13.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</row>
    <row r="30" spans="1:19" ht="13.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 ht="14.2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1:19" ht="14.2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</sheetData>
  <mergeCells count="8">
    <mergeCell ref="J16:J19"/>
    <mergeCell ref="A16:A19"/>
    <mergeCell ref="B16:D16"/>
    <mergeCell ref="F16:H16"/>
    <mergeCell ref="A1:K1"/>
    <mergeCell ref="A3:A6"/>
    <mergeCell ref="B3:H3"/>
    <mergeCell ref="K3:K6"/>
  </mergeCells>
  <printOptions/>
  <pageMargins left="0.46" right="0.5511811023622047" top="0.984251968503937" bottom="0.984251968503937" header="0.5118110236220472" footer="0.5118110236220472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B1">
      <selection activeCell="R6" sqref="R6"/>
    </sheetView>
  </sheetViews>
  <sheetFormatPr defaultColWidth="9.140625" defaultRowHeight="12.75"/>
  <cols>
    <col min="1" max="1" width="16.140625" style="1" customWidth="1"/>
    <col min="2" max="17" width="8.140625" style="1" customWidth="1"/>
    <col min="18" max="18" width="18.28125" style="1" customWidth="1"/>
    <col min="19" max="16384" width="9.140625" style="1" customWidth="1"/>
  </cols>
  <sheetData>
    <row r="1" spans="1:18" ht="32.25" customHeight="1">
      <c r="A1" s="1088" t="s">
        <v>478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</row>
    <row r="2" spans="1:18" ht="16.5" customHeight="1">
      <c r="A2" s="38" t="s">
        <v>821</v>
      </c>
      <c r="B2" s="3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70"/>
      <c r="Q2" s="170"/>
      <c r="R2" s="32" t="s">
        <v>822</v>
      </c>
    </row>
    <row r="3" spans="1:19" ht="27" customHeight="1">
      <c r="A3" s="6"/>
      <c r="B3" s="1103" t="s">
        <v>823</v>
      </c>
      <c r="C3" s="1095"/>
      <c r="D3" s="1095"/>
      <c r="E3" s="1095"/>
      <c r="F3" s="1095"/>
      <c r="G3" s="1095"/>
      <c r="H3" s="1095"/>
      <c r="I3" s="1096"/>
      <c r="J3" s="1103" t="s">
        <v>824</v>
      </c>
      <c r="K3" s="1095"/>
      <c r="L3" s="1095"/>
      <c r="M3" s="1095"/>
      <c r="N3" s="1095"/>
      <c r="O3" s="1095"/>
      <c r="P3" s="1095"/>
      <c r="Q3" s="5"/>
      <c r="R3" s="35"/>
      <c r="S3" s="20"/>
    </row>
    <row r="4" spans="1:19" ht="27" customHeight="1">
      <c r="A4" s="9"/>
      <c r="B4" s="1103" t="s">
        <v>825</v>
      </c>
      <c r="C4" s="1096"/>
      <c r="D4" s="1104" t="s">
        <v>826</v>
      </c>
      <c r="E4" s="1096"/>
      <c r="F4" s="1103" t="s">
        <v>827</v>
      </c>
      <c r="G4" s="1096"/>
      <c r="H4" s="1103" t="s">
        <v>828</v>
      </c>
      <c r="I4" s="1096"/>
      <c r="J4" s="1103" t="s">
        <v>825</v>
      </c>
      <c r="K4" s="1096"/>
      <c r="L4" s="1104" t="s">
        <v>826</v>
      </c>
      <c r="M4" s="1096"/>
      <c r="N4" s="1103" t="s">
        <v>827</v>
      </c>
      <c r="O4" s="1096"/>
      <c r="P4" s="1103" t="s">
        <v>828</v>
      </c>
      <c r="Q4" s="1096"/>
      <c r="R4" s="37"/>
      <c r="S4" s="20"/>
    </row>
    <row r="5" spans="1:19" ht="27" customHeight="1">
      <c r="A5" s="403" t="s">
        <v>564</v>
      </c>
      <c r="B5" s="1028" t="s">
        <v>176</v>
      </c>
      <c r="C5" s="1011"/>
      <c r="D5" s="1184" t="s">
        <v>829</v>
      </c>
      <c r="E5" s="1011"/>
      <c r="F5" s="1184" t="s">
        <v>830</v>
      </c>
      <c r="G5" s="1011"/>
      <c r="H5" s="1028" t="s">
        <v>831</v>
      </c>
      <c r="I5" s="1011"/>
      <c r="J5" s="1028" t="s">
        <v>176</v>
      </c>
      <c r="K5" s="1011"/>
      <c r="L5" s="1184" t="s">
        <v>829</v>
      </c>
      <c r="M5" s="1011"/>
      <c r="N5" s="1184" t="s">
        <v>830</v>
      </c>
      <c r="O5" s="1011"/>
      <c r="P5" s="1028" t="s">
        <v>831</v>
      </c>
      <c r="Q5" s="1011"/>
      <c r="R5" s="9" t="s">
        <v>566</v>
      </c>
      <c r="S5" s="20"/>
    </row>
    <row r="6" spans="1:19" ht="27" customHeight="1">
      <c r="A6" s="403" t="s">
        <v>565</v>
      </c>
      <c r="B6" s="33" t="s">
        <v>832</v>
      </c>
      <c r="C6" s="33" t="s">
        <v>833</v>
      </c>
      <c r="D6" s="33" t="s">
        <v>832</v>
      </c>
      <c r="E6" s="33" t="s">
        <v>833</v>
      </c>
      <c r="F6" s="33" t="s">
        <v>832</v>
      </c>
      <c r="G6" s="33" t="s">
        <v>833</v>
      </c>
      <c r="H6" s="33" t="s">
        <v>832</v>
      </c>
      <c r="I6" s="33" t="s">
        <v>833</v>
      </c>
      <c r="J6" s="33" t="s">
        <v>832</v>
      </c>
      <c r="K6" s="33" t="s">
        <v>833</v>
      </c>
      <c r="L6" s="33" t="s">
        <v>832</v>
      </c>
      <c r="M6" s="33" t="s">
        <v>833</v>
      </c>
      <c r="N6" s="33" t="s">
        <v>832</v>
      </c>
      <c r="O6" s="33" t="s">
        <v>833</v>
      </c>
      <c r="P6" s="33" t="s">
        <v>832</v>
      </c>
      <c r="Q6" s="33" t="s">
        <v>833</v>
      </c>
      <c r="R6" s="16" t="s">
        <v>567</v>
      </c>
      <c r="S6" s="20"/>
    </row>
    <row r="7" spans="1:19" ht="27" customHeight="1">
      <c r="A7" s="13"/>
      <c r="B7" s="12" t="s">
        <v>834</v>
      </c>
      <c r="C7" s="12" t="s">
        <v>835</v>
      </c>
      <c r="D7" s="12" t="s">
        <v>834</v>
      </c>
      <c r="E7" s="12" t="s">
        <v>835</v>
      </c>
      <c r="F7" s="12" t="s">
        <v>834</v>
      </c>
      <c r="G7" s="12" t="s">
        <v>835</v>
      </c>
      <c r="H7" s="12" t="s">
        <v>834</v>
      </c>
      <c r="I7" s="12" t="s">
        <v>835</v>
      </c>
      <c r="J7" s="12" t="s">
        <v>834</v>
      </c>
      <c r="K7" s="12" t="s">
        <v>835</v>
      </c>
      <c r="L7" s="12" t="s">
        <v>834</v>
      </c>
      <c r="M7" s="12" t="s">
        <v>835</v>
      </c>
      <c r="N7" s="12" t="s">
        <v>834</v>
      </c>
      <c r="O7" s="12" t="s">
        <v>835</v>
      </c>
      <c r="P7" s="12" t="s">
        <v>834</v>
      </c>
      <c r="Q7" s="12" t="s">
        <v>835</v>
      </c>
      <c r="R7" s="41"/>
      <c r="S7" s="20"/>
    </row>
    <row r="8" spans="1:18" s="210" customFormat="1" ht="42" customHeight="1">
      <c r="A8" s="82" t="s">
        <v>138</v>
      </c>
      <c r="B8" s="316">
        <v>20880</v>
      </c>
      <c r="C8" s="316">
        <v>51793</v>
      </c>
      <c r="D8" s="317">
        <v>17631</v>
      </c>
      <c r="E8" s="317">
        <v>47922</v>
      </c>
      <c r="F8" s="317">
        <v>1791</v>
      </c>
      <c r="G8" s="317">
        <v>2913</v>
      </c>
      <c r="H8" s="317">
        <v>1458</v>
      </c>
      <c r="I8" s="318">
        <v>958</v>
      </c>
      <c r="J8" s="219">
        <v>246</v>
      </c>
      <c r="K8" s="222">
        <v>77</v>
      </c>
      <c r="L8" s="275">
        <v>207</v>
      </c>
      <c r="M8" s="275">
        <v>53</v>
      </c>
      <c r="N8" s="275">
        <v>31</v>
      </c>
      <c r="O8" s="275">
        <v>16</v>
      </c>
      <c r="P8" s="275">
        <v>8</v>
      </c>
      <c r="Q8" s="346">
        <v>8</v>
      </c>
      <c r="R8" s="208" t="s">
        <v>138</v>
      </c>
    </row>
    <row r="9" spans="1:18" s="210" customFormat="1" ht="42" customHeight="1">
      <c r="A9" s="82" t="s">
        <v>139</v>
      </c>
      <c r="B9" s="316">
        <v>21492</v>
      </c>
      <c r="C9" s="316">
        <v>54378</v>
      </c>
      <c r="D9" s="317">
        <v>18266</v>
      </c>
      <c r="E9" s="317">
        <v>50286</v>
      </c>
      <c r="F9" s="317">
        <v>1824</v>
      </c>
      <c r="G9" s="317">
        <v>2947</v>
      </c>
      <c r="H9" s="317">
        <v>1402</v>
      </c>
      <c r="I9" s="318">
        <v>1145</v>
      </c>
      <c r="J9" s="219">
        <v>252</v>
      </c>
      <c r="K9" s="222">
        <v>91</v>
      </c>
      <c r="L9" s="275">
        <v>212</v>
      </c>
      <c r="M9" s="275">
        <v>63</v>
      </c>
      <c r="N9" s="275">
        <v>32</v>
      </c>
      <c r="O9" s="275">
        <v>19</v>
      </c>
      <c r="P9" s="275">
        <v>8</v>
      </c>
      <c r="Q9" s="346">
        <v>9</v>
      </c>
      <c r="R9" s="208" t="s">
        <v>139</v>
      </c>
    </row>
    <row r="10" spans="1:18" s="210" customFormat="1" ht="42" customHeight="1">
      <c r="A10" s="82" t="s">
        <v>153</v>
      </c>
      <c r="B10" s="316">
        <v>20193</v>
      </c>
      <c r="C10" s="316">
        <v>53336</v>
      </c>
      <c r="D10" s="317">
        <v>17301</v>
      </c>
      <c r="E10" s="317">
        <v>49348</v>
      </c>
      <c r="F10" s="317">
        <v>1708</v>
      </c>
      <c r="G10" s="317">
        <v>2729</v>
      </c>
      <c r="H10" s="317">
        <v>1184</v>
      </c>
      <c r="I10" s="318">
        <v>1259</v>
      </c>
      <c r="J10" s="219">
        <v>237</v>
      </c>
      <c r="K10" s="222">
        <v>87</v>
      </c>
      <c r="L10" s="275">
        <v>199</v>
      </c>
      <c r="M10" s="275">
        <v>54</v>
      </c>
      <c r="N10" s="275">
        <v>32</v>
      </c>
      <c r="O10" s="275">
        <v>25</v>
      </c>
      <c r="P10" s="275">
        <v>6</v>
      </c>
      <c r="Q10" s="346">
        <v>8</v>
      </c>
      <c r="R10" s="208" t="s">
        <v>153</v>
      </c>
    </row>
    <row r="11" spans="1:18" s="225" customFormat="1" ht="42" customHeight="1">
      <c r="A11" s="223" t="s">
        <v>140</v>
      </c>
      <c r="B11" s="349">
        <v>19731</v>
      </c>
      <c r="C11" s="349">
        <v>54649</v>
      </c>
      <c r="D11" s="349">
        <v>16644</v>
      </c>
      <c r="E11" s="349">
        <v>50459</v>
      </c>
      <c r="F11" s="349">
        <v>1727</v>
      </c>
      <c r="G11" s="349">
        <v>2758</v>
      </c>
      <c r="H11" s="349">
        <v>1360</v>
      </c>
      <c r="I11" s="257">
        <v>1432</v>
      </c>
      <c r="J11" s="230">
        <v>168</v>
      </c>
      <c r="K11" s="229">
        <v>38</v>
      </c>
      <c r="L11" s="229">
        <v>130</v>
      </c>
      <c r="M11" s="364" t="s">
        <v>650</v>
      </c>
      <c r="N11" s="229">
        <v>35</v>
      </c>
      <c r="O11" s="229">
        <v>29</v>
      </c>
      <c r="P11" s="229">
        <v>3</v>
      </c>
      <c r="Q11" s="364">
        <v>9</v>
      </c>
      <c r="R11" s="227" t="s">
        <v>140</v>
      </c>
    </row>
    <row r="12" spans="1:18" s="225" customFormat="1" ht="42" customHeight="1">
      <c r="A12" s="223" t="s">
        <v>752</v>
      </c>
      <c r="B12" s="349">
        <v>19544</v>
      </c>
      <c r="C12" s="349">
        <v>54499</v>
      </c>
      <c r="D12" s="349">
        <v>16230</v>
      </c>
      <c r="E12" s="349">
        <v>50063</v>
      </c>
      <c r="F12" s="349">
        <v>1850</v>
      </c>
      <c r="G12" s="349">
        <v>2901</v>
      </c>
      <c r="H12" s="349">
        <v>1464</v>
      </c>
      <c r="I12" s="257">
        <v>1523</v>
      </c>
      <c r="J12" s="230">
        <v>171.8</v>
      </c>
      <c r="K12" s="229">
        <v>85</v>
      </c>
      <c r="L12" s="229">
        <v>130.3</v>
      </c>
      <c r="M12" s="364">
        <v>41</v>
      </c>
      <c r="N12" s="229">
        <v>37.5</v>
      </c>
      <c r="O12" s="229">
        <v>32</v>
      </c>
      <c r="P12" s="229">
        <v>3.5</v>
      </c>
      <c r="Q12" s="364">
        <v>12</v>
      </c>
      <c r="R12" s="227" t="s">
        <v>752</v>
      </c>
    </row>
    <row r="13" spans="1:18" s="213" customFormat="1" ht="42" customHeight="1">
      <c r="A13" s="211" t="s">
        <v>755</v>
      </c>
      <c r="B13" s="879">
        <f aca="true" t="shared" si="0" ref="B13:Q13">SUM(B14:B16)</f>
        <v>18221</v>
      </c>
      <c r="C13" s="880">
        <f t="shared" si="0"/>
        <v>53953</v>
      </c>
      <c r="D13" s="880">
        <f t="shared" si="0"/>
        <v>14807</v>
      </c>
      <c r="E13" s="880">
        <f t="shared" si="0"/>
        <v>49125</v>
      </c>
      <c r="F13" s="880">
        <f t="shared" si="0"/>
        <v>1824</v>
      </c>
      <c r="G13" s="880">
        <f t="shared" si="0"/>
        <v>3191</v>
      </c>
      <c r="H13" s="880">
        <f t="shared" si="0"/>
        <v>1590</v>
      </c>
      <c r="I13" s="880">
        <f t="shared" si="0"/>
        <v>1637</v>
      </c>
      <c r="J13" s="880">
        <f t="shared" si="0"/>
        <v>142</v>
      </c>
      <c r="K13" s="880">
        <f t="shared" si="0"/>
        <v>70</v>
      </c>
      <c r="L13" s="880">
        <f t="shared" si="0"/>
        <v>98</v>
      </c>
      <c r="M13" s="880">
        <f t="shared" si="0"/>
        <v>30</v>
      </c>
      <c r="N13" s="880">
        <f t="shared" si="0"/>
        <v>40</v>
      </c>
      <c r="O13" s="880">
        <f t="shared" si="0"/>
        <v>29</v>
      </c>
      <c r="P13" s="880">
        <f t="shared" si="0"/>
        <v>4</v>
      </c>
      <c r="Q13" s="881">
        <f t="shared" si="0"/>
        <v>11</v>
      </c>
      <c r="R13" s="212" t="s">
        <v>753</v>
      </c>
    </row>
    <row r="14" spans="1:18" s="210" customFormat="1" ht="42" customHeight="1">
      <c r="A14" s="214" t="s">
        <v>836</v>
      </c>
      <c r="B14" s="874">
        <v>3121</v>
      </c>
      <c r="C14" s="604">
        <v>30573</v>
      </c>
      <c r="D14" s="875">
        <v>2945</v>
      </c>
      <c r="E14" s="875">
        <v>27395</v>
      </c>
      <c r="F14" s="875">
        <v>58</v>
      </c>
      <c r="G14" s="875">
        <v>2130</v>
      </c>
      <c r="H14" s="875">
        <v>118</v>
      </c>
      <c r="I14" s="875">
        <v>1048</v>
      </c>
      <c r="J14" s="604">
        <v>6</v>
      </c>
      <c r="K14" s="604">
        <v>36</v>
      </c>
      <c r="L14" s="875">
        <v>0</v>
      </c>
      <c r="M14" s="875">
        <v>11</v>
      </c>
      <c r="N14" s="875">
        <v>5</v>
      </c>
      <c r="O14" s="875">
        <v>18</v>
      </c>
      <c r="P14" s="875">
        <v>1</v>
      </c>
      <c r="Q14" s="876">
        <v>7</v>
      </c>
      <c r="R14" s="232" t="s">
        <v>837</v>
      </c>
    </row>
    <row r="15" spans="1:18" s="210" customFormat="1" ht="42" customHeight="1">
      <c r="A15" s="214" t="s">
        <v>838</v>
      </c>
      <c r="B15" s="874">
        <v>11081</v>
      </c>
      <c r="C15" s="604">
        <v>8601</v>
      </c>
      <c r="D15" s="875">
        <v>8679</v>
      </c>
      <c r="E15" s="875">
        <v>7991</v>
      </c>
      <c r="F15" s="875">
        <v>1494</v>
      </c>
      <c r="G15" s="875">
        <v>405</v>
      </c>
      <c r="H15" s="875">
        <v>908</v>
      </c>
      <c r="I15" s="875">
        <v>205</v>
      </c>
      <c r="J15" s="604">
        <v>87</v>
      </c>
      <c r="K15" s="604">
        <v>20</v>
      </c>
      <c r="L15" s="875">
        <v>58</v>
      </c>
      <c r="M15" s="875">
        <v>13</v>
      </c>
      <c r="N15" s="875">
        <v>27</v>
      </c>
      <c r="O15" s="875">
        <v>5</v>
      </c>
      <c r="P15" s="875">
        <v>2</v>
      </c>
      <c r="Q15" s="876">
        <v>2</v>
      </c>
      <c r="R15" s="232" t="s">
        <v>837</v>
      </c>
    </row>
    <row r="16" spans="1:18" s="210" customFormat="1" ht="42" customHeight="1">
      <c r="A16" s="216" t="s">
        <v>839</v>
      </c>
      <c r="B16" s="877">
        <v>4019</v>
      </c>
      <c r="C16" s="605">
        <v>14779</v>
      </c>
      <c r="D16" s="605">
        <v>3183</v>
      </c>
      <c r="E16" s="605">
        <v>13739</v>
      </c>
      <c r="F16" s="605">
        <v>272</v>
      </c>
      <c r="G16" s="605">
        <v>656</v>
      </c>
      <c r="H16" s="605">
        <v>564</v>
      </c>
      <c r="I16" s="605">
        <v>384</v>
      </c>
      <c r="J16" s="605">
        <v>49</v>
      </c>
      <c r="K16" s="605">
        <v>14</v>
      </c>
      <c r="L16" s="605">
        <v>40</v>
      </c>
      <c r="M16" s="605">
        <v>6</v>
      </c>
      <c r="N16" s="605">
        <v>8</v>
      </c>
      <c r="O16" s="605">
        <v>6</v>
      </c>
      <c r="P16" s="605">
        <v>1</v>
      </c>
      <c r="Q16" s="878">
        <v>2</v>
      </c>
      <c r="R16" s="236" t="s">
        <v>840</v>
      </c>
    </row>
    <row r="17" spans="1:18" ht="18" customHeight="1">
      <c r="A17" s="114" t="s">
        <v>841</v>
      </c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O17" s="19"/>
      <c r="P17" s="19"/>
      <c r="Q17" s="19"/>
      <c r="R17" s="25" t="s">
        <v>842</v>
      </c>
    </row>
    <row r="18" spans="2:4" ht="12.75">
      <c r="B18" s="171"/>
      <c r="C18" s="171"/>
      <c r="D18" s="171"/>
    </row>
    <row r="19" spans="2:3" ht="12.75">
      <c r="B19" s="171"/>
      <c r="C19" s="171"/>
    </row>
    <row r="20" spans="2:3" ht="12.75">
      <c r="B20" s="171"/>
      <c r="C20" s="171"/>
    </row>
  </sheetData>
  <mergeCells count="19"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N4:O4"/>
  </mergeCells>
  <printOptions/>
  <pageMargins left="0.49" right="0.51" top="0.984251968503937" bottom="0.76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SheetLayoutView="100" workbookViewId="0" topLeftCell="A7">
      <selection activeCell="Q22" sqref="Q22"/>
    </sheetView>
  </sheetViews>
  <sheetFormatPr defaultColWidth="9.140625" defaultRowHeight="12.75"/>
  <cols>
    <col min="1" max="11" width="8.57421875" style="1" customWidth="1"/>
    <col min="12" max="12" width="10.7109375" style="1" customWidth="1"/>
    <col min="13" max="21" width="8.57421875" style="1" customWidth="1"/>
    <col min="22" max="22" width="9.421875" style="1" customWidth="1"/>
    <col min="23" max="16384" width="9.140625" style="1" customWidth="1"/>
  </cols>
  <sheetData>
    <row r="1" spans="1:22" ht="32.25" customHeight="1">
      <c r="A1" s="1088" t="s">
        <v>191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</row>
    <row r="2" spans="1:23" ht="18" customHeight="1">
      <c r="A2" s="38" t="s">
        <v>192</v>
      </c>
      <c r="B2" s="38"/>
      <c r="C2" s="38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32"/>
      <c r="R2" s="32"/>
      <c r="S2" s="32"/>
      <c r="T2" s="32"/>
      <c r="U2" s="32"/>
      <c r="V2" s="32" t="s">
        <v>193</v>
      </c>
      <c r="W2" s="20"/>
    </row>
    <row r="3" spans="1:23" ht="27.75" customHeight="1">
      <c r="A3" s="1053" t="s">
        <v>632</v>
      </c>
      <c r="B3" s="1029" t="s">
        <v>194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1"/>
      <c r="N3" s="1032" t="s">
        <v>195</v>
      </c>
      <c r="O3" s="1030"/>
      <c r="P3" s="1030"/>
      <c r="Q3" s="1030"/>
      <c r="R3" s="1030"/>
      <c r="S3" s="1030"/>
      <c r="T3" s="1030"/>
      <c r="U3" s="1031"/>
      <c r="V3" s="1026" t="s">
        <v>633</v>
      </c>
      <c r="W3" s="20"/>
    </row>
    <row r="4" spans="1:23" ht="27.75" customHeight="1">
      <c r="A4" s="1010"/>
      <c r="B4" s="1103" t="s">
        <v>174</v>
      </c>
      <c r="C4" s="1096"/>
      <c r="D4" s="1103" t="s">
        <v>196</v>
      </c>
      <c r="E4" s="1096"/>
      <c r="F4" s="1103" t="s">
        <v>197</v>
      </c>
      <c r="G4" s="1096"/>
      <c r="H4" s="1103" t="s">
        <v>198</v>
      </c>
      <c r="I4" s="1096"/>
      <c r="J4" s="1103" t="s">
        <v>185</v>
      </c>
      <c r="K4" s="1096"/>
      <c r="L4" s="1103" t="s">
        <v>199</v>
      </c>
      <c r="M4" s="1096"/>
      <c r="N4" s="1103" t="s">
        <v>174</v>
      </c>
      <c r="O4" s="1096"/>
      <c r="P4" s="1103" t="s">
        <v>200</v>
      </c>
      <c r="Q4" s="1096"/>
      <c r="R4" s="1103" t="s">
        <v>201</v>
      </c>
      <c r="S4" s="1096"/>
      <c r="T4" s="1103" t="s">
        <v>202</v>
      </c>
      <c r="U4" s="1096"/>
      <c r="V4" s="1027"/>
      <c r="W4" s="20"/>
    </row>
    <row r="5" spans="1:23" ht="27.75" customHeight="1">
      <c r="A5" s="1010"/>
      <c r="B5" s="1028" t="s">
        <v>176</v>
      </c>
      <c r="C5" s="1011"/>
      <c r="D5" s="1028" t="s">
        <v>177</v>
      </c>
      <c r="E5" s="1011"/>
      <c r="F5" s="1028" t="s">
        <v>178</v>
      </c>
      <c r="G5" s="1011"/>
      <c r="H5" s="1028" t="s">
        <v>203</v>
      </c>
      <c r="I5" s="1011"/>
      <c r="J5" s="1028" t="s">
        <v>187</v>
      </c>
      <c r="K5" s="1011"/>
      <c r="L5" s="1028" t="s">
        <v>186</v>
      </c>
      <c r="M5" s="1011"/>
      <c r="N5" s="1028" t="s">
        <v>176</v>
      </c>
      <c r="O5" s="1011"/>
      <c r="P5" s="1028" t="s">
        <v>188</v>
      </c>
      <c r="Q5" s="1011"/>
      <c r="R5" s="1028" t="s">
        <v>189</v>
      </c>
      <c r="S5" s="1011"/>
      <c r="T5" s="1028" t="s">
        <v>190</v>
      </c>
      <c r="U5" s="1011"/>
      <c r="V5" s="1027"/>
      <c r="W5" s="20"/>
    </row>
    <row r="6" spans="1:23" ht="30.75" customHeight="1">
      <c r="A6" s="1010"/>
      <c r="B6" s="39" t="s">
        <v>204</v>
      </c>
      <c r="C6" s="39" t="s">
        <v>205</v>
      </c>
      <c r="D6" s="39" t="s">
        <v>204</v>
      </c>
      <c r="E6" s="39" t="s">
        <v>205</v>
      </c>
      <c r="F6" s="39" t="s">
        <v>204</v>
      </c>
      <c r="G6" s="39" t="s">
        <v>205</v>
      </c>
      <c r="H6" s="39" t="s">
        <v>204</v>
      </c>
      <c r="I6" s="39" t="s">
        <v>205</v>
      </c>
      <c r="J6" s="39" t="s">
        <v>204</v>
      </c>
      <c r="K6" s="39" t="s">
        <v>205</v>
      </c>
      <c r="L6" s="39" t="s">
        <v>204</v>
      </c>
      <c r="M6" s="39" t="s">
        <v>205</v>
      </c>
      <c r="N6" s="39" t="s">
        <v>204</v>
      </c>
      <c r="O6" s="33" t="s">
        <v>206</v>
      </c>
      <c r="P6" s="10" t="s">
        <v>204</v>
      </c>
      <c r="Q6" s="33" t="s">
        <v>206</v>
      </c>
      <c r="R6" s="10" t="s">
        <v>204</v>
      </c>
      <c r="S6" s="33" t="s">
        <v>206</v>
      </c>
      <c r="T6" s="10" t="s">
        <v>204</v>
      </c>
      <c r="U6" s="33" t="s">
        <v>206</v>
      </c>
      <c r="V6" s="1027"/>
      <c r="W6" s="20"/>
    </row>
    <row r="7" spans="1:23" ht="30.75" customHeight="1">
      <c r="A7" s="1010"/>
      <c r="B7" s="17" t="s">
        <v>207</v>
      </c>
      <c r="C7" s="17" t="s">
        <v>207</v>
      </c>
      <c r="D7" s="17" t="s">
        <v>207</v>
      </c>
      <c r="E7" s="17" t="s">
        <v>207</v>
      </c>
      <c r="F7" s="17" t="s">
        <v>207</v>
      </c>
      <c r="G7" s="17" t="s">
        <v>207</v>
      </c>
      <c r="H7" s="17" t="s">
        <v>207</v>
      </c>
      <c r="I7" s="17" t="s">
        <v>207</v>
      </c>
      <c r="J7" s="17" t="s">
        <v>207</v>
      </c>
      <c r="K7" s="17" t="s">
        <v>207</v>
      </c>
      <c r="L7" s="17" t="s">
        <v>207</v>
      </c>
      <c r="M7" s="17" t="s">
        <v>207</v>
      </c>
      <c r="N7" s="17" t="s">
        <v>207</v>
      </c>
      <c r="O7" s="17" t="s">
        <v>208</v>
      </c>
      <c r="P7" s="17" t="s">
        <v>207</v>
      </c>
      <c r="Q7" s="17" t="s">
        <v>208</v>
      </c>
      <c r="R7" s="17" t="s">
        <v>207</v>
      </c>
      <c r="S7" s="17" t="s">
        <v>208</v>
      </c>
      <c r="T7" s="17" t="s">
        <v>207</v>
      </c>
      <c r="U7" s="17" t="s">
        <v>208</v>
      </c>
      <c r="V7" s="1027"/>
      <c r="W7" s="20"/>
    </row>
    <row r="8" spans="1:23" ht="30.75" customHeight="1">
      <c r="A8" s="1011"/>
      <c r="B8" s="12" t="s">
        <v>209</v>
      </c>
      <c r="C8" s="12" t="s">
        <v>210</v>
      </c>
      <c r="D8" s="12" t="s">
        <v>209</v>
      </c>
      <c r="E8" s="12" t="s">
        <v>210</v>
      </c>
      <c r="F8" s="12" t="s">
        <v>209</v>
      </c>
      <c r="G8" s="12" t="s">
        <v>210</v>
      </c>
      <c r="H8" s="12" t="s">
        <v>209</v>
      </c>
      <c r="I8" s="12" t="s">
        <v>210</v>
      </c>
      <c r="J8" s="12" t="s">
        <v>209</v>
      </c>
      <c r="K8" s="12" t="s">
        <v>210</v>
      </c>
      <c r="L8" s="12" t="s">
        <v>209</v>
      </c>
      <c r="M8" s="12" t="s">
        <v>210</v>
      </c>
      <c r="N8" s="12" t="s">
        <v>209</v>
      </c>
      <c r="O8" s="12" t="s">
        <v>211</v>
      </c>
      <c r="P8" s="12" t="s">
        <v>209</v>
      </c>
      <c r="Q8" s="12" t="s">
        <v>211</v>
      </c>
      <c r="R8" s="12" t="s">
        <v>209</v>
      </c>
      <c r="S8" s="12" t="s">
        <v>211</v>
      </c>
      <c r="T8" s="12" t="s">
        <v>209</v>
      </c>
      <c r="U8" s="12" t="s">
        <v>211</v>
      </c>
      <c r="V8" s="1028"/>
      <c r="W8" s="20"/>
    </row>
    <row r="9" spans="1:22" s="210" customFormat="1" ht="18.75" customHeight="1">
      <c r="A9" s="208" t="s">
        <v>138</v>
      </c>
      <c r="B9" s="280">
        <v>13543</v>
      </c>
      <c r="C9" s="282">
        <v>149936</v>
      </c>
      <c r="D9" s="282">
        <v>275</v>
      </c>
      <c r="E9" s="282">
        <v>28158</v>
      </c>
      <c r="F9" s="282">
        <v>265</v>
      </c>
      <c r="G9" s="282">
        <v>7685</v>
      </c>
      <c r="H9" s="282">
        <v>5174</v>
      </c>
      <c r="I9" s="282">
        <v>107276</v>
      </c>
      <c r="J9" s="282">
        <v>1208</v>
      </c>
      <c r="K9" s="282">
        <v>3002</v>
      </c>
      <c r="L9" s="282">
        <v>6621</v>
      </c>
      <c r="M9" s="282">
        <v>3815</v>
      </c>
      <c r="N9" s="282">
        <v>2353</v>
      </c>
      <c r="O9" s="331">
        <v>50219.6</v>
      </c>
      <c r="P9" s="282">
        <v>963</v>
      </c>
      <c r="Q9" s="331">
        <v>47769.99</v>
      </c>
      <c r="R9" s="282">
        <v>792</v>
      </c>
      <c r="S9" s="282">
        <v>2176.32</v>
      </c>
      <c r="T9" s="282">
        <v>598</v>
      </c>
      <c r="U9" s="1050">
        <v>273.29</v>
      </c>
      <c r="V9" s="208" t="s">
        <v>138</v>
      </c>
    </row>
    <row r="10" spans="1:22" s="210" customFormat="1" ht="18.75" customHeight="1">
      <c r="A10" s="208" t="s">
        <v>139</v>
      </c>
      <c r="B10" s="280">
        <v>13914</v>
      </c>
      <c r="C10" s="282">
        <v>140618</v>
      </c>
      <c r="D10" s="282">
        <v>271</v>
      </c>
      <c r="E10" s="282">
        <v>24631</v>
      </c>
      <c r="F10" s="282">
        <v>221</v>
      </c>
      <c r="G10" s="282">
        <v>8676</v>
      </c>
      <c r="H10" s="282">
        <v>5283</v>
      </c>
      <c r="I10" s="282">
        <v>97982</v>
      </c>
      <c r="J10" s="282">
        <v>1090</v>
      </c>
      <c r="K10" s="282">
        <v>5310</v>
      </c>
      <c r="L10" s="282">
        <v>7049</v>
      </c>
      <c r="M10" s="282">
        <v>4019</v>
      </c>
      <c r="N10" s="282">
        <v>2418</v>
      </c>
      <c r="O10" s="331">
        <v>40470</v>
      </c>
      <c r="P10" s="282">
        <v>999</v>
      </c>
      <c r="Q10" s="331">
        <v>38937</v>
      </c>
      <c r="R10" s="282">
        <v>808</v>
      </c>
      <c r="S10" s="282">
        <v>1061</v>
      </c>
      <c r="T10" s="282">
        <v>611</v>
      </c>
      <c r="U10" s="1050">
        <v>472</v>
      </c>
      <c r="V10" s="208" t="s">
        <v>139</v>
      </c>
    </row>
    <row r="11" spans="1:22" s="210" customFormat="1" ht="18.75" customHeight="1">
      <c r="A11" s="82" t="s">
        <v>153</v>
      </c>
      <c r="B11" s="280">
        <v>15025</v>
      </c>
      <c r="C11" s="282">
        <v>143526</v>
      </c>
      <c r="D11" s="282">
        <v>133</v>
      </c>
      <c r="E11" s="282">
        <v>22845</v>
      </c>
      <c r="F11" s="282">
        <v>221</v>
      </c>
      <c r="G11" s="282">
        <v>9151</v>
      </c>
      <c r="H11" s="282">
        <v>5349</v>
      </c>
      <c r="I11" s="282">
        <v>94488</v>
      </c>
      <c r="J11" s="282">
        <v>1189</v>
      </c>
      <c r="K11" s="282">
        <v>11450</v>
      </c>
      <c r="L11" s="282">
        <v>8133</v>
      </c>
      <c r="M11" s="282">
        <v>5592</v>
      </c>
      <c r="N11" s="282">
        <v>2641</v>
      </c>
      <c r="O11" s="331">
        <v>36397</v>
      </c>
      <c r="P11" s="282">
        <v>1166</v>
      </c>
      <c r="Q11" s="331">
        <v>35460</v>
      </c>
      <c r="R11" s="282">
        <v>838</v>
      </c>
      <c r="S11" s="282">
        <v>663</v>
      </c>
      <c r="T11" s="282">
        <v>637</v>
      </c>
      <c r="U11" s="1050">
        <v>274</v>
      </c>
      <c r="V11" s="208" t="s">
        <v>153</v>
      </c>
    </row>
    <row r="12" spans="1:22" s="213" customFormat="1" ht="18.75" customHeight="1">
      <c r="A12" s="223" t="s">
        <v>140</v>
      </c>
      <c r="B12" s="359">
        <v>17466</v>
      </c>
      <c r="C12" s="332">
        <v>137753</v>
      </c>
      <c r="D12" s="332">
        <v>159</v>
      </c>
      <c r="E12" s="332">
        <v>24681</v>
      </c>
      <c r="F12" s="332">
        <v>249</v>
      </c>
      <c r="G12" s="332">
        <v>8719</v>
      </c>
      <c r="H12" s="332">
        <v>5354</v>
      </c>
      <c r="I12" s="332">
        <v>93278</v>
      </c>
      <c r="J12" s="332">
        <v>1424</v>
      </c>
      <c r="K12" s="332">
        <v>3235</v>
      </c>
      <c r="L12" s="332">
        <v>10280</v>
      </c>
      <c r="M12" s="332">
        <v>6990</v>
      </c>
      <c r="N12" s="332">
        <f>SUM(P12,R12,T12)</f>
        <v>2687</v>
      </c>
      <c r="O12" s="333">
        <v>35415</v>
      </c>
      <c r="P12" s="332">
        <v>1185</v>
      </c>
      <c r="Q12" s="351">
        <v>34416</v>
      </c>
      <c r="R12" s="332">
        <v>861</v>
      </c>
      <c r="S12" s="351">
        <v>732</v>
      </c>
      <c r="T12" s="332">
        <v>641</v>
      </c>
      <c r="U12" s="353">
        <v>267</v>
      </c>
      <c r="V12" s="227" t="s">
        <v>958</v>
      </c>
    </row>
    <row r="13" spans="1:22" s="213" customFormat="1" ht="18.75" customHeight="1">
      <c r="A13" s="223" t="s">
        <v>752</v>
      </c>
      <c r="B13" s="359">
        <v>20897</v>
      </c>
      <c r="C13" s="332">
        <v>139772</v>
      </c>
      <c r="D13" s="332">
        <v>164</v>
      </c>
      <c r="E13" s="332">
        <v>26241</v>
      </c>
      <c r="F13" s="332">
        <v>247</v>
      </c>
      <c r="G13" s="332">
        <v>9242</v>
      </c>
      <c r="H13" s="332">
        <v>5390</v>
      </c>
      <c r="I13" s="332">
        <v>93935</v>
      </c>
      <c r="J13" s="332">
        <v>1469</v>
      </c>
      <c r="K13" s="332">
        <v>3162</v>
      </c>
      <c r="L13" s="332">
        <v>10917</v>
      </c>
      <c r="M13" s="332">
        <v>7192468.011999998</v>
      </c>
      <c r="N13" s="332">
        <v>2710</v>
      </c>
      <c r="O13" s="333">
        <v>36254</v>
      </c>
      <c r="P13" s="332">
        <v>1197</v>
      </c>
      <c r="Q13" s="351">
        <v>35208</v>
      </c>
      <c r="R13" s="332">
        <v>868</v>
      </c>
      <c r="S13" s="351">
        <v>772</v>
      </c>
      <c r="T13" s="332">
        <v>645</v>
      </c>
      <c r="U13" s="353">
        <v>274</v>
      </c>
      <c r="V13" s="227" t="s">
        <v>752</v>
      </c>
    </row>
    <row r="14" spans="1:22" s="213" customFormat="1" ht="18.75" customHeight="1">
      <c r="A14" s="211" t="s">
        <v>755</v>
      </c>
      <c r="B14" s="1051">
        <v>18279</v>
      </c>
      <c r="C14" s="1052">
        <v>139244</v>
      </c>
      <c r="D14" s="1052">
        <v>164</v>
      </c>
      <c r="E14" s="1052">
        <v>27852</v>
      </c>
      <c r="F14" s="1052">
        <v>246</v>
      </c>
      <c r="G14" s="1052">
        <v>10198</v>
      </c>
      <c r="H14" s="1052">
        <v>5424</v>
      </c>
      <c r="I14" s="1052">
        <v>93559</v>
      </c>
      <c r="J14" s="1052">
        <v>1595</v>
      </c>
      <c r="K14" s="1052">
        <v>3509</v>
      </c>
      <c r="L14" s="1054">
        <v>10850</v>
      </c>
      <c r="M14" s="1052">
        <v>4126</v>
      </c>
      <c r="N14" s="1052">
        <v>2809</v>
      </c>
      <c r="O14" s="1052">
        <v>36497</v>
      </c>
      <c r="P14" s="1052">
        <v>1284</v>
      </c>
      <c r="Q14" s="1052">
        <v>35202</v>
      </c>
      <c r="R14" s="1052">
        <v>874</v>
      </c>
      <c r="S14" s="1052">
        <v>1027</v>
      </c>
      <c r="T14" s="1052">
        <v>651</v>
      </c>
      <c r="U14" s="1052">
        <v>268</v>
      </c>
      <c r="V14" s="212" t="s">
        <v>753</v>
      </c>
    </row>
    <row r="15" spans="1:24" s="210" customFormat="1" ht="18.75" customHeight="1">
      <c r="A15" s="231" t="s">
        <v>212</v>
      </c>
      <c r="B15" s="1055">
        <v>18240</v>
      </c>
      <c r="C15" s="1056">
        <v>10973</v>
      </c>
      <c r="D15" s="1056">
        <v>162</v>
      </c>
      <c r="E15" s="1056">
        <v>1942</v>
      </c>
      <c r="F15" s="1056">
        <v>240</v>
      </c>
      <c r="G15" s="1056">
        <v>753</v>
      </c>
      <c r="H15" s="1056">
        <v>5410</v>
      </c>
      <c r="I15" s="1056">
        <v>7855</v>
      </c>
      <c r="J15" s="1056">
        <v>1592</v>
      </c>
      <c r="K15" s="1056">
        <v>132</v>
      </c>
      <c r="L15" s="1057">
        <v>10836</v>
      </c>
      <c r="M15" s="1058">
        <v>291</v>
      </c>
      <c r="N15" s="1056">
        <v>2783</v>
      </c>
      <c r="O15" s="1056">
        <v>3054</v>
      </c>
      <c r="P15" s="1056">
        <v>1270</v>
      </c>
      <c r="Q15" s="1056">
        <v>2933</v>
      </c>
      <c r="R15" s="1056">
        <v>868</v>
      </c>
      <c r="S15" s="1056">
        <v>74</v>
      </c>
      <c r="T15" s="1056">
        <v>645</v>
      </c>
      <c r="U15" s="1059">
        <v>47</v>
      </c>
      <c r="V15" s="232" t="s">
        <v>213</v>
      </c>
      <c r="X15" s="233"/>
    </row>
    <row r="16" spans="1:24" s="210" customFormat="1" ht="18.75" customHeight="1">
      <c r="A16" s="231" t="s">
        <v>214</v>
      </c>
      <c r="B16" s="1055">
        <v>18241</v>
      </c>
      <c r="C16" s="1056">
        <v>10318</v>
      </c>
      <c r="D16" s="1056">
        <v>160</v>
      </c>
      <c r="E16" s="1056">
        <v>1853</v>
      </c>
      <c r="F16" s="1056">
        <v>241</v>
      </c>
      <c r="G16" s="1056">
        <v>753</v>
      </c>
      <c r="H16" s="1056">
        <v>5410</v>
      </c>
      <c r="I16" s="1056">
        <v>7384</v>
      </c>
      <c r="J16" s="1056">
        <v>1591</v>
      </c>
      <c r="K16" s="1056">
        <v>75</v>
      </c>
      <c r="L16" s="1057">
        <v>10839</v>
      </c>
      <c r="M16" s="1058">
        <v>253</v>
      </c>
      <c r="N16" s="1056">
        <v>2780</v>
      </c>
      <c r="O16" s="1056">
        <v>3036</v>
      </c>
      <c r="P16" s="1056">
        <v>1273</v>
      </c>
      <c r="Q16" s="1056">
        <v>2934</v>
      </c>
      <c r="R16" s="1056">
        <v>867</v>
      </c>
      <c r="S16" s="1056">
        <v>75</v>
      </c>
      <c r="T16" s="1056">
        <v>640</v>
      </c>
      <c r="U16" s="1059">
        <v>27</v>
      </c>
      <c r="V16" s="234" t="s">
        <v>215</v>
      </c>
      <c r="X16" s="233"/>
    </row>
    <row r="17" spans="1:24" s="210" customFormat="1" ht="18.75" customHeight="1">
      <c r="A17" s="231" t="s">
        <v>216</v>
      </c>
      <c r="B17" s="1055">
        <v>18240</v>
      </c>
      <c r="C17" s="1056">
        <v>11703</v>
      </c>
      <c r="D17" s="1056">
        <v>160</v>
      </c>
      <c r="E17" s="1056">
        <v>2403</v>
      </c>
      <c r="F17" s="1056">
        <v>241</v>
      </c>
      <c r="G17" s="1056">
        <v>871</v>
      </c>
      <c r="H17" s="1056">
        <v>5410</v>
      </c>
      <c r="I17" s="1056">
        <v>7921</v>
      </c>
      <c r="J17" s="1056">
        <v>1591</v>
      </c>
      <c r="K17" s="1056">
        <v>250</v>
      </c>
      <c r="L17" s="1057">
        <v>10838</v>
      </c>
      <c r="M17" s="1058">
        <v>258</v>
      </c>
      <c r="N17" s="1056">
        <v>2779</v>
      </c>
      <c r="O17" s="1056">
        <v>3028</v>
      </c>
      <c r="P17" s="1056">
        <v>1272</v>
      </c>
      <c r="Q17" s="1056">
        <v>2934</v>
      </c>
      <c r="R17" s="1056">
        <v>865</v>
      </c>
      <c r="S17" s="1056">
        <v>74</v>
      </c>
      <c r="T17" s="1056">
        <v>642</v>
      </c>
      <c r="U17" s="1059">
        <v>20</v>
      </c>
      <c r="V17" s="232" t="s">
        <v>217</v>
      </c>
      <c r="X17" s="233"/>
    </row>
    <row r="18" spans="1:24" s="210" customFormat="1" ht="18.75" customHeight="1">
      <c r="A18" s="231" t="s">
        <v>218</v>
      </c>
      <c r="B18" s="1055">
        <v>18246</v>
      </c>
      <c r="C18" s="1056">
        <v>11676</v>
      </c>
      <c r="D18" s="1056">
        <v>160</v>
      </c>
      <c r="E18" s="1056">
        <v>2443</v>
      </c>
      <c r="F18" s="1056">
        <v>242</v>
      </c>
      <c r="G18" s="1056">
        <v>864</v>
      </c>
      <c r="H18" s="1056">
        <v>5414</v>
      </c>
      <c r="I18" s="1056">
        <v>7638</v>
      </c>
      <c r="J18" s="1056">
        <v>1590</v>
      </c>
      <c r="K18" s="1056">
        <v>641</v>
      </c>
      <c r="L18" s="1057">
        <v>10840</v>
      </c>
      <c r="M18" s="1058">
        <v>90</v>
      </c>
      <c r="N18" s="1056">
        <v>2780</v>
      </c>
      <c r="O18" s="1056">
        <v>3024</v>
      </c>
      <c r="P18" s="1056">
        <v>1274</v>
      </c>
      <c r="Q18" s="1056">
        <v>2934</v>
      </c>
      <c r="R18" s="1056">
        <v>865</v>
      </c>
      <c r="S18" s="1056">
        <v>70</v>
      </c>
      <c r="T18" s="1056">
        <v>641</v>
      </c>
      <c r="U18" s="1059">
        <v>20</v>
      </c>
      <c r="V18" s="232" t="s">
        <v>219</v>
      </c>
      <c r="X18" s="233"/>
    </row>
    <row r="19" spans="1:24" s="210" customFormat="1" ht="18.75" customHeight="1">
      <c r="A19" s="231" t="s">
        <v>220</v>
      </c>
      <c r="B19" s="1055">
        <v>18250</v>
      </c>
      <c r="C19" s="1056">
        <v>12338</v>
      </c>
      <c r="D19" s="1056">
        <v>161</v>
      </c>
      <c r="E19" s="1056">
        <v>2498</v>
      </c>
      <c r="F19" s="1056">
        <v>242</v>
      </c>
      <c r="G19" s="1056">
        <v>908</v>
      </c>
      <c r="H19" s="1056">
        <v>5415</v>
      </c>
      <c r="I19" s="1056">
        <v>7900</v>
      </c>
      <c r="J19" s="1056">
        <v>1590</v>
      </c>
      <c r="K19" s="1056">
        <v>672</v>
      </c>
      <c r="L19" s="1057">
        <v>10842</v>
      </c>
      <c r="M19" s="1058">
        <v>360</v>
      </c>
      <c r="N19" s="1056">
        <v>2777</v>
      </c>
      <c r="O19" s="1056">
        <v>3030</v>
      </c>
      <c r="P19" s="1056">
        <v>1276</v>
      </c>
      <c r="Q19" s="1056">
        <v>2934</v>
      </c>
      <c r="R19" s="1056">
        <v>864</v>
      </c>
      <c r="S19" s="1056">
        <v>76</v>
      </c>
      <c r="T19" s="1056">
        <v>637</v>
      </c>
      <c r="U19" s="1059">
        <v>20</v>
      </c>
      <c r="V19" s="232" t="s">
        <v>221</v>
      </c>
      <c r="X19" s="233"/>
    </row>
    <row r="20" spans="1:24" s="210" customFormat="1" ht="18.75" customHeight="1">
      <c r="A20" s="231" t="s">
        <v>222</v>
      </c>
      <c r="B20" s="1055">
        <v>18261</v>
      </c>
      <c r="C20" s="1056">
        <v>11670</v>
      </c>
      <c r="D20" s="1056">
        <v>161</v>
      </c>
      <c r="E20" s="1056">
        <v>2292</v>
      </c>
      <c r="F20" s="1056">
        <v>245</v>
      </c>
      <c r="G20" s="1056">
        <v>836</v>
      </c>
      <c r="H20" s="1056">
        <v>5418</v>
      </c>
      <c r="I20" s="1056">
        <v>7759</v>
      </c>
      <c r="J20" s="1056">
        <v>1591</v>
      </c>
      <c r="K20" s="1056">
        <v>341</v>
      </c>
      <c r="L20" s="1057">
        <v>10846</v>
      </c>
      <c r="M20" s="1058">
        <v>442</v>
      </c>
      <c r="N20" s="1056">
        <v>2781</v>
      </c>
      <c r="O20" s="1056">
        <v>3030</v>
      </c>
      <c r="P20" s="1056">
        <v>1280</v>
      </c>
      <c r="Q20" s="1056">
        <v>2933</v>
      </c>
      <c r="R20" s="1056">
        <v>863</v>
      </c>
      <c r="S20" s="1056">
        <v>76</v>
      </c>
      <c r="T20" s="1056">
        <v>638</v>
      </c>
      <c r="U20" s="1059">
        <v>21</v>
      </c>
      <c r="V20" s="232" t="s">
        <v>223</v>
      </c>
      <c r="X20" s="233"/>
    </row>
    <row r="21" spans="1:24" s="210" customFormat="1" ht="18.75" customHeight="1">
      <c r="A21" s="231" t="s">
        <v>224</v>
      </c>
      <c r="B21" s="1055">
        <v>18265</v>
      </c>
      <c r="C21" s="1056">
        <v>11790</v>
      </c>
      <c r="D21" s="1056">
        <v>162</v>
      </c>
      <c r="E21" s="1056">
        <v>2337</v>
      </c>
      <c r="F21" s="1056">
        <v>245</v>
      </c>
      <c r="G21" s="1056">
        <v>944</v>
      </c>
      <c r="H21" s="1056">
        <v>5419</v>
      </c>
      <c r="I21" s="1056">
        <v>7952</v>
      </c>
      <c r="J21" s="1056">
        <v>1592</v>
      </c>
      <c r="K21" s="1056">
        <v>127</v>
      </c>
      <c r="L21" s="1057">
        <v>10847</v>
      </c>
      <c r="M21" s="1058">
        <v>430</v>
      </c>
      <c r="N21" s="1056">
        <v>2781</v>
      </c>
      <c r="O21" s="1056">
        <v>3030</v>
      </c>
      <c r="P21" s="1056">
        <v>1281</v>
      </c>
      <c r="Q21" s="1056">
        <v>2933</v>
      </c>
      <c r="R21" s="1056">
        <v>861</v>
      </c>
      <c r="S21" s="1056">
        <v>79</v>
      </c>
      <c r="T21" s="1056">
        <v>639</v>
      </c>
      <c r="U21" s="1059">
        <v>18</v>
      </c>
      <c r="V21" s="232" t="s">
        <v>225</v>
      </c>
      <c r="X21" s="233"/>
    </row>
    <row r="22" spans="1:24" s="210" customFormat="1" ht="18.75" customHeight="1">
      <c r="A22" s="231" t="s">
        <v>226</v>
      </c>
      <c r="B22" s="1055">
        <v>18270</v>
      </c>
      <c r="C22" s="1056">
        <v>11565</v>
      </c>
      <c r="D22" s="1056">
        <v>163</v>
      </c>
      <c r="E22" s="1056">
        <v>2086</v>
      </c>
      <c r="F22" s="1056">
        <v>243</v>
      </c>
      <c r="G22" s="1056">
        <v>867</v>
      </c>
      <c r="H22" s="1056">
        <v>5421</v>
      </c>
      <c r="I22" s="1056">
        <v>7978</v>
      </c>
      <c r="J22" s="1056">
        <v>1593</v>
      </c>
      <c r="K22" s="1056">
        <v>101</v>
      </c>
      <c r="L22" s="1057">
        <v>10850</v>
      </c>
      <c r="M22" s="1058">
        <v>533</v>
      </c>
      <c r="N22" s="1056">
        <v>2790</v>
      </c>
      <c r="O22" s="1056">
        <v>3029</v>
      </c>
      <c r="P22" s="1056">
        <v>1284</v>
      </c>
      <c r="Q22" s="1056">
        <v>2933</v>
      </c>
      <c r="R22" s="1056">
        <v>863</v>
      </c>
      <c r="S22" s="1056">
        <v>81</v>
      </c>
      <c r="T22" s="1056">
        <v>643</v>
      </c>
      <c r="U22" s="1059">
        <v>15</v>
      </c>
      <c r="V22" s="232" t="s">
        <v>227</v>
      </c>
      <c r="X22" s="233"/>
    </row>
    <row r="23" spans="1:24" s="210" customFormat="1" ht="18.75" customHeight="1">
      <c r="A23" s="231" t="s">
        <v>266</v>
      </c>
      <c r="B23" s="1055">
        <v>18273</v>
      </c>
      <c r="C23" s="1056">
        <v>11658</v>
      </c>
      <c r="D23" s="1056">
        <v>163</v>
      </c>
      <c r="E23" s="1056">
        <v>2420</v>
      </c>
      <c r="F23" s="1056">
        <v>245</v>
      </c>
      <c r="G23" s="1056">
        <v>854</v>
      </c>
      <c r="H23" s="1056">
        <v>5422</v>
      </c>
      <c r="I23" s="1056">
        <v>7747</v>
      </c>
      <c r="J23" s="1056">
        <v>1593</v>
      </c>
      <c r="K23" s="1056">
        <v>307</v>
      </c>
      <c r="L23" s="1057">
        <v>10850</v>
      </c>
      <c r="M23" s="1058">
        <v>330</v>
      </c>
      <c r="N23" s="1056">
        <v>2790</v>
      </c>
      <c r="O23" s="1056">
        <v>3045</v>
      </c>
      <c r="P23" s="1056">
        <v>1284</v>
      </c>
      <c r="Q23" s="1056">
        <v>2933</v>
      </c>
      <c r="R23" s="1056">
        <v>863</v>
      </c>
      <c r="S23" s="1056">
        <v>94</v>
      </c>
      <c r="T23" s="1056">
        <v>643</v>
      </c>
      <c r="U23" s="1059">
        <v>18</v>
      </c>
      <c r="V23" s="232" t="s">
        <v>267</v>
      </c>
      <c r="X23" s="233"/>
    </row>
    <row r="24" spans="1:24" s="210" customFormat="1" ht="18.75" customHeight="1">
      <c r="A24" s="231" t="s">
        <v>268</v>
      </c>
      <c r="B24" s="1055">
        <v>18278</v>
      </c>
      <c r="C24" s="1056">
        <v>12318</v>
      </c>
      <c r="D24" s="1056">
        <v>164</v>
      </c>
      <c r="E24" s="1056">
        <v>2700</v>
      </c>
      <c r="F24" s="1056">
        <v>246</v>
      </c>
      <c r="G24" s="1056">
        <v>893</v>
      </c>
      <c r="H24" s="1056">
        <v>5423</v>
      </c>
      <c r="I24" s="1056">
        <v>7851</v>
      </c>
      <c r="J24" s="1056">
        <v>1595</v>
      </c>
      <c r="K24" s="1056">
        <v>438</v>
      </c>
      <c r="L24" s="1057">
        <v>10850</v>
      </c>
      <c r="M24" s="1058">
        <v>436</v>
      </c>
      <c r="N24" s="1056">
        <v>2793</v>
      </c>
      <c r="O24" s="1056">
        <v>3054</v>
      </c>
      <c r="P24" s="1056">
        <v>1284</v>
      </c>
      <c r="Q24" s="1056">
        <v>2933</v>
      </c>
      <c r="R24" s="1056">
        <v>866</v>
      </c>
      <c r="S24" s="1056">
        <v>102</v>
      </c>
      <c r="T24" s="1056">
        <v>643</v>
      </c>
      <c r="U24" s="1059">
        <v>19</v>
      </c>
      <c r="V24" s="232" t="s">
        <v>269</v>
      </c>
      <c r="X24" s="233"/>
    </row>
    <row r="25" spans="1:24" s="210" customFormat="1" ht="18.75" customHeight="1">
      <c r="A25" s="231" t="s">
        <v>270</v>
      </c>
      <c r="B25" s="1055">
        <v>18279</v>
      </c>
      <c r="C25" s="1056">
        <v>11601</v>
      </c>
      <c r="D25" s="1056">
        <v>164</v>
      </c>
      <c r="E25" s="1056">
        <v>2487</v>
      </c>
      <c r="F25" s="1056">
        <v>246</v>
      </c>
      <c r="G25" s="1056">
        <v>830</v>
      </c>
      <c r="H25" s="1056">
        <v>5424</v>
      </c>
      <c r="I25" s="1056">
        <v>7683</v>
      </c>
      <c r="J25" s="1056">
        <v>1595</v>
      </c>
      <c r="K25" s="1056">
        <v>224</v>
      </c>
      <c r="L25" s="1057">
        <v>10850</v>
      </c>
      <c r="M25" s="1058">
        <v>377</v>
      </c>
      <c r="N25" s="1056">
        <v>2804</v>
      </c>
      <c r="O25" s="1056">
        <v>3055</v>
      </c>
      <c r="P25" s="1056">
        <v>1284</v>
      </c>
      <c r="Q25" s="1056">
        <v>2934</v>
      </c>
      <c r="R25" s="1056">
        <v>870</v>
      </c>
      <c r="S25" s="1056">
        <v>100</v>
      </c>
      <c r="T25" s="1056">
        <v>650</v>
      </c>
      <c r="U25" s="1059">
        <v>21</v>
      </c>
      <c r="V25" s="232" t="s">
        <v>271</v>
      </c>
      <c r="X25" s="233"/>
    </row>
    <row r="26" spans="1:24" s="210" customFormat="1" ht="18.75" customHeight="1">
      <c r="A26" s="235" t="s">
        <v>272</v>
      </c>
      <c r="B26" s="1060">
        <v>18279</v>
      </c>
      <c r="C26" s="1061">
        <v>11634</v>
      </c>
      <c r="D26" s="1061">
        <v>164</v>
      </c>
      <c r="E26" s="1061">
        <v>2391</v>
      </c>
      <c r="F26" s="1061">
        <v>246</v>
      </c>
      <c r="G26" s="1061">
        <v>825</v>
      </c>
      <c r="H26" s="1061">
        <v>5424</v>
      </c>
      <c r="I26" s="1061">
        <v>7891</v>
      </c>
      <c r="J26" s="1061">
        <v>1595</v>
      </c>
      <c r="K26" s="1061">
        <v>201</v>
      </c>
      <c r="L26" s="1062">
        <v>10850</v>
      </c>
      <c r="M26" s="1063">
        <v>326</v>
      </c>
      <c r="N26" s="1061">
        <v>2809</v>
      </c>
      <c r="O26" s="1061">
        <v>3082</v>
      </c>
      <c r="P26" s="1061">
        <v>1284</v>
      </c>
      <c r="Q26" s="1061">
        <v>2934</v>
      </c>
      <c r="R26" s="1061">
        <v>874</v>
      </c>
      <c r="S26" s="1061">
        <v>126</v>
      </c>
      <c r="T26" s="1061">
        <v>651</v>
      </c>
      <c r="U26" s="1064">
        <v>22</v>
      </c>
      <c r="V26" s="236" t="s">
        <v>273</v>
      </c>
      <c r="X26" s="233"/>
    </row>
    <row r="27" spans="1:22" ht="15" customHeight="1">
      <c r="A27" s="184" t="s">
        <v>973</v>
      </c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29"/>
      <c r="P27" s="429"/>
      <c r="Q27" s="429"/>
      <c r="R27" s="429"/>
      <c r="S27" s="429"/>
      <c r="T27" s="387" t="s">
        <v>864</v>
      </c>
      <c r="U27" s="19"/>
      <c r="V27" s="25"/>
    </row>
    <row r="28" ht="15" customHeight="1">
      <c r="A28" s="27" t="s">
        <v>630</v>
      </c>
    </row>
    <row r="29" ht="15" customHeight="1">
      <c r="A29" s="1" t="s">
        <v>631</v>
      </c>
    </row>
  </sheetData>
  <mergeCells count="25">
    <mergeCell ref="P5:Q5"/>
    <mergeCell ref="R5:S5"/>
    <mergeCell ref="T5:U5"/>
    <mergeCell ref="P4:Q4"/>
    <mergeCell ref="R4:S4"/>
    <mergeCell ref="T4:U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A1:V1"/>
    <mergeCell ref="B3:M3"/>
    <mergeCell ref="N3:U3"/>
    <mergeCell ref="B4:C4"/>
    <mergeCell ref="D4:E4"/>
    <mergeCell ref="F4:G4"/>
    <mergeCell ref="H4:I4"/>
    <mergeCell ref="A3:A8"/>
    <mergeCell ref="V3:V8"/>
    <mergeCell ref="J4:K4"/>
  </mergeCells>
  <printOptions/>
  <pageMargins left="0.39" right="0.54" top="0.984251968503937" bottom="0.984251968503937" header="0.5118110236220472" footer="0.5118110236220472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3" sqref="J3:J4"/>
    </sheetView>
  </sheetViews>
  <sheetFormatPr defaultColWidth="9.140625" defaultRowHeight="12.75"/>
  <cols>
    <col min="1" max="1" width="15.00390625" style="1" customWidth="1"/>
    <col min="2" max="9" width="15.140625" style="1" customWidth="1"/>
    <col min="10" max="10" width="18.00390625" style="1" customWidth="1"/>
    <col min="11" max="16384" width="9.140625" style="1" customWidth="1"/>
  </cols>
  <sheetData>
    <row r="1" spans="1:10" ht="32.25" customHeight="1">
      <c r="A1" s="1088" t="s">
        <v>479</v>
      </c>
      <c r="B1" s="1088"/>
      <c r="C1" s="1088"/>
      <c r="D1" s="1088"/>
      <c r="E1" s="1088"/>
      <c r="F1" s="1088"/>
      <c r="G1" s="1088"/>
      <c r="H1" s="1088"/>
      <c r="I1" s="1088"/>
      <c r="J1" s="1088"/>
    </row>
    <row r="2" spans="1:10" ht="18" customHeight="1">
      <c r="A2" s="1" t="s">
        <v>843</v>
      </c>
      <c r="B2" s="21"/>
      <c r="C2" s="21"/>
      <c r="D2" s="21"/>
      <c r="E2" s="21"/>
      <c r="F2" s="21"/>
      <c r="G2" s="21"/>
      <c r="H2" s="21"/>
      <c r="I2" s="21"/>
      <c r="J2" s="24" t="s">
        <v>844</v>
      </c>
    </row>
    <row r="3" spans="1:10" ht="42" customHeight="1">
      <c r="A3" s="1009" t="s">
        <v>564</v>
      </c>
      <c r="B3" s="1032" t="s">
        <v>845</v>
      </c>
      <c r="C3" s="1031"/>
      <c r="D3" s="1029" t="s">
        <v>846</v>
      </c>
      <c r="E3" s="1031"/>
      <c r="F3" s="1029" t="s">
        <v>847</v>
      </c>
      <c r="G3" s="1031"/>
      <c r="H3" s="1029" t="s">
        <v>848</v>
      </c>
      <c r="I3" s="1031"/>
      <c r="J3" s="1243" t="s">
        <v>767</v>
      </c>
    </row>
    <row r="4" spans="1:10" ht="42" customHeight="1">
      <c r="A4" s="1038" t="s">
        <v>565</v>
      </c>
      <c r="B4" s="94" t="s">
        <v>849</v>
      </c>
      <c r="C4" s="107" t="s">
        <v>850</v>
      </c>
      <c r="D4" s="94" t="s">
        <v>849</v>
      </c>
      <c r="E4" s="107" t="s">
        <v>850</v>
      </c>
      <c r="F4" s="94" t="s">
        <v>849</v>
      </c>
      <c r="G4" s="107" t="s">
        <v>850</v>
      </c>
      <c r="H4" s="94" t="s">
        <v>849</v>
      </c>
      <c r="I4" s="107" t="s">
        <v>850</v>
      </c>
      <c r="J4" s="16" t="s">
        <v>567</v>
      </c>
    </row>
    <row r="5" spans="1:10" s="210" customFormat="1" ht="42" customHeight="1">
      <c r="A5" s="82" t="s">
        <v>138</v>
      </c>
      <c r="B5" s="222">
        <v>14993494</v>
      </c>
      <c r="C5" s="222">
        <v>1356417</v>
      </c>
      <c r="D5" s="275">
        <v>3619913</v>
      </c>
      <c r="E5" s="275">
        <v>163140</v>
      </c>
      <c r="F5" s="275">
        <v>3396255</v>
      </c>
      <c r="G5" s="275">
        <v>943229</v>
      </c>
      <c r="H5" s="275">
        <v>7977326</v>
      </c>
      <c r="I5" s="221">
        <v>250048</v>
      </c>
      <c r="J5" s="208" t="s">
        <v>138</v>
      </c>
    </row>
    <row r="6" spans="1:10" s="210" customFormat="1" ht="42" customHeight="1">
      <c r="A6" s="82" t="s">
        <v>139</v>
      </c>
      <c r="B6" s="222">
        <v>16155312</v>
      </c>
      <c r="C6" s="222">
        <v>1361938</v>
      </c>
      <c r="D6" s="275">
        <v>4039656</v>
      </c>
      <c r="E6" s="275">
        <v>159739</v>
      </c>
      <c r="F6" s="275">
        <v>3471769</v>
      </c>
      <c r="G6" s="275">
        <v>994043</v>
      </c>
      <c r="H6" s="275">
        <v>8643888</v>
      </c>
      <c r="I6" s="221">
        <v>208155</v>
      </c>
      <c r="J6" s="208" t="s">
        <v>139</v>
      </c>
    </row>
    <row r="7" spans="1:10" s="210" customFormat="1" ht="42" customHeight="1">
      <c r="A7" s="82" t="s">
        <v>153</v>
      </c>
      <c r="B7" s="222">
        <v>14995680</v>
      </c>
      <c r="C7" s="222">
        <v>1310586</v>
      </c>
      <c r="D7" s="275">
        <v>4187137</v>
      </c>
      <c r="E7" s="275">
        <v>145442</v>
      </c>
      <c r="F7" s="275">
        <v>3480171</v>
      </c>
      <c r="G7" s="275">
        <v>981977</v>
      </c>
      <c r="H7" s="275">
        <v>7328372</v>
      </c>
      <c r="I7" s="221">
        <v>183167</v>
      </c>
      <c r="J7" s="208" t="s">
        <v>153</v>
      </c>
    </row>
    <row r="8" spans="1:10" s="225" customFormat="1" ht="42" customHeight="1">
      <c r="A8" s="223" t="s">
        <v>140</v>
      </c>
      <c r="B8" s="229">
        <v>15962376</v>
      </c>
      <c r="C8" s="229">
        <v>1294275</v>
      </c>
      <c r="D8" s="229">
        <v>4282473</v>
      </c>
      <c r="E8" s="229">
        <v>95852</v>
      </c>
      <c r="F8" s="229">
        <v>3729248</v>
      </c>
      <c r="G8" s="229">
        <v>1073504</v>
      </c>
      <c r="H8" s="229">
        <v>7950655</v>
      </c>
      <c r="I8" s="229">
        <v>124919</v>
      </c>
      <c r="J8" s="227" t="s">
        <v>140</v>
      </c>
    </row>
    <row r="9" spans="1:10" s="225" customFormat="1" ht="42" customHeight="1">
      <c r="A9" s="223" t="s">
        <v>752</v>
      </c>
      <c r="B9" s="229">
        <v>16451573</v>
      </c>
      <c r="C9" s="229">
        <v>1323057</v>
      </c>
      <c r="D9" s="229">
        <v>4387859</v>
      </c>
      <c r="E9" s="229">
        <v>96266</v>
      </c>
      <c r="F9" s="229">
        <v>3876496</v>
      </c>
      <c r="G9" s="229">
        <v>1119941</v>
      </c>
      <c r="H9" s="229">
        <v>8187218</v>
      </c>
      <c r="I9" s="229">
        <v>106850</v>
      </c>
      <c r="J9" s="227" t="s">
        <v>752</v>
      </c>
    </row>
    <row r="10" spans="1:10" s="213" customFormat="1" ht="42" customHeight="1">
      <c r="A10" s="211" t="s">
        <v>755</v>
      </c>
      <c r="B10" s="867">
        <f aca="true" t="shared" si="0" ref="B10:I10">SUM(B11:B13)</f>
        <v>16526174</v>
      </c>
      <c r="C10" s="867">
        <f t="shared" si="0"/>
        <v>1460242</v>
      </c>
      <c r="D10" s="867">
        <f t="shared" si="0"/>
        <v>4010447</v>
      </c>
      <c r="E10" s="867">
        <f t="shared" si="0"/>
        <v>84027</v>
      </c>
      <c r="F10" s="867">
        <f>SUM(F11:F13)</f>
        <v>3869144</v>
      </c>
      <c r="G10" s="867">
        <f t="shared" si="0"/>
        <v>1276238</v>
      </c>
      <c r="H10" s="867">
        <f t="shared" si="0"/>
        <v>8646583</v>
      </c>
      <c r="I10" s="867">
        <f t="shared" si="0"/>
        <v>99977</v>
      </c>
      <c r="J10" s="212" t="s">
        <v>754</v>
      </c>
    </row>
    <row r="11" spans="1:10" s="210" customFormat="1" ht="42" customHeight="1">
      <c r="A11" s="214" t="s">
        <v>836</v>
      </c>
      <c r="B11" s="874">
        <v>1480149</v>
      </c>
      <c r="C11" s="604">
        <v>270456</v>
      </c>
      <c r="D11" s="882">
        <v>737556</v>
      </c>
      <c r="E11" s="882">
        <v>307</v>
      </c>
      <c r="F11" s="882">
        <v>89226</v>
      </c>
      <c r="G11" s="882">
        <v>239723</v>
      </c>
      <c r="H11" s="882">
        <v>653367</v>
      </c>
      <c r="I11" s="876">
        <v>30426</v>
      </c>
      <c r="J11" s="232" t="s">
        <v>837</v>
      </c>
    </row>
    <row r="12" spans="1:10" s="210" customFormat="1" ht="42" customHeight="1">
      <c r="A12" s="214" t="s">
        <v>838</v>
      </c>
      <c r="B12" s="874">
        <v>10893703</v>
      </c>
      <c r="C12" s="604">
        <v>888038</v>
      </c>
      <c r="D12" s="882">
        <v>2419015</v>
      </c>
      <c r="E12" s="882">
        <v>57871</v>
      </c>
      <c r="F12" s="882">
        <v>3255388</v>
      </c>
      <c r="G12" s="882">
        <v>775898</v>
      </c>
      <c r="H12" s="882">
        <v>5219300</v>
      </c>
      <c r="I12" s="876">
        <v>54269</v>
      </c>
      <c r="J12" s="232" t="s">
        <v>837</v>
      </c>
    </row>
    <row r="13" spans="1:10" s="210" customFormat="1" ht="42" customHeight="1">
      <c r="A13" s="216" t="s">
        <v>839</v>
      </c>
      <c r="B13" s="877">
        <v>4152322</v>
      </c>
      <c r="C13" s="605">
        <v>301748</v>
      </c>
      <c r="D13" s="605">
        <v>853876</v>
      </c>
      <c r="E13" s="605">
        <v>25849</v>
      </c>
      <c r="F13" s="605">
        <v>524530</v>
      </c>
      <c r="G13" s="605">
        <v>260617</v>
      </c>
      <c r="H13" s="605">
        <v>2773916</v>
      </c>
      <c r="I13" s="605">
        <v>15282</v>
      </c>
      <c r="J13" s="321" t="s">
        <v>840</v>
      </c>
    </row>
    <row r="14" spans="1:10" ht="18" customHeight="1">
      <c r="A14" s="114" t="s">
        <v>841</v>
      </c>
      <c r="B14" s="19"/>
      <c r="C14" s="21"/>
      <c r="D14" s="21"/>
      <c r="E14" s="21"/>
      <c r="F14" s="21"/>
      <c r="H14" s="25"/>
      <c r="I14" s="25"/>
      <c r="J14" s="25" t="s">
        <v>854</v>
      </c>
    </row>
  </sheetData>
  <mergeCells count="5">
    <mergeCell ref="A1:J1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SheetLayoutView="100" workbookViewId="0" topLeftCell="A1">
      <selection activeCell="F4" sqref="F4:G4"/>
    </sheetView>
  </sheetViews>
  <sheetFormatPr defaultColWidth="9.140625" defaultRowHeight="12.75"/>
  <cols>
    <col min="1" max="1" width="13.57421875" style="1" customWidth="1"/>
    <col min="2" max="3" width="9.8515625" style="1" customWidth="1"/>
    <col min="4" max="7" width="9.140625" style="1" customWidth="1"/>
    <col min="8" max="13" width="9.421875" style="1" customWidth="1"/>
    <col min="14" max="14" width="12.140625" style="1" customWidth="1"/>
    <col min="15" max="16384" width="9.140625" style="1" customWidth="1"/>
  </cols>
  <sheetData>
    <row r="1" spans="1:14" ht="32.25" customHeight="1">
      <c r="A1" s="1088" t="s">
        <v>376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4" ht="15" customHeight="1">
      <c r="A2" s="26" t="s">
        <v>544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N2" s="24" t="s">
        <v>545</v>
      </c>
    </row>
    <row r="3" spans="1:14" ht="24.75" customHeight="1">
      <c r="A3" s="1099" t="s">
        <v>637</v>
      </c>
      <c r="B3" s="1089" t="s">
        <v>275</v>
      </c>
      <c r="C3" s="1012"/>
      <c r="D3" s="1013" t="s">
        <v>276</v>
      </c>
      <c r="E3" s="1090"/>
      <c r="F3" s="1090"/>
      <c r="G3" s="1091"/>
      <c r="H3" s="1013" t="s">
        <v>277</v>
      </c>
      <c r="I3" s="1090"/>
      <c r="J3" s="1090"/>
      <c r="K3" s="1091"/>
      <c r="L3" s="1015" t="s">
        <v>278</v>
      </c>
      <c r="M3" s="1016"/>
      <c r="N3" s="1104" t="s">
        <v>636</v>
      </c>
    </row>
    <row r="4" spans="1:14" ht="24.75" customHeight="1">
      <c r="A4" s="1100"/>
      <c r="B4" s="1014" t="s">
        <v>279</v>
      </c>
      <c r="C4" s="1101"/>
      <c r="D4" s="1013" t="s">
        <v>280</v>
      </c>
      <c r="E4" s="1091"/>
      <c r="F4" s="1013" t="s">
        <v>281</v>
      </c>
      <c r="G4" s="1091"/>
      <c r="H4" s="1013" t="s">
        <v>282</v>
      </c>
      <c r="I4" s="1091"/>
      <c r="J4" s="1013" t="s">
        <v>283</v>
      </c>
      <c r="K4" s="1091"/>
      <c r="L4" s="1014" t="s">
        <v>284</v>
      </c>
      <c r="M4" s="1017"/>
      <c r="N4" s="1027"/>
    </row>
    <row r="5" spans="1:14" ht="24.75" customHeight="1">
      <c r="A5" s="1100"/>
      <c r="B5" s="33" t="s">
        <v>285</v>
      </c>
      <c r="C5" s="33" t="s">
        <v>286</v>
      </c>
      <c r="D5" s="33" t="s">
        <v>285</v>
      </c>
      <c r="E5" s="33" t="s">
        <v>286</v>
      </c>
      <c r="F5" s="33" t="s">
        <v>285</v>
      </c>
      <c r="G5" s="33" t="s">
        <v>286</v>
      </c>
      <c r="H5" s="33" t="s">
        <v>285</v>
      </c>
      <c r="I5" s="33" t="s">
        <v>286</v>
      </c>
      <c r="J5" s="33" t="s">
        <v>285</v>
      </c>
      <c r="K5" s="33" t="s">
        <v>286</v>
      </c>
      <c r="L5" s="10" t="s">
        <v>287</v>
      </c>
      <c r="M5" s="10" t="s">
        <v>288</v>
      </c>
      <c r="N5" s="1027"/>
    </row>
    <row r="6" spans="1:14" ht="24.75" customHeight="1">
      <c r="A6" s="1101"/>
      <c r="B6" s="12" t="s">
        <v>289</v>
      </c>
      <c r="C6" s="12" t="s">
        <v>290</v>
      </c>
      <c r="D6" s="12" t="s">
        <v>289</v>
      </c>
      <c r="E6" s="12" t="s">
        <v>290</v>
      </c>
      <c r="F6" s="12" t="s">
        <v>289</v>
      </c>
      <c r="G6" s="12" t="s">
        <v>290</v>
      </c>
      <c r="H6" s="12" t="s">
        <v>289</v>
      </c>
      <c r="I6" s="12" t="s">
        <v>290</v>
      </c>
      <c r="J6" s="12" t="s">
        <v>289</v>
      </c>
      <c r="K6" s="12" t="s">
        <v>290</v>
      </c>
      <c r="L6" s="12" t="s">
        <v>291</v>
      </c>
      <c r="M6" s="12" t="s">
        <v>292</v>
      </c>
      <c r="N6" s="1028"/>
    </row>
    <row r="7" spans="1:14" s="210" customFormat="1" ht="32.25" customHeight="1">
      <c r="A7" s="237" t="s">
        <v>634</v>
      </c>
      <c r="B7" s="1065">
        <v>0</v>
      </c>
      <c r="C7" s="1065">
        <v>0</v>
      </c>
      <c r="D7" s="1065">
        <v>0</v>
      </c>
      <c r="E7" s="1065">
        <v>0</v>
      </c>
      <c r="F7" s="1065">
        <v>0</v>
      </c>
      <c r="G7" s="1065">
        <v>0</v>
      </c>
      <c r="H7" s="207">
        <v>323</v>
      </c>
      <c r="I7" s="207">
        <v>10955</v>
      </c>
      <c r="J7" s="1066">
        <v>48</v>
      </c>
      <c r="K7" s="207">
        <v>1873</v>
      </c>
      <c r="L7" s="207">
        <v>12080</v>
      </c>
      <c r="M7" s="209">
        <v>69124</v>
      </c>
      <c r="N7" s="238" t="s">
        <v>621</v>
      </c>
    </row>
    <row r="8" spans="1:14" s="210" customFormat="1" ht="32.25" customHeight="1">
      <c r="A8" s="237" t="s">
        <v>293</v>
      </c>
      <c r="B8" s="1065">
        <v>0</v>
      </c>
      <c r="C8" s="1065">
        <v>0</v>
      </c>
      <c r="D8" s="1065">
        <v>0</v>
      </c>
      <c r="E8" s="1065">
        <v>0</v>
      </c>
      <c r="F8" s="1065">
        <v>0</v>
      </c>
      <c r="G8" s="1065">
        <v>0</v>
      </c>
      <c r="H8" s="207">
        <v>133</v>
      </c>
      <c r="I8" s="207">
        <v>7136</v>
      </c>
      <c r="J8" s="207">
        <v>20</v>
      </c>
      <c r="K8" s="207">
        <v>750</v>
      </c>
      <c r="L8" s="207">
        <v>3884</v>
      </c>
      <c r="M8" s="209">
        <v>19324</v>
      </c>
      <c r="N8" s="238" t="s">
        <v>622</v>
      </c>
    </row>
    <row r="9" spans="1:14" s="210" customFormat="1" ht="32.25" customHeight="1">
      <c r="A9" s="237" t="s">
        <v>635</v>
      </c>
      <c r="B9" s="1065">
        <v>0</v>
      </c>
      <c r="C9" s="1065">
        <v>0</v>
      </c>
      <c r="D9" s="1065">
        <v>0</v>
      </c>
      <c r="E9" s="1065">
        <v>0</v>
      </c>
      <c r="F9" s="1065">
        <v>0</v>
      </c>
      <c r="G9" s="1065">
        <v>0</v>
      </c>
      <c r="H9" s="207">
        <v>335</v>
      </c>
      <c r="I9" s="207">
        <v>11254</v>
      </c>
      <c r="J9" s="207">
        <v>51</v>
      </c>
      <c r="K9" s="207">
        <v>1958</v>
      </c>
      <c r="L9" s="207">
        <v>13436</v>
      </c>
      <c r="M9" s="209">
        <v>74004</v>
      </c>
      <c r="N9" s="238" t="s">
        <v>620</v>
      </c>
    </row>
    <row r="10" spans="1:14" s="210" customFormat="1" ht="32.25" customHeight="1">
      <c r="A10" s="237" t="s">
        <v>294</v>
      </c>
      <c r="B10" s="1065">
        <v>0</v>
      </c>
      <c r="C10" s="1065">
        <v>0</v>
      </c>
      <c r="D10" s="1065">
        <v>0</v>
      </c>
      <c r="E10" s="1065">
        <v>0</v>
      </c>
      <c r="F10" s="1065">
        <v>0</v>
      </c>
      <c r="G10" s="1065">
        <v>0</v>
      </c>
      <c r="H10" s="207">
        <v>180</v>
      </c>
      <c r="I10" s="207">
        <v>8390</v>
      </c>
      <c r="J10" s="207">
        <v>20</v>
      </c>
      <c r="K10" s="207">
        <v>750</v>
      </c>
      <c r="L10" s="207">
        <v>4065</v>
      </c>
      <c r="M10" s="209">
        <v>20657</v>
      </c>
      <c r="N10" s="238" t="s">
        <v>623</v>
      </c>
    </row>
    <row r="11" spans="1:14" s="210" customFormat="1" ht="32.25" customHeight="1">
      <c r="A11" s="82" t="s">
        <v>153</v>
      </c>
      <c r="B11" s="1065">
        <v>0</v>
      </c>
      <c r="C11" s="1065">
        <v>0</v>
      </c>
      <c r="D11" s="1065">
        <v>0</v>
      </c>
      <c r="E11" s="1065">
        <v>0</v>
      </c>
      <c r="F11" s="1065">
        <v>0</v>
      </c>
      <c r="G11" s="1065">
        <v>0</v>
      </c>
      <c r="H11" s="207">
        <v>549</v>
      </c>
      <c r="I11" s="207">
        <v>20113</v>
      </c>
      <c r="J11" s="207">
        <v>81</v>
      </c>
      <c r="K11" s="207">
        <v>3471</v>
      </c>
      <c r="L11" s="207">
        <v>18825</v>
      </c>
      <c r="M11" s="209">
        <v>107421</v>
      </c>
      <c r="N11" s="207" t="s">
        <v>153</v>
      </c>
    </row>
    <row r="12" spans="1:14" s="225" customFormat="1" ht="32.25" customHeight="1">
      <c r="A12" s="223" t="s">
        <v>140</v>
      </c>
      <c r="B12" s="326">
        <f>SUM(D12,F12,H12,J12,L12)</f>
        <v>20899</v>
      </c>
      <c r="C12" s="322">
        <f>SUM(E12,G12,I12,K12,M12)</f>
        <v>149770</v>
      </c>
      <c r="D12" s="344">
        <v>8</v>
      </c>
      <c r="E12" s="344">
        <v>583</v>
      </c>
      <c r="F12" s="344">
        <v>439</v>
      </c>
      <c r="G12" s="344">
        <v>10890</v>
      </c>
      <c r="H12" s="322">
        <v>550</v>
      </c>
      <c r="I12" s="322">
        <v>20096</v>
      </c>
      <c r="J12" s="322">
        <v>82</v>
      </c>
      <c r="K12" s="322">
        <v>3773</v>
      </c>
      <c r="L12" s="322">
        <v>19820</v>
      </c>
      <c r="M12" s="434">
        <v>114428</v>
      </c>
      <c r="N12" s="224" t="s">
        <v>140</v>
      </c>
    </row>
    <row r="13" spans="1:14" s="225" customFormat="1" ht="32.25" customHeight="1">
      <c r="A13" s="223" t="s">
        <v>756</v>
      </c>
      <c r="B13" s="326">
        <v>21784</v>
      </c>
      <c r="C13" s="322">
        <v>158825</v>
      </c>
      <c r="D13" s="344">
        <v>8</v>
      </c>
      <c r="E13" s="344">
        <v>583</v>
      </c>
      <c r="F13" s="344">
        <v>439</v>
      </c>
      <c r="G13" s="344">
        <v>10863</v>
      </c>
      <c r="H13" s="322">
        <v>578</v>
      </c>
      <c r="I13" s="322">
        <v>20762</v>
      </c>
      <c r="J13" s="322">
        <v>96</v>
      </c>
      <c r="K13" s="322">
        <v>4565</v>
      </c>
      <c r="L13" s="322">
        <v>20663</v>
      </c>
      <c r="M13" s="322">
        <v>122052</v>
      </c>
      <c r="N13" s="227" t="s">
        <v>756</v>
      </c>
    </row>
    <row r="14" spans="1:14" s="213" customFormat="1" ht="32.25" customHeight="1" thickBot="1">
      <c r="A14" s="435" t="s">
        <v>757</v>
      </c>
      <c r="B14" s="436">
        <v>23037</v>
      </c>
      <c r="C14" s="437">
        <v>164391</v>
      </c>
      <c r="D14" s="438">
        <v>8</v>
      </c>
      <c r="E14" s="437">
        <v>583</v>
      </c>
      <c r="F14" s="438">
        <v>453</v>
      </c>
      <c r="G14" s="437">
        <v>13091</v>
      </c>
      <c r="H14" s="437">
        <v>585</v>
      </c>
      <c r="I14" s="437">
        <v>20999</v>
      </c>
      <c r="J14" s="437">
        <v>99</v>
      </c>
      <c r="K14" s="437">
        <v>4656</v>
      </c>
      <c r="L14" s="439">
        <v>21892</v>
      </c>
      <c r="M14" s="439">
        <v>125062</v>
      </c>
      <c r="N14" s="440" t="s">
        <v>753</v>
      </c>
    </row>
    <row r="15" spans="1:21" ht="18" customHeight="1">
      <c r="A15" s="18" t="s">
        <v>47</v>
      </c>
      <c r="J15" s="400"/>
      <c r="K15" s="400"/>
      <c r="L15" s="386"/>
      <c r="M15" s="386"/>
      <c r="N15" s="387" t="s">
        <v>1070</v>
      </c>
      <c r="U15" s="24"/>
    </row>
  </sheetData>
  <mergeCells count="13">
    <mergeCell ref="A1:N1"/>
    <mergeCell ref="F4:G4"/>
    <mergeCell ref="H4:I4"/>
    <mergeCell ref="J4:K4"/>
    <mergeCell ref="N3:N6"/>
    <mergeCell ref="L3:M3"/>
    <mergeCell ref="L4:M4"/>
    <mergeCell ref="B3:C3"/>
    <mergeCell ref="D3:G3"/>
    <mergeCell ref="H3:K3"/>
    <mergeCell ref="A3:A6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C4">
      <selection activeCell="K20" sqref="K20"/>
    </sheetView>
  </sheetViews>
  <sheetFormatPr defaultColWidth="9.140625" defaultRowHeight="12.75"/>
  <cols>
    <col min="1" max="1" width="8.28125" style="65" customWidth="1"/>
    <col min="2" max="16" width="11.00390625" style="65" customWidth="1"/>
    <col min="17" max="17" width="8.421875" style="65" customWidth="1"/>
    <col min="18" max="16384" width="9.140625" style="65" customWidth="1"/>
  </cols>
  <sheetData>
    <row r="1" spans="1:17" s="64" customFormat="1" ht="32.25" customHeight="1">
      <c r="A1" s="1018" t="s">
        <v>313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</row>
    <row r="2" spans="1:17" s="1" customFormat="1" ht="20.25" customHeight="1">
      <c r="A2" s="26" t="s">
        <v>546</v>
      </c>
      <c r="P2" s="32"/>
      <c r="Q2" s="32" t="s">
        <v>547</v>
      </c>
    </row>
    <row r="3" spans="1:17" s="181" customFormat="1" ht="24.75" customHeight="1">
      <c r="A3" s="1022" t="s">
        <v>871</v>
      </c>
      <c r="B3" s="251"/>
      <c r="C3" s="183"/>
      <c r="D3" s="183" t="s">
        <v>872</v>
      </c>
      <c r="E3" s="183"/>
      <c r="F3" s="183"/>
      <c r="G3" s="183"/>
      <c r="H3" s="183"/>
      <c r="I3" s="183"/>
      <c r="J3" s="252"/>
      <c r="K3" s="183"/>
      <c r="L3" s="183" t="s">
        <v>873</v>
      </c>
      <c r="M3" s="183"/>
      <c r="N3" s="1008"/>
      <c r="O3" s="991"/>
      <c r="P3" s="991"/>
      <c r="Q3" s="1005" t="s">
        <v>874</v>
      </c>
    </row>
    <row r="4" spans="1:17" s="181" customFormat="1" ht="24.75" customHeight="1">
      <c r="A4" s="1003"/>
      <c r="B4" s="1013" t="s">
        <v>875</v>
      </c>
      <c r="C4" s="1019"/>
      <c r="D4" s="1020"/>
      <c r="E4" s="1021" t="s">
        <v>876</v>
      </c>
      <c r="F4" s="1019"/>
      <c r="G4" s="1020"/>
      <c r="H4" s="1021" t="s">
        <v>877</v>
      </c>
      <c r="I4" s="1019"/>
      <c r="J4" s="1020"/>
      <c r="K4" s="1013" t="s">
        <v>875</v>
      </c>
      <c r="L4" s="1019"/>
      <c r="M4" s="994" t="s">
        <v>878</v>
      </c>
      <c r="N4" s="995"/>
      <c r="O4" s="996" t="s">
        <v>879</v>
      </c>
      <c r="P4" s="997"/>
      <c r="Q4" s="1006"/>
    </row>
    <row r="5" spans="1:17" s="181" customFormat="1" ht="24.75" customHeight="1">
      <c r="A5" s="1003"/>
      <c r="B5" s="253" t="s">
        <v>880</v>
      </c>
      <c r="C5" s="253" t="s">
        <v>881</v>
      </c>
      <c r="D5" s="253" t="s">
        <v>882</v>
      </c>
      <c r="E5" s="253" t="s">
        <v>880</v>
      </c>
      <c r="F5" s="253" t="s">
        <v>881</v>
      </c>
      <c r="G5" s="253" t="s">
        <v>882</v>
      </c>
      <c r="H5" s="253" t="s">
        <v>880</v>
      </c>
      <c r="I5" s="253" t="s">
        <v>881</v>
      </c>
      <c r="J5" s="253" t="s">
        <v>882</v>
      </c>
      <c r="K5" s="253" t="s">
        <v>880</v>
      </c>
      <c r="L5" s="253" t="s">
        <v>881</v>
      </c>
      <c r="M5" s="253" t="s">
        <v>880</v>
      </c>
      <c r="N5" s="253" t="s">
        <v>881</v>
      </c>
      <c r="O5" s="253" t="s">
        <v>880</v>
      </c>
      <c r="P5" s="253" t="s">
        <v>881</v>
      </c>
      <c r="Q5" s="1006"/>
    </row>
    <row r="6" spans="1:17" s="181" customFormat="1" ht="24.75" customHeight="1">
      <c r="A6" s="1004"/>
      <c r="B6" s="254" t="s">
        <v>883</v>
      </c>
      <c r="C6" s="254" t="s">
        <v>884</v>
      </c>
      <c r="D6" s="254" t="s">
        <v>885</v>
      </c>
      <c r="E6" s="254" t="s">
        <v>883</v>
      </c>
      <c r="F6" s="254" t="s">
        <v>884</v>
      </c>
      <c r="G6" s="254" t="s">
        <v>885</v>
      </c>
      <c r="H6" s="254" t="s">
        <v>883</v>
      </c>
      <c r="I6" s="254" t="s">
        <v>884</v>
      </c>
      <c r="J6" s="254" t="s">
        <v>885</v>
      </c>
      <c r="K6" s="254" t="s">
        <v>883</v>
      </c>
      <c r="L6" s="254" t="s">
        <v>884</v>
      </c>
      <c r="M6" s="254" t="s">
        <v>883</v>
      </c>
      <c r="N6" s="254" t="s">
        <v>884</v>
      </c>
      <c r="O6" s="254" t="s">
        <v>883</v>
      </c>
      <c r="P6" s="254" t="s">
        <v>884</v>
      </c>
      <c r="Q6" s="1007"/>
    </row>
    <row r="7" spans="1:17" s="248" customFormat="1" ht="22.5" customHeight="1">
      <c r="A7" s="255" t="s">
        <v>139</v>
      </c>
      <c r="B7" s="441">
        <v>10644.379</v>
      </c>
      <c r="C7" s="514">
        <v>272019.678</v>
      </c>
      <c r="D7" s="514">
        <v>441.416</v>
      </c>
      <c r="E7" s="505">
        <v>5292.245</v>
      </c>
      <c r="F7" s="505">
        <v>121757.04</v>
      </c>
      <c r="G7" s="505">
        <v>4.122</v>
      </c>
      <c r="H7" s="505">
        <v>5352.134</v>
      </c>
      <c r="I7" s="505">
        <v>150262.638</v>
      </c>
      <c r="J7" s="505">
        <v>437.294</v>
      </c>
      <c r="K7" s="514">
        <v>459.962</v>
      </c>
      <c r="L7" s="514">
        <v>2626.718</v>
      </c>
      <c r="M7" s="505">
        <v>231.896</v>
      </c>
      <c r="N7" s="505">
        <v>1307.515</v>
      </c>
      <c r="O7" s="505">
        <v>228.066</v>
      </c>
      <c r="P7" s="505">
        <v>1319.203</v>
      </c>
      <c r="Q7" s="650" t="s">
        <v>139</v>
      </c>
    </row>
    <row r="8" spans="1:17" s="248" customFormat="1" ht="22.5" customHeight="1">
      <c r="A8" s="255" t="s">
        <v>153</v>
      </c>
      <c r="B8" s="441">
        <v>10749.027</v>
      </c>
      <c r="C8" s="514">
        <v>257488.943</v>
      </c>
      <c r="D8" s="514">
        <v>2438.898</v>
      </c>
      <c r="E8" s="505">
        <v>5339.539</v>
      </c>
      <c r="F8" s="505">
        <v>117346.961</v>
      </c>
      <c r="G8" s="505">
        <v>6.619</v>
      </c>
      <c r="H8" s="505">
        <v>5409.488</v>
      </c>
      <c r="I8" s="505">
        <v>140141.982</v>
      </c>
      <c r="J8" s="505">
        <v>2432.279</v>
      </c>
      <c r="K8" s="514">
        <v>605.898</v>
      </c>
      <c r="L8" s="514">
        <v>2067.184</v>
      </c>
      <c r="M8" s="505">
        <v>306.944</v>
      </c>
      <c r="N8" s="505">
        <v>1170.265</v>
      </c>
      <c r="O8" s="505">
        <v>298.954</v>
      </c>
      <c r="P8" s="505">
        <v>896.919</v>
      </c>
      <c r="Q8" s="650" t="s">
        <v>153</v>
      </c>
    </row>
    <row r="9" spans="1:17" s="213" customFormat="1" ht="22.5" customHeight="1">
      <c r="A9" s="223" t="s">
        <v>140</v>
      </c>
      <c r="B9" s="441">
        <v>11209.896</v>
      </c>
      <c r="C9" s="514">
        <v>247565.775</v>
      </c>
      <c r="D9" s="514">
        <v>1677.48</v>
      </c>
      <c r="E9" s="505">
        <v>5574.591</v>
      </c>
      <c r="F9" s="505">
        <v>109982.371</v>
      </c>
      <c r="G9" s="505">
        <v>4.352</v>
      </c>
      <c r="H9" s="505">
        <v>5635.305</v>
      </c>
      <c r="I9" s="505">
        <v>137583.404</v>
      </c>
      <c r="J9" s="505">
        <v>1673.128</v>
      </c>
      <c r="K9" s="514">
        <v>899.94</v>
      </c>
      <c r="L9" s="514">
        <v>3682.847</v>
      </c>
      <c r="M9" s="505">
        <v>455.39</v>
      </c>
      <c r="N9" s="505">
        <v>2330.098</v>
      </c>
      <c r="O9" s="505">
        <v>444.55</v>
      </c>
      <c r="P9" s="505">
        <v>1352.749</v>
      </c>
      <c r="Q9" s="227" t="s">
        <v>140</v>
      </c>
    </row>
    <row r="10" spans="1:17" s="213" customFormat="1" ht="22.5" customHeight="1">
      <c r="A10" s="223" t="s">
        <v>752</v>
      </c>
      <c r="B10" s="441">
        <v>11031.811</v>
      </c>
      <c r="C10" s="514">
        <v>214642.522</v>
      </c>
      <c r="D10" s="514">
        <v>156.638</v>
      </c>
      <c r="E10" s="505">
        <v>5473.484</v>
      </c>
      <c r="F10" s="505">
        <v>95136.451</v>
      </c>
      <c r="G10" s="505">
        <v>3.913</v>
      </c>
      <c r="H10" s="505">
        <v>5558.327</v>
      </c>
      <c r="I10" s="505">
        <v>119506.071</v>
      </c>
      <c r="J10" s="505">
        <v>152.725</v>
      </c>
      <c r="K10" s="514">
        <v>1264.615</v>
      </c>
      <c r="L10" s="514">
        <v>4968.43</v>
      </c>
      <c r="M10" s="505">
        <v>638.288</v>
      </c>
      <c r="N10" s="505">
        <v>2992.003</v>
      </c>
      <c r="O10" s="505">
        <v>626.327</v>
      </c>
      <c r="P10" s="505">
        <v>1976.427</v>
      </c>
      <c r="Q10" s="227" t="s">
        <v>752</v>
      </c>
    </row>
    <row r="11" spans="1:17" s="213" customFormat="1" ht="22.5" customHeight="1">
      <c r="A11" s="211" t="s">
        <v>757</v>
      </c>
      <c r="B11" s="1072">
        <v>11704.899</v>
      </c>
      <c r="C11" s="1068">
        <v>154088.222</v>
      </c>
      <c r="D11" s="1067">
        <f>SUM(D12:D23)</f>
        <v>3543</v>
      </c>
      <c r="E11" s="1068">
        <v>5796.165</v>
      </c>
      <c r="F11" s="1068">
        <v>73345.531</v>
      </c>
      <c r="G11" s="1068">
        <f>SUM(G12:G23)</f>
        <v>2017</v>
      </c>
      <c r="H11" s="1068">
        <v>5908.734</v>
      </c>
      <c r="I11" s="1068">
        <v>80742.691</v>
      </c>
      <c r="J11" s="1068">
        <f>SUM(J12:J23)</f>
        <v>1526</v>
      </c>
      <c r="K11" s="1068">
        <v>743.185</v>
      </c>
      <c r="L11" s="1068">
        <v>1544.813</v>
      </c>
      <c r="M11" s="1068">
        <v>376.158</v>
      </c>
      <c r="N11" s="1068">
        <v>1066.941</v>
      </c>
      <c r="O11" s="1068">
        <v>367.027</v>
      </c>
      <c r="P11" s="1068">
        <v>477.872</v>
      </c>
      <c r="Q11" s="212" t="s">
        <v>1072</v>
      </c>
    </row>
    <row r="12" spans="1:17" s="248" customFormat="1" ht="22.5" customHeight="1">
      <c r="A12" s="246" t="s">
        <v>886</v>
      </c>
      <c r="B12" s="789">
        <v>817.046</v>
      </c>
      <c r="C12" s="1069">
        <v>15921.113</v>
      </c>
      <c r="D12" s="1071">
        <v>457</v>
      </c>
      <c r="E12" s="790">
        <v>397.397</v>
      </c>
      <c r="F12" s="1069">
        <v>4175.066</v>
      </c>
      <c r="G12" s="1071">
        <v>457</v>
      </c>
      <c r="H12" s="1069">
        <v>419.649</v>
      </c>
      <c r="I12" s="1069">
        <v>11746.047</v>
      </c>
      <c r="J12" s="1069">
        <v>0</v>
      </c>
      <c r="K12" s="1069">
        <v>96.691</v>
      </c>
      <c r="L12" s="1069">
        <v>116.995</v>
      </c>
      <c r="M12" s="1071">
        <v>47.85</v>
      </c>
      <c r="N12" s="1069">
        <v>76.222</v>
      </c>
      <c r="O12" s="1071">
        <v>48.841</v>
      </c>
      <c r="P12" s="1069">
        <v>40.773</v>
      </c>
      <c r="Q12" s="247" t="s">
        <v>887</v>
      </c>
    </row>
    <row r="13" spans="1:17" s="248" customFormat="1" ht="22.5" customHeight="1">
      <c r="A13" s="246" t="s">
        <v>888</v>
      </c>
      <c r="B13" s="789">
        <v>803.958</v>
      </c>
      <c r="C13" s="1069">
        <v>16191.992</v>
      </c>
      <c r="D13" s="1073">
        <v>0</v>
      </c>
      <c r="E13" s="790">
        <v>406.353</v>
      </c>
      <c r="F13" s="790">
        <v>5846.166</v>
      </c>
      <c r="G13" s="1073">
        <v>0</v>
      </c>
      <c r="H13" s="790">
        <v>397.605</v>
      </c>
      <c r="I13" s="790">
        <v>10345.826</v>
      </c>
      <c r="J13" s="1069">
        <v>0</v>
      </c>
      <c r="K13" s="1069">
        <v>95.627</v>
      </c>
      <c r="L13" s="1069">
        <v>162.202</v>
      </c>
      <c r="M13" s="790">
        <v>48.766</v>
      </c>
      <c r="N13" s="790">
        <v>117.889</v>
      </c>
      <c r="O13" s="790">
        <v>46.861</v>
      </c>
      <c r="P13" s="790">
        <v>44.313</v>
      </c>
      <c r="Q13" s="247" t="s">
        <v>889</v>
      </c>
    </row>
    <row r="14" spans="1:17" s="248" customFormat="1" ht="22.5" customHeight="1">
      <c r="A14" s="246" t="s">
        <v>890</v>
      </c>
      <c r="B14" s="789">
        <v>853.236</v>
      </c>
      <c r="C14" s="1069">
        <v>14696.216</v>
      </c>
      <c r="D14" s="790">
        <v>98</v>
      </c>
      <c r="E14" s="790">
        <v>423.393</v>
      </c>
      <c r="F14" s="790">
        <v>6774.622</v>
      </c>
      <c r="G14" s="1073">
        <v>0</v>
      </c>
      <c r="H14" s="790">
        <v>429.843</v>
      </c>
      <c r="I14" s="790">
        <v>7921.594</v>
      </c>
      <c r="J14" s="790">
        <v>98</v>
      </c>
      <c r="K14" s="1069">
        <v>87.312</v>
      </c>
      <c r="L14" s="1069">
        <v>159.077</v>
      </c>
      <c r="M14" s="790">
        <v>44.085</v>
      </c>
      <c r="N14" s="790">
        <v>76.369</v>
      </c>
      <c r="O14" s="790">
        <v>43.227</v>
      </c>
      <c r="P14" s="790">
        <v>82.708</v>
      </c>
      <c r="Q14" s="247" t="s">
        <v>891</v>
      </c>
    </row>
    <row r="15" spans="1:17" s="248" customFormat="1" ht="22.5" customHeight="1">
      <c r="A15" s="246" t="s">
        <v>892</v>
      </c>
      <c r="B15" s="789">
        <v>1099.91</v>
      </c>
      <c r="C15" s="1069">
        <v>11478.273</v>
      </c>
      <c r="D15" s="1073">
        <v>0</v>
      </c>
      <c r="E15" s="790">
        <v>545.151</v>
      </c>
      <c r="F15" s="790">
        <v>7045.843</v>
      </c>
      <c r="G15" s="1073">
        <v>0</v>
      </c>
      <c r="H15" s="790">
        <v>554.759</v>
      </c>
      <c r="I15" s="790">
        <v>4432.43</v>
      </c>
      <c r="J15" s="1069">
        <v>0</v>
      </c>
      <c r="K15" s="1069">
        <v>92.836</v>
      </c>
      <c r="L15" s="1069">
        <v>203.217</v>
      </c>
      <c r="M15" s="790">
        <v>46.934</v>
      </c>
      <c r="N15" s="790">
        <v>164.841</v>
      </c>
      <c r="O15" s="790">
        <v>45.902</v>
      </c>
      <c r="P15" s="790">
        <v>38.376</v>
      </c>
      <c r="Q15" s="247" t="s">
        <v>893</v>
      </c>
    </row>
    <row r="16" spans="1:17" s="248" customFormat="1" ht="22.5" customHeight="1">
      <c r="A16" s="246" t="s">
        <v>894</v>
      </c>
      <c r="B16" s="789">
        <v>1217.39</v>
      </c>
      <c r="C16" s="1069">
        <v>9438.147</v>
      </c>
      <c r="D16" s="790">
        <v>518</v>
      </c>
      <c r="E16" s="790">
        <v>596.523</v>
      </c>
      <c r="F16" s="790">
        <v>6826.821</v>
      </c>
      <c r="G16" s="1073">
        <v>0</v>
      </c>
      <c r="H16" s="790">
        <v>620.867</v>
      </c>
      <c r="I16" s="790">
        <v>2611.326</v>
      </c>
      <c r="J16" s="790">
        <v>518</v>
      </c>
      <c r="K16" s="1069">
        <v>66.169</v>
      </c>
      <c r="L16" s="1069">
        <v>183.103</v>
      </c>
      <c r="M16" s="790">
        <v>32.961</v>
      </c>
      <c r="N16" s="790">
        <v>155.263</v>
      </c>
      <c r="O16" s="790">
        <v>33.208</v>
      </c>
      <c r="P16" s="790">
        <v>27.84</v>
      </c>
      <c r="Q16" s="247" t="s">
        <v>895</v>
      </c>
    </row>
    <row r="17" spans="1:17" s="248" customFormat="1" ht="22.5" customHeight="1">
      <c r="A17" s="246" t="s">
        <v>896</v>
      </c>
      <c r="B17" s="789">
        <v>982.565</v>
      </c>
      <c r="C17" s="1069">
        <v>8344.697</v>
      </c>
      <c r="D17" s="790">
        <v>351</v>
      </c>
      <c r="E17" s="790">
        <v>481.526</v>
      </c>
      <c r="F17" s="790">
        <v>6470.681</v>
      </c>
      <c r="G17" s="1073">
        <v>0</v>
      </c>
      <c r="H17" s="790">
        <v>501.039</v>
      </c>
      <c r="I17" s="790">
        <v>1874.016</v>
      </c>
      <c r="J17" s="790">
        <v>351</v>
      </c>
      <c r="K17" s="1069">
        <v>45.353</v>
      </c>
      <c r="L17" s="1069">
        <v>129.19</v>
      </c>
      <c r="M17" s="790">
        <v>23.062</v>
      </c>
      <c r="N17" s="790">
        <v>103.561</v>
      </c>
      <c r="O17" s="790">
        <v>22.291</v>
      </c>
      <c r="P17" s="790">
        <v>25.629</v>
      </c>
      <c r="Q17" s="247" t="s">
        <v>897</v>
      </c>
    </row>
    <row r="18" spans="1:17" s="248" customFormat="1" ht="22.5" customHeight="1">
      <c r="A18" s="246" t="s">
        <v>898</v>
      </c>
      <c r="B18" s="789">
        <v>955.863</v>
      </c>
      <c r="C18" s="1069">
        <v>7790.265</v>
      </c>
      <c r="D18" s="790">
        <v>306</v>
      </c>
      <c r="E18" s="790">
        <v>496.484</v>
      </c>
      <c r="F18" s="790">
        <v>6636.524</v>
      </c>
      <c r="G18" s="1071">
        <v>306</v>
      </c>
      <c r="H18" s="790">
        <v>459.379</v>
      </c>
      <c r="I18" s="790">
        <v>1153.741</v>
      </c>
      <c r="J18" s="1069">
        <v>0</v>
      </c>
      <c r="K18" s="1069">
        <v>47.943</v>
      </c>
      <c r="L18" s="1069">
        <v>98.688</v>
      </c>
      <c r="M18" s="790">
        <v>24.667</v>
      </c>
      <c r="N18" s="790">
        <v>88.9</v>
      </c>
      <c r="O18" s="790">
        <v>23.276</v>
      </c>
      <c r="P18" s="790">
        <v>9.788</v>
      </c>
      <c r="Q18" s="247" t="s">
        <v>899</v>
      </c>
    </row>
    <row r="19" spans="1:17" s="248" customFormat="1" ht="22.5" customHeight="1">
      <c r="A19" s="246" t="s">
        <v>900</v>
      </c>
      <c r="B19" s="789">
        <v>1255.342</v>
      </c>
      <c r="C19" s="1069">
        <v>11429.119</v>
      </c>
      <c r="D19" s="1073">
        <v>0</v>
      </c>
      <c r="E19" s="790">
        <v>601.494</v>
      </c>
      <c r="F19" s="790">
        <v>6194.187</v>
      </c>
      <c r="G19" s="1073">
        <v>0</v>
      </c>
      <c r="H19" s="790">
        <v>653.848</v>
      </c>
      <c r="I19" s="790">
        <v>5234.932</v>
      </c>
      <c r="J19" s="1069">
        <v>0</v>
      </c>
      <c r="K19" s="1069">
        <v>45.522</v>
      </c>
      <c r="L19" s="1069">
        <v>70.805</v>
      </c>
      <c r="M19" s="790">
        <v>23.045</v>
      </c>
      <c r="N19" s="790">
        <v>55.788</v>
      </c>
      <c r="O19" s="790">
        <v>22.477</v>
      </c>
      <c r="P19" s="790">
        <v>15.017</v>
      </c>
      <c r="Q19" s="247" t="s">
        <v>901</v>
      </c>
    </row>
    <row r="20" spans="1:17" s="248" customFormat="1" ht="22.5" customHeight="1">
      <c r="A20" s="246" t="s">
        <v>902</v>
      </c>
      <c r="B20" s="789">
        <v>853.502</v>
      </c>
      <c r="C20" s="1069">
        <v>13561.223</v>
      </c>
      <c r="D20" s="1073">
        <v>0</v>
      </c>
      <c r="E20" s="790">
        <v>426.383</v>
      </c>
      <c r="F20" s="790">
        <v>5964.623</v>
      </c>
      <c r="G20" s="1073">
        <v>0</v>
      </c>
      <c r="H20" s="790">
        <v>427.119</v>
      </c>
      <c r="I20" s="790">
        <v>7596.6</v>
      </c>
      <c r="J20" s="1069">
        <v>0</v>
      </c>
      <c r="K20" s="1069">
        <v>40.941</v>
      </c>
      <c r="L20" s="1069">
        <v>88.12</v>
      </c>
      <c r="M20" s="790">
        <v>21.366</v>
      </c>
      <c r="N20" s="790">
        <v>67.065</v>
      </c>
      <c r="O20" s="790">
        <v>19.575</v>
      </c>
      <c r="P20" s="790">
        <v>21.055</v>
      </c>
      <c r="Q20" s="247" t="s">
        <v>903</v>
      </c>
    </row>
    <row r="21" spans="1:17" s="248" customFormat="1" ht="22.5" customHeight="1">
      <c r="A21" s="246" t="s">
        <v>904</v>
      </c>
      <c r="B21" s="789">
        <v>1086.831</v>
      </c>
      <c r="C21" s="1069">
        <v>15943.296</v>
      </c>
      <c r="D21" s="1073">
        <v>0</v>
      </c>
      <c r="E21" s="790">
        <v>535.02</v>
      </c>
      <c r="F21" s="790">
        <v>6323.454</v>
      </c>
      <c r="G21" s="1073">
        <v>0</v>
      </c>
      <c r="H21" s="790">
        <v>551.811</v>
      </c>
      <c r="I21" s="790">
        <v>9619.842</v>
      </c>
      <c r="J21" s="1069">
        <v>0</v>
      </c>
      <c r="K21" s="1069">
        <v>44.022</v>
      </c>
      <c r="L21" s="1069">
        <v>133.836</v>
      </c>
      <c r="M21" s="790">
        <v>22.133</v>
      </c>
      <c r="N21" s="790">
        <v>91.521</v>
      </c>
      <c r="O21" s="790">
        <v>21.889</v>
      </c>
      <c r="P21" s="790">
        <v>42.315</v>
      </c>
      <c r="Q21" s="247" t="s">
        <v>905</v>
      </c>
    </row>
    <row r="22" spans="1:17" s="248" customFormat="1" ht="22.5" customHeight="1">
      <c r="A22" s="246" t="s">
        <v>906</v>
      </c>
      <c r="B22" s="789">
        <v>947.837</v>
      </c>
      <c r="C22" s="1069">
        <v>14444.454</v>
      </c>
      <c r="D22" s="1073">
        <v>0</v>
      </c>
      <c r="E22" s="790">
        <v>464.666</v>
      </c>
      <c r="F22" s="790">
        <v>5748.293</v>
      </c>
      <c r="G22" s="1073">
        <v>0</v>
      </c>
      <c r="H22" s="790">
        <v>483.171</v>
      </c>
      <c r="I22" s="790">
        <v>8696.161</v>
      </c>
      <c r="J22" s="1069">
        <v>0</v>
      </c>
      <c r="K22" s="1069">
        <v>43.82</v>
      </c>
      <c r="L22" s="1069">
        <v>82.277</v>
      </c>
      <c r="M22" s="790">
        <v>22.213</v>
      </c>
      <c r="N22" s="790">
        <v>49.567</v>
      </c>
      <c r="O22" s="790">
        <v>21.607</v>
      </c>
      <c r="P22" s="790">
        <v>32.71</v>
      </c>
      <c r="Q22" s="247" t="s">
        <v>907</v>
      </c>
    </row>
    <row r="23" spans="1:17" s="248" customFormat="1" ht="22.5" customHeight="1">
      <c r="A23" s="249" t="s">
        <v>908</v>
      </c>
      <c r="B23" s="792">
        <v>831.419</v>
      </c>
      <c r="C23" s="1070">
        <v>14849.427</v>
      </c>
      <c r="D23" s="793">
        <v>1813</v>
      </c>
      <c r="E23" s="793">
        <v>421.775</v>
      </c>
      <c r="F23" s="793">
        <v>5339.251</v>
      </c>
      <c r="G23" s="1236">
        <v>1254</v>
      </c>
      <c r="H23" s="793">
        <v>409.644</v>
      </c>
      <c r="I23" s="793">
        <v>9510.176</v>
      </c>
      <c r="J23" s="793">
        <v>559</v>
      </c>
      <c r="K23" s="1070">
        <v>36.949</v>
      </c>
      <c r="L23" s="1070">
        <v>117.303</v>
      </c>
      <c r="M23" s="793">
        <v>19.076</v>
      </c>
      <c r="N23" s="793">
        <v>19.955</v>
      </c>
      <c r="O23" s="793">
        <v>17.873</v>
      </c>
      <c r="P23" s="1074">
        <v>97.348</v>
      </c>
      <c r="Q23" s="250" t="s">
        <v>909</v>
      </c>
    </row>
    <row r="24" spans="1:17" s="386" customFormat="1" ht="19.5" customHeight="1">
      <c r="A24" s="992" t="s">
        <v>1073</v>
      </c>
      <c r="B24" s="993"/>
      <c r="C24" s="993"/>
      <c r="D24" s="993"/>
      <c r="E24" s="993"/>
      <c r="F24" s="993"/>
      <c r="G24" s="993"/>
      <c r="H24" s="993"/>
      <c r="J24" s="998" t="s">
        <v>1074</v>
      </c>
      <c r="K24" s="991"/>
      <c r="L24" s="991"/>
      <c r="M24" s="991"/>
      <c r="N24" s="991"/>
      <c r="O24" s="991"/>
      <c r="P24" s="991"/>
      <c r="Q24" s="991"/>
    </row>
    <row r="25" spans="1:17" s="1" customFormat="1" ht="12.75">
      <c r="A25" s="18" t="s">
        <v>1075</v>
      </c>
      <c r="B25" s="690"/>
      <c r="C25" s="40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</sheetData>
  <mergeCells count="12">
    <mergeCell ref="A24:H24"/>
    <mergeCell ref="K4:L4"/>
    <mergeCell ref="M4:N4"/>
    <mergeCell ref="O4:P4"/>
    <mergeCell ref="J24:Q24"/>
    <mergeCell ref="A1:Q1"/>
    <mergeCell ref="B4:D4"/>
    <mergeCell ref="E4:G4"/>
    <mergeCell ref="H4:J4"/>
    <mergeCell ref="A3:A6"/>
    <mergeCell ref="Q3:Q6"/>
    <mergeCell ref="N3:P3"/>
  </mergeCells>
  <printOptions/>
  <pageMargins left="0.47" right="0.25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F19" sqref="F19"/>
    </sheetView>
  </sheetViews>
  <sheetFormatPr defaultColWidth="9.140625" defaultRowHeight="12.75"/>
  <cols>
    <col min="1" max="1" width="9.140625" style="68" customWidth="1"/>
    <col min="2" max="2" width="13.8515625" style="68" bestFit="1" customWidth="1"/>
    <col min="3" max="3" width="23.421875" style="68" bestFit="1" customWidth="1"/>
    <col min="4" max="4" width="14.7109375" style="68" bestFit="1" customWidth="1"/>
    <col min="5" max="5" width="15.28125" style="68" bestFit="1" customWidth="1"/>
    <col min="6" max="6" width="19.140625" style="68" customWidth="1"/>
    <col min="7" max="7" width="18.140625" style="68" bestFit="1" customWidth="1"/>
    <col min="8" max="8" width="15.57421875" style="68" bestFit="1" customWidth="1"/>
    <col min="9" max="9" width="14.28125" style="68" bestFit="1" customWidth="1"/>
    <col min="10" max="10" width="11.57421875" style="68" customWidth="1"/>
    <col min="11" max="16384" width="9.140625" style="68" customWidth="1"/>
  </cols>
  <sheetData>
    <row r="1" spans="1:10" s="66" customFormat="1" ht="32.25" customHeight="1">
      <c r="A1" s="999" t="s">
        <v>316</v>
      </c>
      <c r="B1" s="999"/>
      <c r="C1" s="999"/>
      <c r="D1" s="999"/>
      <c r="E1" s="999"/>
      <c r="F1" s="999"/>
      <c r="G1" s="999"/>
      <c r="H1" s="999"/>
      <c r="I1" s="999"/>
      <c r="J1" s="999"/>
    </row>
    <row r="2" spans="1:10" ht="10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s="14" customFormat="1" ht="19.5" customHeight="1">
      <c r="A3" s="6"/>
      <c r="B3" s="10" t="s">
        <v>317</v>
      </c>
      <c r="C3" s="10" t="s">
        <v>318</v>
      </c>
      <c r="D3" s="10" t="s">
        <v>319</v>
      </c>
      <c r="E3" s="10" t="s">
        <v>320</v>
      </c>
      <c r="F3" s="10" t="s">
        <v>321</v>
      </c>
      <c r="G3" s="10" t="s">
        <v>322</v>
      </c>
      <c r="H3" s="10" t="s">
        <v>323</v>
      </c>
      <c r="I3" s="7" t="s">
        <v>324</v>
      </c>
      <c r="J3" s="7"/>
    </row>
    <row r="4" spans="1:10" s="14" customFormat="1" ht="19.5" customHeight="1">
      <c r="A4" s="9"/>
      <c r="B4" s="17"/>
      <c r="C4" s="17"/>
      <c r="D4" s="17"/>
      <c r="E4" s="17" t="s">
        <v>325</v>
      </c>
      <c r="F4" s="17"/>
      <c r="G4" s="17"/>
      <c r="H4" s="17" t="s">
        <v>326</v>
      </c>
      <c r="I4" s="16" t="s">
        <v>327</v>
      </c>
      <c r="J4" s="16"/>
    </row>
    <row r="5" spans="1:10" s="14" customFormat="1" ht="19.5" customHeight="1">
      <c r="A5" s="9"/>
      <c r="B5" s="17"/>
      <c r="C5" s="17" t="s">
        <v>328</v>
      </c>
      <c r="D5" s="17" t="s">
        <v>329</v>
      </c>
      <c r="E5" s="17"/>
      <c r="F5" s="69" t="s">
        <v>330</v>
      </c>
      <c r="G5" s="69" t="s">
        <v>331</v>
      </c>
      <c r="H5" s="69" t="s">
        <v>332</v>
      </c>
      <c r="I5" s="42" t="s">
        <v>333</v>
      </c>
      <c r="J5" s="16" t="s">
        <v>1071</v>
      </c>
    </row>
    <row r="6" spans="1:10" s="14" customFormat="1" ht="19.5" customHeight="1">
      <c r="A6" s="13"/>
      <c r="B6" s="12" t="s">
        <v>349</v>
      </c>
      <c r="C6" s="12" t="s">
        <v>350</v>
      </c>
      <c r="D6" s="12" t="s">
        <v>351</v>
      </c>
      <c r="E6" s="70" t="s">
        <v>352</v>
      </c>
      <c r="F6" s="12" t="s">
        <v>353</v>
      </c>
      <c r="G6" s="12" t="s">
        <v>354</v>
      </c>
      <c r="H6" s="70" t="s">
        <v>355</v>
      </c>
      <c r="I6" s="34" t="s">
        <v>356</v>
      </c>
      <c r="J6" s="34"/>
    </row>
    <row r="7" spans="1:10" s="241" customFormat="1" ht="21.75" customHeight="1">
      <c r="A7" s="708" t="s">
        <v>334</v>
      </c>
      <c r="B7" s="1000" t="s">
        <v>357</v>
      </c>
      <c r="C7" s="1001"/>
      <c r="D7" s="1001"/>
      <c r="E7" s="1001"/>
      <c r="F7" s="1002" t="s">
        <v>358</v>
      </c>
      <c r="G7" s="1001"/>
      <c r="H7" s="1001"/>
      <c r="I7" s="883"/>
      <c r="J7" s="885" t="s">
        <v>334</v>
      </c>
    </row>
    <row r="8" spans="1:10" s="242" customFormat="1" ht="18" customHeight="1">
      <c r="A8" s="214" t="s">
        <v>359</v>
      </c>
      <c r="B8" s="442">
        <v>444.16679999999997</v>
      </c>
      <c r="C8" s="443" t="s">
        <v>1119</v>
      </c>
      <c r="D8" s="444">
        <v>65</v>
      </c>
      <c r="E8" s="443" t="s">
        <v>1120</v>
      </c>
      <c r="F8" s="456">
        <v>0.7546073185374907</v>
      </c>
      <c r="G8" s="884">
        <v>19100</v>
      </c>
      <c r="H8" s="456">
        <v>0.9926718985499714</v>
      </c>
      <c r="I8" s="447" t="s">
        <v>1121</v>
      </c>
      <c r="J8" s="74" t="s">
        <v>360</v>
      </c>
    </row>
    <row r="9" spans="1:10" s="242" customFormat="1" ht="18" customHeight="1">
      <c r="A9" s="214" t="s">
        <v>361</v>
      </c>
      <c r="B9" s="442">
        <v>299.3298</v>
      </c>
      <c r="C9" s="443" t="s">
        <v>1119</v>
      </c>
      <c r="D9" s="444">
        <v>55</v>
      </c>
      <c r="E9" s="443" t="s">
        <v>1122</v>
      </c>
      <c r="F9" s="445">
        <v>0.74757447853933</v>
      </c>
      <c r="G9" s="446">
        <v>6870</v>
      </c>
      <c r="H9" s="445">
        <v>0.9916281755196305</v>
      </c>
      <c r="I9" s="447" t="s">
        <v>1123</v>
      </c>
      <c r="J9" s="74" t="s">
        <v>362</v>
      </c>
    </row>
    <row r="10" spans="1:10" s="242" customFormat="1" ht="18" customHeight="1">
      <c r="A10" s="214" t="s">
        <v>363</v>
      </c>
      <c r="B10" s="442">
        <v>178.6323</v>
      </c>
      <c r="C10" s="443" t="s">
        <v>1124</v>
      </c>
      <c r="D10" s="448">
        <v>45</v>
      </c>
      <c r="E10" s="448" t="s">
        <v>1125</v>
      </c>
      <c r="F10" s="445">
        <v>0.7289592974919719</v>
      </c>
      <c r="G10" s="446">
        <v>2962</v>
      </c>
      <c r="H10" s="445">
        <v>0.9946272666218939</v>
      </c>
      <c r="I10" s="447" t="s">
        <v>1121</v>
      </c>
      <c r="J10" s="74" t="s">
        <v>365</v>
      </c>
    </row>
    <row r="11" spans="1:10" s="242" customFormat="1" ht="18" customHeight="1">
      <c r="A11" s="214" t="s">
        <v>366</v>
      </c>
      <c r="B11" s="442">
        <v>326.6879</v>
      </c>
      <c r="C11" s="444" t="s">
        <v>364</v>
      </c>
      <c r="D11" s="444">
        <v>60</v>
      </c>
      <c r="E11" s="444">
        <v>188</v>
      </c>
      <c r="F11" s="445">
        <v>0.7258715874949836</v>
      </c>
      <c r="G11" s="446">
        <v>3035</v>
      </c>
      <c r="H11" s="445">
        <v>0.9947558177646674</v>
      </c>
      <c r="I11" s="447" t="s">
        <v>1126</v>
      </c>
      <c r="J11" s="74" t="s">
        <v>367</v>
      </c>
    </row>
    <row r="12" spans="1:10" s="242" customFormat="1" ht="18" customHeight="1">
      <c r="A12" s="214" t="s">
        <v>368</v>
      </c>
      <c r="B12" s="442">
        <v>175.4137</v>
      </c>
      <c r="C12" s="444" t="s">
        <v>364</v>
      </c>
      <c r="D12" s="444">
        <v>45</v>
      </c>
      <c r="E12" s="444">
        <v>188</v>
      </c>
      <c r="F12" s="445">
        <v>0.666324850905362</v>
      </c>
      <c r="G12" s="446">
        <v>206</v>
      </c>
      <c r="H12" s="445">
        <v>0.9903846153846154</v>
      </c>
      <c r="I12" s="447" t="s">
        <v>1127</v>
      </c>
      <c r="J12" s="74" t="s">
        <v>369</v>
      </c>
    </row>
    <row r="13" spans="1:10" s="242" customFormat="1" ht="18" customHeight="1">
      <c r="A13" s="214" t="s">
        <v>370</v>
      </c>
      <c r="B13" s="442">
        <v>223.6927</v>
      </c>
      <c r="C13" s="444" t="s">
        <v>364</v>
      </c>
      <c r="D13" s="444">
        <v>50</v>
      </c>
      <c r="E13" s="444">
        <v>188</v>
      </c>
      <c r="F13" s="445">
        <v>0.7569871049864408</v>
      </c>
      <c r="G13" s="446">
        <v>206</v>
      </c>
      <c r="H13" s="445">
        <v>0.9903846153846154</v>
      </c>
      <c r="I13" s="447" t="s">
        <v>1127</v>
      </c>
      <c r="J13" s="74" t="s">
        <v>371</v>
      </c>
    </row>
    <row r="14" spans="1:10" s="242" customFormat="1" ht="18" customHeight="1">
      <c r="A14" s="214" t="s">
        <v>372</v>
      </c>
      <c r="B14" s="442">
        <v>263.9252</v>
      </c>
      <c r="C14" s="444" t="s">
        <v>364</v>
      </c>
      <c r="D14" s="444">
        <v>50</v>
      </c>
      <c r="E14" s="444">
        <v>188</v>
      </c>
      <c r="F14" s="445">
        <v>0.6728927533036613</v>
      </c>
      <c r="G14" s="446">
        <v>782</v>
      </c>
      <c r="H14" s="445">
        <v>0.9606879606879607</v>
      </c>
      <c r="I14" s="447" t="s">
        <v>1128</v>
      </c>
      <c r="J14" s="74" t="s">
        <v>373</v>
      </c>
    </row>
    <row r="15" spans="1:10" s="242" customFormat="1" ht="18" customHeight="1">
      <c r="A15" s="214" t="s">
        <v>374</v>
      </c>
      <c r="B15" s="442">
        <v>344.3902</v>
      </c>
      <c r="C15" s="444" t="s">
        <v>364</v>
      </c>
      <c r="D15" s="444">
        <v>60</v>
      </c>
      <c r="E15" s="444">
        <v>164</v>
      </c>
      <c r="F15" s="445">
        <v>0.7491425333293567</v>
      </c>
      <c r="G15" s="446">
        <v>208</v>
      </c>
      <c r="H15" s="445">
        <v>1</v>
      </c>
      <c r="I15" s="447" t="s">
        <v>1129</v>
      </c>
      <c r="J15" s="74" t="s">
        <v>385</v>
      </c>
    </row>
    <row r="16" spans="1:10" s="242" customFormat="1" ht="18" customHeight="1">
      <c r="A16" s="214" t="s">
        <v>386</v>
      </c>
      <c r="B16" s="442">
        <v>365.3111</v>
      </c>
      <c r="C16" s="444" t="s">
        <v>364</v>
      </c>
      <c r="D16" s="444">
        <v>60</v>
      </c>
      <c r="E16" s="444">
        <v>188</v>
      </c>
      <c r="F16" s="445">
        <v>0.7460224358007181</v>
      </c>
      <c r="G16" s="446">
        <v>2743</v>
      </c>
      <c r="H16" s="445">
        <v>0.993840579710145</v>
      </c>
      <c r="I16" s="447" t="s">
        <v>1130</v>
      </c>
      <c r="J16" s="74" t="s">
        <v>387</v>
      </c>
    </row>
    <row r="17" spans="1:10" s="210" customFormat="1" ht="18" customHeight="1">
      <c r="A17" s="214" t="s">
        <v>388</v>
      </c>
      <c r="B17" s="442">
        <v>444.16679999999997</v>
      </c>
      <c r="C17" s="444" t="s">
        <v>364</v>
      </c>
      <c r="D17" s="444">
        <v>65</v>
      </c>
      <c r="E17" s="444">
        <v>188</v>
      </c>
      <c r="F17" s="449">
        <v>0.6934178876011371</v>
      </c>
      <c r="G17" s="446">
        <v>270</v>
      </c>
      <c r="H17" s="445">
        <v>0.9926470588235294</v>
      </c>
      <c r="I17" s="447" t="s">
        <v>1131</v>
      </c>
      <c r="J17" s="74" t="s">
        <v>389</v>
      </c>
    </row>
    <row r="18" spans="1:10" s="210" customFormat="1" ht="18" customHeight="1">
      <c r="A18" s="214" t="s">
        <v>390</v>
      </c>
      <c r="B18" s="442">
        <v>453.82259999999997</v>
      </c>
      <c r="C18" s="444" t="s">
        <v>364</v>
      </c>
      <c r="D18" s="444">
        <v>70</v>
      </c>
      <c r="E18" s="444">
        <v>164</v>
      </c>
      <c r="F18" s="449">
        <v>0.6484651365533891</v>
      </c>
      <c r="G18" s="446">
        <v>706</v>
      </c>
      <c r="H18" s="445">
        <v>0.9778393351800554</v>
      </c>
      <c r="I18" s="447" t="s">
        <v>1132</v>
      </c>
      <c r="J18" s="74" t="s">
        <v>391</v>
      </c>
    </row>
    <row r="19" spans="1:10" s="210" customFormat="1" ht="18" customHeight="1">
      <c r="A19" s="214" t="s">
        <v>548</v>
      </c>
      <c r="B19" s="442">
        <v>454</v>
      </c>
      <c r="C19" s="444" t="s">
        <v>549</v>
      </c>
      <c r="D19" s="444">
        <v>70</v>
      </c>
      <c r="E19" s="444">
        <v>164</v>
      </c>
      <c r="F19" s="449">
        <v>0.65</v>
      </c>
      <c r="G19" s="446">
        <v>64</v>
      </c>
      <c r="H19" s="445">
        <v>1</v>
      </c>
      <c r="I19" s="447" t="s">
        <v>550</v>
      </c>
      <c r="J19" s="74" t="s">
        <v>551</v>
      </c>
    </row>
    <row r="20" spans="1:10" s="210" customFormat="1" ht="18" customHeight="1">
      <c r="A20" s="945" t="s">
        <v>334</v>
      </c>
      <c r="B20" s="985" t="s">
        <v>392</v>
      </c>
      <c r="C20" s="986"/>
      <c r="D20" s="986"/>
      <c r="E20" s="986"/>
      <c r="F20" s="986" t="s">
        <v>853</v>
      </c>
      <c r="G20" s="986"/>
      <c r="H20" s="986"/>
      <c r="I20" s="944"/>
      <c r="J20" s="946" t="s">
        <v>334</v>
      </c>
    </row>
    <row r="21" spans="1:10" s="242" customFormat="1" ht="18" customHeight="1">
      <c r="A21" s="243" t="s">
        <v>393</v>
      </c>
      <c r="B21" s="453">
        <v>815.9150999999999</v>
      </c>
      <c r="C21" s="454" t="s">
        <v>976</v>
      </c>
      <c r="D21" s="454">
        <v>90</v>
      </c>
      <c r="E21" s="454">
        <v>276</v>
      </c>
      <c r="F21" s="455">
        <v>0.59</v>
      </c>
      <c r="G21" s="454">
        <v>364</v>
      </c>
      <c r="H21" s="455">
        <v>0.99</v>
      </c>
      <c r="I21" s="447" t="s">
        <v>394</v>
      </c>
      <c r="J21" s="232" t="s">
        <v>395</v>
      </c>
    </row>
    <row r="22" spans="1:10" s="242" customFormat="1" ht="18" customHeight="1">
      <c r="A22" s="243" t="s">
        <v>396</v>
      </c>
      <c r="B22" s="453">
        <v>1261.6912</v>
      </c>
      <c r="C22" s="454" t="s">
        <v>976</v>
      </c>
      <c r="D22" s="454">
        <v>135</v>
      </c>
      <c r="E22" s="454">
        <v>276</v>
      </c>
      <c r="F22" s="455">
        <v>0.7</v>
      </c>
      <c r="G22" s="454">
        <v>367</v>
      </c>
      <c r="H22" s="455">
        <v>1</v>
      </c>
      <c r="I22" s="447" t="s">
        <v>397</v>
      </c>
      <c r="J22" s="232" t="s">
        <v>398</v>
      </c>
    </row>
    <row r="23" spans="1:10" s="242" customFormat="1" ht="18" customHeight="1">
      <c r="A23" s="243" t="s">
        <v>399</v>
      </c>
      <c r="B23" s="453">
        <v>955.9241999999999</v>
      </c>
      <c r="C23" s="454" t="s">
        <v>364</v>
      </c>
      <c r="D23" s="454">
        <v>95</v>
      </c>
      <c r="E23" s="454">
        <v>276</v>
      </c>
      <c r="F23" s="455">
        <v>0.46</v>
      </c>
      <c r="G23" s="454">
        <v>256</v>
      </c>
      <c r="H23" s="455">
        <v>0.98</v>
      </c>
      <c r="I23" s="447" t="s">
        <v>400</v>
      </c>
      <c r="J23" s="232" t="s">
        <v>401</v>
      </c>
    </row>
    <row r="24" spans="1:10" s="242" customFormat="1" ht="18" customHeight="1">
      <c r="A24" s="244" t="s">
        <v>402</v>
      </c>
      <c r="B24" s="453">
        <v>362.0925</v>
      </c>
      <c r="C24" s="454" t="s">
        <v>410</v>
      </c>
      <c r="D24" s="444">
        <v>60</v>
      </c>
      <c r="E24" s="444">
        <v>276</v>
      </c>
      <c r="F24" s="456">
        <v>0.54</v>
      </c>
      <c r="G24" s="444">
        <v>153</v>
      </c>
      <c r="H24" s="456">
        <v>0.98</v>
      </c>
      <c r="I24" s="447" t="s">
        <v>403</v>
      </c>
      <c r="J24" s="232" t="s">
        <v>404</v>
      </c>
    </row>
    <row r="25" spans="1:10" s="242" customFormat="1" ht="18" customHeight="1">
      <c r="A25" s="245" t="s">
        <v>405</v>
      </c>
      <c r="B25" s="457">
        <v>1145.8216</v>
      </c>
      <c r="C25" s="450" t="s">
        <v>364</v>
      </c>
      <c r="D25" s="450">
        <v>155</v>
      </c>
      <c r="E25" s="450">
        <v>188</v>
      </c>
      <c r="F25" s="458">
        <v>0.48</v>
      </c>
      <c r="G25" s="450">
        <v>79</v>
      </c>
      <c r="H25" s="458">
        <v>0.94</v>
      </c>
      <c r="I25" s="452" t="s">
        <v>406</v>
      </c>
      <c r="J25" s="236" t="s">
        <v>407</v>
      </c>
    </row>
    <row r="26" spans="1:10" s="386" customFormat="1" ht="19.5" customHeight="1">
      <c r="A26" s="992" t="s">
        <v>1076</v>
      </c>
      <c r="B26" s="992"/>
      <c r="C26" s="992"/>
      <c r="D26" s="992"/>
      <c r="E26" s="992"/>
      <c r="F26" s="992"/>
      <c r="G26" s="992"/>
      <c r="H26" s="992"/>
      <c r="I26" s="991"/>
      <c r="J26" s="991"/>
    </row>
    <row r="27" spans="1:8" s="561" customFormat="1" ht="14.25" customHeight="1">
      <c r="A27" s="18" t="s">
        <v>1133</v>
      </c>
      <c r="B27" s="690"/>
      <c r="C27" s="400"/>
      <c r="D27" s="400"/>
      <c r="E27" s="400"/>
      <c r="F27" s="400"/>
      <c r="G27" s="400"/>
      <c r="H27" s="400"/>
    </row>
  </sheetData>
  <mergeCells count="6">
    <mergeCell ref="A26:J26"/>
    <mergeCell ref="A1:J1"/>
    <mergeCell ref="B7:E7"/>
    <mergeCell ref="F7:H7"/>
    <mergeCell ref="B20:E20"/>
    <mergeCell ref="F20:H20"/>
  </mergeCells>
  <printOptions/>
  <pageMargins left="0.7480314960629921" right="0.7480314960629921" top="0.79" bottom="0.76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4">
      <selection activeCell="G19" sqref="G19"/>
    </sheetView>
  </sheetViews>
  <sheetFormatPr defaultColWidth="9.140625" defaultRowHeight="12.75"/>
  <cols>
    <col min="1" max="1" width="13.421875" style="68" customWidth="1"/>
    <col min="2" max="2" width="12.8515625" style="68" customWidth="1"/>
    <col min="3" max="3" width="25.00390625" style="68" bestFit="1" customWidth="1"/>
    <col min="4" max="4" width="12.57421875" style="68" customWidth="1"/>
    <col min="5" max="5" width="16.7109375" style="68" customWidth="1"/>
    <col min="6" max="6" width="18.140625" style="68" customWidth="1"/>
    <col min="7" max="7" width="16.57421875" style="68" customWidth="1"/>
    <col min="8" max="8" width="13.7109375" style="68" customWidth="1"/>
    <col min="9" max="9" width="14.28125" style="68" customWidth="1"/>
    <col min="10" max="10" width="13.00390625" style="68" customWidth="1"/>
    <col min="11" max="16384" width="9.140625" style="68" customWidth="1"/>
  </cols>
  <sheetData>
    <row r="1" spans="1:10" s="66" customFormat="1" ht="32.25" customHeight="1">
      <c r="A1" s="999" t="s">
        <v>408</v>
      </c>
      <c r="B1" s="999"/>
      <c r="C1" s="999"/>
      <c r="D1" s="999"/>
      <c r="E1" s="999"/>
      <c r="F1" s="999"/>
      <c r="G1" s="999"/>
      <c r="H1" s="999"/>
      <c r="I1" s="999"/>
      <c r="J1" s="999"/>
    </row>
    <row r="2" spans="1:10" ht="8.25" customHeight="1">
      <c r="A2" s="989"/>
      <c r="B2" s="989"/>
      <c r="C2" s="989"/>
      <c r="D2" s="989"/>
      <c r="E2" s="989"/>
      <c r="F2" s="989"/>
      <c r="G2" s="989"/>
      <c r="H2" s="989"/>
      <c r="I2" s="989"/>
      <c r="J2" s="989"/>
    </row>
    <row r="3" spans="1:10" s="1" customFormat="1" ht="26.25" customHeight="1">
      <c r="A3" s="6"/>
      <c r="B3" s="10" t="s">
        <v>317</v>
      </c>
      <c r="C3" s="10" t="s">
        <v>318</v>
      </c>
      <c r="D3" s="10" t="s">
        <v>319</v>
      </c>
      <c r="E3" s="10" t="s">
        <v>320</v>
      </c>
      <c r="F3" s="10" t="s">
        <v>321</v>
      </c>
      <c r="G3" s="10" t="s">
        <v>322</v>
      </c>
      <c r="H3" s="10" t="s">
        <v>323</v>
      </c>
      <c r="I3" s="7" t="s">
        <v>324</v>
      </c>
      <c r="J3" s="7"/>
    </row>
    <row r="4" spans="1:10" s="1" customFormat="1" ht="26.25" customHeight="1">
      <c r="A4" s="9"/>
      <c r="B4" s="17"/>
      <c r="C4" s="17"/>
      <c r="D4" s="17"/>
      <c r="E4" s="17" t="s">
        <v>325</v>
      </c>
      <c r="F4" s="17"/>
      <c r="G4" s="17"/>
      <c r="H4" s="17" t="s">
        <v>326</v>
      </c>
      <c r="I4" s="16" t="s">
        <v>327</v>
      </c>
      <c r="J4" s="16"/>
    </row>
    <row r="5" spans="1:10" s="1" customFormat="1" ht="26.25" customHeight="1">
      <c r="A5" s="9"/>
      <c r="B5" s="17"/>
      <c r="C5" s="17" t="s">
        <v>328</v>
      </c>
      <c r="D5" s="17" t="s">
        <v>329</v>
      </c>
      <c r="E5" s="17"/>
      <c r="F5" s="69" t="s">
        <v>330</v>
      </c>
      <c r="G5" s="69" t="s">
        <v>331</v>
      </c>
      <c r="H5" s="69" t="s">
        <v>332</v>
      </c>
      <c r="I5" s="42" t="s">
        <v>333</v>
      </c>
      <c r="J5" s="16"/>
    </row>
    <row r="6" spans="1:10" s="1" customFormat="1" ht="26.25" customHeight="1">
      <c r="A6" s="13"/>
      <c r="B6" s="12" t="s">
        <v>349</v>
      </c>
      <c r="C6" s="12" t="s">
        <v>350</v>
      </c>
      <c r="D6" s="12" t="s">
        <v>351</v>
      </c>
      <c r="E6" s="70" t="s">
        <v>352</v>
      </c>
      <c r="F6" s="12" t="s">
        <v>353</v>
      </c>
      <c r="G6" s="12" t="s">
        <v>354</v>
      </c>
      <c r="H6" s="70" t="s">
        <v>355</v>
      </c>
      <c r="I6" s="34" t="s">
        <v>356</v>
      </c>
      <c r="J6" s="34"/>
    </row>
    <row r="7" spans="1:10" s="259" customFormat="1" ht="28.5" customHeight="1">
      <c r="A7" s="240" t="s">
        <v>334</v>
      </c>
      <c r="B7" s="1000" t="s">
        <v>357</v>
      </c>
      <c r="C7" s="1002"/>
      <c r="D7" s="1002"/>
      <c r="E7" s="1002"/>
      <c r="F7" s="1002" t="s">
        <v>358</v>
      </c>
      <c r="G7" s="1002"/>
      <c r="H7" s="1002"/>
      <c r="I7" s="708"/>
      <c r="J7" s="258" t="s">
        <v>753</v>
      </c>
    </row>
    <row r="8" spans="1:10" s="262" customFormat="1" ht="28.5" customHeight="1">
      <c r="A8" s="260" t="s">
        <v>916</v>
      </c>
      <c r="B8" s="684">
        <v>504</v>
      </c>
      <c r="C8" s="460" t="s">
        <v>411</v>
      </c>
      <c r="D8" s="691">
        <v>65</v>
      </c>
      <c r="E8" s="459" t="s">
        <v>412</v>
      </c>
      <c r="F8" s="445">
        <v>0.7796556345117817</v>
      </c>
      <c r="G8" s="691">
        <v>16906</v>
      </c>
      <c r="H8" s="445">
        <v>0.9902764761012184</v>
      </c>
      <c r="I8" s="685" t="s">
        <v>977</v>
      </c>
      <c r="J8" s="261" t="s">
        <v>409</v>
      </c>
    </row>
    <row r="9" spans="1:10" s="262" customFormat="1" ht="28.5" customHeight="1">
      <c r="A9" s="260" t="s">
        <v>915</v>
      </c>
      <c r="B9" s="684">
        <v>352</v>
      </c>
      <c r="C9" s="460" t="s">
        <v>364</v>
      </c>
      <c r="D9" s="691">
        <v>50</v>
      </c>
      <c r="E9" s="459">
        <v>160</v>
      </c>
      <c r="F9" s="445">
        <v>0.7919794815076134</v>
      </c>
      <c r="G9" s="691">
        <v>3347</v>
      </c>
      <c r="H9" s="445">
        <v>0.9934698723656872</v>
      </c>
      <c r="I9" s="685" t="s">
        <v>978</v>
      </c>
      <c r="J9" s="261" t="s">
        <v>362</v>
      </c>
    </row>
    <row r="10" spans="1:10" s="262" customFormat="1" ht="28.5" customHeight="1">
      <c r="A10" s="260" t="s">
        <v>914</v>
      </c>
      <c r="B10" s="684">
        <v>222</v>
      </c>
      <c r="C10" s="460" t="s">
        <v>1134</v>
      </c>
      <c r="D10" s="691">
        <v>45</v>
      </c>
      <c r="E10" s="459" t="s">
        <v>1135</v>
      </c>
      <c r="F10" s="445">
        <v>0.7888853534313695</v>
      </c>
      <c r="G10" s="691">
        <v>2966</v>
      </c>
      <c r="H10" s="445">
        <v>0.9949681314994968</v>
      </c>
      <c r="I10" s="685" t="s">
        <v>413</v>
      </c>
      <c r="J10" s="261" t="s">
        <v>365</v>
      </c>
    </row>
    <row r="11" spans="1:10" s="262" customFormat="1" ht="28.5" customHeight="1">
      <c r="A11" s="260" t="s">
        <v>913</v>
      </c>
      <c r="B11" s="684">
        <v>420</v>
      </c>
      <c r="C11" s="460" t="s">
        <v>364</v>
      </c>
      <c r="D11" s="691">
        <v>55</v>
      </c>
      <c r="E11" s="459">
        <v>160</v>
      </c>
      <c r="F11" s="449">
        <v>0.7505143808685191</v>
      </c>
      <c r="G11" s="691">
        <v>2921</v>
      </c>
      <c r="H11" s="449">
        <v>0.9962482946793997</v>
      </c>
      <c r="I11" s="685" t="s">
        <v>413</v>
      </c>
      <c r="J11" s="261" t="s">
        <v>367</v>
      </c>
    </row>
    <row r="12" spans="1:10" s="262" customFormat="1" ht="28.5" customHeight="1">
      <c r="A12" s="266" t="s">
        <v>912</v>
      </c>
      <c r="B12" s="684">
        <v>428</v>
      </c>
      <c r="C12" s="460" t="s">
        <v>364</v>
      </c>
      <c r="D12" s="691">
        <v>60</v>
      </c>
      <c r="E12" s="459">
        <v>160</v>
      </c>
      <c r="F12" s="449">
        <v>0.7645092514699533</v>
      </c>
      <c r="G12" s="691">
        <v>2904</v>
      </c>
      <c r="H12" s="449">
        <v>0.9924812030075187</v>
      </c>
      <c r="I12" s="685" t="s">
        <v>414</v>
      </c>
      <c r="J12" s="261" t="s">
        <v>415</v>
      </c>
    </row>
    <row r="13" spans="1:10" s="262" customFormat="1" ht="28.5" customHeight="1">
      <c r="A13" s="263" t="s">
        <v>911</v>
      </c>
      <c r="B13" s="686">
        <v>515</v>
      </c>
      <c r="C13" s="462" t="s">
        <v>411</v>
      </c>
      <c r="D13" s="692">
        <v>65</v>
      </c>
      <c r="E13" s="461" t="s">
        <v>412</v>
      </c>
      <c r="F13" s="451">
        <v>0.6099179517750969</v>
      </c>
      <c r="G13" s="692">
        <v>468</v>
      </c>
      <c r="H13" s="451">
        <v>0.9811320754716981</v>
      </c>
      <c r="I13" s="687" t="s">
        <v>416</v>
      </c>
      <c r="J13" s="261" t="s">
        <v>389</v>
      </c>
    </row>
    <row r="14" spans="1:10" s="259" customFormat="1" ht="28.5" customHeight="1">
      <c r="A14" s="240" t="s">
        <v>753</v>
      </c>
      <c r="B14" s="987" t="s">
        <v>392</v>
      </c>
      <c r="C14" s="988"/>
      <c r="D14" s="988"/>
      <c r="E14" s="988"/>
      <c r="F14" s="988" t="s">
        <v>581</v>
      </c>
      <c r="G14" s="988"/>
      <c r="H14" s="988"/>
      <c r="I14" s="264"/>
      <c r="J14" s="258" t="s">
        <v>334</v>
      </c>
    </row>
    <row r="15" spans="1:11" s="262" customFormat="1" ht="28.5" customHeight="1">
      <c r="A15" s="214" t="s">
        <v>402</v>
      </c>
      <c r="B15" s="688">
        <v>433</v>
      </c>
      <c r="C15" s="464" t="s">
        <v>364</v>
      </c>
      <c r="D15" s="693">
        <v>55</v>
      </c>
      <c r="E15" s="463">
        <v>296</v>
      </c>
      <c r="F15" s="1238">
        <v>0.61</v>
      </c>
      <c r="G15" s="693">
        <v>436</v>
      </c>
      <c r="H15" s="464">
        <v>99.3</v>
      </c>
      <c r="I15" s="689" t="s">
        <v>582</v>
      </c>
      <c r="J15" s="261" t="s">
        <v>583</v>
      </c>
      <c r="K15" s="261"/>
    </row>
    <row r="16" spans="1:10" s="262" customFormat="1" ht="28.5" customHeight="1">
      <c r="A16" s="216" t="s">
        <v>910</v>
      </c>
      <c r="B16" s="686">
        <v>704</v>
      </c>
      <c r="C16" s="462" t="s">
        <v>410</v>
      </c>
      <c r="D16" s="692">
        <v>85</v>
      </c>
      <c r="E16" s="461">
        <v>88</v>
      </c>
      <c r="F16" s="1237">
        <v>0.429</v>
      </c>
      <c r="G16" s="692">
        <v>106</v>
      </c>
      <c r="H16" s="462">
        <v>99.2</v>
      </c>
      <c r="I16" s="687" t="s">
        <v>584</v>
      </c>
      <c r="J16" s="265" t="s">
        <v>585</v>
      </c>
    </row>
    <row r="17" spans="1:10" s="386" customFormat="1" ht="19.5" customHeight="1">
      <c r="A17" s="992" t="s">
        <v>1076</v>
      </c>
      <c r="B17" s="992"/>
      <c r="C17" s="992"/>
      <c r="D17" s="992"/>
      <c r="E17" s="992"/>
      <c r="F17" s="992"/>
      <c r="G17" s="992"/>
      <c r="H17" s="992"/>
      <c r="I17" s="991"/>
      <c r="J17" s="991"/>
    </row>
    <row r="18" spans="1:8" ht="14.25">
      <c r="A18" s="18" t="s">
        <v>1136</v>
      </c>
      <c r="B18" s="690"/>
      <c r="C18" s="400"/>
      <c r="D18" s="400"/>
      <c r="E18" s="400"/>
      <c r="F18" s="400"/>
      <c r="G18" s="400"/>
      <c r="H18" s="400"/>
    </row>
  </sheetData>
  <mergeCells count="7">
    <mergeCell ref="A17:J17"/>
    <mergeCell ref="B14:E14"/>
    <mergeCell ref="F14:H14"/>
    <mergeCell ref="A1:J1"/>
    <mergeCell ref="A2:J2"/>
    <mergeCell ref="B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1" sqref="A11:J11"/>
    </sheetView>
  </sheetViews>
  <sheetFormatPr defaultColWidth="9.140625" defaultRowHeight="12.75"/>
  <cols>
    <col min="1" max="1" width="13.421875" style="68" customWidth="1"/>
    <col min="2" max="2" width="14.00390625" style="68" bestFit="1" customWidth="1"/>
    <col min="3" max="3" width="25.00390625" style="68" bestFit="1" customWidth="1"/>
    <col min="4" max="4" width="12.8515625" style="68" customWidth="1"/>
    <col min="5" max="5" width="14.421875" style="68" customWidth="1"/>
    <col min="6" max="6" width="18.421875" style="68" customWidth="1"/>
    <col min="7" max="7" width="16.421875" style="68" customWidth="1"/>
    <col min="8" max="8" width="14.7109375" style="68" customWidth="1"/>
    <col min="9" max="9" width="14.28125" style="68" customWidth="1"/>
    <col min="10" max="10" width="12.57421875" style="68" customWidth="1"/>
    <col min="11" max="16384" width="9.140625" style="68" customWidth="1"/>
  </cols>
  <sheetData>
    <row r="1" spans="1:10" s="66" customFormat="1" ht="32.25" customHeight="1">
      <c r="A1" s="999" t="s">
        <v>408</v>
      </c>
      <c r="B1" s="999"/>
      <c r="C1" s="999"/>
      <c r="D1" s="999"/>
      <c r="E1" s="999"/>
      <c r="F1" s="999"/>
      <c r="G1" s="999"/>
      <c r="H1" s="999"/>
      <c r="I1" s="999"/>
      <c r="J1" s="999"/>
    </row>
    <row r="2" spans="1:10" ht="16.5" customHeight="1">
      <c r="A2" s="989"/>
      <c r="B2" s="989"/>
      <c r="C2" s="989"/>
      <c r="D2" s="989"/>
      <c r="E2" s="989"/>
      <c r="F2" s="989"/>
      <c r="G2" s="989"/>
      <c r="H2" s="989"/>
      <c r="I2" s="989"/>
      <c r="J2" s="989"/>
    </row>
    <row r="3" spans="1:10" s="1" customFormat="1" ht="26.25" customHeight="1">
      <c r="A3" s="6"/>
      <c r="B3" s="10" t="s">
        <v>317</v>
      </c>
      <c r="C3" s="10" t="s">
        <v>318</v>
      </c>
      <c r="D3" s="10" t="s">
        <v>319</v>
      </c>
      <c r="E3" s="10" t="s">
        <v>320</v>
      </c>
      <c r="F3" s="10" t="s">
        <v>321</v>
      </c>
      <c r="G3" s="10" t="s">
        <v>322</v>
      </c>
      <c r="H3" s="10" t="s">
        <v>323</v>
      </c>
      <c r="I3" s="7" t="s">
        <v>324</v>
      </c>
      <c r="J3" s="7"/>
    </row>
    <row r="4" spans="1:10" s="1" customFormat="1" ht="26.25" customHeight="1">
      <c r="A4" s="9"/>
      <c r="B4" s="17"/>
      <c r="C4" s="17"/>
      <c r="D4" s="17"/>
      <c r="E4" s="17" t="s">
        <v>325</v>
      </c>
      <c r="F4" s="17"/>
      <c r="G4" s="17"/>
      <c r="H4" s="17" t="s">
        <v>326</v>
      </c>
      <c r="I4" s="16" t="s">
        <v>327</v>
      </c>
      <c r="J4" s="16"/>
    </row>
    <row r="5" spans="1:10" s="1" customFormat="1" ht="26.25" customHeight="1">
      <c r="A5" s="9"/>
      <c r="B5" s="17"/>
      <c r="C5" s="17" t="s">
        <v>328</v>
      </c>
      <c r="D5" s="17" t="s">
        <v>329</v>
      </c>
      <c r="E5" s="17"/>
      <c r="F5" s="69" t="s">
        <v>330</v>
      </c>
      <c r="G5" s="69" t="s">
        <v>331</v>
      </c>
      <c r="H5" s="69" t="s">
        <v>332</v>
      </c>
      <c r="I5" s="42" t="s">
        <v>333</v>
      </c>
      <c r="J5" s="16"/>
    </row>
    <row r="6" spans="1:10" s="1" customFormat="1" ht="26.25" customHeight="1">
      <c r="A6" s="13"/>
      <c r="B6" s="12" t="s">
        <v>349</v>
      </c>
      <c r="C6" s="12" t="s">
        <v>350</v>
      </c>
      <c r="D6" s="12" t="s">
        <v>351</v>
      </c>
      <c r="E6" s="70" t="s">
        <v>352</v>
      </c>
      <c r="F6" s="12" t="s">
        <v>353</v>
      </c>
      <c r="G6" s="12" t="s">
        <v>354</v>
      </c>
      <c r="H6" s="70" t="s">
        <v>355</v>
      </c>
      <c r="I6" s="34" t="s">
        <v>356</v>
      </c>
      <c r="J6" s="34"/>
    </row>
    <row r="7" spans="1:10" s="259" customFormat="1" ht="59.25" customHeight="1">
      <c r="A7" s="240" t="s">
        <v>753</v>
      </c>
      <c r="B7" s="990" t="s">
        <v>357</v>
      </c>
      <c r="C7" s="1002"/>
      <c r="D7" s="1002"/>
      <c r="E7" s="1002"/>
      <c r="F7" s="1002" t="s">
        <v>358</v>
      </c>
      <c r="G7" s="1002"/>
      <c r="H7" s="1002"/>
      <c r="I7" s="707"/>
      <c r="J7" s="258" t="s">
        <v>335</v>
      </c>
    </row>
    <row r="8" spans="1:10" s="262" customFormat="1" ht="59.25" customHeight="1">
      <c r="A8" s="467" t="s">
        <v>1137</v>
      </c>
      <c r="B8" s="955">
        <v>504</v>
      </c>
      <c r="C8" s="465" t="s">
        <v>1138</v>
      </c>
      <c r="D8" s="465" t="s">
        <v>980</v>
      </c>
      <c r="E8" s="459" t="s">
        <v>1139</v>
      </c>
      <c r="F8" s="466">
        <v>0.7376074153338452</v>
      </c>
      <c r="G8" s="465">
        <v>9254</v>
      </c>
      <c r="H8" s="466">
        <v>0.9843633655994043</v>
      </c>
      <c r="I8" s="467" t="s">
        <v>981</v>
      </c>
      <c r="J8" s="402" t="s">
        <v>1144</v>
      </c>
    </row>
    <row r="9" spans="1:10" s="262" customFormat="1" ht="59.25" customHeight="1">
      <c r="A9" s="467" t="s">
        <v>1140</v>
      </c>
      <c r="B9" s="956">
        <v>352</v>
      </c>
      <c r="C9" s="465" t="s">
        <v>979</v>
      </c>
      <c r="D9" s="465" t="s">
        <v>1141</v>
      </c>
      <c r="E9" s="465">
        <v>78</v>
      </c>
      <c r="F9" s="466">
        <v>0.8660116987777186</v>
      </c>
      <c r="G9" s="465">
        <v>2598</v>
      </c>
      <c r="H9" s="466">
        <v>0.996547756041427</v>
      </c>
      <c r="I9" s="467" t="s">
        <v>1142</v>
      </c>
      <c r="J9" s="422" t="s">
        <v>1145</v>
      </c>
    </row>
    <row r="10" spans="1:10" s="262" customFormat="1" ht="59.25" customHeight="1">
      <c r="A10" s="470" t="s">
        <v>1143</v>
      </c>
      <c r="B10" s="957">
        <v>428</v>
      </c>
      <c r="C10" s="468" t="s">
        <v>979</v>
      </c>
      <c r="D10" s="468" t="s">
        <v>982</v>
      </c>
      <c r="E10" s="461" t="s">
        <v>1139</v>
      </c>
      <c r="F10" s="469">
        <v>0.6676679037322973</v>
      </c>
      <c r="G10" s="468">
        <v>1023</v>
      </c>
      <c r="H10" s="469">
        <v>0.9827089337175793</v>
      </c>
      <c r="I10" s="470" t="s">
        <v>983</v>
      </c>
      <c r="J10" s="406" t="s">
        <v>1146</v>
      </c>
    </row>
    <row r="11" spans="1:10" s="386" customFormat="1" ht="23.25" customHeight="1">
      <c r="A11" s="992" t="s">
        <v>1077</v>
      </c>
      <c r="B11" s="992"/>
      <c r="C11" s="992"/>
      <c r="D11" s="992"/>
      <c r="E11" s="992"/>
      <c r="F11" s="992"/>
      <c r="G11" s="992"/>
      <c r="H11" s="992"/>
      <c r="I11" s="991"/>
      <c r="J11" s="991"/>
    </row>
    <row r="12" spans="1:8" ht="14.25">
      <c r="A12" s="18" t="s">
        <v>1147</v>
      </c>
      <c r="B12" s="690"/>
      <c r="C12" s="400"/>
      <c r="D12" s="400"/>
      <c r="E12" s="400"/>
      <c r="F12" s="400"/>
      <c r="G12" s="400"/>
      <c r="H12" s="400"/>
    </row>
  </sheetData>
  <mergeCells count="5">
    <mergeCell ref="A11:J11"/>
    <mergeCell ref="A1:J1"/>
    <mergeCell ref="A2:J2"/>
    <mergeCell ref="B7:E7"/>
    <mergeCell ref="F7:H7"/>
  </mergeCells>
  <printOptions/>
  <pageMargins left="0.5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2010-01-07T05:12:46Z</cp:lastPrinted>
  <dcterms:created xsi:type="dcterms:W3CDTF">2007-11-15T04:17:04Z</dcterms:created>
  <dcterms:modified xsi:type="dcterms:W3CDTF">2010-03-10T10:58:54Z</dcterms:modified>
  <cp:category/>
  <cp:version/>
  <cp:contentType/>
  <cp:contentStatus/>
</cp:coreProperties>
</file>