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50" tabRatio="778" firstSheet="40" activeTab="43"/>
  </bookViews>
  <sheets>
    <sheet name="1.농가 및 농가인구" sheetId="1" r:id="rId1"/>
    <sheet name="2.연령별 농가인구" sheetId="2" r:id="rId2"/>
    <sheet name="3.경지면적" sheetId="3" r:id="rId3"/>
    <sheet name="4.경지규모별 농가" sheetId="4" r:id="rId4"/>
    <sheet name="5.농업진흥지역 지정" sheetId="5" r:id="rId5"/>
    <sheet name="6.한국농촌공사" sheetId="6" r:id="rId6"/>
    <sheet name="7.식량작물 생산량(정곡)" sheetId="7" r:id="rId7"/>
    <sheet name="7-1.미곡" sheetId="8" r:id="rId8"/>
    <sheet name="7-2.맥류" sheetId="9" r:id="rId9"/>
    <sheet name="7-3.잡곡" sheetId="10" r:id="rId10"/>
    <sheet name="7-4.두류" sheetId="11" r:id="rId11"/>
    <sheet name="7-5.서류" sheetId="12" r:id="rId12"/>
    <sheet name="8.채소류 생산량" sheetId="13" r:id="rId13"/>
    <sheet name="8.채소류 생산량(계속)" sheetId="14" r:id="rId14"/>
    <sheet name="9.화훼류 재배현황" sheetId="15" r:id="rId15"/>
    <sheet name="10.특용작물 생산량" sheetId="16" r:id="rId16"/>
    <sheet name="11.과실류 생산량" sheetId="17" r:id="rId17"/>
    <sheet name="12.감귤생산및 처리" sheetId="18" r:id="rId18"/>
    <sheet name="13.보리매입실적" sheetId="19" r:id="rId19"/>
    <sheet name="14.농업협동조합" sheetId="20" r:id="rId20"/>
    <sheet name="15.농업용 기계보유" sheetId="21" r:id="rId21"/>
    <sheet name="16.비료공급" sheetId="22" r:id="rId22"/>
    <sheet name="17.농업용 지하수 " sheetId="23" r:id="rId23"/>
    <sheet name="18.가축사육가구 및 마리" sheetId="24" r:id="rId24"/>
    <sheet name="19.가축전염병 발생" sheetId="25" r:id="rId25"/>
    <sheet name="20.가축전염병 예방주사실적" sheetId="26" r:id="rId26"/>
    <sheet name="21.수의사 분포" sheetId="27" r:id="rId27"/>
    <sheet name="22.도축검사" sheetId="28" r:id="rId28"/>
    <sheet name="23.축산물위생관계업소" sheetId="29" r:id="rId29"/>
    <sheet name="24.배합사료 생산" sheetId="30" r:id="rId30"/>
    <sheet name="25.소유별 임야면적" sheetId="31" r:id="rId31"/>
    <sheet name="26.임상별 산림면적" sheetId="32" r:id="rId32"/>
    <sheet name="27.임상별 임목축적" sheetId="33" r:id="rId33"/>
    <sheet name="28.임산물 생산량" sheetId="34" r:id="rId34"/>
    <sheet name="29.수렵" sheetId="35" r:id="rId35"/>
    <sheet name="30.수렵면허장 발급" sheetId="36" r:id="rId36"/>
    <sheet name="31.사방사업" sheetId="37" r:id="rId37"/>
    <sheet name="32.조림" sheetId="38" r:id="rId38"/>
    <sheet name="33.산림피해" sheetId="39" r:id="rId39"/>
    <sheet name="34.병해충발생 및 방제상황" sheetId="40" r:id="rId40"/>
    <sheet name="35.어가 및 어가인구" sheetId="41" r:id="rId41"/>
    <sheet name="36.성별.연령별 어업가구원" sheetId="42" r:id="rId42"/>
    <sheet name="37.성별.연령별 어업종사자" sheetId="43" r:id="rId43"/>
    <sheet name="38.어선보유" sheetId="44" r:id="rId44"/>
    <sheet name="39.어항시설" sheetId="45" r:id="rId45"/>
    <sheet name="40.수산업종별 생산" sheetId="46" r:id="rId46"/>
    <sheet name="41.수산물어획고" sheetId="47" r:id="rId47"/>
    <sheet name="42.수산물가공품 생산고" sheetId="48" r:id="rId48"/>
    <sheet name="43.수산물계통 판매고" sheetId="49" r:id="rId49"/>
    <sheet name="44.친환경농산물 인증현황" sheetId="50" r:id="rId50"/>
  </sheets>
  <definedNames>
    <definedName name="_xlnm.Print_Area" localSheetId="0">'1.농가 및 농가인구'!$A$2:$I$21</definedName>
    <definedName name="_xlnm.Print_Area" localSheetId="15">'10.특용작물 생산량'!$A$1:$L$32</definedName>
    <definedName name="_xlnm.Print_Area" localSheetId="16">'11.과실류 생산량'!$A$1:$T$17</definedName>
    <definedName name="_xlnm.Print_Area" localSheetId="17">'12.감귤생산및 처리'!$A$1:$K$18</definedName>
    <definedName name="_xlnm.Print_Area" localSheetId="20">'15.농업용 기계보유'!$A$1:$M$22</definedName>
    <definedName name="_xlnm.Print_Area" localSheetId="21">'16.비료공급'!$A$1:$P$19</definedName>
    <definedName name="_xlnm.Print_Area" localSheetId="22">'17.농업용 지하수 '!$A$1:$K$19</definedName>
    <definedName name="_xlnm.Print_Area" localSheetId="23">'18.가축사육가구 및 마리'!$A$1:$P$28</definedName>
    <definedName name="_xlnm.Print_Area" localSheetId="1">'2.연령별 농가인구'!$A$1:$Q$25</definedName>
    <definedName name="_xlnm.Print_Area" localSheetId="27">'22.도축검사'!$A$1:$N$13</definedName>
    <definedName name="_xlnm.Print_Area" localSheetId="28">'23.축산물위생관계업소'!$A$1:$Q$16</definedName>
    <definedName name="_xlnm.Print_Area" localSheetId="29">'24.배합사료 생산'!$A$1:$I$15</definedName>
    <definedName name="_xlnm.Print_Area" localSheetId="30">'25.소유별 임야면적'!$A$1:$J$17</definedName>
    <definedName name="_xlnm.Print_Area" localSheetId="31">'26.임상별 산림면적'!$A$1:$M$16</definedName>
    <definedName name="_xlnm.Print_Area" localSheetId="32">'27.임상별 임목축적'!$A$1:$G$15</definedName>
    <definedName name="_xlnm.Print_Area" localSheetId="2">'3.경지면적'!$A$1:$H$17</definedName>
    <definedName name="_xlnm.Print_Area" localSheetId="35">'30.수렵면허장 발급'!$A$1:$F$15</definedName>
    <definedName name="_xlnm.Print_Area" localSheetId="38">'33.산림피해'!$A$1:$K$35</definedName>
    <definedName name="_xlnm.Print_Area" localSheetId="44">'39.어항시설'!$A$1:$V$20</definedName>
    <definedName name="_xlnm.Print_Area" localSheetId="3">'4.경지규모별 농가'!$A$1:$M$15</definedName>
    <definedName name="_xlnm.Print_Area" localSheetId="47">'42.수산물가공품 생산고'!$A$1:$N$21</definedName>
    <definedName name="_xlnm.Print_Area" localSheetId="4">'5.농업진흥지역 지정'!$A$1:$H$15</definedName>
    <definedName name="_xlnm.Print_Area" localSheetId="5">'6.한국농촌공사'!$A$1:$E$16</definedName>
  </definedNames>
  <calcPr fullCalcOnLoad="1"/>
</workbook>
</file>

<file path=xl/sharedStrings.xml><?xml version="1.0" encoding="utf-8"?>
<sst xmlns="http://schemas.openxmlformats.org/spreadsheetml/2006/main" count="4520" uniqueCount="1463">
  <si>
    <r>
      <t xml:space="preserve">22.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 Inspection of Slaughted Livestock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</si>
  <si>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>, kg)</t>
    </r>
  </si>
  <si>
    <t>(Unit : head, kg)</t>
  </si>
  <si>
    <r>
      <t>소</t>
    </r>
    <r>
      <rPr>
        <sz val="10"/>
        <rFont val="Arial"/>
        <family val="2"/>
      </rPr>
      <t xml:space="preserve">    Cattle</t>
    </r>
  </si>
  <si>
    <r>
      <t>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Pigs</t>
    </r>
  </si>
  <si>
    <r>
      <t>닭</t>
    </r>
    <r>
      <rPr>
        <sz val="10"/>
        <rFont val="Arial"/>
        <family val="2"/>
      </rPr>
      <t xml:space="preserve">      Chickens</t>
    </r>
  </si>
  <si>
    <t>말 horses</t>
  </si>
  <si>
    <r>
      <t>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</si>
  <si>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생체량</t>
  </si>
  <si>
    <t>지육량</t>
  </si>
  <si>
    <t>No. of
heads</t>
  </si>
  <si>
    <t>Alive</t>
  </si>
  <si>
    <t>Meat</t>
  </si>
  <si>
    <t>(Unit : establishment)</t>
  </si>
  <si>
    <t>도축업</t>
  </si>
  <si>
    <t>집유업</t>
  </si>
  <si>
    <t>축산물
보관업</t>
  </si>
  <si>
    <t>축산물
운반업</t>
  </si>
  <si>
    <t>Sub-total</t>
  </si>
  <si>
    <r>
      <t xml:space="preserve">        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</si>
  <si>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</si>
  <si>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</si>
  <si>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</si>
  <si>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processing business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</si>
  <si>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sales business</t>
    </r>
  </si>
  <si>
    <t>Livestock</t>
  </si>
  <si>
    <t>Milk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</si>
  <si>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</si>
  <si>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가공업</t>
    </r>
  </si>
  <si>
    <t>식육포장
처리업</t>
  </si>
  <si>
    <t>유가공업</t>
  </si>
  <si>
    <t>알가공업</t>
  </si>
  <si>
    <t>Livestock
products</t>
  </si>
  <si>
    <t>소계</t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</si>
  <si>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판매업</t>
    </r>
  </si>
  <si>
    <t>식육부산물
전문판매업</t>
  </si>
  <si>
    <t>Note : 2005 data : from Agricultural Census Report</t>
  </si>
  <si>
    <r>
      <t>2001 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</si>
  <si>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 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</si>
  <si>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 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</si>
  <si>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 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</si>
  <si>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2001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</si>
  <si>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</si>
  <si>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 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</si>
  <si>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</si>
  <si>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       3)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</si>
  <si>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농가인구</t>
    </r>
    <r>
      <rPr>
        <b/>
        <sz val="18"/>
        <rFont val="Arial"/>
        <family val="2"/>
      </rPr>
      <t xml:space="preserve">     Farm Population by Age-Group</t>
    </r>
  </si>
  <si>
    <r>
      <t xml:space="preserve">6. </t>
    </r>
    <r>
      <rPr>
        <b/>
        <sz val="18"/>
        <rFont val="굴림"/>
        <family val="3"/>
      </rPr>
      <t>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Korea  Rural Community &amp; Agriculture Corporation</t>
    </r>
  </si>
  <si>
    <r>
      <t>2001 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</si>
  <si>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우유류
판매업</t>
  </si>
  <si>
    <r>
      <t>축산물수입
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</si>
  <si>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t>slaughter
business</t>
  </si>
  <si>
    <t>collection
business</t>
  </si>
  <si>
    <t>Sub-total</t>
  </si>
  <si>
    <t>Meat
processing
business</t>
  </si>
  <si>
    <t>Milk
processing
business</t>
  </si>
  <si>
    <t>Egg
processing
business</t>
  </si>
  <si>
    <t>storing
business</t>
  </si>
  <si>
    <t>Trans-
portation
business</t>
  </si>
  <si>
    <t>Meat
sales
business</t>
  </si>
  <si>
    <t>Meat
by-products
sales
business</t>
  </si>
  <si>
    <t>Milk
products
sales
business</t>
  </si>
  <si>
    <t>Livestock
products
import
business</t>
  </si>
  <si>
    <t xml:space="preserve"> -</t>
  </si>
  <si>
    <t>…</t>
  </si>
  <si>
    <t>For poultry</t>
  </si>
  <si>
    <t>For swine</t>
  </si>
  <si>
    <t>For dairy</t>
  </si>
  <si>
    <t>For beef cattle</t>
  </si>
  <si>
    <t>Cattle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</si>
  <si>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</si>
  <si>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</si>
  <si>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</si>
  <si>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</si>
  <si>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</si>
  <si>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</si>
  <si>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</si>
  <si>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</si>
  <si>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 xml:space="preserve"> </t>
  </si>
  <si>
    <r>
      <t xml:space="preserve">25. </t>
    </r>
    <r>
      <rPr>
        <b/>
        <sz val="18"/>
        <rFont val="돋움"/>
        <family val="3"/>
      </rPr>
      <t>소유별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임야면적</t>
    </r>
    <r>
      <rPr>
        <b/>
        <sz val="18"/>
        <rFont val="Arial"/>
        <family val="2"/>
      </rPr>
      <t xml:space="preserve">      Area of Forest Land by Ownership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</si>
  <si>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</si>
  <si>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시유림</t>
  </si>
  <si>
    <t>Under Forestry</t>
  </si>
  <si>
    <t>Under other
 national</t>
  </si>
  <si>
    <t>Private</t>
  </si>
  <si>
    <t>Administration</t>
  </si>
  <si>
    <t>government
 authorities</t>
  </si>
  <si>
    <t>Province-own</t>
  </si>
  <si>
    <t>si-owned</t>
  </si>
  <si>
    <t>forest</t>
  </si>
  <si>
    <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</si>
  <si>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5 Row
and 
over</t>
  </si>
  <si>
    <t>Less
 than
3 Row</t>
  </si>
  <si>
    <t>건조기</t>
  </si>
  <si>
    <t>곡   물</t>
  </si>
  <si>
    <t>농업용</t>
  </si>
  <si>
    <t>난방기</t>
  </si>
  <si>
    <t>2004(Jejusi)</t>
  </si>
  <si>
    <t>2004(Bukjeju)</t>
  </si>
  <si>
    <t>연  별</t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</si>
  <si>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National forest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</si>
  <si>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Public forest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</si>
  <si>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</si>
  <si>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r>
      <t>산림청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</si>
  <si>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t>타부처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</si>
  <si>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</si>
  <si>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t>침엽수림</t>
  </si>
  <si>
    <t>활엽수림</t>
  </si>
  <si>
    <t>미입목지</t>
  </si>
  <si>
    <t>Conifer</t>
  </si>
  <si>
    <t>Non-conifer</t>
  </si>
  <si>
    <t>Mixed</t>
  </si>
  <si>
    <t>Bamboo</t>
  </si>
  <si>
    <t>Un-stocked</t>
  </si>
  <si>
    <t>Denuded</t>
  </si>
  <si>
    <t>Reclaimed</t>
  </si>
  <si>
    <t>Miscellaneous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</si>
  <si>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</si>
  <si>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Forest land with trees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</si>
  <si>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Forest land without trees</t>
    </r>
  </si>
  <si>
    <r>
      <t>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</si>
  <si>
    <r>
      <t>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</si>
  <si>
    <r>
      <t>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</si>
  <si>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</si>
  <si>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</si>
  <si>
    <t>…</t>
  </si>
  <si>
    <r>
      <t xml:space="preserve">27. </t>
    </r>
    <r>
      <rPr>
        <b/>
        <sz val="18"/>
        <rFont val="굴림"/>
        <family val="3"/>
      </rPr>
      <t>임상별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임목축적</t>
    </r>
    <r>
      <rPr>
        <b/>
        <sz val="18"/>
        <rFont val="Arial"/>
        <family val="2"/>
      </rPr>
      <t xml:space="preserve">  Growing Stock by Forest Type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</si>
  <si>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</si>
  <si>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</si>
  <si>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</si>
  <si>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</si>
  <si>
    <r>
      <t>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</si>
  <si>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r>
      <t>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속</t>
    </r>
    <r>
      <rPr>
        <sz val="10"/>
        <rFont val="Arial"/>
        <family val="2"/>
      </rPr>
      <t>)</t>
    </r>
  </si>
  <si>
    <t>농용자재</t>
  </si>
  <si>
    <t>섬유원료</t>
  </si>
  <si>
    <t>탄닌원료</t>
  </si>
  <si>
    <t>Timber</t>
  </si>
  <si>
    <t>Fuel</t>
  </si>
  <si>
    <t>Agricultural</t>
  </si>
  <si>
    <t>Wild fruit</t>
  </si>
  <si>
    <t>Mushroom</t>
  </si>
  <si>
    <t>Fiber</t>
  </si>
  <si>
    <t>Tannin</t>
  </si>
  <si>
    <t>Medical</t>
  </si>
  <si>
    <t>Wild</t>
  </si>
  <si>
    <t>material</t>
  </si>
  <si>
    <t>and nuts</t>
  </si>
  <si>
    <t>Resin</t>
  </si>
  <si>
    <t>use</t>
  </si>
  <si>
    <t>shoot</t>
  </si>
  <si>
    <t>vegetable</t>
  </si>
  <si>
    <t>(M/T)</t>
  </si>
  <si>
    <t>(t)</t>
  </si>
  <si>
    <r>
      <t xml:space="preserve">28. </t>
    </r>
    <r>
      <rPr>
        <b/>
        <sz val="18"/>
        <rFont val="굴림"/>
        <family val="3"/>
      </rPr>
      <t>임산물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       Production of Forest Products</t>
    </r>
  </si>
  <si>
    <r>
      <t>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재</t>
    </r>
  </si>
  <si>
    <r>
      <t>죽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재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</si>
  <si>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</si>
  <si>
    <r>
      <t>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</si>
  <si>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섯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</si>
  <si>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</si>
  <si>
    <r>
      <t>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</si>
  <si>
    <r>
      <t>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순</t>
    </r>
  </si>
  <si>
    <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</si>
  <si>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r>
      <t>(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</si>
  <si>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속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</si>
  <si>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㎏</t>
    </r>
    <r>
      <rPr>
        <sz val="10"/>
        <rFont val="Arial"/>
        <family val="2"/>
      </rPr>
      <t>)</t>
    </r>
  </si>
  <si>
    <t>(Unit : case)</t>
  </si>
  <si>
    <t>수렵수입액</t>
  </si>
  <si>
    <t>Hunting  license</t>
  </si>
  <si>
    <t>Permits of hunting</t>
  </si>
  <si>
    <t>Amount of</t>
  </si>
  <si>
    <t>game taken</t>
  </si>
  <si>
    <t>Income from</t>
  </si>
  <si>
    <t>Diplomat,</t>
  </si>
  <si>
    <t>or hunted</t>
  </si>
  <si>
    <t>hunting</t>
  </si>
  <si>
    <t>Native</t>
  </si>
  <si>
    <t>Foreigner</t>
  </si>
  <si>
    <t>military
personnel</t>
  </si>
  <si>
    <r>
      <t xml:space="preserve">29.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         </t>
    </r>
    <r>
      <rPr>
        <b/>
        <sz val="18"/>
        <rFont val="돋움"/>
        <family val="3"/>
      </rPr>
      <t>렵</t>
    </r>
    <r>
      <rPr>
        <b/>
        <sz val="18"/>
        <rFont val="Arial"/>
        <family val="2"/>
      </rPr>
      <t xml:space="preserve">             Hunting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</si>
  <si>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</si>
  <si>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r>
      <t>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허</t>
    </r>
  </si>
  <si>
    <r>
      <t>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인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</si>
  <si>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량</t>
    </r>
  </si>
  <si>
    <r>
      <t>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</si>
  <si>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</si>
  <si>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외교관</t>
    </r>
    <r>
      <rPr>
        <sz val="10"/>
        <rFont val="Arial"/>
        <family val="2"/>
      </rPr>
      <t>·</t>
    </r>
    <r>
      <rPr>
        <sz val="10"/>
        <rFont val="돋움"/>
        <family val="3"/>
      </rPr>
      <t>군인</t>
    </r>
  </si>
  <si>
    <r>
      <t>(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</si>
  <si>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</si>
  <si>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Class I</t>
  </si>
  <si>
    <t xml:space="preserve">Class II  </t>
  </si>
  <si>
    <t>Class III</t>
  </si>
  <si>
    <r>
      <t xml:space="preserve">30. </t>
    </r>
    <r>
      <rPr>
        <b/>
        <sz val="18"/>
        <rFont val="돋움"/>
        <family val="3"/>
      </rPr>
      <t>수렵면허장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발급</t>
    </r>
    <r>
      <rPr>
        <b/>
        <sz val="18"/>
        <rFont val="Arial"/>
        <family val="2"/>
      </rPr>
      <t xml:space="preserve">           Hunting License Issues</t>
    </r>
  </si>
  <si>
    <r>
      <t>1</t>
    </r>
    <r>
      <rPr>
        <sz val="10"/>
        <rFont val="돋움"/>
        <family val="3"/>
      </rPr>
      <t>종</t>
    </r>
  </si>
  <si>
    <r>
      <t>2</t>
    </r>
    <r>
      <rPr>
        <sz val="10"/>
        <rFont val="돋움"/>
        <family val="3"/>
      </rPr>
      <t>종</t>
    </r>
  </si>
  <si>
    <r>
      <t>3</t>
    </r>
    <r>
      <rPr>
        <sz val="10"/>
        <rFont val="돋움"/>
        <family val="3"/>
      </rPr>
      <t>종</t>
    </r>
  </si>
  <si>
    <t>(Unit : ha, thousand trees, thousand won, m)</t>
  </si>
  <si>
    <t>Hillside and coastal erosion control</t>
  </si>
  <si>
    <t>Stream channel improvement</t>
  </si>
  <si>
    <t>Erosion control dam</t>
  </si>
  <si>
    <t>식재본수</t>
  </si>
  <si>
    <t>Seedlings</t>
  </si>
  <si>
    <t>Cost</t>
  </si>
  <si>
    <t>Length</t>
  </si>
  <si>
    <t>Place</t>
  </si>
  <si>
    <r>
      <t xml:space="preserve">31.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         Erosion Control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</si>
  <si>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, m)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</si>
  <si>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</si>
  <si>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Total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</si>
  <si>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마</t>
    </r>
    <r>
      <rPr>
        <sz val="10"/>
        <rFont val="Arial"/>
        <family val="2"/>
      </rPr>
      <t xml:space="preserve">        Sweet potato</t>
    </r>
  </si>
  <si>
    <r>
      <t>감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White potato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</si>
  <si>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</si>
  <si>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량
</t>
    </r>
    <r>
      <rPr>
        <sz val="10"/>
        <rFont val="Arial"/>
        <family val="2"/>
      </rPr>
      <t>Production</t>
    </r>
  </si>
  <si>
    <r>
      <t>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량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</si>
  <si>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</si>
  <si>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>생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량
</t>
    </r>
    <r>
      <rPr>
        <sz val="10"/>
        <rFont val="Arial"/>
        <family val="2"/>
      </rPr>
      <t>Production</t>
    </r>
  </si>
  <si>
    <r>
      <t>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</si>
  <si>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곡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</si>
  <si>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</si>
  <si>
    <t xml:space="preserve">kg/10a </t>
  </si>
  <si>
    <t>Fresh</t>
  </si>
  <si>
    <t>Converted</t>
  </si>
  <si>
    <r>
      <t>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서
</t>
    </r>
    <r>
      <rPr>
        <sz val="10"/>
        <rFont val="Arial"/>
        <family val="2"/>
      </rPr>
      <t>Fresh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</si>
  <si>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곡
</t>
    </r>
    <r>
      <rPr>
        <sz val="10"/>
        <rFont val="Arial"/>
        <family val="2"/>
      </rPr>
      <t>Converted</t>
    </r>
  </si>
  <si>
    <t>2 0 0 6</t>
  </si>
  <si>
    <r>
      <t xml:space="preserve">8. 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Vegetable Production</t>
    </r>
  </si>
  <si>
    <t>생산량</t>
  </si>
  <si>
    <t>Production</t>
  </si>
  <si>
    <t>Area</t>
  </si>
  <si>
    <t>kg/10a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</si>
  <si>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</si>
  <si>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t>(Unut : ha, M/T)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</si>
  <si>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</si>
  <si>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                   Fruit  vegetables</t>
    </r>
  </si>
  <si>
    <t>Year</t>
  </si>
  <si>
    <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  Water melon</t>
    </r>
  </si>
  <si>
    <r>
      <t>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  Sweet melon</t>
    </r>
  </si>
  <si>
    <r>
      <t>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토</t>
    </r>
    <r>
      <rPr>
        <sz val="10"/>
        <rFont val="Arial"/>
        <family val="2"/>
      </rPr>
      <t xml:space="preserve">    Tomato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</si>
  <si>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이</t>
    </r>
    <r>
      <rPr>
        <sz val="10"/>
        <rFont val="Arial"/>
        <family val="2"/>
      </rPr>
      <t xml:space="preserve">   Cucumber</t>
    </r>
  </si>
  <si>
    <r>
      <t>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   Pumpkin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</si>
  <si>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  Others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</si>
  <si>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</si>
  <si>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t>생산량</t>
  </si>
  <si>
    <t>Production</t>
  </si>
  <si>
    <t>Area</t>
  </si>
  <si>
    <t xml:space="preserve">kg/10a </t>
  </si>
  <si>
    <t>kg/10a</t>
  </si>
  <si>
    <t>2 0 0 5</t>
  </si>
  <si>
    <t>2 0 0 6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</si>
  <si>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</si>
  <si>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        Leafy  and  Stem  vegetables</t>
    </r>
  </si>
  <si>
    <r>
      <t>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추</t>
    </r>
    <r>
      <rPr>
        <sz val="10"/>
        <rFont val="Arial"/>
        <family val="2"/>
      </rPr>
      <t xml:space="preserve">  Chinese cabbage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</si>
  <si>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  Spinach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</si>
  <si>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추</t>
    </r>
    <r>
      <rPr>
        <sz val="10"/>
        <rFont val="Arial"/>
        <family val="2"/>
      </rPr>
      <t xml:space="preserve">   Lettuce</t>
    </r>
  </si>
  <si>
    <r>
      <t>양배추</t>
    </r>
    <r>
      <rPr>
        <sz val="10"/>
        <rFont val="Arial"/>
        <family val="2"/>
      </rPr>
      <t xml:space="preserve">  Cabbage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</si>
  <si>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Others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</si>
  <si>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친환경감귤농정과</t>
    </r>
  </si>
  <si>
    <r>
      <t xml:space="preserve">8.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Vegetable  Production (Cont'd)</t>
    </r>
  </si>
  <si>
    <r>
      <t>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       Root  vegetables</t>
    </r>
  </si>
  <si>
    <r>
      <t>무</t>
    </r>
    <r>
      <rPr>
        <sz val="10"/>
        <rFont val="Arial"/>
        <family val="2"/>
      </rPr>
      <t xml:space="preserve">     Radish</t>
    </r>
  </si>
  <si>
    <r>
      <t>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근</t>
    </r>
    <r>
      <rPr>
        <sz val="10"/>
        <rFont val="Arial"/>
        <family val="2"/>
      </rPr>
      <t xml:space="preserve">     Carrot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</si>
  <si>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Others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</si>
  <si>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</si>
  <si>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</si>
  <si>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미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                          Flavour  vegetables</t>
    </r>
  </si>
  <si>
    <r>
      <t>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추</t>
    </r>
    <r>
      <rPr>
        <sz val="10"/>
        <rFont val="Arial"/>
        <family val="2"/>
      </rPr>
      <t xml:space="preserve">  Red pepper</t>
    </r>
  </si>
  <si>
    <r>
      <t>파</t>
    </r>
    <r>
      <rPr>
        <sz val="10"/>
        <rFont val="Arial"/>
        <family val="2"/>
      </rPr>
      <t xml:space="preserve">     Welsh  onion</t>
    </r>
  </si>
  <si>
    <r>
      <t>양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파</t>
    </r>
    <r>
      <rPr>
        <sz val="10"/>
        <rFont val="Arial"/>
        <family val="2"/>
      </rPr>
      <t xml:space="preserve">   Onion</t>
    </r>
  </si>
  <si>
    <r>
      <t>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늘</t>
    </r>
    <r>
      <rPr>
        <sz val="10"/>
        <rFont val="Arial"/>
        <family val="2"/>
      </rPr>
      <t xml:space="preserve">  Garlic</t>
    </r>
  </si>
  <si>
    <r>
      <t>생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강</t>
    </r>
    <r>
      <rPr>
        <sz val="10"/>
        <rFont val="Arial"/>
        <family val="2"/>
      </rPr>
      <t xml:space="preserve">  Ginger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</si>
  <si>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  Others</t>
    </r>
  </si>
  <si>
    <r>
      <t>자료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친환경감귤농정과</t>
    </r>
  </si>
  <si>
    <r>
      <t xml:space="preserve">9. </t>
    </r>
    <r>
      <rPr>
        <b/>
        <sz val="18"/>
        <rFont val="굴림"/>
        <family val="3"/>
      </rPr>
      <t>화훼류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재배현황</t>
    </r>
    <r>
      <rPr>
        <b/>
        <sz val="18"/>
        <rFont val="Arial"/>
        <family val="2"/>
      </rPr>
      <t xml:space="preserve">      Production  of  Flowers</t>
    </r>
  </si>
  <si>
    <r>
      <t>(</t>
    </r>
    <r>
      <rPr>
        <sz val="10"/>
        <rFont val="돋움"/>
        <family val="3"/>
      </rPr>
      <t>단위 : ha, 천본)</t>
    </r>
  </si>
  <si>
    <t>(Unit : ha, thousand flowers)</t>
  </si>
  <si>
    <t>생산량</t>
  </si>
  <si>
    <t>1 9 8 8</t>
  </si>
  <si>
    <t>1 9 9 3</t>
  </si>
  <si>
    <t>1 9 9 9</t>
  </si>
  <si>
    <t>2 0 0 0</t>
  </si>
  <si>
    <t>2 0 0 3</t>
  </si>
  <si>
    <t>2 0 0 4</t>
  </si>
  <si>
    <r>
      <t xml:space="preserve">1. </t>
    </r>
    <r>
      <rPr>
        <b/>
        <sz val="18"/>
        <rFont val="돋움"/>
        <family val="3"/>
      </rPr>
      <t>농가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농가인구</t>
    </r>
    <r>
      <rPr>
        <b/>
        <sz val="18"/>
        <rFont val="Arial"/>
        <family val="2"/>
      </rPr>
      <t xml:space="preserve">          Farm Households and Population</t>
    </r>
  </si>
  <si>
    <r>
      <t xml:space="preserve">  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굴림"/>
        <family val="3"/>
      </rPr>
      <t>연도별</t>
    </r>
    <r>
      <rPr>
        <sz val="10"/>
        <color indexed="8"/>
        <rFont val="Arial"/>
        <family val="2"/>
      </rPr>
      <t xml:space="preserve"> "</t>
    </r>
    <r>
      <rPr>
        <sz val="10"/>
        <color indexed="8"/>
        <rFont val="굴림"/>
        <family val="3"/>
      </rPr>
      <t>농업기본통계조사</t>
    </r>
    <r>
      <rPr>
        <sz val="10"/>
        <color indexed="8"/>
        <rFont val="Arial"/>
        <family val="2"/>
      </rPr>
      <t>" (2005</t>
    </r>
    <r>
      <rPr>
        <sz val="10"/>
        <color indexed="8"/>
        <rFont val="굴림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수치는</t>
    </r>
    <r>
      <rPr>
        <sz val="10"/>
        <color indexed="8"/>
        <rFont val="Arial"/>
        <family val="2"/>
      </rPr>
      <t xml:space="preserve"> "2005 </t>
    </r>
    <r>
      <rPr>
        <sz val="10"/>
        <color indexed="8"/>
        <rFont val="굴림"/>
        <family val="3"/>
      </rPr>
      <t>농업총조사</t>
    </r>
    <r>
      <rPr>
        <sz val="10"/>
        <color indexed="8"/>
        <rFont val="Arial"/>
        <family val="2"/>
      </rPr>
      <t xml:space="preserve">" </t>
    </r>
    <r>
      <rPr>
        <sz val="10"/>
        <color indexed="8"/>
        <rFont val="굴림"/>
        <family val="3"/>
      </rPr>
      <t>자료임</t>
    </r>
    <r>
      <rPr>
        <sz val="10"/>
        <color indexed="8"/>
        <rFont val="Arial"/>
        <family val="2"/>
      </rPr>
      <t>)</t>
    </r>
  </si>
  <si>
    <r>
      <t xml:space="preserve">17. </t>
    </r>
    <r>
      <rPr>
        <b/>
        <sz val="18"/>
        <rFont val="굴림"/>
        <family val="3"/>
      </rPr>
      <t xml:space="preserve">농업용 지하수 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>Underground Water Development</t>
    </r>
  </si>
  <si>
    <r>
      <t xml:space="preserve">10. </t>
    </r>
    <r>
      <rPr>
        <b/>
        <sz val="18"/>
        <rFont val="돋움"/>
        <family val="3"/>
      </rPr>
      <t>특용작물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    Production  of  Oil  seeds  and  Cash  crops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</si>
  <si>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친환경감귤농정과</t>
    </r>
  </si>
  <si>
    <t>source : Eco Tangerine &amp; Agricultural Affairs Department</t>
  </si>
  <si>
    <r>
      <t xml:space="preserve">        2) </t>
    </r>
    <r>
      <rPr>
        <sz val="10"/>
        <rFont val="돋움"/>
        <family val="3"/>
      </rPr>
      <t>약용작물은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방풍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시호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반하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구기자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생산량은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  <r>
      <rPr>
        <sz val="10"/>
        <rFont val="Arial"/>
        <family val="2"/>
      </rPr>
      <t xml:space="preserve">. </t>
    </r>
  </si>
  <si>
    <r>
      <t xml:space="preserve">11. </t>
    </r>
    <r>
      <rPr>
        <b/>
        <sz val="18"/>
        <rFont val="굴림"/>
        <family val="3"/>
      </rPr>
      <t>과실류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Fruit  Production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</si>
  <si>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M/T)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</si>
  <si>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</si>
  <si>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r>
      <t>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귤</t>
    </r>
    <r>
      <rPr>
        <sz val="10"/>
        <rFont val="Arial"/>
        <family val="2"/>
      </rPr>
      <t xml:space="preserve">   Citrus</t>
    </r>
  </si>
  <si>
    <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</t>
    </r>
    <r>
      <rPr>
        <sz val="10"/>
        <rFont val="Arial"/>
        <family val="2"/>
      </rPr>
      <t xml:space="preserve">   Pineapple</t>
    </r>
  </si>
  <si>
    <r>
      <t>단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   Persimmon</t>
    </r>
  </si>
  <si>
    <r>
      <t>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kiwi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</si>
  <si>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</si>
  <si>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</si>
  <si>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생산량</t>
  </si>
  <si>
    <t>Area</t>
  </si>
  <si>
    <t>kg/10a</t>
  </si>
  <si>
    <t>2 0 0 5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</si>
  <si>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포도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망고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등임</t>
    </r>
  </si>
  <si>
    <t>Note : Others - pear, grape, mango etc.</t>
  </si>
  <si>
    <r>
      <t xml:space="preserve">12. </t>
    </r>
    <r>
      <rPr>
        <b/>
        <sz val="18"/>
        <rFont val="굴림"/>
        <family val="3"/>
      </rPr>
      <t>감귤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Production  and  Handling  of  Citrus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</si>
  <si>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</si>
  <si>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ha, M/T, million won)</t>
  </si>
  <si>
    <t>Others</t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</si>
  <si>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</si>
  <si>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품종별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</t>
    </r>
    <r>
      <rPr>
        <sz val="10"/>
        <rFont val="Arial"/>
        <family val="2"/>
      </rPr>
      <t xml:space="preserve">       production  by  Citrus(M/T)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</si>
  <si>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</si>
  <si>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Handling method(M/T)</t>
    </r>
  </si>
  <si>
    <t>(ha)</t>
  </si>
  <si>
    <r>
      <t>온주</t>
    </r>
    <r>
      <rPr>
        <sz val="10"/>
        <rFont val="Arial"/>
        <family val="2"/>
      </rPr>
      <t xml:space="preserve">  Satsuma Mandarin</t>
    </r>
  </si>
  <si>
    <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</si>
  <si>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</si>
  <si>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생과반출</t>
  </si>
  <si>
    <t>가공처리</t>
  </si>
  <si>
    <t>기타소비</t>
  </si>
  <si>
    <r>
      <t>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생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</si>
  <si>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</si>
  <si>
    <t>Planted</t>
  </si>
  <si>
    <t xml:space="preserve">Mid/Late </t>
  </si>
  <si>
    <t>Citrus noblise</t>
  </si>
  <si>
    <t>Sold as fresh</t>
  </si>
  <si>
    <t>area</t>
  </si>
  <si>
    <t>Early harvested</t>
  </si>
  <si>
    <t>harvasted</t>
  </si>
  <si>
    <t>(Orange)</t>
  </si>
  <si>
    <t>Gross receipts</t>
  </si>
  <si>
    <t>fruit</t>
  </si>
  <si>
    <t>Processed</t>
  </si>
  <si>
    <t>Others</t>
  </si>
  <si>
    <r>
      <t>(Unit</t>
    </r>
    <r>
      <rPr>
        <sz val="10"/>
        <rFont val="Arial"/>
        <family val="2"/>
      </rPr>
      <t xml:space="preserve"> : 1000kg)</t>
    </r>
  </si>
  <si>
    <r>
      <t>합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</si>
  <si>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겉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Barley</t>
    </r>
  </si>
  <si>
    <r>
      <t>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Naked barley</t>
    </r>
  </si>
  <si>
    <r>
      <t>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Beer barley</t>
    </r>
  </si>
  <si>
    <t>계</t>
  </si>
  <si>
    <r>
      <t xml:space="preserve">1 </t>
    </r>
    <r>
      <rPr>
        <sz val="10"/>
        <color indexed="8"/>
        <rFont val="한양신명조,한컴돋움"/>
        <family val="3"/>
      </rPr>
      <t>등</t>
    </r>
  </si>
  <si>
    <r>
      <t xml:space="preserve">2 </t>
    </r>
    <r>
      <rPr>
        <sz val="10"/>
        <color indexed="8"/>
        <rFont val="한양신명조,한컴돋움"/>
        <family val="3"/>
      </rPr>
      <t>등</t>
    </r>
  </si>
  <si>
    <t>등외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</si>
  <si>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</si>
  <si>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number, person, million won)</t>
  </si>
  <si>
    <t>조합수</t>
  </si>
  <si>
    <t>조합원수</t>
  </si>
  <si>
    <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</si>
  <si>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</si>
  <si>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Staffs</t>
  </si>
  <si>
    <t>Major Economic Business</t>
  </si>
  <si>
    <t>Number</t>
  </si>
  <si>
    <t>계</t>
  </si>
  <si>
    <t>남</t>
  </si>
  <si>
    <t>여</t>
  </si>
  <si>
    <t>판매</t>
  </si>
  <si>
    <t>구매</t>
  </si>
  <si>
    <t>생활물자</t>
  </si>
  <si>
    <t>가공</t>
  </si>
  <si>
    <t>창고</t>
  </si>
  <si>
    <t>of</t>
  </si>
  <si>
    <t>Ware</t>
  </si>
  <si>
    <t>unions</t>
  </si>
  <si>
    <t>Members</t>
  </si>
  <si>
    <t>Total</t>
  </si>
  <si>
    <t>Male</t>
  </si>
  <si>
    <t>Female</t>
  </si>
  <si>
    <t>Sale</t>
  </si>
  <si>
    <t>Purchasing</t>
  </si>
  <si>
    <t>Processing</t>
  </si>
  <si>
    <t>house</t>
  </si>
  <si>
    <t>2 0 0 6</t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</si>
  <si>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</si>
  <si>
    <t xml:space="preserve"> Regional Head Offices</t>
  </si>
  <si>
    <t>지역 농,축협</t>
  </si>
  <si>
    <t xml:space="preserve"> Regional Cooperative</t>
  </si>
  <si>
    <t>품목 농,축협</t>
  </si>
  <si>
    <t xml:space="preserve"> Special Cooperative</t>
  </si>
  <si>
    <t>주요경제사업실적</t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</si>
  <si>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</si>
  <si>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</si>
  <si>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Credit business by the whole year</t>
  </si>
  <si>
    <t>Balance in deposit as of year-end</t>
  </si>
  <si>
    <r>
      <t xml:space="preserve">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2)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</si>
  <si>
    <r>
      <t>Med</t>
    </r>
    <r>
      <rPr>
        <sz val="10"/>
        <rFont val="Arial"/>
        <family val="2"/>
      </rPr>
      <t>ium</t>
    </r>
  </si>
  <si>
    <t>Speed splayer</t>
  </si>
  <si>
    <t>paddy field</t>
  </si>
  <si>
    <r>
      <t>Wal</t>
    </r>
    <r>
      <rPr>
        <sz val="10"/>
        <rFont val="Arial"/>
        <family val="2"/>
      </rPr>
      <t>king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</si>
  <si>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</si>
  <si>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Cont</t>
    </r>
    <r>
      <rPr>
        <sz val="10"/>
        <rFont val="Arial"/>
        <family val="2"/>
      </rPr>
      <t>roller</t>
    </r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</si>
  <si>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</si>
  <si>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t xml:space="preserve">  2001(Bukjeju)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</si>
  <si>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</si>
  <si>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</si>
  <si>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</si>
  <si>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</si>
  <si>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</si>
  <si>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</si>
  <si>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t>2 0 0 5</t>
  </si>
  <si>
    <t>2 0 0 6</t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</si>
  <si>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</si>
  <si>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</si>
  <si>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</si>
  <si>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Source :</t>
    </r>
    <r>
      <rPr>
        <sz val="10"/>
        <rFont val="Arial"/>
        <family val="2"/>
      </rPr>
      <t xml:space="preserve"> Jeju Special Self-Governing Province Livestock Policy Div.</t>
    </r>
  </si>
  <si>
    <t>Meat
wrapping
business</t>
  </si>
  <si>
    <t xml:space="preserve">  2001(Jejusi)</t>
  </si>
  <si>
    <t xml:space="preserve">  2001(Bukjeju)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</si>
  <si>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</si>
  <si>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</si>
  <si>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</si>
  <si>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</si>
  <si>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</si>
  <si>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</si>
  <si>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</si>
  <si>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t>Source : Jeju Special Self-Governing Province Livestock Policy Div.</t>
  </si>
  <si>
    <t>2002(Bukjeju)</t>
  </si>
  <si>
    <t>2003(Jejusi)</t>
  </si>
  <si>
    <t>2003(Bukjeju)</t>
  </si>
  <si>
    <t>2004(Jejusi)</t>
  </si>
  <si>
    <t>2004(Bukjeju)</t>
  </si>
  <si>
    <r>
      <t xml:space="preserve">   </t>
    </r>
    <r>
      <rPr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      Source : Jeju Special Self-Governing Province Environment &amp; Park Div.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</si>
  <si>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</si>
  <si>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</si>
  <si>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항</t>
    </r>
    <r>
      <rPr>
        <sz val="10"/>
        <rFont val="Arial"/>
        <family val="2"/>
      </rPr>
      <t xml:space="preserve">     Fishing ports</t>
    </r>
  </si>
  <si>
    <r>
      <t>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</si>
  <si>
    <r>
      <t>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</si>
  <si>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</si>
  <si>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</si>
  <si>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</si>
  <si>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</si>
  <si>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</si>
  <si>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항</t>
    </r>
  </si>
  <si>
    <t>소규모</t>
  </si>
  <si>
    <t>Consignment shed</t>
  </si>
  <si>
    <t>Breakwater</t>
  </si>
  <si>
    <t>Quay wall</t>
  </si>
  <si>
    <t>Wharf</t>
  </si>
  <si>
    <t>Potable water facilities</t>
  </si>
  <si>
    <t>Fueling facilities</t>
  </si>
  <si>
    <t>Designated fishing ports</t>
  </si>
  <si>
    <r>
      <t>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항</t>
    </r>
  </si>
  <si>
    <r>
      <t>개소</t>
    </r>
    <r>
      <rPr>
        <sz val="10"/>
        <rFont val="Arial"/>
        <family val="2"/>
      </rPr>
      <t xml:space="preserve"> </t>
    </r>
  </si>
  <si>
    <t>연장</t>
  </si>
  <si>
    <t>개소</t>
  </si>
  <si>
    <r>
      <t>1</t>
    </r>
    <r>
      <rPr>
        <sz val="10"/>
        <rFont val="돋움"/>
        <family val="3"/>
      </rPr>
      <t>일급수능력</t>
    </r>
  </si>
  <si>
    <t>탱크수</t>
  </si>
  <si>
    <t>저장능력</t>
  </si>
  <si>
    <t>국가어항</t>
  </si>
  <si>
    <t>지방어항</t>
  </si>
  <si>
    <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</si>
  <si>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(m)</t>
  </si>
  <si>
    <r>
      <t>(t/</t>
    </r>
    <r>
      <rPr>
        <sz val="10"/>
        <rFont val="돋움"/>
        <family val="3"/>
      </rPr>
      <t>일</t>
    </r>
    <r>
      <rPr>
        <sz val="10"/>
        <rFont val="Arial"/>
        <family val="2"/>
      </rPr>
      <t>)
Daily</t>
    </r>
  </si>
  <si>
    <t>Number</t>
  </si>
  <si>
    <t>(D/M)</t>
  </si>
  <si>
    <t>Village</t>
  </si>
  <si>
    <t>Small</t>
  </si>
  <si>
    <t>Water-supply</t>
  </si>
  <si>
    <t>of</t>
  </si>
  <si>
    <t>Storage</t>
  </si>
  <si>
    <t>Total</t>
  </si>
  <si>
    <t>Sub-total</t>
  </si>
  <si>
    <t>National</t>
  </si>
  <si>
    <t>Regional</t>
  </si>
  <si>
    <t>ased</t>
  </si>
  <si>
    <t>size</t>
  </si>
  <si>
    <t>Place</t>
  </si>
  <si>
    <t>Area</t>
  </si>
  <si>
    <t>Length</t>
  </si>
  <si>
    <t>Capacity</t>
  </si>
  <si>
    <t>tanks</t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</si>
  <si>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</si>
  <si>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t xml:space="preserve">  2001(Jejusi)</t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</si>
  <si>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</si>
  <si>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42(9)</t>
  </si>
  <si>
    <t>8,140(1,895)</t>
  </si>
  <si>
    <t>46(10)</t>
  </si>
  <si>
    <t>7,514(1,631)</t>
  </si>
  <si>
    <t>35(10)</t>
  </si>
  <si>
    <t>3,390(1,125)</t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</si>
  <si>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</si>
  <si>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</si>
  <si>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8,384(1,968)</t>
  </si>
  <si>
    <t>7,549(1,631)</t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</si>
  <si>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</si>
  <si>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</si>
  <si>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8,598(2,000)</t>
  </si>
  <si>
    <t>7,629(1,631)</t>
  </si>
  <si>
    <t>3,450(1,135)</t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</si>
  <si>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</si>
  <si>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</si>
  <si>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8,684(2,000)</t>
  </si>
  <si>
    <t>7,827(1,631)</t>
  </si>
  <si>
    <t>3,516(1,135)</t>
  </si>
  <si>
    <t xml:space="preserve">  2004(Bukjeju)</t>
  </si>
  <si>
    <t>(10)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</si>
  <si>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해양수산정책과</t>
    </r>
  </si>
  <si>
    <r>
      <t xml:space="preserve">Source : </t>
    </r>
    <r>
      <rPr>
        <sz val="10"/>
        <rFont val="Arial"/>
        <family val="2"/>
      </rPr>
      <t>Jeju Special Self-Governing Province Maritime Affairs and Fisheries Policy Div.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</si>
  <si>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</t>
    </r>
    <r>
      <rPr>
        <sz val="10"/>
        <rFont val="굴림"/>
        <family val="3"/>
      </rPr>
      <t>는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소규모어항</t>
    </r>
    <r>
      <rPr>
        <sz val="10"/>
        <rFont val="Arial"/>
        <family val="2"/>
      </rPr>
      <t>('98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분류</t>
    </r>
    <r>
      <rPr>
        <sz val="10"/>
        <rFont val="Arial"/>
        <family val="2"/>
      </rPr>
      <t>), 7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도서낙도지역</t>
    </r>
    <r>
      <rPr>
        <sz val="10"/>
        <rFont val="Arial"/>
        <family val="2"/>
      </rPr>
      <t xml:space="preserve"> </t>
    </r>
  </si>
  <si>
    <r>
      <t xml:space="preserve">Source : </t>
    </r>
    <r>
      <rPr>
        <sz val="10"/>
        <rFont val="Arial"/>
        <family val="2"/>
      </rPr>
      <t>Jeju Special Self-Governing Province Maritime Affairs and Fisheries Policy Div.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</si>
  <si>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해양수산부『어업생산통계』</t>
    </r>
    <r>
      <rPr>
        <sz val="10"/>
        <rFont val="Arial"/>
        <family val="2"/>
      </rPr>
      <t>(2001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까지는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제주통계사무소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자료임</t>
    </r>
    <r>
      <rPr>
        <sz val="10"/>
        <rFont val="Arial"/>
        <family val="2"/>
      </rPr>
      <t>)</t>
    </r>
  </si>
  <si>
    <r>
      <t xml:space="preserve">      </t>
    </r>
    <r>
      <rPr>
        <sz val="10"/>
        <rFont val="Arial"/>
        <family val="2"/>
      </rPr>
      <t xml:space="preserve">   2)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</si>
  <si>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</si>
  <si>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t>Source : Jeju Special Self-Governing Province Maritime Affairs and Fisheries Policy Div.</t>
  </si>
  <si>
    <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</si>
  <si>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Source : </t>
    </r>
    <r>
      <rPr>
        <sz val="10"/>
        <rFont val="Arial"/>
        <family val="2"/>
      </rPr>
      <t xml:space="preserve"> Jeju Special Self-Governing Province Maritime Affairs and Fisheries Policy Div.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</si>
  <si>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</si>
  <si>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유기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Organic</t>
    </r>
  </si>
  <si>
    <r>
      <t>전환기유기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Transition to Organic</t>
    </r>
  </si>
  <si>
    <r>
      <t>무농약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Pesticide Free</t>
    </r>
  </si>
  <si>
    <r>
      <t>저농약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Low-Pesticide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</si>
  <si>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</si>
  <si>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건수</t>
  </si>
  <si>
    <t>농가수</t>
  </si>
  <si>
    <t>면적</t>
  </si>
  <si>
    <t>인증량</t>
  </si>
  <si>
    <t>Year</t>
  </si>
  <si>
    <t>No. of
cases</t>
  </si>
  <si>
    <t>No. of
Househ
olds</t>
  </si>
  <si>
    <t>Total
Area</t>
  </si>
  <si>
    <t>Amounts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</si>
  <si>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국립농산물품질관리원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제주지원</t>
    </r>
  </si>
  <si>
    <t xml:space="preserve">Source : National Agricultural Products Quality Management Service, Jeju Provincial Office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</si>
  <si>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</si>
  <si>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</si>
  <si>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</si>
  <si>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</si>
  <si>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</si>
  <si>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5</t>
    </r>
  </si>
  <si>
    <t>운송</t>
  </si>
  <si>
    <t>공제</t>
  </si>
  <si>
    <t>이용기타</t>
  </si>
  <si>
    <t>금융자금</t>
  </si>
  <si>
    <t>정책자금</t>
  </si>
  <si>
    <t>저축성예금</t>
  </si>
  <si>
    <t>요구불예금</t>
  </si>
  <si>
    <t>Credit</t>
  </si>
  <si>
    <t>Policy</t>
  </si>
  <si>
    <t xml:space="preserve">savings </t>
  </si>
  <si>
    <t>Demand</t>
  </si>
  <si>
    <t>Mutual aid</t>
  </si>
  <si>
    <t>fund</t>
  </si>
  <si>
    <t>deposit</t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</si>
  <si>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</si>
  <si>
    <t xml:space="preserve"> Regional Head Offices</t>
  </si>
  <si>
    <t>지역조합</t>
  </si>
  <si>
    <t xml:space="preserve"> Regional Cooperative</t>
  </si>
  <si>
    <t>품목조합</t>
  </si>
  <si>
    <t xml:space="preserve"> Special Cooperative</t>
  </si>
  <si>
    <t>연별</t>
  </si>
  <si>
    <r>
      <t>Y</t>
    </r>
    <r>
      <rPr>
        <sz val="10"/>
        <rFont val="Arial"/>
        <family val="2"/>
      </rPr>
      <t>ear</t>
    </r>
  </si>
  <si>
    <t xml:space="preserve">  2001(Jejusi)</t>
  </si>
  <si>
    <t xml:space="preserve">  2002(Jejusi)</t>
  </si>
  <si>
    <t xml:space="preserve">  2003(Jejusi)</t>
  </si>
  <si>
    <t xml:space="preserve">  2004(Jejusi)</t>
  </si>
  <si>
    <t>연별</t>
  </si>
  <si>
    <r>
      <t>Y</t>
    </r>
    <r>
      <rPr>
        <sz val="10"/>
        <rFont val="Arial"/>
        <family val="2"/>
      </rPr>
      <t>ear</t>
    </r>
  </si>
  <si>
    <r>
      <t xml:space="preserve">   </t>
    </r>
    <r>
      <rPr>
        <sz val="9"/>
        <color indexed="8"/>
        <rFont val="굴림"/>
        <family val="3"/>
      </rPr>
      <t>주</t>
    </r>
    <r>
      <rPr>
        <sz val="9"/>
        <color indexed="8"/>
        <rFont val="Arial"/>
        <family val="2"/>
      </rPr>
      <t xml:space="preserve"> : 1) </t>
    </r>
    <r>
      <rPr>
        <sz val="9"/>
        <color indexed="8"/>
        <rFont val="굴림"/>
        <family val="3"/>
      </rPr>
      <t>연도별</t>
    </r>
    <r>
      <rPr>
        <sz val="9"/>
        <color indexed="8"/>
        <rFont val="Arial"/>
        <family val="2"/>
      </rPr>
      <t xml:space="preserve"> "</t>
    </r>
    <r>
      <rPr>
        <sz val="9"/>
        <color indexed="8"/>
        <rFont val="굴림"/>
        <family val="3"/>
      </rPr>
      <t>농업기본통계조사</t>
    </r>
    <r>
      <rPr>
        <sz val="9"/>
        <color indexed="8"/>
        <rFont val="Arial"/>
        <family val="2"/>
      </rPr>
      <t>"(2005</t>
    </r>
    <r>
      <rPr>
        <sz val="9"/>
        <color indexed="8"/>
        <rFont val="굴림"/>
        <family val="3"/>
      </rPr>
      <t>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수치는</t>
    </r>
    <r>
      <rPr>
        <sz val="9"/>
        <color indexed="8"/>
        <rFont val="Arial"/>
        <family val="2"/>
      </rPr>
      <t xml:space="preserve"> "2005 </t>
    </r>
    <r>
      <rPr>
        <sz val="9"/>
        <color indexed="8"/>
        <rFont val="굴림"/>
        <family val="3"/>
      </rPr>
      <t>농업총조사</t>
    </r>
    <r>
      <rPr>
        <sz val="9"/>
        <color indexed="8"/>
        <rFont val="Arial"/>
        <family val="2"/>
      </rPr>
      <t xml:space="preserve">" </t>
    </r>
    <r>
      <rPr>
        <sz val="9"/>
        <color indexed="8"/>
        <rFont val="굴림"/>
        <family val="3"/>
      </rPr>
      <t>자료임</t>
    </r>
    <r>
      <rPr>
        <sz val="9"/>
        <color indexed="8"/>
        <rFont val="Arial"/>
        <family val="2"/>
      </rPr>
      <t>)</t>
    </r>
  </si>
  <si>
    <r>
      <t xml:space="preserve">         2) </t>
    </r>
    <r>
      <rPr>
        <sz val="9"/>
        <rFont val="굴림"/>
        <family val="3"/>
      </rPr>
      <t>추계자료이므로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단단위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합계가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맞지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않은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경우가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있음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</si>
  <si>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국립농산물품질관리원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제주지원</t>
    </r>
  </si>
  <si>
    <r>
      <t xml:space="preserve">   </t>
    </r>
    <r>
      <rPr>
        <sz val="9"/>
        <rFont val="돋움"/>
        <family val="3"/>
      </rPr>
      <t>주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가구당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경지면적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환산시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농가구수는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통계청자료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적용</t>
    </r>
  </si>
  <si>
    <r>
      <t xml:space="preserve">         2) </t>
    </r>
    <r>
      <rPr>
        <sz val="9"/>
        <color indexed="8"/>
        <rFont val="굴림"/>
        <family val="3"/>
      </rPr>
      <t>추계자료이므로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단단위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합계가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맞지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않은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경우가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있음</t>
    </r>
  </si>
  <si>
    <r>
      <t xml:space="preserve">         3)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</si>
  <si>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</si>
  <si>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친환경감귤농정과</t>
    </r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</si>
  <si>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</si>
  <si>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</si>
  <si>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</si>
  <si>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</si>
  <si>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</si>
  <si>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</si>
  <si>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2001(Bukjeju)</t>
  </si>
  <si>
    <t xml:space="preserve">  2002(Bukjeju)</t>
  </si>
  <si>
    <t xml:space="preserve">  2003(Bukjeju)</t>
  </si>
  <si>
    <t xml:space="preserve">  2004(Bukjeju)</t>
  </si>
  <si>
    <r>
      <t xml:space="preserve">Produc
</t>
    </r>
    <r>
      <rPr>
        <sz val="10"/>
        <rFont val="Arial"/>
        <family val="2"/>
      </rPr>
      <t>-</t>
    </r>
    <r>
      <rPr>
        <sz val="10"/>
        <rFont val="Arial"/>
        <family val="2"/>
      </rPr>
      <t>tion</t>
    </r>
  </si>
  <si>
    <t>-</t>
  </si>
  <si>
    <t>2001(Jejusi)</t>
  </si>
  <si>
    <t>연  별</t>
  </si>
  <si>
    <t>연  별</t>
  </si>
  <si>
    <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절화류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장미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국화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백합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거베라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소재류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</si>
  <si>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t xml:space="preserve"> </t>
    </r>
    <r>
      <rPr>
        <sz val="10"/>
        <rFont val="Arial"/>
        <family val="2"/>
      </rPr>
      <t xml:space="preserve">              </t>
    </r>
    <r>
      <rPr>
        <sz val="10"/>
        <rFont val="Arial"/>
        <family val="2"/>
      </rPr>
      <t xml:space="preserve"> Note : 1) Includes cotton, green tea and etc.</t>
    </r>
  </si>
  <si>
    <t>연   별</t>
  </si>
  <si>
    <r>
      <t xml:space="preserve">Produc
</t>
    </r>
    <r>
      <rPr>
        <sz val="10"/>
        <rFont val="Arial"/>
        <family val="2"/>
      </rPr>
      <t>-</t>
    </r>
    <r>
      <rPr>
        <sz val="10"/>
        <rFont val="Arial"/>
        <family val="2"/>
      </rPr>
      <t>tion</t>
    </r>
  </si>
  <si>
    <r>
      <t xml:space="preserve">14.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National  Agricultural  Cooperative  Federation</t>
    </r>
  </si>
  <si>
    <r>
      <t xml:space="preserve">Commo
</t>
    </r>
    <r>
      <rPr>
        <sz val="10"/>
        <rFont val="Arial"/>
        <family val="2"/>
      </rPr>
      <t>-</t>
    </r>
    <r>
      <rPr>
        <sz val="10"/>
        <rFont val="Arial"/>
        <family val="2"/>
      </rPr>
      <t>dities</t>
    </r>
  </si>
  <si>
    <r>
      <t xml:space="preserve">Transpor
</t>
    </r>
    <r>
      <rPr>
        <sz val="10"/>
        <rFont val="Arial"/>
        <family val="2"/>
      </rPr>
      <t>-</t>
    </r>
    <r>
      <rPr>
        <sz val="10"/>
        <rFont val="Arial"/>
        <family val="2"/>
      </rPr>
      <t>tation</t>
    </r>
  </si>
  <si>
    <r>
      <t xml:space="preserve">banking
</t>
    </r>
    <r>
      <rPr>
        <sz val="10"/>
        <rFont val="Arial"/>
        <family val="2"/>
      </rPr>
      <t>-</t>
    </r>
    <r>
      <rPr>
        <sz val="10"/>
        <rFont val="Arial"/>
        <family val="2"/>
      </rPr>
      <t>fund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</si>
  <si>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1) </t>
    </r>
    <r>
      <rPr>
        <sz val="10"/>
        <rFont val="굴림"/>
        <family val="3"/>
      </rPr>
      <t>품목조합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감협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양돈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낙협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양봉</t>
    </r>
    <r>
      <rPr>
        <sz val="10"/>
        <rFont val="Arial"/>
        <family val="2"/>
      </rPr>
      <t xml:space="preserve">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</si>
  <si>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농협중앙회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>(</t>
    </r>
    <r>
      <rPr>
        <sz val="10"/>
        <rFont val="굴림"/>
        <family val="3"/>
      </rPr>
      <t>회원축협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포함임</t>
    </r>
    <r>
      <rPr>
        <sz val="10"/>
        <rFont val="Arial"/>
        <family val="2"/>
      </rPr>
      <t>)</t>
    </r>
  </si>
  <si>
    <t>Source : National Agricultural Cooperative Federation Jeju Regional Head Office</t>
  </si>
  <si>
    <r>
      <t xml:space="preserve">15. </t>
    </r>
    <r>
      <rPr>
        <b/>
        <sz val="18"/>
        <rFont val="굴림"/>
        <family val="3"/>
      </rPr>
      <t>농업용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보유</t>
    </r>
    <r>
      <rPr>
        <b/>
        <sz val="18"/>
        <rFont val="Arial"/>
        <family val="2"/>
      </rPr>
      <t xml:space="preserve">           Agricultural Machinery Holdings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</si>
  <si>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</si>
  <si>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</si>
  <si>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t>합계</t>
  </si>
  <si>
    <t>동     력</t>
  </si>
  <si>
    <t>농용 트랙터</t>
  </si>
  <si>
    <t>스피드</t>
  </si>
  <si>
    <t>수    도</t>
  </si>
  <si>
    <t>동력 이앙기</t>
  </si>
  <si>
    <t>관리기</t>
  </si>
  <si>
    <t>바인더</t>
  </si>
  <si>
    <t>콤 바 인</t>
  </si>
  <si>
    <t>농 산 물</t>
  </si>
  <si>
    <t>farm tractor</t>
  </si>
  <si>
    <t>일반용</t>
  </si>
  <si>
    <t>Ricetranplanter</t>
  </si>
  <si>
    <t>Combine</t>
  </si>
  <si>
    <t>경 운 기</t>
  </si>
  <si>
    <t>스프레이어</t>
  </si>
  <si>
    <t>방제기</t>
  </si>
  <si>
    <t>건 조 기</t>
  </si>
  <si>
    <t>Power</t>
  </si>
  <si>
    <t>소형</t>
  </si>
  <si>
    <t>중형</t>
  </si>
  <si>
    <t>대형</t>
  </si>
  <si>
    <t>(SS기)</t>
  </si>
  <si>
    <t>SS for</t>
  </si>
  <si>
    <t>보행형</t>
  </si>
  <si>
    <t>승용형</t>
  </si>
  <si>
    <t>3조이하</t>
  </si>
  <si>
    <t>4조</t>
  </si>
  <si>
    <t>5조이상</t>
  </si>
  <si>
    <t>Grain</t>
  </si>
  <si>
    <t>Agri.</t>
  </si>
  <si>
    <t>Farm</t>
  </si>
  <si>
    <t>tiller</t>
  </si>
  <si>
    <t>Small</t>
  </si>
  <si>
    <t>Big</t>
  </si>
  <si>
    <t>Riding</t>
  </si>
  <si>
    <t>Binder</t>
  </si>
  <si>
    <t>4Row</t>
  </si>
  <si>
    <t>dryer</t>
  </si>
  <si>
    <t>Products
dryer</t>
  </si>
  <si>
    <t>heater</t>
  </si>
  <si>
    <t>(Unit : M/T)</t>
  </si>
  <si>
    <r>
      <t xml:space="preserve">16.  </t>
    </r>
    <r>
      <rPr>
        <b/>
        <sz val="18"/>
        <rFont val="돋움"/>
        <family val="3"/>
      </rPr>
      <t>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급</t>
    </r>
    <r>
      <rPr>
        <b/>
        <sz val="18"/>
        <rFont val="Arial"/>
        <family val="2"/>
      </rPr>
      <t xml:space="preserve">             Supply  of  Chemical  Fertilizers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</si>
  <si>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</si>
  <si>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</si>
  <si>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t>질소질</t>
  </si>
  <si>
    <t>가리질</t>
  </si>
  <si>
    <t>용성인비</t>
  </si>
  <si>
    <t>복합비료</t>
  </si>
  <si>
    <t>Triple</t>
  </si>
  <si>
    <t>Ammonium</t>
  </si>
  <si>
    <t>Sup.</t>
  </si>
  <si>
    <t>Triplesup</t>
  </si>
  <si>
    <t>Fused</t>
  </si>
  <si>
    <t>Pot.</t>
  </si>
  <si>
    <t>Complex</t>
  </si>
  <si>
    <t>Sup fused</t>
  </si>
  <si>
    <t>Nitrogenous</t>
  </si>
  <si>
    <t>Phosphate</t>
  </si>
  <si>
    <t>Potash</t>
  </si>
  <si>
    <t>sulfate</t>
  </si>
  <si>
    <t>Urea</t>
  </si>
  <si>
    <t>phos.</t>
  </si>
  <si>
    <t>sup. phos.</t>
  </si>
  <si>
    <t>phosphate</t>
  </si>
  <si>
    <t>chlo.</t>
  </si>
  <si>
    <t>fertilizer</t>
  </si>
  <si>
    <t>-</t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</si>
  <si>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By element</t>
    </r>
  </si>
  <si>
    <r>
      <t>종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            By   type</t>
    </r>
  </si>
  <si>
    <r>
      <t xml:space="preserve"> </t>
    </r>
    <r>
      <rPr>
        <sz val="10"/>
        <rFont val="돋움"/>
        <family val="3"/>
      </rPr>
      <t>인산질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</si>
  <si>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</si>
  <si>
    <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안</t>
    </r>
  </si>
  <si>
    <r>
      <t>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</si>
  <si>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석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</si>
  <si>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석</t>
    </r>
  </si>
  <si>
    <r>
      <t>염화가리</t>
    </r>
    <r>
      <rPr>
        <vertAlign val="superscript"/>
        <sz val="10"/>
        <rFont val="Arial"/>
        <family val="2"/>
      </rPr>
      <t>1)</t>
    </r>
  </si>
  <si>
    <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린</t>
    </r>
  </si>
  <si>
    <t>-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</si>
  <si>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황산가리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</si>
  <si>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Note : Including Pot. Sulp.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</si>
  <si>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</si>
  <si>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</si>
  <si>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농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가</t>
    </r>
  </si>
  <si>
    <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</si>
  <si>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t>Farm households</t>
  </si>
  <si>
    <t>Farm  population</t>
  </si>
  <si>
    <t>계</t>
  </si>
  <si>
    <r>
      <t>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</si>
  <si>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r>
      <t>1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</si>
  <si>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2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</si>
  <si>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</si>
  <si>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</si>
  <si>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t>Part-time</t>
  </si>
  <si>
    <t>Total</t>
  </si>
  <si>
    <t>Full-Time</t>
  </si>
  <si>
    <r>
      <t xml:space="preserve">Class </t>
    </r>
    <r>
      <rPr>
        <sz val="10"/>
        <rFont val="굴림"/>
        <family val="3"/>
      </rPr>
      <t>Ⅰ</t>
    </r>
  </si>
  <si>
    <t xml:space="preserve">Class II </t>
  </si>
  <si>
    <t>Male</t>
  </si>
  <si>
    <t>Female</t>
  </si>
  <si>
    <t>2 0 0 1</t>
  </si>
  <si>
    <t>2 0 0 2</t>
  </si>
  <si>
    <t>2 0 0 3</t>
  </si>
  <si>
    <t>2 0 0 4</t>
  </si>
  <si>
    <t>2 0 0 5</t>
  </si>
  <si>
    <r>
      <t>Ⅵ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농림</t>
    </r>
    <r>
      <rPr>
        <b/>
        <sz val="22"/>
        <rFont val="Arial"/>
        <family val="2"/>
      </rPr>
      <t>·</t>
    </r>
    <r>
      <rPr>
        <b/>
        <sz val="22"/>
        <rFont val="돋움"/>
        <family val="3"/>
      </rPr>
      <t>수산업</t>
    </r>
    <r>
      <rPr>
        <b/>
        <sz val="22"/>
        <rFont val="Arial"/>
        <family val="2"/>
      </rPr>
      <t xml:space="preserve">      AGRICULTURE, FORESTRY AND FISHING</t>
    </r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</si>
  <si>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</si>
  <si>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제주통계사무소</t>
    </r>
  </si>
  <si>
    <t>Source : KNSO, Jeju Local Office</t>
  </si>
  <si>
    <t xml:space="preserve"> </t>
  </si>
  <si>
    <r>
      <t xml:space="preserve">         2) </t>
    </r>
    <r>
      <rPr>
        <sz val="10"/>
        <color indexed="8"/>
        <rFont val="굴림"/>
        <family val="3"/>
      </rPr>
      <t>추계자료이므로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단단위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합계가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맞지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않은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경우가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있음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</si>
  <si>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)</t>
    </r>
  </si>
  <si>
    <t>(Unit : person)</t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</si>
  <si>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</si>
  <si>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t>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14</t>
    </r>
    <r>
      <rPr>
        <sz val="10"/>
        <rFont val="굴림"/>
        <family val="3"/>
      </rPr>
      <t>세</t>
    </r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</si>
  <si>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19</t>
    </r>
    <r>
      <rPr>
        <sz val="10"/>
        <rFont val="굴림"/>
        <family val="3"/>
      </rPr>
      <t>세</t>
    </r>
  </si>
  <si>
    <r>
      <t>20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29</t>
    </r>
    <r>
      <rPr>
        <sz val="10"/>
        <rFont val="굴림"/>
        <family val="3"/>
      </rPr>
      <t>세</t>
    </r>
  </si>
  <si>
    <r>
      <t>30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39</t>
    </r>
    <r>
      <rPr>
        <sz val="10"/>
        <rFont val="굴림"/>
        <family val="3"/>
      </rPr>
      <t>세</t>
    </r>
  </si>
  <si>
    <t>남자</t>
  </si>
  <si>
    <t>여자</t>
  </si>
  <si>
    <t>-</t>
  </si>
  <si>
    <r>
      <t>40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</si>
  <si>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59</t>
    </r>
    <r>
      <rPr>
        <sz val="10"/>
        <rFont val="굴림"/>
        <family val="3"/>
      </rPr>
      <t>세</t>
    </r>
  </si>
  <si>
    <r>
      <t>60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</si>
  <si>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69</t>
    </r>
    <r>
      <rPr>
        <sz val="10"/>
        <rFont val="굴림"/>
        <family val="3"/>
      </rPr>
      <t>세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</si>
  <si>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</si>
  <si>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Note : 2005 data : from Agricultural Census Report</t>
  </si>
  <si>
    <t>(Unit : ha)</t>
  </si>
  <si>
    <t>Year</t>
  </si>
  <si>
    <t>2 0 0 5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</si>
  <si>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</si>
  <si>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</si>
  <si>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t>계</t>
  </si>
  <si>
    <t>Total</t>
  </si>
  <si>
    <t xml:space="preserve">Source : National Agricultural Products Quality Management Service, Jeju Provincial Office </t>
  </si>
  <si>
    <t>2 0 0 5</t>
  </si>
  <si>
    <t>2 0 0 5</t>
  </si>
  <si>
    <t>2 0 0 6</t>
  </si>
  <si>
    <t>2 0 0 6</t>
  </si>
  <si>
    <t>2 0 0 5</t>
  </si>
  <si>
    <t>2 0 0 6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</si>
  <si>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</si>
  <si>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</si>
  <si>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Year</t>
  </si>
  <si>
    <t>Total</t>
  </si>
  <si>
    <t>계</t>
  </si>
  <si>
    <t>Total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</si>
  <si>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</si>
  <si>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</si>
  <si>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</si>
  <si>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</si>
  <si>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</si>
  <si>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논</t>
  </si>
  <si>
    <t>밭</t>
  </si>
  <si>
    <r>
      <t xml:space="preserve">가구당경지면적(%)
</t>
    </r>
    <r>
      <rPr>
        <sz val="10"/>
        <rFont val="Arial"/>
        <family val="2"/>
      </rPr>
      <t xml:space="preserve">  Area of cultivated land per household(a)</t>
    </r>
  </si>
  <si>
    <t>계</t>
  </si>
  <si>
    <t>Total</t>
  </si>
  <si>
    <t>Rice paddy</t>
  </si>
  <si>
    <t>Dry paddy</t>
  </si>
  <si>
    <r>
      <t xml:space="preserve">4. </t>
    </r>
    <r>
      <rPr>
        <b/>
        <sz val="18"/>
        <rFont val="굴림"/>
        <family val="3"/>
      </rPr>
      <t>경지규모별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</t>
    </r>
    <r>
      <rPr>
        <b/>
        <sz val="18"/>
        <rFont val="Arial"/>
        <family val="2"/>
      </rPr>
      <t xml:space="preserve">     Farm Households, by Size of Cultivated Land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</si>
  <si>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</si>
  <si>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</si>
  <si>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</si>
  <si>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경지없는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농가수</t>
    </r>
  </si>
  <si>
    <r>
      <t xml:space="preserve">0.1ha </t>
    </r>
    <r>
      <rPr>
        <sz val="10"/>
        <rFont val="굴림"/>
        <family val="3"/>
      </rPr>
      <t>미만</t>
    </r>
  </si>
  <si>
    <r>
      <t xml:space="preserve">0.1ha </t>
    </r>
    <r>
      <rPr>
        <sz val="10"/>
        <rFont val="굴림"/>
        <family val="3"/>
      </rPr>
      <t>이상</t>
    </r>
  </si>
  <si>
    <r>
      <t xml:space="preserve">0.5ha </t>
    </r>
    <r>
      <rPr>
        <sz val="10"/>
        <rFont val="굴림"/>
        <family val="3"/>
      </rPr>
      <t>이상</t>
    </r>
  </si>
  <si>
    <r>
      <t xml:space="preserve">1.0ha </t>
    </r>
    <r>
      <rPr>
        <sz val="10"/>
        <rFont val="굴림"/>
        <family val="3"/>
      </rPr>
      <t>이상</t>
    </r>
  </si>
  <si>
    <r>
      <t xml:space="preserve">1.5ha </t>
    </r>
    <r>
      <rPr>
        <sz val="10"/>
        <rFont val="굴림"/>
        <family val="3"/>
      </rPr>
      <t>이상</t>
    </r>
  </si>
  <si>
    <r>
      <t xml:space="preserve">2.0ha </t>
    </r>
    <r>
      <rPr>
        <sz val="10"/>
        <rFont val="굴림"/>
        <family val="3"/>
      </rPr>
      <t>이상</t>
    </r>
  </si>
  <si>
    <r>
      <t xml:space="preserve">3.0ha </t>
    </r>
    <r>
      <rPr>
        <sz val="10"/>
        <rFont val="굴림"/>
        <family val="3"/>
      </rPr>
      <t>이상</t>
    </r>
  </si>
  <si>
    <r>
      <t xml:space="preserve">5.0ha </t>
    </r>
    <r>
      <rPr>
        <sz val="10"/>
        <rFont val="굴림"/>
        <family val="3"/>
      </rPr>
      <t>이상</t>
    </r>
  </si>
  <si>
    <r>
      <t xml:space="preserve">10.0ha </t>
    </r>
    <r>
      <rPr>
        <sz val="10"/>
        <rFont val="굴림"/>
        <family val="3"/>
      </rPr>
      <t>이상</t>
    </r>
  </si>
  <si>
    <t>Farm
households</t>
  </si>
  <si>
    <t>without
cultivated land</t>
  </si>
  <si>
    <t>Less than</t>
  </si>
  <si>
    <r>
      <t xml:space="preserve">~0.5ha </t>
    </r>
    <r>
      <rPr>
        <sz val="10"/>
        <rFont val="굴림"/>
        <family val="3"/>
      </rPr>
      <t>미만</t>
    </r>
  </si>
  <si>
    <r>
      <t>~1.0ha</t>
    </r>
    <r>
      <rPr>
        <sz val="10"/>
        <rFont val="굴림"/>
        <family val="3"/>
      </rPr>
      <t>미만</t>
    </r>
  </si>
  <si>
    <r>
      <t xml:space="preserve">~1.5ha </t>
    </r>
    <r>
      <rPr>
        <sz val="10"/>
        <rFont val="굴림"/>
        <family val="3"/>
      </rPr>
      <t>미만</t>
    </r>
  </si>
  <si>
    <r>
      <t xml:space="preserve">~2.0ha </t>
    </r>
    <r>
      <rPr>
        <sz val="10"/>
        <rFont val="굴림"/>
        <family val="3"/>
      </rPr>
      <t>미만</t>
    </r>
  </si>
  <si>
    <r>
      <t xml:space="preserve">~3.0ha </t>
    </r>
    <r>
      <rPr>
        <sz val="10"/>
        <rFont val="굴림"/>
        <family val="3"/>
      </rPr>
      <t>미만</t>
    </r>
  </si>
  <si>
    <r>
      <t xml:space="preserve">~5.0ha </t>
    </r>
    <r>
      <rPr>
        <sz val="10"/>
        <rFont val="굴림"/>
        <family val="3"/>
      </rPr>
      <t>미만</t>
    </r>
  </si>
  <si>
    <r>
      <t xml:space="preserve">~10.0ha </t>
    </r>
    <r>
      <rPr>
        <sz val="10"/>
        <rFont val="굴림"/>
        <family val="3"/>
      </rPr>
      <t>미만</t>
    </r>
  </si>
  <si>
    <t>or larger</t>
  </si>
  <si>
    <t>-</t>
  </si>
  <si>
    <t>-</t>
  </si>
  <si>
    <t>2 0 0 5</t>
  </si>
  <si>
    <t>2 0 0 6</t>
  </si>
  <si>
    <r>
      <t xml:space="preserve">5. </t>
    </r>
    <r>
      <rPr>
        <b/>
        <sz val="18"/>
        <rFont val="돋움"/>
        <family val="3"/>
      </rPr>
      <t>농업진흥지역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    Land Designated for Agricultural Promotion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</si>
  <si>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</si>
  <si>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</si>
  <si>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</si>
  <si>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역
</t>
    </r>
    <r>
      <rPr>
        <sz val="10"/>
        <rFont val="Arial"/>
        <family val="2"/>
      </rPr>
      <t>Agricultural development land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</si>
  <si>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역
</t>
    </r>
    <r>
      <rPr>
        <sz val="10"/>
        <rFont val="Arial"/>
        <family val="2"/>
      </rPr>
      <t>Agricultural conservation land</t>
    </r>
  </si>
  <si>
    <r>
      <t>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No. of fields</t>
    </r>
  </si>
  <si>
    <r>
      <t>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</si>
  <si>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친환경감귤농정과</t>
    </r>
  </si>
  <si>
    <t>…</t>
  </si>
  <si>
    <t>…</t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</si>
  <si>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</si>
  <si>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</si>
  <si>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ha, person, thousand won)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</si>
  <si>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</si>
  <si>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</si>
  <si>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</si>
  <si>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Benefitted area</t>
  </si>
  <si>
    <t>Beneficiaries</t>
  </si>
  <si>
    <t>Budget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</si>
  <si>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</si>
  <si>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한국농촌공사 제주특별자치도본부</t>
    </r>
  </si>
  <si>
    <t>Source : Korea  Rural Community &amp; Agriculture Corporation</t>
  </si>
  <si>
    <t>Source : Eco Tangerine &amp; Agricultural Affairs Department</t>
  </si>
  <si>
    <r>
      <t xml:space="preserve">7. </t>
    </r>
    <r>
      <rPr>
        <b/>
        <sz val="18"/>
        <rFont val="돋움"/>
        <family val="3"/>
      </rPr>
      <t>식량작물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정곡</t>
    </r>
    <r>
      <rPr>
        <b/>
        <sz val="18"/>
        <rFont val="Arial"/>
        <family val="2"/>
      </rPr>
      <t>)            Production  of  Food  Grain(polished)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</si>
  <si>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</si>
  <si>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t>(Unit : ha, M/T)</t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</si>
  <si>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</si>
  <si>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곡</t>
    </r>
  </si>
  <si>
    <r>
      <t>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</si>
  <si>
    <r>
      <t>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곡</t>
    </r>
  </si>
  <si>
    <r>
      <t>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</si>
  <si>
    <r>
      <t>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류</t>
    </r>
  </si>
  <si>
    <t>Total</t>
  </si>
  <si>
    <t>Rice</t>
  </si>
  <si>
    <t>Wheat &amp; Barley</t>
  </si>
  <si>
    <t>Miscellaneous grains</t>
  </si>
  <si>
    <t>Beans</t>
  </si>
  <si>
    <t>Potatoes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</si>
  <si>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</si>
  <si>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량
</t>
    </r>
    <r>
      <rPr>
        <sz val="10"/>
        <rFont val="Arial"/>
        <family val="2"/>
      </rPr>
      <t>Production</t>
    </r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</si>
  <si>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</si>
  <si>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</si>
  <si>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</si>
  <si>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</si>
  <si>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</si>
  <si>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</si>
  <si>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</si>
  <si>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</si>
  <si>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</si>
  <si>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</si>
  <si>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</si>
  <si>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</si>
  <si>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</si>
  <si>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</si>
  <si>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</si>
  <si>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</si>
  <si>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</si>
  <si>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</si>
  <si>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</si>
  <si>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</si>
  <si>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t>(Unit : ha, M/T)</t>
  </si>
  <si>
    <t>Production</t>
  </si>
  <si>
    <t>Area</t>
  </si>
  <si>
    <r>
      <t xml:space="preserve">7-1.  </t>
    </r>
    <r>
      <rPr>
        <b/>
        <sz val="18"/>
        <rFont val="돋움"/>
        <family val="3"/>
      </rPr>
      <t>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Rice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</si>
  <si>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</si>
  <si>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벼</t>
    </r>
  </si>
  <si>
    <r>
      <t>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벼</t>
    </r>
  </si>
  <si>
    <t>Paddy rice</t>
  </si>
  <si>
    <t>Upland Rice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</si>
  <si>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</si>
  <si>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량</t>
    </r>
  </si>
  <si>
    <t>Production</t>
  </si>
  <si>
    <t>Area</t>
  </si>
  <si>
    <t>kg/10a</t>
  </si>
  <si>
    <r>
      <t xml:space="preserve">7-2.  </t>
    </r>
    <r>
      <rPr>
        <b/>
        <sz val="18"/>
        <rFont val="돋움"/>
        <family val="3"/>
      </rPr>
      <t>맥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류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Wheat and Barley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</si>
  <si>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</si>
  <si>
    <r>
      <t>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</si>
  <si>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r>
      <t>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</si>
  <si>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t>밀</t>
  </si>
  <si>
    <r>
      <t>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밀</t>
    </r>
  </si>
  <si>
    <r>
      <t>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</si>
  <si>
    <t>Uphulled barley</t>
  </si>
  <si>
    <t>Naked barley</t>
  </si>
  <si>
    <t>Wheat</t>
  </si>
  <si>
    <t>Rye</t>
  </si>
  <si>
    <t>Beer Barley</t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</si>
  <si>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</si>
  <si>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맥류생산량은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조곡기준임</t>
    </r>
  </si>
  <si>
    <r>
      <t xml:space="preserve">7-3.  </t>
    </r>
    <r>
      <rPr>
        <b/>
        <sz val="18"/>
        <rFont val="돋움"/>
        <family val="3"/>
      </rPr>
      <t>잡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      Miscellaneous Grains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</si>
  <si>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</si>
  <si>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t xml:space="preserve">  2001(Jejusi)</t>
  </si>
  <si>
    <t xml:space="preserve">  2001(Bukjeju)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</si>
  <si>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</si>
  <si>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</si>
  <si>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</si>
  <si>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</si>
  <si>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</si>
  <si>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</si>
  <si>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</si>
  <si>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</si>
  <si>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2001(Bukjeju)</t>
  </si>
  <si>
    <t xml:space="preserve">  2002(Bukjeju)</t>
  </si>
  <si>
    <t xml:space="preserve">  2003(Bukjeju)</t>
  </si>
  <si>
    <t xml:space="preserve">  2004(Bukjeju)</t>
  </si>
  <si>
    <t>2002(Jejusi)</t>
  </si>
  <si>
    <t>2003(Jejusi)</t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</si>
  <si>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</si>
  <si>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</si>
  <si>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</si>
  <si>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2001(Jejusi)</t>
  </si>
  <si>
    <t xml:space="preserve">  2001(Bukjeju)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</si>
  <si>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</si>
  <si>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</si>
  <si>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</si>
  <si>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</si>
  <si>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</si>
  <si>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</si>
  <si>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t>2 0 0 5</t>
  </si>
  <si>
    <t>2 0 0 6</t>
  </si>
  <si>
    <t>2001(Jejusi)</t>
  </si>
  <si>
    <t xml:space="preserve">  2001(Bukjeju)</t>
  </si>
  <si>
    <t xml:space="preserve"> 2002(Jejusi)</t>
  </si>
  <si>
    <t xml:space="preserve">  2002(Bukjeju)</t>
  </si>
  <si>
    <t xml:space="preserve"> 2003(Jejusi)</t>
  </si>
  <si>
    <t xml:space="preserve">  2003(Bukjeju)</t>
  </si>
  <si>
    <t xml:space="preserve"> 2004(Jejusi)</t>
  </si>
  <si>
    <t xml:space="preserve">  2004(Bukjeju)</t>
  </si>
  <si>
    <t>2 0 0 5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</si>
  <si>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</si>
  <si>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친환경농업과</t>
    </r>
  </si>
  <si>
    <t xml:space="preserve"> Source : Jeju Special Self-Governing Province Eco-agriculture Div.</t>
  </si>
  <si>
    <r>
      <t xml:space="preserve">      </t>
    </r>
    <r>
      <rPr>
        <sz val="10"/>
        <rFont val="Arial"/>
        <family val="2"/>
      </rPr>
      <t xml:space="preserve">  2) </t>
    </r>
    <r>
      <rPr>
        <sz val="10"/>
        <rFont val="돋움"/>
        <family val="3"/>
      </rPr>
      <t>난류는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심비디움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호접란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동양란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</si>
  <si>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t xml:space="preserve">      </t>
    </r>
    <r>
      <rPr>
        <sz val="10"/>
        <rFont val="Arial"/>
        <family val="2"/>
      </rPr>
      <t xml:space="preserve">  3) </t>
    </r>
    <r>
      <rPr>
        <sz val="10"/>
        <rFont val="돋움"/>
        <family val="3"/>
      </rPr>
      <t>관상수류는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동백나무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구상나무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야자</t>
    </r>
    <r>
      <rPr>
        <sz val="10"/>
        <rFont val="Arial"/>
        <family val="2"/>
      </rPr>
      <t>·</t>
    </r>
    <r>
      <rPr>
        <sz val="10"/>
        <rFont val="돋움"/>
        <family val="3"/>
      </rPr>
      <t>종려류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후박나무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</si>
  <si>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t xml:space="preserve">     </t>
    </r>
    <r>
      <rPr>
        <sz val="10"/>
        <rFont val="Arial"/>
        <family val="2"/>
      </rPr>
      <t xml:space="preserve">   4)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</si>
  <si>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특용작물은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면화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녹차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이외의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특용작물을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포함하며</t>
    </r>
    <r>
      <rPr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생산량은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  <r>
      <rPr>
        <sz val="10"/>
        <rFont val="Arial"/>
        <family val="2"/>
      </rPr>
      <t>.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</si>
  <si>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</si>
  <si>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Sub</t>
  </si>
  <si>
    <t>1st</t>
  </si>
  <si>
    <t>2nd</t>
  </si>
  <si>
    <t>Off-</t>
  </si>
  <si>
    <t>Total</t>
  </si>
  <si>
    <t>grade</t>
  </si>
  <si>
    <t>-</t>
  </si>
  <si>
    <t>2 0 0 6</t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</si>
  <si>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반올림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합계수치가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</si>
  <si>
    <t>(단위 : 1000kg)</t>
  </si>
  <si>
    <t>(Unit : ha, M/T)</t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</si>
  <si>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</si>
  <si>
    <t>조</t>
  </si>
  <si>
    <r>
      <t>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</si>
  <si>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</si>
  <si>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메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밀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</si>
  <si>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</si>
  <si>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Millet</t>
  </si>
  <si>
    <t>Sorghum</t>
  </si>
  <si>
    <t>Corn</t>
  </si>
  <si>
    <t>Buck  wheat</t>
  </si>
  <si>
    <t>Others</t>
  </si>
  <si>
    <t>-</t>
  </si>
  <si>
    <t>-</t>
  </si>
  <si>
    <t>-</t>
  </si>
  <si>
    <r>
      <t>자료</t>
    </r>
    <r>
      <rPr>
        <sz val="10"/>
        <rFont val="Arial"/>
        <family val="2"/>
      </rPr>
      <t xml:space="preserve"> :</t>
    </r>
    <r>
      <rPr>
        <sz val="10"/>
        <rFont val="새굴림"/>
        <family val="1"/>
      </rPr>
      <t>친환경감귤농정과</t>
    </r>
  </si>
  <si>
    <r>
      <t xml:space="preserve">7-4.  </t>
    </r>
    <r>
      <rPr>
        <b/>
        <sz val="18"/>
        <rFont val="돋움"/>
        <family val="3"/>
      </rPr>
      <t>두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          Beans </t>
    </r>
  </si>
  <si>
    <t>콩</t>
  </si>
  <si>
    <t>팥</t>
  </si>
  <si>
    <r>
      <t>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두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</si>
  <si>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</si>
  <si>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Soy  bean</t>
  </si>
  <si>
    <t>Red  bean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</si>
  <si>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통계청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제주통계사무소</t>
    </r>
  </si>
  <si>
    <t>Note : 1) 2005 data : from agricultural census</t>
  </si>
  <si>
    <t>`</t>
  </si>
  <si>
    <t>(Unit : ha, 1000 won)</t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</si>
  <si>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</si>
  <si>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</si>
  <si>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</si>
  <si>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</si>
  <si>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2002(Jejusi)</t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</si>
  <si>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</si>
  <si>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2005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수치는</t>
    </r>
    <r>
      <rPr>
        <sz val="10"/>
        <rFont val="Arial"/>
        <family val="2"/>
      </rPr>
      <t xml:space="preserve"> "</t>
    </r>
    <r>
      <rPr>
        <sz val="10"/>
        <rFont val="굴림"/>
        <family val="3"/>
      </rPr>
      <t>농림어업총조사</t>
    </r>
    <r>
      <rPr>
        <sz val="10"/>
        <rFont val="Arial"/>
        <family val="2"/>
      </rPr>
      <t xml:space="preserve">" </t>
    </r>
    <r>
      <rPr>
        <sz val="10"/>
        <rFont val="굴림"/>
        <family val="3"/>
      </rPr>
      <t>확정치임</t>
    </r>
  </si>
  <si>
    <r>
      <t xml:space="preserve">          * '02</t>
    </r>
    <r>
      <rPr>
        <sz val="10"/>
        <rFont val="돋움"/>
        <family val="3"/>
      </rPr>
      <t>∼</t>
    </r>
    <r>
      <rPr>
        <sz val="10"/>
        <rFont val="Arial"/>
        <family val="2"/>
      </rPr>
      <t>'04,'06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전업</t>
    </r>
    <r>
      <rPr>
        <sz val="10"/>
        <rFont val="Arial"/>
        <family val="2"/>
      </rPr>
      <t>.</t>
    </r>
    <r>
      <rPr>
        <sz val="10"/>
        <rFont val="돋움"/>
        <family val="3"/>
      </rPr>
      <t>겸업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어가인구는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생산하지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</si>
  <si>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r>
      <t xml:space="preserve">          * </t>
    </r>
    <r>
      <rPr>
        <sz val="10"/>
        <rFont val="돋움"/>
        <family val="3"/>
      </rPr>
      <t>어업종사자는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어가내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거주하는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어업종사자를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말함</t>
    </r>
  </si>
  <si>
    <r>
      <t xml:space="preserve">          * 2005 </t>
    </r>
    <r>
      <rPr>
        <sz val="10"/>
        <rFont val="돋움"/>
        <family val="3"/>
      </rPr>
      <t>어업종사자는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생산하지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</si>
  <si>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r>
      <t xml:space="preserve">          *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  <r>
      <rPr>
        <sz val="10"/>
        <rFont val="Arial"/>
        <family val="2"/>
      </rPr>
      <t>.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</si>
  <si>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* 2005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수치는</t>
    </r>
    <r>
      <rPr>
        <sz val="10"/>
        <rFont val="Arial"/>
        <family val="2"/>
      </rPr>
      <t xml:space="preserve"> "</t>
    </r>
    <r>
      <rPr>
        <sz val="10"/>
        <rFont val="굴림"/>
        <family val="3"/>
      </rPr>
      <t>농림어업총조사</t>
    </r>
    <r>
      <rPr>
        <sz val="10"/>
        <rFont val="Arial"/>
        <family val="2"/>
      </rPr>
      <t xml:space="preserve">" </t>
    </r>
    <r>
      <rPr>
        <sz val="10"/>
        <rFont val="굴림"/>
        <family val="3"/>
      </rPr>
      <t>확정치임</t>
    </r>
  </si>
  <si>
    <r>
      <t xml:space="preserve">         * 2002</t>
    </r>
    <r>
      <rPr>
        <sz val="10"/>
        <rFont val="돋움"/>
        <family val="3"/>
      </rPr>
      <t>∼</t>
    </r>
    <r>
      <rPr>
        <sz val="10"/>
        <rFont val="Arial"/>
        <family val="2"/>
      </rPr>
      <t>2004</t>
    </r>
    <r>
      <rPr>
        <sz val="10"/>
        <rFont val="돋움"/>
        <family val="3"/>
      </rPr>
      <t>년</t>
    </r>
    <r>
      <rPr>
        <sz val="10"/>
        <rFont val="Arial"/>
        <family val="2"/>
      </rPr>
      <t>,2006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성별</t>
    </r>
    <r>
      <rPr>
        <sz val="10"/>
        <rFont val="Arial"/>
        <family val="2"/>
      </rPr>
      <t>.</t>
    </r>
    <r>
      <rPr>
        <sz val="10"/>
        <rFont val="돋움"/>
        <family val="3"/>
      </rPr>
      <t>연령별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어업가구원은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시도별로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생산하지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</si>
  <si>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r>
      <t xml:space="preserve">         * 2005</t>
    </r>
    <r>
      <rPr>
        <sz val="10"/>
        <rFont val="Arial"/>
        <family val="2"/>
      </rPr>
      <t>년 자료중 15세 ∼ 19세 작성된 수치는 15세 ∼ 29세임.</t>
    </r>
  </si>
  <si>
    <r>
      <t xml:space="preserve">    </t>
    </r>
    <r>
      <rPr>
        <sz val="10"/>
        <rFont val="Arial"/>
        <family val="2"/>
      </rPr>
      <t xml:space="preserve">     *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</si>
  <si>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       </t>
    </r>
    <r>
      <rPr>
        <sz val="10"/>
        <rFont val="Arial"/>
        <family val="2"/>
      </rPr>
      <t>3)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</si>
  <si>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</si>
  <si>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어촌
정주어항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</si>
  <si>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제주영업본부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</si>
  <si>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</si>
  <si>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>Green bean</t>
  </si>
  <si>
    <r>
      <t xml:space="preserve">7-5.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Potatoes</t>
    </r>
  </si>
  <si>
    <t xml:space="preserve">                       Note : 2005 data : from Agricultural Census Report</t>
  </si>
  <si>
    <r>
      <t xml:space="preserve">20. </t>
    </r>
    <r>
      <rPr>
        <b/>
        <sz val="18"/>
        <rFont val="돋움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예방주사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      Livestock Vaccinated Against Infectious Diseases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</si>
  <si>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환경녹지과</t>
    </r>
  </si>
  <si>
    <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</si>
  <si>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r>
      <t>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방</t>
    </r>
  </si>
  <si>
    <r>
      <t>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댐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</si>
  <si>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</si>
  <si>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</si>
  <si>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소</t>
    </r>
  </si>
  <si>
    <r>
      <t xml:space="preserve">32.  </t>
    </r>
    <r>
      <rPr>
        <b/>
        <sz val="18"/>
        <rFont val="돋움"/>
        <family val="3"/>
      </rPr>
      <t>조</t>
    </r>
    <r>
      <rPr>
        <b/>
        <sz val="18"/>
        <rFont val="Arial"/>
        <family val="2"/>
      </rPr>
      <t xml:space="preserve">           </t>
    </r>
    <r>
      <rPr>
        <b/>
        <sz val="18"/>
        <rFont val="돋움"/>
        <family val="3"/>
      </rPr>
      <t>림</t>
    </r>
    <r>
      <rPr>
        <b/>
        <sz val="18"/>
        <rFont val="Arial"/>
        <family val="2"/>
      </rPr>
      <t xml:space="preserve">               Reforestation by Project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</si>
  <si>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천본</t>
    </r>
    <r>
      <rPr>
        <sz val="10"/>
        <rFont val="Arial"/>
        <family val="2"/>
      </rPr>
      <t>)</t>
    </r>
  </si>
  <si>
    <t>(Unit : ha, 1000 seedlings)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</si>
  <si>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</si>
  <si>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</si>
  <si>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</si>
  <si>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</si>
  <si>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</si>
  <si>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</si>
  <si>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t>Long rotation species</t>
  </si>
  <si>
    <t>Fruit &amp; nut species</t>
  </si>
  <si>
    <t>Fast-growing species</t>
  </si>
  <si>
    <t>Large trees</t>
  </si>
  <si>
    <t>Landscape trees</t>
  </si>
  <si>
    <t>Others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</si>
  <si>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</si>
  <si>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</si>
  <si>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t>Area</t>
  </si>
  <si>
    <t>Seedlings</t>
  </si>
  <si>
    <r>
      <t xml:space="preserve">33.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림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피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해</t>
    </r>
    <r>
      <rPr>
        <b/>
        <sz val="18"/>
        <rFont val="Arial"/>
        <family val="2"/>
      </rPr>
      <t xml:space="preserve">      Forest  Damage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</si>
  <si>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</si>
  <si>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</si>
  <si>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벌</t>
    </r>
  </si>
  <si>
    <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채</t>
    </r>
  </si>
  <si>
    <r>
      <t>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불</t>
    </r>
  </si>
  <si>
    <r>
      <t>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타</t>
    </r>
  </si>
  <si>
    <t>Deforestation</t>
  </si>
  <si>
    <t>Unauthorized tree-cutting</t>
  </si>
  <si>
    <t>Mountain fire</t>
  </si>
  <si>
    <r>
      <t>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</si>
  <si>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액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</si>
  <si>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</si>
  <si>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액</t>
    </r>
  </si>
  <si>
    <t>Amount</t>
  </si>
  <si>
    <t>Cases</t>
  </si>
  <si>
    <t>damaged</t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</si>
  <si>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</si>
  <si>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</si>
  <si>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</si>
  <si>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</si>
  <si>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</si>
  <si>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</si>
  <si>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</si>
  <si>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</si>
  <si>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불 법 산 림 형 질 변 경</t>
  </si>
  <si>
    <t>Forest exploitation</t>
  </si>
  <si>
    <r>
      <t xml:space="preserve">34. </t>
    </r>
    <r>
      <rPr>
        <b/>
        <sz val="18"/>
        <rFont val="굴림"/>
        <family val="3"/>
      </rPr>
      <t>병해충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방제상황</t>
    </r>
    <r>
      <rPr>
        <b/>
        <sz val="18"/>
        <rFont val="Arial"/>
        <family val="2"/>
      </rPr>
      <t xml:space="preserve"> Forest Damage Occurrence and Prevention By Forest Pest Insect and Disease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</si>
  <si>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</si>
  <si>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</si>
  <si>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</si>
  <si>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합계</t>
  </si>
  <si>
    <t>솔잎혹파리</t>
  </si>
  <si>
    <r>
      <t>솔껍질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깍지벌레</t>
    </r>
  </si>
  <si>
    <t>소나무재선충</t>
  </si>
  <si>
    <t>솔나방</t>
  </si>
  <si>
    <t>흰불나방</t>
  </si>
  <si>
    <t>Pine gall midge</t>
  </si>
  <si>
    <t>Black pine bast scale</t>
  </si>
  <si>
    <t>Pine wood nematode</t>
  </si>
  <si>
    <t>Pine caterpillar</t>
  </si>
  <si>
    <t>Fall webworm</t>
  </si>
  <si>
    <t>발생면적</t>
  </si>
  <si>
    <t>방제면적</t>
  </si>
  <si>
    <t>Occurrence</t>
  </si>
  <si>
    <t>Prevention</t>
  </si>
  <si>
    <r>
      <t>오리나무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잎벌레</t>
    </r>
  </si>
  <si>
    <r>
      <t>잣나무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털녹병</t>
    </r>
  </si>
  <si>
    <r>
      <t>황철나무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알락하늘소</t>
    </r>
  </si>
  <si>
    <t>밤나무해충</t>
  </si>
  <si>
    <t>기타해충</t>
  </si>
  <si>
    <t>Japanese alder leaf beetle</t>
  </si>
  <si>
    <t>White pine blister rust</t>
  </si>
  <si>
    <t>small poplar longicorn beetle</t>
  </si>
  <si>
    <t>chestnut insect pests</t>
  </si>
  <si>
    <r>
      <t xml:space="preserve">35. </t>
    </r>
    <r>
      <rPr>
        <b/>
        <sz val="18"/>
        <rFont val="굴림"/>
        <family val="3"/>
      </rPr>
      <t>어가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어가인구</t>
    </r>
    <r>
      <rPr>
        <b/>
        <sz val="18"/>
        <rFont val="Arial"/>
        <family val="2"/>
      </rPr>
      <t xml:space="preserve">       Fishery Households and Population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</si>
  <si>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</si>
  <si>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</si>
  <si>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  Fishery  households</t>
    </r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</si>
  <si>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 Fishery  population </t>
    </r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</si>
  <si>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</si>
  <si>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</si>
  <si>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</si>
  <si>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Part-time</t>
    </r>
  </si>
  <si>
    <t>남</t>
  </si>
  <si>
    <t>여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</si>
  <si>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</si>
  <si>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제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종</t>
    </r>
  </si>
  <si>
    <r>
      <t>제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종</t>
    </r>
  </si>
  <si>
    <t>호당인구</t>
  </si>
  <si>
    <t>호당종사자</t>
  </si>
  <si>
    <t>Full</t>
  </si>
  <si>
    <t>Person per</t>
  </si>
  <si>
    <t>Worker per</t>
  </si>
  <si>
    <t>time</t>
  </si>
  <si>
    <t>Sub-total</t>
  </si>
  <si>
    <t>Class I</t>
  </si>
  <si>
    <t>Class II</t>
  </si>
  <si>
    <t>household</t>
  </si>
  <si>
    <t>Male</t>
  </si>
  <si>
    <t>Female</t>
  </si>
  <si>
    <r>
      <t xml:space="preserve">36. </t>
    </r>
    <r>
      <rPr>
        <b/>
        <sz val="18"/>
        <rFont val="굴림"/>
        <family val="3"/>
      </rPr>
      <t>성별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어업가구원</t>
    </r>
    <r>
      <rPr>
        <b/>
        <sz val="18"/>
        <rFont val="Arial"/>
        <family val="2"/>
      </rPr>
      <t xml:space="preserve">  
   Members of Fishery Households, by Age Group and Gender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</si>
  <si>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</si>
  <si>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     *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2005</t>
    </r>
    <r>
      <rPr>
        <sz val="10"/>
        <rFont val="돋움"/>
        <family val="3"/>
      </rPr>
      <t>년이후부터는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  <r>
      <rPr>
        <sz val="10"/>
        <rFont val="Arial"/>
        <family val="2"/>
      </rPr>
      <t>.</t>
    </r>
  </si>
  <si>
    <t>Source : National Agricultual Products Quality Management Sevice, Jeju Provincial Office</t>
  </si>
  <si>
    <t>자료 : 국립농산물품질관리원 제주지원</t>
  </si>
  <si>
    <r>
      <t>연</t>
    </r>
    <r>
      <rPr>
        <sz val="10"/>
        <rFont val="돋움"/>
        <family val="3"/>
      </rPr>
      <t>별</t>
    </r>
  </si>
  <si>
    <t>Year</t>
  </si>
  <si>
    <t>-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</si>
  <si>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
Total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</si>
  <si>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</si>
  <si>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15 ~ 19</t>
    </r>
    <r>
      <rPr>
        <sz val="10"/>
        <rFont val="굴림"/>
        <family val="3"/>
      </rPr>
      <t>세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</si>
  <si>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</si>
  <si>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</si>
  <si>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</si>
  <si>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</si>
  <si>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</si>
  <si>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</si>
  <si>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t>남</t>
  </si>
  <si>
    <r>
      <t xml:space="preserve">37. </t>
    </r>
    <r>
      <rPr>
        <b/>
        <sz val="18"/>
        <rFont val="굴림"/>
        <family val="3"/>
      </rPr>
      <t>성별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어업종사자</t>
    </r>
    <r>
      <rPr>
        <b/>
        <sz val="18"/>
        <rFont val="Arial"/>
        <family val="2"/>
      </rPr>
      <t xml:space="preserve">   Fishery Workers, by Age Group and Gender 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</si>
  <si>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</si>
  <si>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</si>
  <si>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 xml:space="preserve">38.  </t>
    </r>
    <r>
      <rPr>
        <b/>
        <sz val="18"/>
        <rFont val="돋움"/>
        <family val="3"/>
      </rPr>
      <t>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선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  Fishing Vessel Ownership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</si>
  <si>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톤</t>
    </r>
    <r>
      <rPr>
        <sz val="10"/>
        <rFont val="Arial"/>
        <family val="2"/>
      </rPr>
      <t>)</t>
    </r>
  </si>
  <si>
    <t>(Unit : boat, ton)</t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</si>
  <si>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Total</t>
    </r>
  </si>
  <si>
    <r>
      <t>1</t>
    </r>
    <r>
      <rPr>
        <sz val="10"/>
        <rFont val="돋움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</si>
  <si>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1~5</t>
    </r>
    <r>
      <rPr>
        <sz val="10"/>
        <rFont val="돋움"/>
        <family val="3"/>
      </rPr>
      <t>톤</t>
    </r>
  </si>
  <si>
    <r>
      <t>5~10</t>
    </r>
    <r>
      <rPr>
        <sz val="10"/>
        <rFont val="돋움"/>
        <family val="3"/>
      </rPr>
      <t>톤</t>
    </r>
  </si>
  <si>
    <r>
      <t>10~20</t>
    </r>
    <r>
      <rPr>
        <sz val="10"/>
        <rFont val="돋움"/>
        <family val="3"/>
      </rPr>
      <t>톤</t>
    </r>
  </si>
  <si>
    <r>
      <t>20~30</t>
    </r>
    <r>
      <rPr>
        <sz val="10"/>
        <rFont val="돋움"/>
        <family val="3"/>
      </rPr>
      <t>톤</t>
    </r>
  </si>
  <si>
    <r>
      <t>30~50</t>
    </r>
    <r>
      <rPr>
        <sz val="10"/>
        <rFont val="돋움"/>
        <family val="3"/>
      </rPr>
      <t>톤</t>
    </r>
  </si>
  <si>
    <r>
      <t>50~100</t>
    </r>
    <r>
      <rPr>
        <sz val="10"/>
        <rFont val="돋움"/>
        <family val="3"/>
      </rPr>
      <t>톤</t>
    </r>
  </si>
  <si>
    <r>
      <t>100</t>
    </r>
    <r>
      <rPr>
        <sz val="10"/>
        <rFont val="돋움"/>
        <family val="3"/>
      </rPr>
      <t>톤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</si>
  <si>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Powered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</si>
  <si>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Non-powered</t>
    </r>
  </si>
  <si>
    <t>미만</t>
  </si>
  <si>
    <t>이상</t>
  </si>
  <si>
    <r>
      <t>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</si>
  <si>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</si>
  <si>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t>Number of</t>
  </si>
  <si>
    <t>Less than</t>
  </si>
  <si>
    <t>100 ton</t>
  </si>
  <si>
    <t>boats</t>
  </si>
  <si>
    <t>Ton</t>
  </si>
  <si>
    <t>1 ton</t>
  </si>
  <si>
    <r>
      <t>1</t>
    </r>
    <r>
      <rPr>
        <sz val="10"/>
        <rFont val="돋움"/>
        <family val="3"/>
      </rPr>
      <t>∼</t>
    </r>
    <r>
      <rPr>
        <sz val="10"/>
        <rFont val="Arial"/>
        <family val="2"/>
      </rPr>
      <t>5 ton</t>
    </r>
  </si>
  <si>
    <r>
      <t>5</t>
    </r>
    <r>
      <rPr>
        <sz val="10"/>
        <rFont val="돋움"/>
        <family val="3"/>
      </rPr>
      <t>∼</t>
    </r>
    <r>
      <rPr>
        <sz val="10"/>
        <rFont val="Arial"/>
        <family val="2"/>
      </rPr>
      <t>10 ton</t>
    </r>
  </si>
  <si>
    <r>
      <t>10</t>
    </r>
    <r>
      <rPr>
        <sz val="10"/>
        <rFont val="돋움"/>
        <family val="3"/>
      </rPr>
      <t>∼</t>
    </r>
    <r>
      <rPr>
        <sz val="10"/>
        <rFont val="Arial"/>
        <family val="2"/>
      </rPr>
      <t>20 ton</t>
    </r>
  </si>
  <si>
    <r>
      <t>20</t>
    </r>
    <r>
      <rPr>
        <sz val="10"/>
        <rFont val="돋움"/>
        <family val="3"/>
      </rPr>
      <t>∼</t>
    </r>
    <r>
      <rPr>
        <sz val="10"/>
        <rFont val="Arial"/>
        <family val="2"/>
      </rPr>
      <t>30 ton</t>
    </r>
  </si>
  <si>
    <r>
      <t>30</t>
    </r>
    <r>
      <rPr>
        <sz val="10"/>
        <rFont val="돋움"/>
        <family val="3"/>
      </rPr>
      <t>∼</t>
    </r>
    <r>
      <rPr>
        <sz val="10"/>
        <rFont val="Arial"/>
        <family val="2"/>
      </rPr>
      <t>50 ton</t>
    </r>
  </si>
  <si>
    <r>
      <t>50</t>
    </r>
    <r>
      <rPr>
        <sz val="10"/>
        <rFont val="돋움"/>
        <family val="3"/>
      </rPr>
      <t>∼</t>
    </r>
    <r>
      <rPr>
        <sz val="10"/>
        <rFont val="Arial"/>
        <family val="2"/>
      </rPr>
      <t>100 ton</t>
    </r>
  </si>
  <si>
    <t>or larger</t>
  </si>
  <si>
    <t/>
  </si>
  <si>
    <r>
      <t xml:space="preserve">39. </t>
    </r>
    <r>
      <rPr>
        <b/>
        <sz val="18"/>
        <rFont val="돋움"/>
        <family val="3"/>
      </rPr>
      <t>어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항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Fishing Port Facilities</t>
    </r>
  </si>
  <si>
    <t>-</t>
  </si>
  <si>
    <r>
      <t xml:space="preserve">계
</t>
    </r>
    <r>
      <rPr>
        <sz val="10"/>
        <rFont val="Arial"/>
        <family val="2"/>
      </rPr>
      <t>Total</t>
    </r>
  </si>
  <si>
    <r>
      <t>절화류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
Cut flowers</t>
    </r>
  </si>
  <si>
    <r>
      <t>분화류</t>
    </r>
    <r>
      <rPr>
        <sz val="10"/>
        <rFont val="Arial"/>
        <family val="2"/>
      </rPr>
      <t xml:space="preserve"> 
Pot flowers</t>
    </r>
  </si>
  <si>
    <r>
      <t>난류</t>
    </r>
    <r>
      <rPr>
        <vertAlign val="superscript"/>
        <sz val="10"/>
        <rFont val="Arial"/>
        <family val="2"/>
      </rPr>
      <t xml:space="preserve">2) 
</t>
    </r>
    <r>
      <rPr>
        <sz val="10"/>
        <rFont val="Arial"/>
        <family val="2"/>
      </rPr>
      <t>Orchidacea</t>
    </r>
  </si>
  <si>
    <r>
      <t xml:space="preserve">초화류
</t>
    </r>
    <r>
      <rPr>
        <sz val="10"/>
        <rFont val="Arial"/>
        <family val="2"/>
      </rPr>
      <t xml:space="preserve"> Herbaceous flowering plants</t>
    </r>
  </si>
  <si>
    <r>
      <t>관상수류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Ornamental plants</t>
    </r>
  </si>
  <si>
    <r>
      <t>화목류</t>
    </r>
    <r>
      <rPr>
        <sz val="10"/>
        <rFont val="Arial"/>
        <family val="2"/>
      </rPr>
      <t xml:space="preserve"> 
Flowering shrubs</t>
    </r>
  </si>
  <si>
    <r>
      <t>기타화훼류</t>
    </r>
    <r>
      <rPr>
        <sz val="10"/>
        <rFont val="Arial"/>
        <family val="2"/>
      </rPr>
      <t xml:space="preserve"> 
Other flowers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</si>
  <si>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</si>
  <si>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생산량</t>
  </si>
  <si>
    <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Agriculture Policy DIv.</t>
    </r>
  </si>
  <si>
    <r>
      <t>유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Rapeseed</t>
    </r>
  </si>
  <si>
    <r>
      <t>참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깨</t>
    </r>
    <r>
      <rPr>
        <sz val="10"/>
        <rFont val="Arial"/>
        <family val="2"/>
      </rPr>
      <t xml:space="preserve">  Sesame</t>
    </r>
  </si>
  <si>
    <r>
      <t>들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깨</t>
    </r>
    <r>
      <rPr>
        <sz val="10"/>
        <rFont val="Arial"/>
        <family val="2"/>
      </rPr>
      <t xml:space="preserve">    Wild sesame  </t>
    </r>
  </si>
  <si>
    <t>kg/10a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</si>
  <si>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</si>
  <si>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콩</t>
    </r>
    <r>
      <rPr>
        <sz val="10"/>
        <rFont val="Arial"/>
        <family val="2"/>
      </rPr>
      <t xml:space="preserve">       Peanut</t>
    </r>
  </si>
  <si>
    <r>
      <t>기타특용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Others special crops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</si>
  <si>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Medicinal herbs </t>
    </r>
  </si>
  <si>
    <t>Year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</si>
  <si>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</si>
  <si>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t>생산량</t>
  </si>
  <si>
    <t>Production</t>
  </si>
  <si>
    <t>Area</t>
  </si>
  <si>
    <t>kg/10a</t>
  </si>
  <si>
    <r>
      <t xml:space="preserve">kg/10a </t>
    </r>
    <r>
      <rPr>
        <sz val="10"/>
        <rFont val="돋움"/>
        <family val="3"/>
      </rPr>
      <t>당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</si>
  <si>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감귤정책과</t>
    </r>
  </si>
  <si>
    <t>Source : Jeju Special Self-Governing Province Tangerine Policy Div.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</si>
  <si>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감귤정책과</t>
    </r>
  </si>
  <si>
    <r>
      <t xml:space="preserve">13. </t>
    </r>
    <r>
      <rPr>
        <b/>
        <sz val="18"/>
        <color indexed="8"/>
        <rFont val="한양신명조,한컴돋움"/>
        <family val="3"/>
      </rPr>
      <t>보리매입실적</t>
    </r>
    <r>
      <rPr>
        <b/>
        <sz val="18"/>
        <color indexed="8"/>
        <rFont val="Arial"/>
        <family val="2"/>
      </rPr>
      <t xml:space="preserve">         Government-purchased Barley by Class
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</si>
  <si>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농업정책과</t>
    </r>
  </si>
  <si>
    <t>Source :Jeju Special Self-Governing Province Tangerine Policy Div.</t>
  </si>
  <si>
    <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Agriculture Policy DIv.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</si>
  <si>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축정과</t>
    </r>
  </si>
  <si>
    <r>
      <t xml:space="preserve"> Source : </t>
    </r>
    <r>
      <rPr>
        <sz val="10"/>
        <rFont val="Arial"/>
        <family val="2"/>
      </rPr>
      <t>Jeju Special Self-Governing Province Livestock Policy Div.</t>
    </r>
    <r>
      <rPr>
        <sz val="10"/>
        <rFont val="Arial"/>
        <family val="2"/>
      </rPr>
      <t xml:space="preserve">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</si>
  <si>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</si>
  <si>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r>
      <t xml:space="preserve">                                     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Livestock Policy Div.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</si>
  <si>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Livestock Policy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</si>
  <si>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</si>
  <si>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환경녹지과</t>
    </r>
  </si>
  <si>
    <t>Source : Jeju Special Self-Governing Province Livestock Policy Div.</t>
  </si>
  <si>
    <r>
      <t xml:space="preserve"> 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Environment &amp; Park Div.</t>
    </r>
  </si>
  <si>
    <t>Source : Jeju Special Self-Governing Province Environment Policy Div.</t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</si>
  <si>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환경정책과</t>
    </r>
  </si>
  <si>
    <r>
      <t xml:space="preserve"> 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Environment &amp; Park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</si>
  <si>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환경녹지과</t>
    </r>
  </si>
  <si>
    <t xml:space="preserve">         Source : Jeju Special Self-Governing Province Environment &amp; Park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</si>
  <si>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국립공원은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</si>
  <si>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Note : Includes national park in Jeju-si</t>
  </si>
  <si>
    <t>연별</t>
  </si>
  <si>
    <r>
      <t>연별</t>
    </r>
    <r>
      <rPr>
        <sz val="10"/>
        <rFont val="Arial"/>
        <family val="2"/>
      </rPr>
      <t xml:space="preserve"> </t>
    </r>
  </si>
  <si>
    <t xml:space="preserve">Year </t>
  </si>
  <si>
    <r>
      <t>Year</t>
    </r>
    <r>
      <rPr>
        <sz val="10"/>
        <rFont val="Arial"/>
        <family val="2"/>
      </rPr>
      <t xml:space="preserve">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</si>
  <si>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</si>
  <si>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</si>
  <si>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</si>
  <si>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</si>
  <si>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</si>
  <si>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</si>
  <si>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</si>
  <si>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</si>
  <si>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t>Source : Jeju Special Self-Governing Province Livestock Policy Div.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</si>
  <si>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</si>
  <si>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</si>
  <si>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</si>
  <si>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</si>
  <si>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</si>
  <si>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</si>
  <si>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</si>
  <si>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</si>
  <si>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</si>
  <si>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</si>
  <si>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</si>
  <si>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</si>
  <si>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</si>
  <si>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</si>
  <si>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</si>
  <si>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</si>
  <si>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Source : Jeju Special Self-Governing Province Environmental Policy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</si>
  <si>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환경정책과</t>
    </r>
  </si>
  <si>
    <r>
      <t xml:space="preserve">          2) </t>
    </r>
    <r>
      <rPr>
        <sz val="10"/>
        <rFont val="돋움"/>
        <family val="3"/>
      </rPr>
      <t>성별</t>
    </r>
    <r>
      <rPr>
        <sz val="10"/>
        <rFont val="Arial"/>
        <family val="2"/>
      </rPr>
      <t>.</t>
    </r>
    <r>
      <rPr>
        <sz val="10"/>
        <rFont val="돋움"/>
        <family val="3"/>
      </rPr>
      <t>연령별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어업종사자는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시도별로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생산하지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</si>
  <si>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r>
      <t xml:space="preserve">     </t>
    </r>
    <r>
      <rPr>
        <sz val="10"/>
        <rFont val="돋움"/>
        <family val="3"/>
      </rPr>
      <t>주</t>
    </r>
    <r>
      <rPr>
        <sz val="10"/>
        <rFont val="Arial"/>
        <family val="2"/>
      </rPr>
      <t>:1) 2005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수치는</t>
    </r>
    <r>
      <rPr>
        <sz val="10"/>
        <rFont val="Arial"/>
        <family val="2"/>
      </rPr>
      <t xml:space="preserve"> 2005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농림어업총조사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확정치임</t>
    </r>
    <r>
      <rPr>
        <sz val="10"/>
        <rFont val="Arial"/>
        <family val="2"/>
      </rPr>
      <t>(60-69</t>
    </r>
    <r>
      <rPr>
        <sz val="10"/>
        <rFont val="돋움"/>
        <family val="3"/>
      </rPr>
      <t>세로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수치는</t>
    </r>
    <r>
      <rPr>
        <sz val="10"/>
        <rFont val="Arial"/>
        <family val="2"/>
      </rPr>
      <t xml:space="preserve"> 60</t>
    </r>
    <r>
      <rPr>
        <sz val="10"/>
        <rFont val="돋움"/>
        <family val="3"/>
      </rPr>
      <t>세이상임</t>
    </r>
    <r>
      <rPr>
        <sz val="10"/>
        <rFont val="Arial"/>
        <family val="2"/>
      </rPr>
      <t>)</t>
    </r>
  </si>
  <si>
    <r>
      <t xml:space="preserve">          * 2002</t>
    </r>
    <r>
      <rPr>
        <sz val="10"/>
        <rFont val="Arial"/>
        <family val="2"/>
      </rPr>
      <t>∼2004년,2006년도 성별.연령별 어업가구원은 시도별로 생산하지 않음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</si>
  <si>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어업자원과</t>
    </r>
  </si>
  <si>
    <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Fishery Resource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</si>
  <si>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해양수산정책과</t>
    </r>
  </si>
  <si>
    <r>
      <t xml:space="preserve">40. </t>
    </r>
    <r>
      <rPr>
        <b/>
        <sz val="18"/>
        <rFont val="굴림"/>
        <family val="3"/>
      </rPr>
      <t>수산업종별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     Catches by Fishery Sector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</si>
  <si>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</si>
  <si>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M/T, thousand won)</t>
  </si>
  <si>
    <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</si>
  <si>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</si>
  <si>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</si>
  <si>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Adjacent water fisheries</t>
  </si>
  <si>
    <t>Shallow-sea cultures</t>
  </si>
  <si>
    <t>Inland waters fisheries</t>
  </si>
  <si>
    <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</si>
  <si>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액</t>
    </r>
  </si>
  <si>
    <t>Catches</t>
  </si>
  <si>
    <t>Value</t>
  </si>
  <si>
    <r>
      <t xml:space="preserve">41.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어획고</t>
    </r>
    <r>
      <rPr>
        <b/>
        <sz val="18"/>
        <rFont val="Arial"/>
        <family val="2"/>
      </rPr>
      <t xml:space="preserve">       Fish  Catches  of  Fishery  Products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</si>
  <si>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</si>
  <si>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M/T, thousand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</si>
  <si>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</si>
  <si>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</si>
  <si>
    <r>
      <t>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</si>
  <si>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</si>
  <si>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수산물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</si>
  <si>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</si>
  <si>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t>Fishes</t>
  </si>
  <si>
    <t>Crustaceans</t>
  </si>
  <si>
    <t>Mollusca</t>
  </si>
  <si>
    <t>Other aquatic fisheries</t>
  </si>
  <si>
    <t>Seaweeds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</si>
  <si>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</si>
  <si>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</si>
  <si>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t>Catches</t>
  </si>
  <si>
    <t>Value</t>
  </si>
  <si>
    <r>
      <t xml:space="preserve">42. </t>
    </r>
    <r>
      <rPr>
        <b/>
        <sz val="18"/>
        <rFont val="굴림"/>
        <family val="3"/>
      </rPr>
      <t>수산물가공품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생산고</t>
    </r>
    <r>
      <rPr>
        <b/>
        <sz val="18"/>
        <rFont val="Arial"/>
        <family val="2"/>
      </rPr>
      <t xml:space="preserve">     Production of Processed Fishery Commodities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</si>
  <si>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</si>
  <si>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M/T, million won)</t>
  </si>
  <si>
    <t>2 0 0 1</t>
  </si>
  <si>
    <t>2 0 0 2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</si>
  <si>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</si>
  <si>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</si>
  <si>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t>Volume</t>
  </si>
  <si>
    <t>Amount</t>
  </si>
  <si>
    <r>
      <t>합</t>
    </r>
    <r>
      <rPr>
        <b/>
        <sz val="10"/>
        <color indexed="10"/>
        <rFont val="Arial"/>
        <family val="2"/>
      </rPr>
      <t xml:space="preserve">         </t>
    </r>
    <r>
      <rPr>
        <b/>
        <sz val="10"/>
        <color indexed="10"/>
        <rFont val="굴림"/>
        <family val="3"/>
      </rPr>
      <t>계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</si>
  <si>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</si>
  <si>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Dried</t>
  </si>
  <si>
    <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</si>
  <si>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r>
      <t xml:space="preserve">Salted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Dried</t>
    </r>
  </si>
  <si>
    <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</si>
  <si>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Cooked</t>
  </si>
  <si>
    <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</si>
  <si>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Salted</t>
  </si>
  <si>
    <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</si>
  <si>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Pickled</t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</si>
  <si>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</si>
  <si>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t>Canned</t>
  </si>
  <si>
    <r>
      <t>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</si>
  <si>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Frozen</t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</si>
  <si>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</si>
  <si>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Dried Seaweed</t>
  </si>
  <si>
    <r>
      <t>한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천</t>
    </r>
  </si>
  <si>
    <t>Agar-Agar</t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</si>
  <si>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</si>
  <si>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Ground Fish Meal</t>
  </si>
  <si>
    <t>조미가공품</t>
  </si>
  <si>
    <t>Flavour Seasoned</t>
  </si>
  <si>
    <r>
      <t>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분</t>
    </r>
  </si>
  <si>
    <r>
      <t xml:space="preserve">Fish Meal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Oil</t>
    </r>
  </si>
  <si>
    <r>
      <t>기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타</t>
    </r>
  </si>
  <si>
    <r>
      <t xml:space="preserve">43.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계통판매고</t>
    </r>
    <r>
      <rPr>
        <b/>
        <sz val="18"/>
        <rFont val="Arial"/>
        <family val="2"/>
      </rPr>
      <t xml:space="preserve">    Cooperative Sales of Fishery Products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</si>
  <si>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</si>
  <si>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</si>
  <si>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t>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</si>
  <si>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</si>
  <si>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</si>
  <si>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t>패류</t>
  </si>
  <si>
    <t>기타수산물</t>
  </si>
  <si>
    <t>Seaweeds</t>
  </si>
  <si>
    <t>Shellfish</t>
  </si>
  <si>
    <t>Other fishery products</t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</si>
  <si>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</si>
  <si>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</si>
  <si>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</si>
  <si>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</si>
  <si>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</si>
  <si>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</si>
  <si>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</si>
  <si>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</si>
  <si>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</si>
  <si>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</si>
  <si>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</si>
  <si>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</si>
  <si>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</si>
  <si>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</si>
  <si>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</si>
  <si>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</si>
  <si>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</si>
  <si>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</si>
  <si>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</si>
  <si>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</si>
  <si>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</si>
  <si>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</si>
  <si>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</si>
  <si>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</si>
  <si>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</si>
  <si>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</si>
  <si>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Source : N. F. F. C Jeju Provincial Office</t>
  </si>
  <si>
    <t>…</t>
  </si>
  <si>
    <r>
      <t xml:space="preserve">3. </t>
    </r>
    <r>
      <rPr>
        <b/>
        <sz val="18"/>
        <rFont val="돋움"/>
        <family val="3"/>
      </rPr>
      <t>경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면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적</t>
    </r>
    <r>
      <rPr>
        <b/>
        <sz val="18"/>
        <rFont val="Arial"/>
        <family val="2"/>
      </rPr>
      <t xml:space="preserve">         Area  of  Cultivated  Land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</si>
  <si>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농업정책과</t>
    </r>
  </si>
  <si>
    <r>
      <t xml:space="preserve">  </t>
    </r>
    <r>
      <rPr>
        <sz val="10"/>
        <rFont val="Arial"/>
        <family val="2"/>
      </rPr>
      <t xml:space="preserve">                                 </t>
    </r>
    <r>
      <rPr>
        <sz val="10"/>
        <rFont val="Arial"/>
        <family val="2"/>
      </rPr>
      <t xml:space="preserve">  2) Includes the fruit of the chines matrimony vice, etc.</t>
    </r>
  </si>
  <si>
    <r>
      <t xml:space="preserve">23. </t>
    </r>
    <r>
      <rPr>
        <b/>
        <sz val="18"/>
        <rFont val="돋움"/>
        <family val="3"/>
      </rPr>
      <t>축</t>
    </r>
    <r>
      <rPr>
        <b/>
        <sz val="18"/>
        <rFont val="돋움"/>
        <family val="3"/>
      </rPr>
      <t>산</t>
    </r>
    <r>
      <rPr>
        <b/>
        <sz val="18"/>
        <rFont val="돋움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돋움"/>
        <family val="3"/>
      </rPr>
      <t>생</t>
    </r>
    <r>
      <rPr>
        <b/>
        <sz val="18"/>
        <rFont val="돋움"/>
        <family val="3"/>
      </rPr>
      <t>관</t>
    </r>
    <r>
      <rPr>
        <b/>
        <sz val="18"/>
        <rFont val="돋움"/>
        <family val="3"/>
      </rPr>
      <t>계</t>
    </r>
    <r>
      <rPr>
        <b/>
        <sz val="18"/>
        <rFont val="돋움"/>
        <family val="3"/>
      </rPr>
      <t>업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Number of Licensed Livestock Products premised by Business Type</t>
    </r>
  </si>
  <si>
    <r>
      <t xml:space="preserve">24.  </t>
    </r>
    <r>
      <rPr>
        <b/>
        <sz val="18"/>
        <rFont val="돋움"/>
        <family val="3"/>
      </rPr>
      <t>배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        Production  of  Assorted  Feed</t>
    </r>
  </si>
  <si>
    <r>
      <t xml:space="preserve">26. </t>
    </r>
    <r>
      <rPr>
        <b/>
        <sz val="18"/>
        <rFont val="돋움"/>
        <family val="3"/>
      </rPr>
      <t>임상별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산림면적</t>
    </r>
    <r>
      <rPr>
        <b/>
        <sz val="18"/>
        <rFont val="Arial"/>
        <family val="2"/>
      </rPr>
      <t xml:space="preserve">          Area of Forest Land by Forest Type  </t>
    </r>
  </si>
  <si>
    <t>Note : 1) 2005 data : from agricultural census</t>
  </si>
  <si>
    <r>
      <t xml:space="preserve">44.  </t>
    </r>
    <r>
      <rPr>
        <b/>
        <sz val="18"/>
        <rFont val="굴림"/>
        <family val="3"/>
      </rPr>
      <t>친환경농산물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인증현황</t>
    </r>
    <r>
      <rPr>
        <b/>
        <sz val="18"/>
        <rFont val="Arial"/>
        <family val="2"/>
      </rPr>
      <t xml:space="preserve">     Certification of Environment-friendly farming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</si>
  <si>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</si>
  <si>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case, ha, ton)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</si>
  <si>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</si>
  <si>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t>면적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</si>
  <si>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</si>
  <si>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thousand won)</t>
  </si>
  <si>
    <r>
      <t>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Well drilling  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</si>
  <si>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>(</t>
    </r>
    <r>
      <rPr>
        <sz val="10"/>
        <rFont val="굴림"/>
        <family val="3"/>
      </rPr>
      <t>비</t>
    </r>
    <r>
      <rPr>
        <sz val="10"/>
        <rFont val="Arial"/>
        <family val="2"/>
      </rPr>
      <t>)   Underground-water facilities</t>
    </r>
  </si>
  <si>
    <t>총투자액</t>
  </si>
  <si>
    <t>용수개발량</t>
  </si>
  <si>
    <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</si>
  <si>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투자액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</si>
  <si>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</si>
  <si>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재원별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사업비</t>
    </r>
    <r>
      <rPr>
        <sz val="10"/>
        <rFont val="Arial"/>
        <family val="2"/>
      </rPr>
      <t xml:space="preserve">  Business expenses by financing source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</si>
  <si>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/D)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</si>
  <si>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</si>
  <si>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</si>
  <si>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민</t>
    </r>
  </si>
  <si>
    <t>Gross</t>
  </si>
  <si>
    <t>Amount of</t>
  </si>
  <si>
    <t xml:space="preserve">Number of </t>
  </si>
  <si>
    <t>Invested</t>
  </si>
  <si>
    <t>Number</t>
  </si>
  <si>
    <t>National</t>
  </si>
  <si>
    <t>Local</t>
  </si>
  <si>
    <t>amount</t>
  </si>
  <si>
    <t>water</t>
  </si>
  <si>
    <t>drilled holes</t>
  </si>
  <si>
    <t>of areas</t>
  </si>
  <si>
    <t>gov`t</t>
  </si>
  <si>
    <t>Residents</t>
  </si>
  <si>
    <t>invested</t>
  </si>
  <si>
    <t>developed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</si>
  <si>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농업용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지하수임</t>
    </r>
  </si>
  <si>
    <t>-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</si>
  <si>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</si>
  <si>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18. </t>
    </r>
    <r>
      <rPr>
        <b/>
        <sz val="18"/>
        <rFont val="돋움"/>
        <family val="3"/>
      </rPr>
      <t>가축사육가구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마리</t>
    </r>
    <r>
      <rPr>
        <b/>
        <sz val="18"/>
        <rFont val="Arial"/>
        <family val="2"/>
      </rPr>
      <t xml:space="preserve">             Number of Livestock, Poultry and Feeders</t>
    </r>
  </si>
  <si>
    <t>(Unit : Household, Head)</t>
  </si>
  <si>
    <r>
      <t xml:space="preserve">사육호수
</t>
    </r>
    <r>
      <rPr>
        <sz val="10"/>
        <rFont val="Arial"/>
        <family val="2"/>
      </rPr>
      <t>House
-Holds</t>
    </r>
  </si>
  <si>
    <r>
      <t>마</t>
    </r>
    <r>
      <rPr>
        <sz val="10"/>
        <rFont val="Arial"/>
        <family val="2"/>
      </rPr>
      <t xml:space="preserve">  리 수
Head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</si>
  <si>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</si>
  <si>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</si>
  <si>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우
</t>
    </r>
    <r>
      <rPr>
        <sz val="10"/>
        <rFont val="Arial"/>
        <family val="2"/>
      </rPr>
      <t>Native and beef cattle</t>
    </r>
  </si>
  <si>
    <r>
      <t>젖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Daity Cattle</t>
    </r>
  </si>
  <si>
    <r>
      <t>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Pigs</t>
    </r>
  </si>
  <si>
    <r>
      <t xml:space="preserve">닭
</t>
    </r>
    <r>
      <rPr>
        <sz val="10"/>
        <rFont val="Arial"/>
        <family val="2"/>
      </rPr>
      <t>Chickens</t>
    </r>
  </si>
  <si>
    <r>
      <t>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필
</t>
    </r>
    <r>
      <rPr>
        <sz val="10"/>
        <rFont val="Arial"/>
        <family val="2"/>
      </rPr>
      <t>Horses</t>
    </r>
  </si>
  <si>
    <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양
</t>
    </r>
    <r>
      <rPr>
        <sz val="10"/>
        <rFont val="Arial"/>
        <family val="2"/>
      </rPr>
      <t>Goats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</si>
  <si>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양
</t>
    </r>
    <r>
      <rPr>
        <sz val="10"/>
        <rFont val="Arial"/>
        <family val="2"/>
      </rPr>
      <t>Sheep</t>
    </r>
  </si>
  <si>
    <r>
      <t xml:space="preserve">사육호수
</t>
    </r>
    <r>
      <rPr>
        <sz val="10"/>
        <rFont val="Arial"/>
        <family val="2"/>
      </rPr>
      <t>House
-holds</t>
    </r>
  </si>
  <si>
    <r>
      <t>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Heads</t>
    </r>
  </si>
  <si>
    <r>
      <t>사</t>
    </r>
    <r>
      <rPr>
        <sz val="10"/>
        <rFont val="Arial"/>
        <family val="2"/>
      </rPr>
      <t xml:space="preserve">  슴
Deer</t>
    </r>
  </si>
  <si>
    <r>
      <t>토</t>
    </r>
    <r>
      <rPr>
        <sz val="10"/>
        <rFont val="Arial"/>
        <family val="2"/>
      </rPr>
      <t xml:space="preserve">  끼
Rabbits</t>
    </r>
  </si>
  <si>
    <r>
      <t xml:space="preserve">개
</t>
    </r>
    <r>
      <rPr>
        <sz val="10"/>
        <rFont val="Arial"/>
        <family val="2"/>
      </rPr>
      <t>Dogs</t>
    </r>
  </si>
  <si>
    <r>
      <t>오</t>
    </r>
    <r>
      <rPr>
        <sz val="10"/>
        <rFont val="Arial"/>
        <family val="2"/>
      </rPr>
      <t xml:space="preserve">  리
Ducks</t>
    </r>
  </si>
  <si>
    <r>
      <t>칠</t>
    </r>
    <r>
      <rPr>
        <sz val="10"/>
        <rFont val="Arial"/>
        <family val="2"/>
      </rPr>
      <t xml:space="preserve"> 면 조
Turkeys</t>
    </r>
  </si>
  <si>
    <r>
      <t>거</t>
    </r>
    <r>
      <rPr>
        <sz val="10"/>
        <rFont val="Arial"/>
        <family val="2"/>
      </rPr>
      <t xml:space="preserve">  위
Goose</t>
    </r>
  </si>
  <si>
    <r>
      <t>꿀</t>
    </r>
    <r>
      <rPr>
        <sz val="10"/>
        <rFont val="Arial"/>
        <family val="2"/>
      </rPr>
      <t xml:space="preserve">  벌
Bees</t>
    </r>
  </si>
  <si>
    <r>
      <t xml:space="preserve">19. </t>
    </r>
    <r>
      <rPr>
        <b/>
        <sz val="18"/>
        <rFont val="굴림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         Infectious Livestock Diseases by Case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</si>
  <si>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>)</t>
    </r>
  </si>
  <si>
    <t>(Unit : head)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</si>
  <si>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저</t>
    </r>
  </si>
  <si>
    <t>돼지콜레라</t>
  </si>
  <si>
    <r>
      <t>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</si>
  <si>
    <t>돼지단독</t>
  </si>
  <si>
    <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</si>
  <si>
    <t>뉴캣슬병</t>
  </si>
  <si>
    <r>
      <t>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</si>
  <si>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t>Hog</t>
  </si>
  <si>
    <t>오제스키병</t>
  </si>
  <si>
    <t>Swine</t>
  </si>
  <si>
    <t>Newcastle</t>
  </si>
  <si>
    <t>Pullorum</t>
  </si>
  <si>
    <t>Black leg</t>
  </si>
  <si>
    <t>cholera</t>
  </si>
  <si>
    <t>Aujeszky's</t>
  </si>
  <si>
    <t>erysipelas</t>
  </si>
  <si>
    <t>Rabies</t>
  </si>
  <si>
    <t>disease</t>
  </si>
  <si>
    <t>소전염성</t>
  </si>
  <si>
    <t>돼지전염성</t>
  </si>
  <si>
    <t>소유행열</t>
  </si>
  <si>
    <t>소</t>
  </si>
  <si>
    <t>비기관염</t>
  </si>
  <si>
    <t>일본뇌염</t>
  </si>
  <si>
    <t>오제스키병</t>
  </si>
  <si>
    <t>아까바네병</t>
  </si>
  <si>
    <t>Anthrax,</t>
  </si>
  <si>
    <t xml:space="preserve">Infectious bovine </t>
  </si>
  <si>
    <t>Japanese</t>
  </si>
  <si>
    <t>Transmissible</t>
  </si>
  <si>
    <t>Bovine</t>
  </si>
  <si>
    <t>Akabane</t>
  </si>
  <si>
    <t>rhinotracheities</t>
  </si>
  <si>
    <t>encephalitis</t>
  </si>
  <si>
    <t>gastroenteritis</t>
  </si>
  <si>
    <t>epidemic fever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</si>
  <si>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</si>
  <si>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탄저</t>
    </r>
    <r>
      <rPr>
        <sz val="10"/>
        <rFont val="Arial"/>
        <family val="2"/>
      </rPr>
      <t>·</t>
    </r>
    <r>
      <rPr>
        <sz val="10"/>
        <rFont val="돋움"/>
        <family val="3"/>
      </rPr>
      <t>기종저</t>
    </r>
  </si>
  <si>
    <r>
      <t>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</si>
  <si>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</si>
  <si>
    <r>
      <t>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병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</si>
  <si>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</si>
  <si>
    <r>
      <t>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염</t>
    </r>
  </si>
  <si>
    <r>
      <t xml:space="preserve"> 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</si>
  <si>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</si>
  <si>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</si>
  <si>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</si>
  <si>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개업수의</t>
  </si>
  <si>
    <t>Public</t>
  </si>
  <si>
    <t>Administrative</t>
  </si>
  <si>
    <t>Research</t>
  </si>
  <si>
    <t>veterinarian</t>
  </si>
  <si>
    <t>Practitioner</t>
  </si>
  <si>
    <t>School</t>
  </si>
  <si>
    <t>Corporation</t>
  </si>
  <si>
    <r>
      <t xml:space="preserve">21.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포</t>
    </r>
    <r>
      <rPr>
        <b/>
        <sz val="18"/>
        <rFont val="Arial"/>
        <family val="2"/>
      </rPr>
      <t xml:space="preserve">                      Number of Veterinarians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</si>
  <si>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</si>
  <si>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By occupation</t>
    </r>
  </si>
  <si>
    <r>
      <t>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정</t>
    </r>
  </si>
  <si>
    <r>
      <t xml:space="preserve">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구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</si>
  <si>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</si>
  <si>
    <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</si>
  <si>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r>
      <t>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체</t>
    </r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</si>
</sst>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\ \ ;"/>
    <numFmt numFmtId="177" formatCode="#,##0;&quot;△&quot;#,##0;\-;"/>
    <numFmt numFmtId="178" formatCode="#,##0;[Red]#,##0"/>
    <numFmt numFmtId="179" formatCode="#,##0_ "/>
    <numFmt numFmtId="180" formatCode="#,##0;;\-\ "/>
    <numFmt numFmtId="181" formatCode="0.00_);[Red]\(0.00\)"/>
    <numFmt numFmtId="182" formatCode="#,##0;;\-"/>
    <numFmt numFmtId="183" formatCode="0.00_ "/>
    <numFmt numFmtId="184" formatCode="#,##0.0;;\-;"/>
    <numFmt numFmtId="185" formatCode="#,##0.0"/>
    <numFmt numFmtId="186" formatCode="0.0"/>
    <numFmt numFmtId="187" formatCode="#,##0_);[Red]\(#,##0\)"/>
    <numFmt numFmtId="188" formatCode="#,##0;;\ \ \ \ \ \ \-\ \ ;"/>
    <numFmt numFmtId="189" formatCode="#,##0.0_ "/>
    <numFmt numFmtId="190" formatCode="0.0_);[Red]\(0.0\)"/>
    <numFmt numFmtId="191" formatCode="#,##0.0_);[Red]\(#,##0.0\)"/>
    <numFmt numFmtId="192" formatCode="#,##0;;\-;"/>
    <numFmt numFmtId="193" formatCode="#,##0_);\(#,##0\)"/>
    <numFmt numFmtId="194" formatCode="0.E+00"/>
    <numFmt numFmtId="195" formatCode="0_);\(0\)"/>
    <numFmt numFmtId="196" formatCode="0_ "/>
    <numFmt numFmtId="197" formatCode="0.0_ "/>
    <numFmt numFmtId="198" formatCode="_-* #,##0.0_-;\-* #,##0.0_-;_-* &quot;-&quot;_-;_-@_-"/>
    <numFmt numFmtId="199" formatCode="#,##0.0_);\(#,##0.0\)"/>
    <numFmt numFmtId="200" formatCode="#,##0,;;\-\ \ ;"/>
    <numFmt numFmtId="201" formatCode="\-"/>
    <numFmt numFmtId="202" formatCode="\(#,##0\);;\-;"/>
    <numFmt numFmtId="203" formatCode="#,##0.00;;\-\ \ ;"/>
    <numFmt numFmtId="204" formatCode="#,##0.00;[Red]#,##0.00"/>
    <numFmt numFmtId="205" formatCode="#,##0.00_ "/>
    <numFmt numFmtId="206" formatCode="#,##0.00;;\-;"/>
    <numFmt numFmtId="207" formatCode="0_);[Red]\(0\)"/>
    <numFmt numFmtId="208" formatCode="\(0\)"/>
    <numFmt numFmtId="209" formatCode="\(#\)"/>
    <numFmt numFmtId="210" formatCode="&quot;(&quot;#,##0&quot;)&quot;"/>
    <numFmt numFmtId="211" formatCode="#,##0.0;;\-\ \ ;"/>
    <numFmt numFmtId="212" formatCode="[$-412]yyyy&quot;년&quot;\ m&quot;월&quot;\ d&quot;일&quot;\ dddd"/>
    <numFmt numFmtId="213" formatCode="[$-412]AM/PM\ h:mm:ss"/>
    <numFmt numFmtId="214" formatCode="0;[Red]0"/>
    <numFmt numFmtId="215" formatCode="#,##0;#,##0\-[Black]General*ԀhddddปปGeneralmmGeneral[hhhhhhhhhhhhhhhhhhhhhhhhhhhhhhhhhhhhhhhhhhhhhhhhhhhhhhhhhhhhhhhhhhhhhhhhhhhhhhhhhhhhhhhhhhhhhhhhhhhhhhhhhhhhhhhhhhhhhhhhhhhhhhhhhhhhhhhhhhhhhhh]GeneralดดดGeneralGeneralGeneral/นGeneral@Generalmmddm;;"/>
  </numFmts>
  <fonts count="41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굴림"/>
      <family val="3"/>
    </font>
    <font>
      <b/>
      <sz val="18"/>
      <name val="돋움"/>
      <family val="3"/>
    </font>
    <font>
      <sz val="11"/>
      <name val="돋움"/>
      <family val="3"/>
    </font>
    <font>
      <sz val="10"/>
      <name val="돋움"/>
      <family val="3"/>
    </font>
    <font>
      <sz val="12"/>
      <name val="바탕체"/>
      <family val="1"/>
    </font>
    <font>
      <sz val="8"/>
      <name val="바탕"/>
      <family val="1"/>
    </font>
    <font>
      <sz val="9"/>
      <name val="굴림체"/>
      <family val="3"/>
    </font>
    <font>
      <sz val="10"/>
      <color indexed="8"/>
      <name val="돋움"/>
      <family val="3"/>
    </font>
    <font>
      <sz val="22"/>
      <name val="Arial"/>
      <family val="2"/>
    </font>
    <font>
      <b/>
      <sz val="11"/>
      <name val="돋움"/>
      <family val="3"/>
    </font>
    <font>
      <sz val="8"/>
      <name val="Arial Narrow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9"/>
      <name val="돋움"/>
      <family val="3"/>
    </font>
    <font>
      <sz val="9"/>
      <color indexed="8"/>
      <name val="Arial"/>
      <family val="2"/>
    </font>
    <font>
      <b/>
      <vertAlign val="superscript"/>
      <sz val="18"/>
      <name val="Arial"/>
      <family val="2"/>
    </font>
    <font>
      <sz val="10"/>
      <name val="새굴림"/>
      <family val="1"/>
    </font>
    <font>
      <vertAlign val="superscript"/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sz val="11"/>
      <name val="굴림"/>
      <family val="3"/>
    </font>
    <font>
      <sz val="28"/>
      <name val="굴림"/>
      <family val="3"/>
    </font>
    <font>
      <sz val="11"/>
      <color indexed="12"/>
      <name val="돋움"/>
      <family val="3"/>
    </font>
    <font>
      <b/>
      <sz val="10"/>
      <color indexed="10"/>
      <name val="굴림"/>
      <family val="3"/>
    </font>
    <font>
      <sz val="9"/>
      <name val="굴림"/>
      <family val="3"/>
    </font>
    <font>
      <sz val="9"/>
      <color indexed="8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1602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1" xfId="0" applyFont="1" applyFill="1" applyBorder="1" applyAlignment="1" quotePrefix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0" fillId="0" borderId="0" xfId="34" applyFont="1" applyBorder="1" applyAlignment="1">
      <alignment vertical="center"/>
      <protection/>
    </xf>
    <xf numFmtId="0" fontId="8" fillId="0" borderId="7" xfId="0" applyFont="1" applyBorder="1" applyAlignment="1">
      <alignment horizontal="center" vertical="center"/>
    </xf>
    <xf numFmtId="182" fontId="8" fillId="0" borderId="0" xfId="17" applyNumberFormat="1" applyFont="1" applyBorder="1" applyAlignment="1">
      <alignment horizontal="center" vertical="center"/>
    </xf>
    <xf numFmtId="179" fontId="8" fillId="0" borderId="0" xfId="17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34" applyFont="1" applyBorder="1" applyAlignment="1">
      <alignment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 quotePrefix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 quotePrefix="1">
      <alignment horizontal="center" vertical="center"/>
    </xf>
    <xf numFmtId="0" fontId="0" fillId="2" borderId="3" xfId="0" applyFont="1" applyFill="1" applyBorder="1" applyAlignment="1" quotePrefix="1">
      <alignment horizontal="center" vertical="center"/>
    </xf>
    <xf numFmtId="0" fontId="5" fillId="2" borderId="4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179" fontId="0" fillId="0" borderId="0" xfId="17" applyNumberFormat="1" applyFont="1" applyBorder="1" applyAlignment="1">
      <alignment horizontal="center" vertical="center"/>
    </xf>
    <xf numFmtId="41" fontId="0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37" applyFont="1" applyBorder="1" applyAlignment="1">
      <alignment horizontal="center" vertical="center"/>
      <protection/>
    </xf>
    <xf numFmtId="41" fontId="0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1" fontId="8" fillId="0" borderId="0" xfId="17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37" applyFont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11" xfId="0" applyFont="1" applyBorder="1" applyAlignment="1" quotePrefix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1" fontId="6" fillId="0" borderId="0" xfId="17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0" fillId="0" borderId="0" xfId="17" applyFont="1" applyBorder="1" applyAlignment="1">
      <alignment vertical="center"/>
    </xf>
    <xf numFmtId="41" fontId="8" fillId="0" borderId="0" xfId="17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21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left" vertical="center"/>
    </xf>
    <xf numFmtId="0" fontId="0" fillId="2" borderId="1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horizontal="right"/>
    </xf>
    <xf numFmtId="0" fontId="0" fillId="0" borderId="0" xfId="42" applyFont="1" applyBorder="1" applyAlignment="1">
      <alignment vertical="center"/>
      <protection/>
    </xf>
    <xf numFmtId="193" fontId="8" fillId="0" borderId="0" xfId="17" applyNumberFormat="1" applyFont="1" applyBorder="1" applyAlignment="1">
      <alignment horizontal="center" vertical="center"/>
    </xf>
    <xf numFmtId="191" fontId="0" fillId="0" borderId="0" xfId="42" applyNumberFormat="1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194" fontId="0" fillId="0" borderId="0" xfId="0" applyNumberFormat="1" applyAlignment="1">
      <alignment vertical="center"/>
    </xf>
    <xf numFmtId="19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 vertical="center" shrinkToFit="1"/>
    </xf>
    <xf numFmtId="187" fontId="0" fillId="0" borderId="8" xfId="17" applyNumberFormat="1" applyFont="1" applyBorder="1" applyAlignment="1">
      <alignment horizontal="center" vertical="center"/>
    </xf>
    <xf numFmtId="187" fontId="0" fillId="0" borderId="0" xfId="17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0" fillId="0" borderId="7" xfId="40" applyFont="1" applyBorder="1" applyAlignment="1">
      <alignment horizontal="center" vertical="center" shrinkToFit="1"/>
      <protection/>
    </xf>
    <xf numFmtId="187" fontId="0" fillId="0" borderId="0" xfId="30" applyNumberFormat="1" applyFont="1" applyBorder="1" applyAlignment="1" quotePrefix="1">
      <alignment horizontal="center" vertical="center"/>
    </xf>
    <xf numFmtId="187" fontId="0" fillId="0" borderId="0" xfId="40" applyNumberFormat="1" applyFont="1" applyBorder="1" applyAlignment="1" quotePrefix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0" fillId="0" borderId="7" xfId="0" applyNumberFormat="1" applyFont="1" applyBorder="1" applyAlignment="1">
      <alignment horizontal="center" vertical="center" shrinkToFit="1"/>
    </xf>
    <xf numFmtId="187" fontId="0" fillId="0" borderId="8" xfId="17" applyNumberFormat="1" applyFont="1" applyBorder="1" applyAlignment="1">
      <alignment horizontal="center" vertical="center"/>
    </xf>
    <xf numFmtId="187" fontId="0" fillId="0" borderId="0" xfId="17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 shrinkToFit="1"/>
    </xf>
    <xf numFmtId="187" fontId="8" fillId="0" borderId="8" xfId="17" applyNumberFormat="1" applyFont="1" applyBorder="1" applyAlignment="1">
      <alignment horizontal="center" vertical="center"/>
    </xf>
    <xf numFmtId="187" fontId="8" fillId="0" borderId="0" xfId="17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vertical="center"/>
    </xf>
    <xf numFmtId="0" fontId="0" fillId="0" borderId="7" xfId="40" applyFont="1" applyBorder="1" applyAlignment="1">
      <alignment horizontal="center" vertical="center" shrinkToFit="1"/>
      <protection/>
    </xf>
    <xf numFmtId="187" fontId="0" fillId="0" borderId="0" xfId="30" applyNumberFormat="1" applyFont="1" applyBorder="1" applyAlignment="1" quotePrefix="1">
      <alignment horizontal="center" vertical="center"/>
    </xf>
    <xf numFmtId="187" fontId="0" fillId="0" borderId="0" xfId="40" applyNumberFormat="1" applyFont="1" applyBorder="1" applyAlignment="1" quotePrefix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194" fontId="12" fillId="0" borderId="0" xfId="0" applyNumberFormat="1" applyFont="1" applyAlignment="1">
      <alignment vertical="center"/>
    </xf>
    <xf numFmtId="194" fontId="0" fillId="0" borderId="0" xfId="0" applyNumberFormat="1" applyFont="1" applyAlignment="1">
      <alignment vertical="center"/>
    </xf>
    <xf numFmtId="194" fontId="0" fillId="0" borderId="0" xfId="0" applyNumberFormat="1" applyFont="1" applyBorder="1" applyAlignment="1">
      <alignment vertical="center"/>
    </xf>
    <xf numFmtId="1" fontId="0" fillId="0" borderId="0" xfId="39" applyNumberFormat="1" applyFont="1" applyBorder="1" applyAlignment="1">
      <alignment vertical="center"/>
      <protection/>
    </xf>
    <xf numFmtId="1" fontId="0" fillId="0" borderId="0" xfId="39" applyNumberFormat="1" applyFont="1" applyBorder="1" applyAlignment="1">
      <alignment vertical="center"/>
      <protection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94" fontId="28" fillId="0" borderId="0" xfId="0" applyNumberFormat="1" applyFont="1" applyAlignment="1">
      <alignment vertical="center"/>
    </xf>
    <xf numFmtId="1" fontId="0" fillId="0" borderId="0" xfId="43" applyNumberFormat="1" applyFont="1" applyBorder="1" applyAlignment="1">
      <alignment vertical="center"/>
      <protection/>
    </xf>
    <xf numFmtId="193" fontId="8" fillId="0" borderId="8" xfId="17" applyNumberFormat="1" applyFont="1" applyBorder="1" applyAlignment="1">
      <alignment horizontal="center" vertical="center"/>
    </xf>
    <xf numFmtId="1" fontId="8" fillId="0" borderId="0" xfId="43" applyNumberFormat="1" applyFont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" fontId="0" fillId="0" borderId="0" xfId="38" applyNumberFormat="1" applyFont="1" applyBorder="1" applyAlignment="1">
      <alignment vertical="center"/>
      <protection/>
    </xf>
    <xf numFmtId="1" fontId="0" fillId="0" borderId="0" xfId="38" applyNumberFormat="1" applyFont="1" applyBorder="1" applyAlignment="1">
      <alignment vertical="center"/>
      <protection/>
    </xf>
    <xf numFmtId="194" fontId="12" fillId="0" borderId="0" xfId="0" applyNumberFormat="1" applyFont="1" applyBorder="1" applyAlignment="1">
      <alignment vertical="center"/>
    </xf>
    <xf numFmtId="182" fontId="0" fillId="0" borderId="0" xfId="17" applyNumberFormat="1" applyFont="1" applyBorder="1" applyAlignment="1">
      <alignment horizontal="center" vertical="center"/>
    </xf>
    <xf numFmtId="1" fontId="0" fillId="0" borderId="0" xfId="41" applyNumberFormat="1" applyFont="1" applyBorder="1" applyAlignment="1">
      <alignment vertical="center"/>
      <protection/>
    </xf>
    <xf numFmtId="1" fontId="0" fillId="0" borderId="0" xfId="41" applyNumberFormat="1" applyFont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0" fillId="0" borderId="7" xfId="0" applyNumberFormat="1" applyFont="1" applyBorder="1" applyAlignment="1">
      <alignment horizontal="left" vertical="center" shrinkToFit="1"/>
    </xf>
    <xf numFmtId="0" fontId="0" fillId="0" borderId="7" xfId="40" applyFont="1" applyBorder="1" applyAlignment="1">
      <alignment horizontal="left" vertical="center" shrinkToFit="1"/>
      <protection/>
    </xf>
    <xf numFmtId="0" fontId="8" fillId="0" borderId="7" xfId="0" applyNumberFormat="1" applyFont="1" applyBorder="1" applyAlignment="1">
      <alignment horizontal="left" vertical="center" shrinkToFit="1"/>
    </xf>
    <xf numFmtId="41" fontId="7" fillId="0" borderId="0" xfId="17" applyFont="1" applyBorder="1" applyAlignment="1">
      <alignment vertical="center"/>
    </xf>
    <xf numFmtId="0" fontId="8" fillId="0" borderId="7" xfId="17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17" applyNumberFormat="1" applyFont="1" applyBorder="1" applyAlignment="1">
      <alignment horizontal="center" vertical="center"/>
    </xf>
    <xf numFmtId="193" fontId="6" fillId="0" borderId="0" xfId="17" applyNumberFormat="1" applyFont="1" applyBorder="1" applyAlignment="1">
      <alignment horizontal="center" vertical="center"/>
    </xf>
    <xf numFmtId="193" fontId="20" fillId="0" borderId="0" xfId="17" applyNumberFormat="1" applyFont="1" applyBorder="1" applyAlignment="1">
      <alignment horizontal="center" vertical="center"/>
    </xf>
    <xf numFmtId="41" fontId="20" fillId="0" borderId="0" xfId="17" applyFont="1" applyBorder="1" applyAlignment="1">
      <alignment vertical="center"/>
    </xf>
    <xf numFmtId="41" fontId="0" fillId="0" borderId="0" xfId="17" applyFont="1" applyBorder="1" applyAlignment="1">
      <alignment vertical="center" shrinkToFit="1"/>
    </xf>
    <xf numFmtId="41" fontId="8" fillId="0" borderId="0" xfId="17" applyFont="1" applyBorder="1" applyAlignment="1">
      <alignment vertical="center" shrinkToFit="1"/>
    </xf>
    <xf numFmtId="41" fontId="7" fillId="0" borderId="0" xfId="17" applyFont="1" applyBorder="1" applyAlignment="1">
      <alignment vertical="center" shrinkToFit="1"/>
    </xf>
    <xf numFmtId="41" fontId="6" fillId="0" borderId="0" xfId="17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44" applyFont="1" applyBorder="1" applyAlignment="1">
      <alignment vertical="center"/>
      <protection/>
    </xf>
    <xf numFmtId="41" fontId="6" fillId="0" borderId="0" xfId="17" applyFont="1" applyBorder="1" applyAlignment="1">
      <alignment vertical="center"/>
    </xf>
    <xf numFmtId="195" fontId="8" fillId="0" borderId="8" xfId="17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/>
    </xf>
    <xf numFmtId="0" fontId="0" fillId="2" borderId="0" xfId="0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7" xfId="0" applyNumberFormat="1" applyFont="1" applyBorder="1" applyAlignment="1">
      <alignment horizontal="center" vertical="center"/>
    </xf>
    <xf numFmtId="0" fontId="0" fillId="0" borderId="7" xfId="40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2" borderId="0" xfId="0" applyFont="1" applyFill="1" applyAlignment="1">
      <alignment vertical="center"/>
    </xf>
    <xf numFmtId="0" fontId="8" fillId="0" borderId="0" xfId="0" applyFont="1" applyAlignment="1">
      <alignment/>
    </xf>
    <xf numFmtId="198" fontId="0" fillId="0" borderId="0" xfId="17" applyNumberFormat="1" applyFont="1" applyBorder="1" applyAlignment="1">
      <alignment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3" fontId="0" fillId="0" borderId="0" xfId="36" applyNumberFormat="1" applyFont="1" applyBorder="1" applyAlignment="1">
      <alignment horizontal="center" vertical="center"/>
      <protection/>
    </xf>
    <xf numFmtId="3" fontId="0" fillId="0" borderId="0" xfId="36" applyNumberFormat="1" applyFont="1" applyAlignment="1">
      <alignment horizontal="center" vertical="center"/>
      <protection/>
    </xf>
    <xf numFmtId="0" fontId="0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5" fillId="2" borderId="0" xfId="0" applyFont="1" applyFill="1" applyBorder="1" applyAlignment="1">
      <alignment horizontal="left" vertical="center"/>
    </xf>
    <xf numFmtId="179" fontId="4" fillId="2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32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4" fillId="2" borderId="0" xfId="0" applyFont="1" applyFill="1" applyAlignment="1">
      <alignment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/>
    </xf>
    <xf numFmtId="0" fontId="5" fillId="2" borderId="9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left" vertical="center"/>
    </xf>
    <xf numFmtId="0" fontId="0" fillId="0" borderId="0" xfId="35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right"/>
    </xf>
    <xf numFmtId="187" fontId="0" fillId="0" borderId="0" xfId="36" applyNumberFormat="1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 shrinkToFit="1"/>
    </xf>
    <xf numFmtId="0" fontId="5" fillId="2" borderId="5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8" fillId="0" borderId="7" xfId="0" applyNumberFormat="1" applyFont="1" applyBorder="1" applyAlignment="1">
      <alignment horizontal="left" vertical="center" indent="1" shrinkToFit="1"/>
    </xf>
    <xf numFmtId="0" fontId="0" fillId="0" borderId="7" xfId="40" applyFont="1" applyBorder="1" applyAlignment="1">
      <alignment horizontal="left" vertical="center" indent="1" shrinkToFit="1"/>
      <protection/>
    </xf>
    <xf numFmtId="182" fontId="0" fillId="0" borderId="8" xfId="17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36" applyNumberFormat="1" applyFont="1" applyBorder="1" applyAlignment="1">
      <alignment horizontal="right" vertical="center"/>
      <protection/>
    </xf>
    <xf numFmtId="182" fontId="8" fillId="0" borderId="8" xfId="17" applyNumberFormat="1" applyFont="1" applyBorder="1" applyAlignment="1">
      <alignment horizontal="center" vertical="center"/>
    </xf>
    <xf numFmtId="187" fontId="8" fillId="0" borderId="0" xfId="36" applyNumberFormat="1" applyFont="1" applyBorder="1" applyAlignment="1">
      <alignment horizontal="center" vertical="center"/>
      <protection/>
    </xf>
    <xf numFmtId="3" fontId="8" fillId="0" borderId="0" xfId="36" applyNumberFormat="1" applyFont="1" applyBorder="1" applyAlignment="1">
      <alignment horizontal="right" vertical="center"/>
      <protection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right" vertical="center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0" fillId="2" borderId="3" xfId="0" applyFont="1" applyFill="1" applyBorder="1" applyAlignment="1" quotePrefix="1">
      <alignment horizontal="center" vertical="center" wrapText="1" shrinkToFit="1"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center" vertical="center" wrapText="1" shrinkToFit="1"/>
    </xf>
    <xf numFmtId="3" fontId="0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3" fontId="0" fillId="0" borderId="0" xfId="36" applyNumberFormat="1" applyFont="1" applyBorder="1" applyAlignment="1">
      <alignment horizontal="right" vertical="center"/>
      <protection/>
    </xf>
    <xf numFmtId="0" fontId="0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shrinkToFit="1"/>
    </xf>
    <xf numFmtId="3" fontId="0" fillId="0" borderId="1" xfId="36" applyNumberFormat="1" applyFont="1" applyBorder="1" applyAlignment="1">
      <alignment horizontal="center" vertical="center"/>
      <protection/>
    </xf>
    <xf numFmtId="3" fontId="0" fillId="0" borderId="0" xfId="36" applyNumberFormat="1" applyFont="1" applyBorder="1" applyAlignment="1">
      <alignment horizontal="right"/>
      <protection/>
    </xf>
    <xf numFmtId="3" fontId="0" fillId="0" borderId="1" xfId="36" applyNumberFormat="1" applyFont="1" applyBorder="1" applyAlignment="1">
      <alignment horizontal="right"/>
      <protection/>
    </xf>
    <xf numFmtId="3" fontId="8" fillId="0" borderId="0" xfId="25" applyNumberFormat="1" applyFont="1" applyBorder="1" applyAlignment="1">
      <alignment horizontal="centerContinuous" vertical="center"/>
    </xf>
    <xf numFmtId="182" fontId="35" fillId="0" borderId="0" xfId="17" applyNumberFormat="1" applyFont="1" applyFill="1" applyBorder="1" applyAlignment="1">
      <alignment horizontal="center" vertical="center"/>
    </xf>
    <xf numFmtId="3" fontId="0" fillId="0" borderId="0" xfId="26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26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192" fontId="8" fillId="0" borderId="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190" fontId="0" fillId="0" borderId="0" xfId="0" applyNumberFormat="1" applyFont="1" applyAlignment="1">
      <alignment horizontal="center" vertical="center"/>
    </xf>
    <xf numFmtId="190" fontId="8" fillId="0" borderId="0" xfId="27" applyNumberFormat="1" applyFont="1" applyBorder="1" applyAlignment="1">
      <alignment horizontal="center" vertical="center"/>
    </xf>
    <xf numFmtId="190" fontId="8" fillId="0" borderId="0" xfId="0" applyNumberFormat="1" applyFont="1" applyAlignment="1">
      <alignment horizontal="center" vertical="center"/>
    </xf>
    <xf numFmtId="3" fontId="8" fillId="0" borderId="0" xfId="36" applyNumberFormat="1" applyFont="1" applyBorder="1" applyAlignment="1">
      <alignment horizontal="center" vertical="center"/>
      <protection/>
    </xf>
    <xf numFmtId="3" fontId="8" fillId="0" borderId="0" xfId="36" applyNumberFormat="1" applyFont="1" applyBorder="1" applyAlignment="1">
      <alignment horizontal="right"/>
      <protection/>
    </xf>
    <xf numFmtId="0" fontId="0" fillId="2" borderId="0" xfId="0" applyFont="1" applyFill="1" applyAlignment="1">
      <alignment shrinkToFit="1"/>
    </xf>
    <xf numFmtId="0" fontId="5" fillId="0" borderId="0" xfId="0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2" borderId="1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vertical="center" shrinkToFit="1"/>
    </xf>
    <xf numFmtId="192" fontId="11" fillId="0" borderId="0" xfId="0" applyNumberFormat="1" applyFont="1" applyAlignment="1">
      <alignment vertical="center"/>
    </xf>
    <xf numFmtId="192" fontId="4" fillId="0" borderId="0" xfId="0" applyNumberFormat="1" applyFont="1" applyAlignment="1">
      <alignment vertical="center"/>
    </xf>
    <xf numFmtId="192" fontId="8" fillId="0" borderId="7" xfId="0" applyNumberFormat="1" applyFont="1" applyFill="1" applyBorder="1" applyAlignment="1">
      <alignment horizontal="center" vertical="center" shrinkToFit="1"/>
    </xf>
    <xf numFmtId="192" fontId="4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94" fontId="0" fillId="0" borderId="0" xfId="0" applyNumberFormat="1" applyFont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3" fontId="6" fillId="0" borderId="10" xfId="17" applyNumberFormat="1" applyFont="1" applyBorder="1" applyAlignment="1">
      <alignment horizontal="center" vertical="center"/>
    </xf>
    <xf numFmtId="182" fontId="6" fillId="0" borderId="1" xfId="17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187" fontId="6" fillId="0" borderId="10" xfId="17" applyNumberFormat="1" applyFont="1" applyBorder="1" applyAlignment="1">
      <alignment horizontal="center" vertical="center"/>
    </xf>
    <xf numFmtId="187" fontId="6" fillId="0" borderId="1" xfId="17" applyNumberFormat="1" applyFont="1" applyBorder="1" applyAlignment="1">
      <alignment horizontal="center" vertical="center"/>
    </xf>
    <xf numFmtId="187" fontId="6" fillId="0" borderId="3" xfId="17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179" fontId="6" fillId="0" borderId="1" xfId="17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1" fontId="6" fillId="0" borderId="1" xfId="17" applyFont="1" applyBorder="1" applyAlignment="1">
      <alignment horizontal="center" vertical="center"/>
    </xf>
    <xf numFmtId="0" fontId="6" fillId="0" borderId="3" xfId="17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95" fontId="6" fillId="0" borderId="10" xfId="17" applyNumberFormat="1" applyFont="1" applyBorder="1" applyAlignment="1">
      <alignment horizontal="center" vertical="center"/>
    </xf>
    <xf numFmtId="182" fontId="6" fillId="0" borderId="3" xfId="17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left" vertical="center"/>
    </xf>
    <xf numFmtId="0" fontId="0" fillId="0" borderId="7" xfId="40" applyFont="1" applyBorder="1" applyAlignment="1">
      <alignment horizontal="left" vertical="center"/>
      <protection/>
    </xf>
    <xf numFmtId="0" fontId="8" fillId="0" borderId="7" xfId="0" applyNumberFormat="1" applyFont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182" fontId="6" fillId="0" borderId="10" xfId="17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 shrinkToFit="1"/>
    </xf>
    <xf numFmtId="0" fontId="8" fillId="2" borderId="0" xfId="0" applyFont="1" applyFill="1" applyBorder="1" applyAlignment="1">
      <alignment horizontal="right" vertical="center"/>
    </xf>
    <xf numFmtId="0" fontId="0" fillId="0" borderId="7" xfId="0" applyNumberFormat="1" applyFont="1" applyBorder="1" applyAlignment="1">
      <alignment horizontal="left" vertical="center"/>
    </xf>
    <xf numFmtId="0" fontId="0" fillId="0" borderId="7" xfId="40" applyFont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0" fillId="2" borderId="0" xfId="0" applyFont="1" applyFill="1" applyAlignment="1">
      <alignment horizontal="right" vertical="center" shrinkToFit="1"/>
    </xf>
    <xf numFmtId="0" fontId="0" fillId="2" borderId="0" xfId="0" applyFont="1" applyFill="1" applyAlignment="1">
      <alignment horizontal="right" vertical="center" shrinkToFit="1"/>
    </xf>
    <xf numFmtId="3" fontId="6" fillId="0" borderId="1" xfId="25" applyNumberFormat="1" applyFont="1" applyBorder="1" applyAlignment="1">
      <alignment horizontal="centerContinuous" vertical="center"/>
    </xf>
    <xf numFmtId="182" fontId="0" fillId="0" borderId="1" xfId="17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26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89" fontId="6" fillId="0" borderId="1" xfId="0" applyNumberFormat="1" applyFont="1" applyFill="1" applyBorder="1" applyAlignment="1">
      <alignment horizontal="center" vertical="center" shrinkToFit="1"/>
    </xf>
    <xf numFmtId="192" fontId="6" fillId="0" borderId="1" xfId="0" applyNumberFormat="1" applyFont="1" applyFill="1" applyBorder="1" applyAlignment="1">
      <alignment horizontal="center" vertical="center" shrinkToFit="1"/>
    </xf>
    <xf numFmtId="187" fontId="6" fillId="0" borderId="1" xfId="0" applyNumberFormat="1" applyFont="1" applyFill="1" applyBorder="1" applyAlignment="1">
      <alignment horizontal="center" vertical="center" shrinkToFit="1"/>
    </xf>
    <xf numFmtId="179" fontId="0" fillId="0" borderId="12" xfId="0" applyNumberFormat="1" applyFont="1" applyBorder="1" applyAlignment="1">
      <alignment horizontal="center" vertical="center"/>
    </xf>
    <xf numFmtId="179" fontId="0" fillId="0" borderId="7" xfId="0" applyNumberFormat="1" applyFont="1" applyBorder="1" applyAlignment="1">
      <alignment horizontal="center" vertical="center"/>
    </xf>
    <xf numFmtId="192" fontId="0" fillId="0" borderId="7" xfId="0" applyNumberFormat="1" applyFont="1" applyBorder="1" applyAlignment="1">
      <alignment horizontal="center" vertical="center"/>
    </xf>
    <xf numFmtId="192" fontId="6" fillId="0" borderId="3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90" fontId="7" fillId="0" borderId="1" xfId="27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 quotePrefix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7" xfId="40" applyFont="1" applyBorder="1" applyAlignment="1">
      <alignment horizontal="left" vertical="center"/>
      <protection/>
    </xf>
    <xf numFmtId="0" fontId="0" fillId="0" borderId="7" xfId="0" applyNumberFormat="1" applyFont="1" applyBorder="1" applyAlignment="1">
      <alignment horizontal="left" vertical="center"/>
    </xf>
    <xf numFmtId="182" fontId="0" fillId="0" borderId="0" xfId="17" applyNumberFormat="1" applyFont="1" applyBorder="1" applyAlignment="1">
      <alignment horizontal="right" vertical="center" indent="1"/>
    </xf>
    <xf numFmtId="182" fontId="8" fillId="0" borderId="0" xfId="17" applyNumberFormat="1" applyFont="1" applyBorder="1" applyAlignment="1">
      <alignment horizontal="right" vertical="center" indent="1"/>
    </xf>
    <xf numFmtId="182" fontId="6" fillId="0" borderId="1" xfId="17" applyNumberFormat="1" applyFont="1" applyBorder="1" applyAlignment="1">
      <alignment horizontal="right" vertical="center" indent="1"/>
    </xf>
    <xf numFmtId="193" fontId="0" fillId="0" borderId="0" xfId="17" applyNumberFormat="1" applyFont="1" applyBorder="1" applyAlignment="1">
      <alignment horizontal="right" vertical="center" shrinkToFit="1"/>
    </xf>
    <xf numFmtId="193" fontId="8" fillId="0" borderId="0" xfId="17" applyNumberFormat="1" applyFont="1" applyBorder="1" applyAlignment="1">
      <alignment horizontal="right" vertical="center" shrinkToFit="1"/>
    </xf>
    <xf numFmtId="187" fontId="0" fillId="0" borderId="0" xfId="17" applyNumberFormat="1" applyFont="1" applyBorder="1" applyAlignment="1">
      <alignment horizontal="right" vertical="center" indent="1" shrinkToFit="1"/>
    </xf>
    <xf numFmtId="0" fontId="0" fillId="2" borderId="6" xfId="0" applyFont="1" applyFill="1" applyBorder="1" applyAlignment="1">
      <alignment horizontal="center" vertical="center" wrapText="1" shrinkToFit="1"/>
    </xf>
    <xf numFmtId="199" fontId="0" fillId="0" borderId="0" xfId="17" applyNumberFormat="1" applyFont="1" applyBorder="1" applyAlignment="1">
      <alignment horizontal="right" vertical="center" shrinkToFit="1"/>
    </xf>
    <xf numFmtId="3" fontId="0" fillId="0" borderId="0" xfId="41" applyNumberFormat="1" applyFont="1" applyBorder="1" applyAlignment="1" quotePrefix="1">
      <alignment horizontal="right" vertical="center" shrinkToFit="1"/>
      <protection/>
    </xf>
    <xf numFmtId="3" fontId="0" fillId="0" borderId="0" xfId="21" applyNumberFormat="1" applyFont="1" applyBorder="1" applyAlignment="1" quotePrefix="1">
      <alignment horizontal="right" vertical="center" shrinkToFit="1"/>
    </xf>
    <xf numFmtId="199" fontId="8" fillId="0" borderId="8" xfId="17" applyNumberFormat="1" applyFont="1" applyBorder="1" applyAlignment="1">
      <alignment horizontal="right" vertical="center" shrinkToFit="1"/>
    </xf>
    <xf numFmtId="199" fontId="8" fillId="0" borderId="0" xfId="17" applyNumberFormat="1" applyFont="1" applyBorder="1" applyAlignment="1">
      <alignment horizontal="right" vertical="center" shrinkToFit="1"/>
    </xf>
    <xf numFmtId="192" fontId="8" fillId="0" borderId="0" xfId="0" applyNumberFormat="1" applyFont="1" applyBorder="1" applyAlignment="1">
      <alignment horizontal="right" vertical="center" shrinkToFit="1"/>
    </xf>
    <xf numFmtId="185" fontId="0" fillId="0" borderId="0" xfId="41" applyNumberFormat="1" applyFont="1" applyBorder="1" applyAlignment="1" quotePrefix="1">
      <alignment horizontal="right" vertical="center" shrinkToFit="1"/>
      <protection/>
    </xf>
    <xf numFmtId="0" fontId="12" fillId="2" borderId="0" xfId="0" applyFont="1" applyFill="1" applyAlignment="1">
      <alignment horizontal="center" vertical="center" shrinkToFit="1"/>
    </xf>
    <xf numFmtId="0" fontId="0" fillId="0" borderId="7" xfId="0" applyNumberFormat="1" applyFont="1" applyBorder="1" applyAlignment="1">
      <alignment horizontal="left" vertical="center" indent="1" shrinkToFit="1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93" fontId="0" fillId="0" borderId="0" xfId="17" applyNumberFormat="1" applyFont="1" applyBorder="1" applyAlignment="1">
      <alignment horizontal="right" vertical="center"/>
    </xf>
    <xf numFmtId="193" fontId="8" fillId="0" borderId="0" xfId="17" applyNumberFormat="1" applyFont="1" applyBorder="1" applyAlignment="1">
      <alignment horizontal="right" vertical="center"/>
    </xf>
    <xf numFmtId="187" fontId="0" fillId="0" borderId="0" xfId="17" applyNumberFormat="1" applyFont="1" applyBorder="1" applyAlignment="1">
      <alignment horizontal="right" vertical="center"/>
    </xf>
    <xf numFmtId="187" fontId="0" fillId="0" borderId="0" xfId="35" applyNumberFormat="1" applyFont="1" applyBorder="1" applyAlignment="1" quotePrefix="1">
      <alignment horizontal="right" vertical="center"/>
      <protection/>
    </xf>
    <xf numFmtId="187" fontId="0" fillId="0" borderId="0" xfId="35" applyNumberFormat="1" applyFont="1" applyBorder="1" applyAlignment="1">
      <alignment horizontal="right" vertical="center"/>
      <protection/>
    </xf>
    <xf numFmtId="187" fontId="8" fillId="0" borderId="0" xfId="17" applyNumberFormat="1" applyFont="1" applyBorder="1" applyAlignment="1">
      <alignment horizontal="right" vertical="center"/>
    </xf>
    <xf numFmtId="187" fontId="8" fillId="0" borderId="0" xfId="17" applyNumberFormat="1" applyFont="1" applyBorder="1" applyAlignment="1">
      <alignment horizontal="right" vertical="center" wrapText="1"/>
    </xf>
    <xf numFmtId="182" fontId="8" fillId="0" borderId="7" xfId="17" applyNumberFormat="1" applyFont="1" applyBorder="1" applyAlignment="1">
      <alignment horizontal="center" vertical="center"/>
    </xf>
    <xf numFmtId="187" fontId="8" fillId="0" borderId="0" xfId="36" applyNumberFormat="1" applyFont="1" applyBorder="1" applyAlignment="1" quotePrefix="1">
      <alignment horizontal="right" vertical="center"/>
      <protection/>
    </xf>
    <xf numFmtId="187" fontId="6" fillId="0" borderId="1" xfId="17" applyNumberFormat="1" applyFont="1" applyBorder="1" applyAlignment="1">
      <alignment horizontal="right" vertical="center"/>
    </xf>
    <xf numFmtId="187" fontId="0" fillId="0" borderId="0" xfId="17" applyNumberFormat="1" applyFont="1" applyBorder="1" applyAlignment="1">
      <alignment horizontal="right" vertical="center" indent="1"/>
    </xf>
    <xf numFmtId="187" fontId="0" fillId="0" borderId="0" xfId="0" applyNumberFormat="1" applyFont="1" applyBorder="1" applyAlignment="1">
      <alignment horizontal="right" vertical="center" indent="1"/>
    </xf>
    <xf numFmtId="187" fontId="8" fillId="0" borderId="0" xfId="17" applyNumberFormat="1" applyFont="1" applyBorder="1" applyAlignment="1">
      <alignment horizontal="right" vertical="center" indent="1"/>
    </xf>
    <xf numFmtId="187" fontId="8" fillId="0" borderId="0" xfId="36" applyNumberFormat="1" applyFont="1" applyBorder="1" applyAlignment="1" quotePrefix="1">
      <alignment horizontal="right" vertical="center" indent="1"/>
      <protection/>
    </xf>
    <xf numFmtId="187" fontId="6" fillId="0" borderId="1" xfId="17" applyNumberFormat="1" applyFont="1" applyBorder="1" applyAlignment="1">
      <alignment horizontal="right" vertical="center" indent="1"/>
    </xf>
    <xf numFmtId="187" fontId="0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87" fontId="8" fillId="0" borderId="0" xfId="17" applyNumberFormat="1" applyFont="1" applyBorder="1" applyAlignment="1">
      <alignment horizontal="right" vertical="center" shrinkToFit="1"/>
    </xf>
    <xf numFmtId="187" fontId="6" fillId="0" borderId="1" xfId="17" applyNumberFormat="1" applyFont="1" applyBorder="1" applyAlignment="1">
      <alignment horizontal="right" vertical="center" shrinkToFit="1"/>
    </xf>
    <xf numFmtId="3" fontId="0" fillId="0" borderId="7" xfId="0" applyNumberFormat="1" applyFont="1" applyBorder="1" applyAlignment="1">
      <alignment horizontal="centerContinuous" vertical="center"/>
    </xf>
    <xf numFmtId="179" fontId="0" fillId="0" borderId="12" xfId="17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179" fontId="0" fillId="0" borderId="7" xfId="17" applyNumberFormat="1" applyFont="1" applyBorder="1" applyAlignment="1">
      <alignment horizontal="center" vertical="center"/>
    </xf>
    <xf numFmtId="3" fontId="0" fillId="0" borderId="7" xfId="25" applyNumberFormat="1" applyFont="1" applyBorder="1" applyAlignment="1">
      <alignment horizontal="centerContinuous" vertical="center"/>
    </xf>
    <xf numFmtId="182" fontId="0" fillId="0" borderId="12" xfId="17" applyNumberFormat="1" applyFont="1" applyBorder="1" applyAlignment="1">
      <alignment horizontal="center" vertical="center"/>
    </xf>
    <xf numFmtId="182" fontId="0" fillId="0" borderId="7" xfId="17" applyNumberFormat="1" applyFont="1" applyBorder="1" applyAlignment="1">
      <alignment horizontal="center" vertical="center"/>
    </xf>
    <xf numFmtId="182" fontId="8" fillId="0" borderId="7" xfId="17" applyNumberFormat="1" applyFont="1" applyBorder="1" applyAlignment="1">
      <alignment horizontal="center" vertical="center" shrinkToFit="1"/>
    </xf>
    <xf numFmtId="176" fontId="6" fillId="0" borderId="0" xfId="17" applyNumberFormat="1" applyFont="1" applyBorder="1" applyAlignment="1">
      <alignment horizontal="center" vertical="center"/>
    </xf>
    <xf numFmtId="203" fontId="6" fillId="0" borderId="0" xfId="17" applyNumberFormat="1" applyFont="1" applyBorder="1" applyAlignment="1">
      <alignment horizontal="center" vertical="center"/>
    </xf>
    <xf numFmtId="176" fontId="6" fillId="0" borderId="0" xfId="17" applyNumberFormat="1" applyFont="1" applyBorder="1" applyAlignment="1">
      <alignment horizontal="center" vertical="center" shrinkToFit="1"/>
    </xf>
    <xf numFmtId="49" fontId="6" fillId="0" borderId="0" xfId="17" applyNumberFormat="1" applyFont="1" applyBorder="1" applyAlignment="1">
      <alignment horizontal="center" vertical="center"/>
    </xf>
    <xf numFmtId="176" fontId="6" fillId="0" borderId="0" xfId="17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 shrinkToFit="1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17" applyNumberFormat="1" applyFont="1" applyFill="1" applyAlignment="1">
      <alignment horizontal="center" vertical="center"/>
    </xf>
    <xf numFmtId="0" fontId="0" fillId="0" borderId="7" xfId="23" applyFont="1" applyFill="1" applyBorder="1" applyAlignment="1">
      <alignment horizontal="center" vertical="center"/>
    </xf>
    <xf numFmtId="0" fontId="8" fillId="0" borderId="7" xfId="23" applyFont="1" applyFill="1" applyBorder="1" applyAlignment="1">
      <alignment horizontal="center" vertical="center"/>
    </xf>
    <xf numFmtId="177" fontId="8" fillId="0" borderId="0" xfId="17" applyNumberFormat="1" applyFont="1" applyFill="1" applyAlignment="1">
      <alignment horizontal="center" vertical="center"/>
    </xf>
    <xf numFmtId="49" fontId="8" fillId="0" borderId="0" xfId="17" applyNumberFormat="1" applyFont="1" applyFill="1" applyAlignment="1">
      <alignment horizontal="center" vertical="center"/>
    </xf>
    <xf numFmtId="177" fontId="8" fillId="0" borderId="0" xfId="17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177" fontId="0" fillId="0" borderId="8" xfId="17" applyNumberFormat="1" applyFont="1" applyFill="1" applyBorder="1" applyAlignment="1">
      <alignment horizontal="center" vertical="center"/>
    </xf>
    <xf numFmtId="49" fontId="0" fillId="0" borderId="0" xfId="17" applyNumberFormat="1" applyFont="1" applyFill="1" applyBorder="1" applyAlignment="1">
      <alignment horizontal="center" vertical="center"/>
    </xf>
    <xf numFmtId="177" fontId="0" fillId="0" borderId="0" xfId="17" applyNumberFormat="1" applyFont="1" applyFill="1" applyBorder="1" applyAlignment="1">
      <alignment horizontal="center" vertical="center"/>
    </xf>
    <xf numFmtId="177" fontId="0" fillId="0" borderId="0" xfId="17" applyNumberFormat="1" applyFont="1" applyFill="1" applyAlignment="1">
      <alignment horizontal="center" vertical="center"/>
    </xf>
    <xf numFmtId="177" fontId="0" fillId="0" borderId="7" xfId="17" applyNumberFormat="1" applyFont="1" applyFill="1" applyBorder="1" applyAlignment="1">
      <alignment horizontal="center" vertical="center"/>
    </xf>
    <xf numFmtId="0" fontId="6" fillId="0" borderId="7" xfId="23" applyFont="1" applyFill="1" applyBorder="1" applyAlignment="1">
      <alignment horizontal="center" vertical="center"/>
    </xf>
    <xf numFmtId="177" fontId="6" fillId="0" borderId="8" xfId="17" applyNumberFormat="1" applyFont="1" applyFill="1" applyBorder="1" applyAlignment="1">
      <alignment horizontal="center" vertical="center"/>
    </xf>
    <xf numFmtId="177" fontId="6" fillId="0" borderId="1" xfId="17" applyNumberFormat="1" applyFont="1" applyFill="1" applyBorder="1" applyAlignment="1">
      <alignment horizontal="center" vertical="center"/>
    </xf>
    <xf numFmtId="177" fontId="6" fillId="0" borderId="3" xfId="17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 vertical="center" indent="1" shrinkToFit="1"/>
    </xf>
    <xf numFmtId="0" fontId="0" fillId="0" borderId="8" xfId="0" applyFont="1" applyFill="1" applyBorder="1" applyAlignment="1">
      <alignment horizontal="left" vertical="center" indent="1" shrinkToFit="1"/>
    </xf>
    <xf numFmtId="49" fontId="6" fillId="0" borderId="0" xfId="17" applyNumberFormat="1" applyFont="1" applyFill="1" applyBorder="1" applyAlignment="1">
      <alignment horizontal="center" vertical="center"/>
    </xf>
    <xf numFmtId="49" fontId="6" fillId="0" borderId="1" xfId="17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9" fontId="0" fillId="0" borderId="0" xfId="17" applyNumberFormat="1" applyFont="1" applyFill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41" fontId="6" fillId="0" borderId="1" xfId="17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18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0" fillId="0" borderId="0" xfId="17" applyNumberFormat="1" applyFont="1" applyBorder="1" applyAlignment="1">
      <alignment horizontal="right" vertical="center" indent="1"/>
    </xf>
    <xf numFmtId="179" fontId="8" fillId="0" borderId="0" xfId="17" applyNumberFormat="1" applyFont="1" applyBorder="1" applyAlignment="1">
      <alignment horizontal="right" vertical="center" indent="1"/>
    </xf>
    <xf numFmtId="176" fontId="6" fillId="0" borderId="1" xfId="0" applyNumberFormat="1" applyFont="1" applyFill="1" applyBorder="1" applyAlignment="1">
      <alignment horizontal="right" vertical="center" indent="1" shrinkToFit="1"/>
    </xf>
    <xf numFmtId="0" fontId="6" fillId="0" borderId="10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left" vertical="center"/>
    </xf>
    <xf numFmtId="178" fontId="26" fillId="0" borderId="0" xfId="0" applyNumberFormat="1" applyFont="1" applyFill="1" applyAlignment="1">
      <alignment vertical="center"/>
    </xf>
    <xf numFmtId="187" fontId="0" fillId="0" borderId="8" xfId="17" applyNumberFormat="1" applyFont="1" applyFill="1" applyBorder="1" applyAlignment="1">
      <alignment horizontal="right" vertical="center" indent="1"/>
    </xf>
    <xf numFmtId="187" fontId="0" fillId="0" borderId="0" xfId="0" applyNumberFormat="1" applyFont="1" applyFill="1" applyAlignment="1">
      <alignment horizontal="right" vertical="center" indent="1"/>
    </xf>
    <xf numFmtId="187" fontId="0" fillId="0" borderId="0" xfId="17" applyNumberFormat="1" applyFont="1" applyFill="1" applyAlignment="1">
      <alignment horizontal="right" vertical="center" indent="1"/>
    </xf>
    <xf numFmtId="187" fontId="0" fillId="0" borderId="7" xfId="0" applyNumberFormat="1" applyFont="1" applyFill="1" applyBorder="1" applyAlignment="1">
      <alignment horizontal="right" vertical="center" indent="1"/>
    </xf>
    <xf numFmtId="187" fontId="0" fillId="0" borderId="0" xfId="0" applyNumberFormat="1" applyFont="1" applyFill="1" applyBorder="1" applyAlignment="1">
      <alignment horizontal="right" vertical="center" indent="1"/>
    </xf>
    <xf numFmtId="187" fontId="0" fillId="0" borderId="0" xfId="17" applyNumberFormat="1" applyFont="1" applyFill="1" applyBorder="1" applyAlignment="1">
      <alignment horizontal="right" vertical="center" indent="1"/>
    </xf>
    <xf numFmtId="187" fontId="6" fillId="0" borderId="0" xfId="0" applyNumberFormat="1" applyFont="1" applyFill="1" applyAlignment="1">
      <alignment horizontal="right" vertical="center" indent="1"/>
    </xf>
    <xf numFmtId="187" fontId="6" fillId="0" borderId="1" xfId="0" applyNumberFormat="1" applyFont="1" applyFill="1" applyBorder="1" applyAlignment="1">
      <alignment horizontal="right" vertical="center" indent="1"/>
    </xf>
    <xf numFmtId="190" fontId="0" fillId="0" borderId="0" xfId="17" applyNumberFormat="1" applyFont="1" applyBorder="1" applyAlignment="1">
      <alignment horizontal="right" vertical="center" indent="1"/>
    </xf>
    <xf numFmtId="190" fontId="8" fillId="0" borderId="0" xfId="17" applyNumberFormat="1" applyFont="1" applyBorder="1" applyAlignment="1">
      <alignment horizontal="right" vertical="center" indent="1"/>
    </xf>
    <xf numFmtId="190" fontId="6" fillId="0" borderId="1" xfId="17" applyNumberFormat="1" applyFont="1" applyBorder="1" applyAlignment="1">
      <alignment horizontal="right" vertical="center" indent="1"/>
    </xf>
    <xf numFmtId="49" fontId="0" fillId="0" borderId="7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indent="2" shrinkToFit="1"/>
    </xf>
    <xf numFmtId="0" fontId="0" fillId="0" borderId="8" xfId="0" applyFont="1" applyFill="1" applyBorder="1" applyAlignment="1">
      <alignment horizontal="left" vertical="center" indent="2" shrinkToFit="1"/>
    </xf>
    <xf numFmtId="187" fontId="0" fillId="0" borderId="0" xfId="0" applyNumberFormat="1" applyFont="1" applyFill="1" applyAlignment="1">
      <alignment horizontal="right" vertical="center" indent="7" shrinkToFit="1"/>
    </xf>
    <xf numFmtId="187" fontId="0" fillId="0" borderId="0" xfId="0" applyNumberFormat="1" applyFont="1" applyFill="1" applyBorder="1" applyAlignment="1">
      <alignment horizontal="right" vertical="center" indent="7" shrinkToFit="1"/>
    </xf>
    <xf numFmtId="187" fontId="6" fillId="0" borderId="1" xfId="0" applyNumberFormat="1" applyFont="1" applyFill="1" applyBorder="1" applyAlignment="1">
      <alignment horizontal="right" vertical="center" indent="7" shrinkToFit="1"/>
    </xf>
    <xf numFmtId="41" fontId="0" fillId="0" borderId="0" xfId="17" applyFont="1" applyBorder="1" applyAlignment="1">
      <alignment horizontal="right" vertical="center"/>
    </xf>
    <xf numFmtId="41" fontId="0" fillId="0" borderId="0" xfId="17" applyFont="1" applyBorder="1" applyAlignment="1" quotePrefix="1">
      <alignment horizontal="right" vertical="center"/>
    </xf>
    <xf numFmtId="41" fontId="8" fillId="0" borderId="0" xfId="17" applyFont="1" applyBorder="1" applyAlignment="1">
      <alignment horizontal="right" vertical="center"/>
    </xf>
    <xf numFmtId="41" fontId="0" fillId="0" borderId="0" xfId="17" applyFont="1" applyBorder="1" applyAlignment="1" quotePrefix="1">
      <alignment horizontal="right" vertical="center"/>
    </xf>
    <xf numFmtId="41" fontId="8" fillId="0" borderId="0" xfId="17" applyFont="1" applyBorder="1" applyAlignment="1">
      <alignment horizontal="right" vertical="center" shrinkToFit="1"/>
    </xf>
    <xf numFmtId="41" fontId="6" fillId="0" borderId="1" xfId="17" applyFont="1" applyBorder="1" applyAlignment="1">
      <alignment horizontal="right" vertical="center"/>
    </xf>
    <xf numFmtId="41" fontId="6" fillId="0" borderId="1" xfId="17" applyFont="1" applyBorder="1" applyAlignment="1">
      <alignment horizontal="right" vertical="center" shrinkToFit="1"/>
    </xf>
    <xf numFmtId="41" fontId="6" fillId="0" borderId="3" xfId="17" applyFont="1" applyBorder="1" applyAlignment="1">
      <alignment horizontal="right" vertical="center"/>
    </xf>
    <xf numFmtId="0" fontId="0" fillId="0" borderId="9" xfId="0" applyFont="1" applyFill="1" applyBorder="1" applyAlignment="1">
      <alignment horizontal="justify" vertical="center" shrinkToFit="1"/>
    </xf>
    <xf numFmtId="0" fontId="0" fillId="0" borderId="8" xfId="0" applyFont="1" applyFill="1" applyBorder="1" applyAlignment="1">
      <alignment horizontal="justify" vertical="center" shrinkToFit="1"/>
    </xf>
    <xf numFmtId="41" fontId="0" fillId="0" borderId="8" xfId="17" applyFont="1" applyBorder="1" applyAlignment="1">
      <alignment horizontal="right" vertical="center"/>
    </xf>
    <xf numFmtId="41" fontId="0" fillId="0" borderId="0" xfId="17" applyFont="1" applyBorder="1" applyAlignment="1">
      <alignment horizontal="right" vertical="center"/>
    </xf>
    <xf numFmtId="41" fontId="0" fillId="0" borderId="0" xfId="17" applyFont="1" applyBorder="1" applyAlignment="1" quotePrefix="1">
      <alignment horizontal="right" vertical="center"/>
    </xf>
    <xf numFmtId="41" fontId="0" fillId="0" borderId="0" xfId="17" applyFont="1" applyBorder="1" applyAlignment="1">
      <alignment horizontal="right" vertical="center"/>
    </xf>
    <xf numFmtId="41" fontId="0" fillId="0" borderId="8" xfId="17" applyFont="1" applyBorder="1" applyAlignment="1">
      <alignment horizontal="right" vertical="center"/>
    </xf>
    <xf numFmtId="41" fontId="8" fillId="0" borderId="8" xfId="17" applyFont="1" applyBorder="1" applyAlignment="1">
      <alignment horizontal="right" vertical="center"/>
    </xf>
    <xf numFmtId="0" fontId="0" fillId="0" borderId="7" xfId="0" applyNumberFormat="1" applyFont="1" applyBorder="1" applyAlignment="1">
      <alignment horizontal="left" vertical="center" indent="1"/>
    </xf>
    <xf numFmtId="0" fontId="0" fillId="0" borderId="7" xfId="40" applyFont="1" applyBorder="1" applyAlignment="1">
      <alignment horizontal="left" vertical="center" indent="1"/>
      <protection/>
    </xf>
    <xf numFmtId="0" fontId="0" fillId="0" borderId="7" xfId="0" applyNumberFormat="1" applyFont="1" applyBorder="1" applyAlignment="1">
      <alignment horizontal="left" vertical="center" indent="1"/>
    </xf>
    <xf numFmtId="0" fontId="8" fillId="0" borderId="7" xfId="0" applyNumberFormat="1" applyFont="1" applyBorder="1" applyAlignment="1">
      <alignment horizontal="left" vertical="center" indent="1"/>
    </xf>
    <xf numFmtId="0" fontId="0" fillId="0" borderId="7" xfId="40" applyFont="1" applyBorder="1" applyAlignment="1">
      <alignment horizontal="left" vertical="center" indent="1"/>
      <protection/>
    </xf>
    <xf numFmtId="194" fontId="0" fillId="0" borderId="0" xfId="0" applyNumberFormat="1" applyFont="1" applyAlignment="1">
      <alignment vertical="center"/>
    </xf>
    <xf numFmtId="194" fontId="0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93" fontId="0" fillId="0" borderId="8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>
      <alignment horizontal="right" vertical="center"/>
    </xf>
    <xf numFmtId="182" fontId="0" fillId="0" borderId="0" xfId="17" applyNumberFormat="1" applyFont="1" applyBorder="1" applyAlignment="1">
      <alignment horizontal="right" vertical="center"/>
    </xf>
    <xf numFmtId="3" fontId="0" fillId="0" borderId="0" xfId="21" applyNumberFormat="1" applyFont="1" applyBorder="1" applyAlignment="1" quotePrefix="1">
      <alignment horizontal="right" vertical="center"/>
    </xf>
    <xf numFmtId="3" fontId="0" fillId="0" borderId="0" xfId="21" applyNumberFormat="1" applyFont="1" applyBorder="1" applyAlignment="1">
      <alignment horizontal="right" vertical="center"/>
    </xf>
    <xf numFmtId="3" fontId="0" fillId="0" borderId="0" xfId="41" applyNumberFormat="1" applyFont="1" applyBorder="1" applyAlignment="1">
      <alignment horizontal="right" vertical="center"/>
      <protection/>
    </xf>
    <xf numFmtId="1" fontId="0" fillId="0" borderId="0" xfId="31" applyNumberFormat="1" applyFont="1" applyBorder="1" applyAlignment="1">
      <alignment horizontal="right" vertical="center"/>
    </xf>
    <xf numFmtId="193" fontId="8" fillId="0" borderId="8" xfId="0" applyNumberFormat="1" applyFont="1" applyBorder="1" applyAlignment="1">
      <alignment horizontal="right" vertical="center"/>
    </xf>
    <xf numFmtId="193" fontId="8" fillId="0" borderId="0" xfId="0" applyNumberFormat="1" applyFont="1" applyBorder="1" applyAlignment="1">
      <alignment horizontal="right" vertical="center"/>
    </xf>
    <xf numFmtId="182" fontId="8" fillId="0" borderId="0" xfId="17" applyNumberFormat="1" applyFont="1" applyBorder="1" applyAlignment="1">
      <alignment horizontal="right" vertical="center"/>
    </xf>
    <xf numFmtId="185" fontId="0" fillId="0" borderId="0" xfId="21" applyNumberFormat="1" applyFont="1" applyBorder="1" applyAlignment="1" quotePrefix="1">
      <alignment horizontal="right" vertical="center"/>
    </xf>
    <xf numFmtId="193" fontId="8" fillId="0" borderId="8" xfId="0" applyNumberFormat="1" applyFont="1" applyBorder="1" applyAlignment="1">
      <alignment horizontal="right" vertical="center" shrinkToFit="1"/>
    </xf>
    <xf numFmtId="193" fontId="8" fillId="0" borderId="0" xfId="0" applyNumberFormat="1" applyFont="1" applyBorder="1" applyAlignment="1">
      <alignment horizontal="right" vertical="center" shrinkToFit="1"/>
    </xf>
    <xf numFmtId="182" fontId="8" fillId="0" borderId="0" xfId="17" applyNumberFormat="1" applyFont="1" applyBorder="1" applyAlignment="1">
      <alignment horizontal="right" vertical="center" shrinkToFit="1"/>
    </xf>
    <xf numFmtId="193" fontId="6" fillId="0" borderId="10" xfId="0" applyNumberFormat="1" applyFont="1" applyBorder="1" applyAlignment="1">
      <alignment horizontal="right" vertical="center" shrinkToFit="1"/>
    </xf>
    <xf numFmtId="193" fontId="6" fillId="0" borderId="1" xfId="0" applyNumberFormat="1" applyFont="1" applyBorder="1" applyAlignment="1">
      <alignment horizontal="right" vertical="center" shrinkToFit="1"/>
    </xf>
    <xf numFmtId="193" fontId="6" fillId="0" borderId="1" xfId="17" applyNumberFormat="1" applyFont="1" applyBorder="1" applyAlignment="1">
      <alignment horizontal="right" vertical="center" shrinkToFit="1"/>
    </xf>
    <xf numFmtId="182" fontId="6" fillId="0" borderId="1" xfId="17" applyNumberFormat="1" applyFont="1" applyBorder="1" applyAlignment="1">
      <alignment horizontal="right" vertical="center" shrinkToFit="1"/>
    </xf>
    <xf numFmtId="182" fontId="6" fillId="0" borderId="3" xfId="17" applyNumberFormat="1" applyFont="1" applyBorder="1" applyAlignment="1">
      <alignment horizontal="right" vertical="center" shrinkToFit="1"/>
    </xf>
    <xf numFmtId="193" fontId="0" fillId="0" borderId="8" xfId="17" applyNumberFormat="1" applyFont="1" applyBorder="1" applyAlignment="1">
      <alignment horizontal="right" vertical="center"/>
    </xf>
    <xf numFmtId="176" fontId="0" fillId="0" borderId="0" xfId="17" applyNumberFormat="1" applyFont="1" applyBorder="1" applyAlignment="1">
      <alignment horizontal="right" vertical="center"/>
    </xf>
    <xf numFmtId="0" fontId="0" fillId="0" borderId="0" xfId="21" applyFont="1" applyBorder="1" applyAlignment="1" quotePrefix="1">
      <alignment horizontal="right" vertical="center"/>
    </xf>
    <xf numFmtId="0" fontId="0" fillId="0" borderId="0" xfId="21" applyFont="1" applyBorder="1" applyAlignment="1">
      <alignment horizontal="right" vertical="center"/>
    </xf>
    <xf numFmtId="3" fontId="0" fillId="0" borderId="0" xfId="44" applyNumberFormat="1" applyFont="1" applyBorder="1" applyAlignment="1" quotePrefix="1">
      <alignment horizontal="right" vertical="center"/>
      <protection/>
    </xf>
    <xf numFmtId="193" fontId="8" fillId="0" borderId="8" xfId="17" applyNumberFormat="1" applyFont="1" applyBorder="1" applyAlignment="1">
      <alignment horizontal="right" vertical="center"/>
    </xf>
    <xf numFmtId="185" fontId="8" fillId="0" borderId="8" xfId="21" applyNumberFormat="1" applyFont="1" applyBorder="1" applyAlignment="1" quotePrefix="1">
      <alignment horizontal="right" vertical="center"/>
    </xf>
    <xf numFmtId="185" fontId="8" fillId="0" borderId="0" xfId="21" applyNumberFormat="1" applyFont="1" applyBorder="1" applyAlignment="1" quotePrefix="1">
      <alignment horizontal="right" vertical="center" shrinkToFit="1"/>
    </xf>
    <xf numFmtId="3" fontId="8" fillId="0" borderId="0" xfId="21" applyNumberFormat="1" applyFont="1" applyBorder="1" applyAlignment="1" quotePrefix="1">
      <alignment horizontal="right" vertical="center"/>
    </xf>
    <xf numFmtId="197" fontId="8" fillId="0" borderId="0" xfId="21" applyNumberFormat="1" applyFont="1" applyBorder="1" applyAlignment="1" quotePrefix="1">
      <alignment horizontal="right" vertical="center"/>
    </xf>
    <xf numFmtId="179" fontId="8" fillId="0" borderId="0" xfId="17" applyNumberFormat="1" applyFont="1" applyBorder="1" applyAlignment="1" quotePrefix="1">
      <alignment horizontal="right" vertical="center"/>
    </xf>
    <xf numFmtId="185" fontId="8" fillId="0" borderId="0" xfId="21" applyNumberFormat="1" applyFont="1" applyBorder="1" applyAlignment="1" quotePrefix="1">
      <alignment horizontal="right" vertical="center"/>
    </xf>
    <xf numFmtId="193" fontId="6" fillId="0" borderId="10" xfId="17" applyNumberFormat="1" applyFont="1" applyBorder="1" applyAlignment="1">
      <alignment horizontal="right" vertical="center"/>
    </xf>
    <xf numFmtId="193" fontId="6" fillId="0" borderId="1" xfId="17" applyNumberFormat="1" applyFont="1" applyBorder="1" applyAlignment="1">
      <alignment horizontal="right" vertical="center"/>
    </xf>
    <xf numFmtId="193" fontId="6" fillId="0" borderId="1" xfId="0" applyNumberFormat="1" applyFont="1" applyBorder="1" applyAlignment="1">
      <alignment horizontal="right" vertical="center"/>
    </xf>
    <xf numFmtId="182" fontId="6" fillId="0" borderId="1" xfId="17" applyNumberFormat="1" applyFont="1" applyBorder="1" applyAlignment="1">
      <alignment horizontal="right" vertical="center"/>
    </xf>
    <xf numFmtId="193" fontId="6" fillId="0" borderId="3" xfId="17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 shrinkToFit="1"/>
    </xf>
    <xf numFmtId="178" fontId="0" fillId="0" borderId="8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7" xfId="0" applyNumberFormat="1" applyFont="1" applyBorder="1" applyAlignment="1">
      <alignment horizontal="distributed" vertical="center"/>
    </xf>
    <xf numFmtId="0" fontId="0" fillId="0" borderId="7" xfId="40" applyFont="1" applyBorder="1" applyAlignment="1">
      <alignment horizontal="distributed" vertical="center"/>
      <protection/>
    </xf>
    <xf numFmtId="0" fontId="0" fillId="0" borderId="7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distributed" vertical="center"/>
    </xf>
    <xf numFmtId="0" fontId="0" fillId="0" borderId="7" xfId="40" applyFont="1" applyBorder="1" applyAlignment="1">
      <alignment horizontal="distributed" vertical="center"/>
      <protection/>
    </xf>
    <xf numFmtId="0" fontId="0" fillId="0" borderId="8" xfId="0" applyFont="1" applyFill="1" applyBorder="1" applyAlignment="1">
      <alignment vertical="center"/>
    </xf>
    <xf numFmtId="0" fontId="0" fillId="0" borderId="7" xfId="0" applyNumberFormat="1" applyFont="1" applyBorder="1" applyAlignment="1">
      <alignment horizontal="distributed" vertical="center" shrinkToFit="1"/>
    </xf>
    <xf numFmtId="0" fontId="0" fillId="0" borderId="7" xfId="40" applyFont="1" applyBorder="1" applyAlignment="1">
      <alignment horizontal="distributed" vertical="center" shrinkToFit="1"/>
      <protection/>
    </xf>
    <xf numFmtId="0" fontId="0" fillId="0" borderId="7" xfId="0" applyNumberFormat="1" applyFont="1" applyBorder="1" applyAlignment="1">
      <alignment horizontal="distributed" vertical="center" shrinkToFit="1"/>
    </xf>
    <xf numFmtId="0" fontId="8" fillId="0" borderId="7" xfId="0" applyNumberFormat="1" applyFont="1" applyBorder="1" applyAlignment="1">
      <alignment horizontal="distributed" vertical="center" shrinkToFit="1"/>
    </xf>
    <xf numFmtId="0" fontId="0" fillId="0" borderId="7" xfId="40" applyFont="1" applyBorder="1" applyAlignment="1">
      <alignment horizontal="distributed" vertical="center" shrinkToFit="1"/>
      <protection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2" fontId="6" fillId="0" borderId="1" xfId="0" applyNumberFormat="1" applyFont="1" applyFill="1" applyBorder="1" applyAlignment="1">
      <alignment horizontal="right" vertical="center" shrinkToFit="1"/>
    </xf>
    <xf numFmtId="187" fontId="6" fillId="0" borderId="1" xfId="0" applyNumberFormat="1" applyFont="1" applyFill="1" applyBorder="1" applyAlignment="1">
      <alignment horizontal="right" vertical="center" shrinkToFit="1"/>
    </xf>
    <xf numFmtId="200" fontId="8" fillId="0" borderId="18" xfId="0" applyNumberFormat="1" applyFont="1" applyFill="1" applyBorder="1" applyAlignment="1">
      <alignment horizontal="right" vertical="center"/>
    </xf>
    <xf numFmtId="200" fontId="8" fillId="0" borderId="0" xfId="0" applyNumberFormat="1" applyFont="1" applyFill="1" applyBorder="1" applyAlignment="1">
      <alignment horizontal="right" vertical="center"/>
    </xf>
    <xf numFmtId="200" fontId="8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93" fontId="8" fillId="0" borderId="18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8" fillId="0" borderId="21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shrinkToFit="1"/>
    </xf>
    <xf numFmtId="200" fontId="6" fillId="0" borderId="23" xfId="0" applyNumberFormat="1" applyFont="1" applyFill="1" applyBorder="1" applyAlignment="1">
      <alignment horizontal="right" vertical="center"/>
    </xf>
    <xf numFmtId="200" fontId="6" fillId="0" borderId="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0" fontId="8" fillId="0" borderId="0" xfId="17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shrinkToFit="1"/>
    </xf>
    <xf numFmtId="187" fontId="6" fillId="0" borderId="0" xfId="0" applyNumberFormat="1" applyFont="1" applyFill="1" applyAlignment="1">
      <alignment horizontal="righ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87" fontId="0" fillId="0" borderId="0" xfId="0" applyNumberFormat="1" applyFont="1" applyFill="1" applyAlignment="1">
      <alignment horizontal="right" vertical="center" shrinkToFit="1"/>
    </xf>
    <xf numFmtId="0" fontId="0" fillId="0" borderId="8" xfId="0" applyFont="1" applyFill="1" applyBorder="1" applyAlignment="1" quotePrefix="1">
      <alignment horizontal="left" vertical="center" shrinkToFit="1"/>
    </xf>
    <xf numFmtId="0" fontId="5" fillId="0" borderId="3" xfId="0" applyFont="1" applyFill="1" applyBorder="1" applyAlignment="1">
      <alignment horizontal="center" vertical="center" shrinkToFit="1"/>
    </xf>
    <xf numFmtId="187" fontId="0" fillId="0" borderId="1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 quotePrefix="1">
      <alignment horizontal="left" vertical="center" shrinkToFit="1"/>
    </xf>
    <xf numFmtId="179" fontId="0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187" fontId="0" fillId="0" borderId="0" xfId="0" applyNumberFormat="1" applyFont="1" applyFill="1" applyAlignment="1">
      <alignment horizontal="right" vertical="center"/>
    </xf>
    <xf numFmtId="187" fontId="0" fillId="0" borderId="1" xfId="0" applyNumberFormat="1" applyFont="1" applyFill="1" applyBorder="1" applyAlignment="1">
      <alignment horizontal="right" vertical="center"/>
    </xf>
    <xf numFmtId="179" fontId="0" fillId="0" borderId="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left" vertical="center" indent="1" shrinkToFit="1"/>
    </xf>
    <xf numFmtId="0" fontId="0" fillId="0" borderId="7" xfId="40" applyFont="1" applyFill="1" applyBorder="1" applyAlignment="1">
      <alignment horizontal="left" vertical="center" indent="1" shrinkToFit="1"/>
      <protection/>
    </xf>
    <xf numFmtId="0" fontId="4" fillId="2" borderId="5" xfId="0" applyFont="1" applyFill="1" applyBorder="1" applyAlignment="1">
      <alignment vertical="center"/>
    </xf>
    <xf numFmtId="41" fontId="0" fillId="0" borderId="8" xfId="17" applyFont="1" applyFill="1" applyBorder="1" applyAlignment="1">
      <alignment horizontal="right" vertical="center"/>
    </xf>
    <xf numFmtId="41" fontId="0" fillId="0" borderId="0" xfId="17" applyFont="1" applyFill="1" applyBorder="1" applyAlignment="1">
      <alignment horizontal="right" vertical="center"/>
    </xf>
    <xf numFmtId="41" fontId="6" fillId="0" borderId="10" xfId="17" applyFont="1" applyFill="1" applyBorder="1" applyAlignment="1">
      <alignment horizontal="right" vertical="center" shrinkToFit="1"/>
    </xf>
    <xf numFmtId="41" fontId="6" fillId="0" borderId="1" xfId="17" applyFont="1" applyFill="1" applyBorder="1" applyAlignment="1">
      <alignment horizontal="right" vertical="center" shrinkToFit="1"/>
    </xf>
    <xf numFmtId="0" fontId="6" fillId="0" borderId="3" xfId="0" applyNumberFormat="1" applyFont="1" applyFill="1" applyBorder="1" applyAlignment="1">
      <alignment horizontal="center" vertical="center"/>
    </xf>
    <xf numFmtId="187" fontId="6" fillId="0" borderId="3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187" fontId="0" fillId="0" borderId="7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distributed" vertical="center"/>
    </xf>
    <xf numFmtId="0" fontId="0" fillId="0" borderId="7" xfId="40" applyFont="1" applyFill="1" applyBorder="1" applyAlignment="1">
      <alignment horizontal="distributed" vertical="center"/>
      <protection/>
    </xf>
    <xf numFmtId="0" fontId="8" fillId="0" borderId="7" xfId="0" applyNumberFormat="1" applyFont="1" applyFill="1" applyBorder="1" applyAlignment="1">
      <alignment horizontal="distributed" vertical="center"/>
    </xf>
    <xf numFmtId="0" fontId="0" fillId="0" borderId="7" xfId="40" applyFont="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0" fontId="0" fillId="0" borderId="7" xfId="40" applyFont="1" applyFill="1" applyBorder="1" applyAlignment="1">
      <alignment horizontal="distributed" vertical="center" shrinkToFit="1"/>
      <protection/>
    </xf>
    <xf numFmtId="0" fontId="8" fillId="0" borderId="7" xfId="0" applyNumberFormat="1" applyFont="1" applyFill="1" applyBorder="1" applyAlignment="1">
      <alignment horizontal="distributed" vertical="center" shrinkToFit="1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7" xfId="40" applyFont="1" applyFill="1" applyBorder="1" applyAlignment="1">
      <alignment horizontal="distributed" vertical="center" shrinkToFit="1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7" fontId="6" fillId="0" borderId="3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distributed" vertical="center" shrinkToFit="1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3" fontId="8" fillId="0" borderId="8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7" fontId="0" fillId="0" borderId="0" xfId="17" applyNumberFormat="1" applyFont="1" applyFill="1" applyBorder="1" applyAlignment="1">
      <alignment horizontal="right" vertical="center"/>
    </xf>
    <xf numFmtId="187" fontId="0" fillId="0" borderId="0" xfId="36" applyNumberFormat="1" applyFont="1" applyFill="1" applyBorder="1" applyAlignment="1">
      <alignment horizontal="right" vertical="center"/>
      <protection/>
    </xf>
    <xf numFmtId="187" fontId="8" fillId="0" borderId="0" xfId="17" applyNumberFormat="1" applyFont="1" applyFill="1" applyBorder="1" applyAlignment="1">
      <alignment horizontal="right" vertical="center"/>
    </xf>
    <xf numFmtId="187" fontId="8" fillId="0" borderId="7" xfId="17" applyNumberFormat="1" applyFont="1" applyFill="1" applyBorder="1" applyAlignment="1">
      <alignment horizontal="right" vertical="center"/>
    </xf>
    <xf numFmtId="182" fontId="8" fillId="0" borderId="0" xfId="17" applyNumberFormat="1" applyFont="1" applyFill="1" applyBorder="1" applyAlignment="1">
      <alignment horizontal="right" vertical="center"/>
    </xf>
    <xf numFmtId="187" fontId="0" fillId="0" borderId="0" xfId="17" applyNumberFormat="1" applyFont="1" applyFill="1" applyAlignment="1">
      <alignment horizontal="right" vertical="center"/>
    </xf>
    <xf numFmtId="193" fontId="8" fillId="0" borderId="0" xfId="17" applyNumberFormat="1" applyFont="1" applyFill="1" applyBorder="1" applyAlignment="1">
      <alignment horizontal="right" vertical="center"/>
    </xf>
    <xf numFmtId="193" fontId="6" fillId="0" borderId="1" xfId="17" applyNumberFormat="1" applyFont="1" applyFill="1" applyBorder="1" applyAlignment="1">
      <alignment horizontal="right" vertical="center"/>
    </xf>
    <xf numFmtId="201" fontId="20" fillId="0" borderId="0" xfId="0" applyNumberFormat="1" applyFont="1" applyFill="1" applyAlignment="1">
      <alignment horizontal="center" vertical="center" shrinkToFit="1"/>
    </xf>
    <xf numFmtId="201" fontId="20" fillId="0" borderId="7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 shrinkToFit="1"/>
    </xf>
    <xf numFmtId="192" fontId="6" fillId="0" borderId="10" xfId="0" applyNumberFormat="1" applyFont="1" applyFill="1" applyBorder="1" applyAlignment="1">
      <alignment horizontal="center" vertical="center"/>
    </xf>
    <xf numFmtId="192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92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shrinkToFit="1"/>
    </xf>
    <xf numFmtId="0" fontId="0" fillId="0" borderId="7" xfId="0" applyNumberFormat="1" applyFont="1" applyFill="1" applyBorder="1" applyAlignment="1">
      <alignment horizontal="distributed" vertical="center" indent="1" shrinkToFit="1"/>
    </xf>
    <xf numFmtId="0" fontId="0" fillId="0" borderId="7" xfId="40" applyFont="1" applyFill="1" applyBorder="1" applyAlignment="1">
      <alignment horizontal="distributed" vertical="center" indent="1" shrinkToFit="1"/>
      <protection/>
    </xf>
    <xf numFmtId="0" fontId="8" fillId="0" borderId="7" xfId="0" applyNumberFormat="1" applyFont="1" applyFill="1" applyBorder="1" applyAlignment="1">
      <alignment horizontal="distributed" vertical="center" indent="1" shrinkToFit="1"/>
    </xf>
    <xf numFmtId="0" fontId="0" fillId="0" borderId="7" xfId="40" applyFont="1" applyFill="1" applyBorder="1" applyAlignment="1">
      <alignment horizontal="distributed" vertical="center" indent="1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8" xfId="0" applyFont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3" fontId="0" fillId="0" borderId="0" xfId="0" applyNumberFormat="1" applyFont="1" applyAlignment="1">
      <alignment horizontal="right" vertical="center" indent="2"/>
    </xf>
    <xf numFmtId="3" fontId="0" fillId="0" borderId="0" xfId="36" applyNumberFormat="1" applyFont="1" applyBorder="1" applyAlignment="1">
      <alignment horizontal="right" vertical="center" indent="2"/>
      <protection/>
    </xf>
    <xf numFmtId="0" fontId="0" fillId="0" borderId="7" xfId="0" applyFont="1" applyBorder="1" applyAlignment="1">
      <alignment horizontal="right" vertical="center" indent="2"/>
    </xf>
    <xf numFmtId="3" fontId="0" fillId="0" borderId="7" xfId="36" applyNumberFormat="1" applyFont="1" applyBorder="1" applyAlignment="1">
      <alignment horizontal="right" vertical="center" indent="2"/>
      <protection/>
    </xf>
    <xf numFmtId="0" fontId="8" fillId="0" borderId="8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2"/>
    </xf>
    <xf numFmtId="0" fontId="8" fillId="0" borderId="7" xfId="0" applyFont="1" applyBorder="1" applyAlignment="1">
      <alignment horizontal="right" vertical="center" indent="2"/>
    </xf>
    <xf numFmtId="0" fontId="0" fillId="0" borderId="0" xfId="36" applyFont="1" applyBorder="1" applyAlignment="1">
      <alignment horizontal="right" vertical="center" indent="2"/>
      <protection/>
    </xf>
    <xf numFmtId="0" fontId="6" fillId="0" borderId="10" xfId="0" applyFont="1" applyBorder="1" applyAlignment="1">
      <alignment horizontal="right" vertical="center" indent="2"/>
    </xf>
    <xf numFmtId="0" fontId="6" fillId="0" borderId="1" xfId="0" applyFont="1" applyBorder="1" applyAlignment="1">
      <alignment horizontal="right" vertical="center" indent="2"/>
    </xf>
    <xf numFmtId="0" fontId="6" fillId="0" borderId="3" xfId="0" applyFont="1" applyBorder="1" applyAlignment="1">
      <alignment horizontal="right" vertical="center" indent="2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Alignment="1">
      <alignment horizontal="center" vertical="center" shrinkToFit="1"/>
    </xf>
    <xf numFmtId="179" fontId="0" fillId="0" borderId="7" xfId="0" applyNumberFormat="1" applyFont="1" applyFill="1" applyBorder="1" applyAlignment="1">
      <alignment horizontal="center" vertical="center" shrinkToFit="1"/>
    </xf>
    <xf numFmtId="179" fontId="6" fillId="0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Font="1" applyFill="1" applyBorder="1" applyAlignment="1">
      <alignment horizontal="center" vertical="center" shrinkToFit="1"/>
    </xf>
    <xf numFmtId="179" fontId="6" fillId="0" borderId="3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 shrinkToFit="1"/>
    </xf>
    <xf numFmtId="179" fontId="6" fillId="0" borderId="1" xfId="0" applyNumberFormat="1" applyFont="1" applyFill="1" applyBorder="1" applyAlignment="1">
      <alignment horizontal="right" vertical="center" shrinkToFit="1"/>
    </xf>
    <xf numFmtId="0" fontId="0" fillId="0" borderId="7" xfId="0" applyNumberFormat="1" applyFont="1" applyBorder="1" applyAlignment="1">
      <alignment horizontal="distributed" vertical="center" indent="1" shrinkToFit="1"/>
    </xf>
    <xf numFmtId="0" fontId="0" fillId="0" borderId="7" xfId="40" applyFont="1" applyBorder="1" applyAlignment="1">
      <alignment horizontal="distributed" vertical="center" indent="1" shrinkToFit="1"/>
      <protection/>
    </xf>
    <xf numFmtId="0" fontId="0" fillId="0" borderId="7" xfId="0" applyNumberFormat="1" applyFont="1" applyBorder="1" applyAlignment="1">
      <alignment horizontal="distributed" vertical="center" indent="1" shrinkToFit="1"/>
    </xf>
    <xf numFmtId="0" fontId="0" fillId="0" borderId="7" xfId="40" applyFont="1" applyBorder="1" applyAlignment="1">
      <alignment horizontal="distributed" vertical="center" indent="1" shrinkToFit="1"/>
      <protection/>
    </xf>
    <xf numFmtId="0" fontId="8" fillId="0" borderId="7" xfId="0" applyNumberFormat="1" applyFont="1" applyBorder="1" applyAlignment="1">
      <alignment horizontal="distributed" vertical="center" indent="1" shrinkToFit="1"/>
    </xf>
    <xf numFmtId="0" fontId="0" fillId="0" borderId="9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87" fontId="0" fillId="0" borderId="0" xfId="0" applyNumberFormat="1" applyFont="1" applyAlignment="1">
      <alignment horizontal="right" vertical="center" indent="1"/>
    </xf>
    <xf numFmtId="187" fontId="0" fillId="0" borderId="8" xfId="17" applyNumberFormat="1" applyFont="1" applyBorder="1" applyAlignment="1">
      <alignment horizontal="right" vertical="center" indent="1"/>
    </xf>
    <xf numFmtId="187" fontId="8" fillId="0" borderId="8" xfId="17" applyNumberFormat="1" applyFont="1" applyBorder="1" applyAlignment="1">
      <alignment horizontal="right" vertical="center" indent="1"/>
    </xf>
    <xf numFmtId="187" fontId="8" fillId="0" borderId="7" xfId="17" applyNumberFormat="1" applyFont="1" applyBorder="1" applyAlignment="1">
      <alignment horizontal="right" vertical="center" indent="1"/>
    </xf>
    <xf numFmtId="187" fontId="6" fillId="0" borderId="10" xfId="17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176" fontId="8" fillId="0" borderId="0" xfId="17" applyNumberFormat="1" applyFont="1" applyBorder="1" applyAlignment="1">
      <alignment horizontal="right" vertical="center" indent="1"/>
    </xf>
    <xf numFmtId="179" fontId="0" fillId="0" borderId="0" xfId="17" applyNumberFormat="1" applyFont="1" applyBorder="1" applyAlignment="1">
      <alignment horizontal="right" vertical="center" indent="2"/>
    </xf>
    <xf numFmtId="179" fontId="0" fillId="0" borderId="8" xfId="17" applyNumberFormat="1" applyFont="1" applyBorder="1" applyAlignment="1">
      <alignment horizontal="right" vertical="center" indent="2"/>
    </xf>
    <xf numFmtId="179" fontId="8" fillId="0" borderId="8" xfId="17" applyNumberFormat="1" applyFont="1" applyBorder="1" applyAlignment="1">
      <alignment horizontal="right" vertical="center" indent="2"/>
    </xf>
    <xf numFmtId="179" fontId="8" fillId="0" borderId="0" xfId="17" applyNumberFormat="1" applyFont="1" applyBorder="1" applyAlignment="1">
      <alignment horizontal="right" vertical="center" indent="2"/>
    </xf>
    <xf numFmtId="179" fontId="6" fillId="0" borderId="10" xfId="17" applyNumberFormat="1" applyFont="1" applyBorder="1" applyAlignment="1">
      <alignment horizontal="right" vertical="center" indent="2"/>
    </xf>
    <xf numFmtId="179" fontId="6" fillId="0" borderId="1" xfId="17" applyNumberFormat="1" applyFont="1" applyBorder="1" applyAlignment="1">
      <alignment horizontal="right" vertical="center" indent="2"/>
    </xf>
    <xf numFmtId="196" fontId="0" fillId="0" borderId="8" xfId="17" applyNumberFormat="1" applyFont="1" applyBorder="1" applyAlignment="1">
      <alignment horizontal="right" vertical="center" indent="6"/>
    </xf>
    <xf numFmtId="196" fontId="0" fillId="0" borderId="0" xfId="17" applyNumberFormat="1" applyFont="1" applyBorder="1" applyAlignment="1">
      <alignment horizontal="right" vertical="center" indent="6"/>
    </xf>
    <xf numFmtId="196" fontId="0" fillId="0" borderId="0" xfId="0" applyNumberFormat="1" applyFont="1" applyAlignment="1">
      <alignment horizontal="right" vertical="center" indent="6"/>
    </xf>
    <xf numFmtId="196" fontId="0" fillId="0" borderId="0" xfId="0" applyNumberFormat="1" applyFont="1" applyBorder="1" applyAlignment="1">
      <alignment horizontal="right" vertical="center" indent="6"/>
    </xf>
    <xf numFmtId="196" fontId="8" fillId="0" borderId="8" xfId="17" applyNumberFormat="1" applyFont="1" applyBorder="1" applyAlignment="1">
      <alignment horizontal="right" vertical="center" indent="6"/>
    </xf>
    <xf numFmtId="196" fontId="8" fillId="0" borderId="0" xfId="17" applyNumberFormat="1" applyFont="1" applyBorder="1" applyAlignment="1">
      <alignment horizontal="right" vertical="center" indent="6"/>
    </xf>
    <xf numFmtId="196" fontId="8" fillId="0" borderId="0" xfId="0" applyNumberFormat="1" applyFont="1" applyBorder="1" applyAlignment="1">
      <alignment horizontal="right" vertical="center" indent="6"/>
    </xf>
    <xf numFmtId="196" fontId="6" fillId="0" borderId="1" xfId="17" applyNumberFormat="1" applyFont="1" applyBorder="1" applyAlignment="1">
      <alignment horizontal="right" vertical="center" indent="6"/>
    </xf>
    <xf numFmtId="190" fontId="0" fillId="0" borderId="0" xfId="27" applyNumberFormat="1" applyFont="1" applyBorder="1" applyAlignment="1" quotePrefix="1">
      <alignment horizontal="right" vertical="center" indent="1"/>
    </xf>
    <xf numFmtId="190" fontId="0" fillId="0" borderId="0" xfId="36" applyNumberFormat="1" applyFont="1" applyBorder="1" applyAlignment="1" quotePrefix="1">
      <alignment horizontal="right" vertical="center" indent="1"/>
      <protection/>
    </xf>
    <xf numFmtId="190" fontId="0" fillId="0" borderId="8" xfId="17" applyNumberFormat="1" applyFont="1" applyBorder="1" applyAlignment="1">
      <alignment horizontal="right" vertical="center" indent="1"/>
    </xf>
    <xf numFmtId="190" fontId="8" fillId="0" borderId="8" xfId="17" applyNumberFormat="1" applyFont="1" applyBorder="1" applyAlignment="1">
      <alignment horizontal="right" vertical="center" indent="1"/>
    </xf>
    <xf numFmtId="190" fontId="8" fillId="0" borderId="0" xfId="27" applyNumberFormat="1" applyFont="1" applyBorder="1" applyAlignment="1" quotePrefix="1">
      <alignment horizontal="right" vertical="center" indent="1"/>
    </xf>
    <xf numFmtId="190" fontId="0" fillId="0" borderId="12" xfId="17" applyNumberFormat="1" applyFont="1" applyBorder="1" applyAlignment="1">
      <alignment horizontal="right" vertical="center" indent="1"/>
    </xf>
    <xf numFmtId="190" fontId="0" fillId="0" borderId="7" xfId="36" applyNumberFormat="1" applyFont="1" applyBorder="1" applyAlignment="1" quotePrefix="1">
      <alignment horizontal="right" vertical="center" indent="1"/>
      <protection/>
    </xf>
    <xf numFmtId="190" fontId="0" fillId="0" borderId="7" xfId="17" applyNumberFormat="1" applyFont="1" applyBorder="1" applyAlignment="1">
      <alignment horizontal="right" vertical="center" indent="1"/>
    </xf>
    <xf numFmtId="190" fontId="8" fillId="0" borderId="7" xfId="17" applyNumberFormat="1" applyFont="1" applyBorder="1" applyAlignment="1">
      <alignment horizontal="right" vertical="center" indent="1"/>
    </xf>
    <xf numFmtId="190" fontId="8" fillId="0" borderId="0" xfId="27" applyNumberFormat="1" applyFont="1" applyBorder="1" applyAlignment="1">
      <alignment horizontal="right" vertical="center" indent="1"/>
    </xf>
    <xf numFmtId="190" fontId="8" fillId="0" borderId="7" xfId="27" applyNumberFormat="1" applyFont="1" applyBorder="1" applyAlignment="1">
      <alignment horizontal="right" vertical="center" indent="1"/>
    </xf>
    <xf numFmtId="190" fontId="6" fillId="0" borderId="3" xfId="17" applyNumberFormat="1" applyFont="1" applyBorder="1" applyAlignment="1">
      <alignment horizontal="right" vertical="center" indent="1"/>
    </xf>
    <xf numFmtId="3" fontId="8" fillId="0" borderId="0" xfId="0" applyNumberFormat="1" applyFont="1" applyBorder="1" applyAlignment="1">
      <alignment horizontal="right" vertical="center" indent="1"/>
    </xf>
    <xf numFmtId="3" fontId="8" fillId="0" borderId="0" xfId="28" applyNumberFormat="1" applyFont="1" applyBorder="1" applyAlignment="1" quotePrefix="1">
      <alignment horizontal="right" vertical="center" indent="1"/>
    </xf>
    <xf numFmtId="176" fontId="8" fillId="0" borderId="0" xfId="17" applyNumberFormat="1" applyFont="1" applyBorder="1" applyAlignment="1">
      <alignment horizontal="right" vertical="center" indent="1" shrinkToFit="1"/>
    </xf>
    <xf numFmtId="176" fontId="6" fillId="0" borderId="1" xfId="17" applyNumberFormat="1" applyFont="1" applyBorder="1" applyAlignment="1">
      <alignment horizontal="right" vertical="center" indent="1"/>
    </xf>
    <xf numFmtId="176" fontId="6" fillId="0" borderId="1" xfId="17" applyNumberFormat="1" applyFont="1" applyBorder="1" applyAlignment="1">
      <alignment horizontal="right" vertical="center" indent="1" shrinkToFit="1"/>
    </xf>
    <xf numFmtId="176" fontId="0" fillId="0" borderId="2" xfId="0" applyNumberFormat="1" applyFont="1" applyBorder="1" applyAlignment="1">
      <alignment horizontal="right" vertical="center" indent="2"/>
    </xf>
    <xf numFmtId="176" fontId="0" fillId="0" borderId="12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 indent="2"/>
    </xf>
    <xf numFmtId="176" fontId="0" fillId="0" borderId="7" xfId="0" applyNumberFormat="1" applyFont="1" applyBorder="1" applyAlignment="1">
      <alignment horizontal="right" vertical="center" indent="2"/>
    </xf>
    <xf numFmtId="176" fontId="8" fillId="0" borderId="0" xfId="0" applyNumberFormat="1" applyFont="1" applyBorder="1" applyAlignment="1">
      <alignment horizontal="right" vertical="center" indent="2"/>
    </xf>
    <xf numFmtId="176" fontId="8" fillId="0" borderId="7" xfId="0" applyNumberFormat="1" applyFont="1" applyBorder="1" applyAlignment="1">
      <alignment horizontal="right" vertical="center" indent="2"/>
    </xf>
    <xf numFmtId="176" fontId="6" fillId="0" borderId="1" xfId="0" applyNumberFormat="1" applyFont="1" applyBorder="1" applyAlignment="1">
      <alignment horizontal="right" vertical="center" indent="2"/>
    </xf>
    <xf numFmtId="176" fontId="6" fillId="0" borderId="3" xfId="0" applyNumberFormat="1" applyFont="1" applyBorder="1" applyAlignment="1">
      <alignment horizontal="right" vertical="center" indent="2"/>
    </xf>
    <xf numFmtId="176" fontId="0" fillId="0" borderId="9" xfId="0" applyNumberFormat="1" applyFont="1" applyBorder="1" applyAlignment="1">
      <alignment horizontal="right" vertical="center" indent="2"/>
    </xf>
    <xf numFmtId="3" fontId="0" fillId="0" borderId="8" xfId="36" applyNumberFormat="1" applyFont="1" applyBorder="1" applyAlignment="1">
      <alignment horizontal="right" vertical="center" indent="2"/>
      <protection/>
    </xf>
    <xf numFmtId="176" fontId="0" fillId="0" borderId="8" xfId="0" applyNumberFormat="1" applyFont="1" applyBorder="1" applyAlignment="1">
      <alignment horizontal="right" vertical="center" indent="2"/>
    </xf>
    <xf numFmtId="176" fontId="8" fillId="0" borderId="8" xfId="0" applyNumberFormat="1" applyFont="1" applyBorder="1" applyAlignment="1">
      <alignment horizontal="right" vertical="center" indent="2"/>
    </xf>
    <xf numFmtId="176" fontId="6" fillId="0" borderId="10" xfId="0" applyNumberFormat="1" applyFont="1" applyBorder="1" applyAlignment="1">
      <alignment horizontal="right" vertical="center" indent="2"/>
    </xf>
    <xf numFmtId="179" fontId="0" fillId="0" borderId="8" xfId="0" applyNumberFormat="1" applyFont="1" applyFill="1" applyBorder="1" applyAlignment="1">
      <alignment horizontal="center" vertical="center"/>
    </xf>
    <xf numFmtId="204" fontId="0" fillId="0" borderId="0" xfId="0" applyNumberFormat="1" applyFont="1" applyFill="1" applyBorder="1" applyAlignment="1">
      <alignment horizontal="center" vertical="center" shrinkToFit="1"/>
    </xf>
    <xf numFmtId="179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204" fontId="8" fillId="0" borderId="0" xfId="0" applyNumberFormat="1" applyFont="1" applyFill="1" applyBorder="1" applyAlignment="1">
      <alignment horizontal="center" vertical="center" shrinkToFit="1"/>
    </xf>
    <xf numFmtId="179" fontId="8" fillId="0" borderId="7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 shrinkToFit="1"/>
    </xf>
    <xf numFmtId="178" fontId="8" fillId="0" borderId="7" xfId="0" applyNumberFormat="1" applyFont="1" applyFill="1" applyBorder="1" applyAlignment="1">
      <alignment horizontal="center" vertical="center" shrinkToFit="1"/>
    </xf>
    <xf numFmtId="178" fontId="6" fillId="0" borderId="10" xfId="0" applyNumberFormat="1" applyFont="1" applyFill="1" applyBorder="1" applyAlignment="1">
      <alignment horizontal="center" vertical="center" shrinkToFit="1"/>
    </xf>
    <xf numFmtId="178" fontId="6" fillId="0" borderId="1" xfId="0" applyNumberFormat="1" applyFont="1" applyFill="1" applyBorder="1" applyAlignment="1">
      <alignment horizontal="center" vertical="center" shrinkToFit="1"/>
    </xf>
    <xf numFmtId="204" fontId="6" fillId="0" borderId="1" xfId="0" applyNumberFormat="1" applyFont="1" applyFill="1" applyBorder="1" applyAlignment="1">
      <alignment horizontal="center" vertical="center" shrinkToFit="1"/>
    </xf>
    <xf numFmtId="178" fontId="6" fillId="0" borderId="3" xfId="0" applyNumberFormat="1" applyFont="1" applyFill="1" applyBorder="1" applyAlignment="1">
      <alignment horizontal="center" vertical="center" shrinkToFit="1"/>
    </xf>
    <xf numFmtId="178" fontId="0" fillId="0" borderId="7" xfId="0" applyNumberFormat="1" applyFont="1" applyFill="1" applyBorder="1" applyAlignment="1">
      <alignment horizontal="center" vertical="center" shrinkToFit="1"/>
    </xf>
    <xf numFmtId="179" fontId="6" fillId="0" borderId="8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92" fontId="0" fillId="0" borderId="8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192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193" fontId="6" fillId="0" borderId="0" xfId="0" applyNumberFormat="1" applyFont="1" applyFill="1" applyBorder="1" applyAlignment="1">
      <alignment horizontal="center" vertical="center"/>
    </xf>
    <xf numFmtId="193" fontId="6" fillId="0" borderId="1" xfId="0" applyNumberFormat="1" applyFont="1" applyFill="1" applyBorder="1" applyAlignment="1">
      <alignment horizontal="center" vertical="center"/>
    </xf>
    <xf numFmtId="193" fontId="6" fillId="0" borderId="1" xfId="0" applyNumberFormat="1" applyFont="1" applyFill="1" applyBorder="1" applyAlignment="1">
      <alignment horizontal="center" vertical="center" shrinkToFit="1"/>
    </xf>
    <xf numFmtId="41" fontId="6" fillId="0" borderId="1" xfId="17" applyFont="1" applyFill="1" applyBorder="1" applyAlignment="1">
      <alignment horizontal="center" vertical="center" shrinkToFit="1"/>
    </xf>
    <xf numFmtId="193" fontId="6" fillId="0" borderId="3" xfId="0" applyNumberFormat="1" applyFont="1" applyFill="1" applyBorder="1" applyAlignment="1">
      <alignment horizontal="center" vertical="center" shrinkToFit="1"/>
    </xf>
    <xf numFmtId="178" fontId="6" fillId="0" borderId="3" xfId="0" applyNumberFormat="1" applyFont="1" applyFill="1" applyBorder="1" applyAlignment="1">
      <alignment horizontal="center" vertical="center"/>
    </xf>
    <xf numFmtId="179" fontId="0" fillId="0" borderId="8" xfId="0" applyNumberFormat="1" applyFont="1" applyBorder="1" applyAlignment="1">
      <alignment horizontal="right" vertical="center" indent="1" shrinkToFit="1"/>
    </xf>
    <xf numFmtId="205" fontId="0" fillId="0" borderId="0" xfId="0" applyNumberFormat="1" applyFont="1" applyBorder="1" applyAlignment="1">
      <alignment horizontal="right" vertical="center" indent="1" shrinkToFit="1"/>
    </xf>
    <xf numFmtId="179" fontId="0" fillId="0" borderId="0" xfId="0" applyNumberFormat="1" applyFont="1" applyBorder="1" applyAlignment="1">
      <alignment horizontal="right" vertical="center" indent="1" shrinkToFit="1"/>
    </xf>
    <xf numFmtId="192" fontId="8" fillId="0" borderId="8" xfId="0" applyNumberFormat="1" applyFont="1" applyFill="1" applyBorder="1" applyAlignment="1">
      <alignment horizontal="right" vertical="center" indent="1" shrinkToFit="1"/>
    </xf>
    <xf numFmtId="206" fontId="8" fillId="0" borderId="0" xfId="0" applyNumberFormat="1" applyFont="1" applyFill="1" applyBorder="1" applyAlignment="1">
      <alignment horizontal="right" vertical="center" indent="1" shrinkToFit="1"/>
    </xf>
    <xf numFmtId="207" fontId="8" fillId="0" borderId="0" xfId="0" applyNumberFormat="1" applyFont="1" applyFill="1" applyBorder="1" applyAlignment="1">
      <alignment horizontal="right" vertical="center" indent="1" shrinkToFit="1"/>
    </xf>
    <xf numFmtId="192" fontId="6" fillId="0" borderId="10" xfId="0" applyNumberFormat="1" applyFont="1" applyFill="1" applyBorder="1" applyAlignment="1">
      <alignment horizontal="right" vertical="center" indent="1" shrinkToFit="1"/>
    </xf>
    <xf numFmtId="206" fontId="6" fillId="0" borderId="1" xfId="0" applyNumberFormat="1" applyFont="1" applyFill="1" applyBorder="1" applyAlignment="1">
      <alignment horizontal="right" vertical="center" indent="1" shrinkToFit="1"/>
    </xf>
    <xf numFmtId="207" fontId="6" fillId="0" borderId="1" xfId="0" applyNumberFormat="1" applyFont="1" applyFill="1" applyBorder="1" applyAlignment="1">
      <alignment horizontal="right" vertical="center" indent="1" shrinkToFit="1"/>
    </xf>
    <xf numFmtId="205" fontId="0" fillId="0" borderId="0" xfId="0" applyNumberFormat="1" applyFont="1" applyBorder="1" applyAlignment="1">
      <alignment horizontal="right" vertical="center" shrinkToFit="1"/>
    </xf>
    <xf numFmtId="206" fontId="8" fillId="0" borderId="0" xfId="0" applyNumberFormat="1" applyFont="1" applyFill="1" applyBorder="1" applyAlignment="1">
      <alignment horizontal="right" vertical="center" shrinkToFit="1"/>
    </xf>
    <xf numFmtId="206" fontId="6" fillId="0" borderId="1" xfId="0" applyNumberFormat="1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 quotePrefix="1">
      <alignment horizontal="left" vertical="center"/>
    </xf>
    <xf numFmtId="0" fontId="0" fillId="0" borderId="7" xfId="0" applyFont="1" applyBorder="1" applyAlignment="1">
      <alignment horizontal="distributed" vertical="center" shrinkToFit="1"/>
    </xf>
    <xf numFmtId="187" fontId="8" fillId="0" borderId="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Alignment="1">
      <alignment horizontal="right" vertical="center" shrinkToFit="1"/>
    </xf>
    <xf numFmtId="179" fontId="0" fillId="0" borderId="12" xfId="0" applyNumberFormat="1" applyFont="1" applyBorder="1" applyAlignment="1">
      <alignment horizontal="right" vertical="center" shrinkToFit="1"/>
    </xf>
    <xf numFmtId="189" fontId="0" fillId="0" borderId="0" xfId="0" applyNumberFormat="1" applyFont="1" applyAlignment="1">
      <alignment horizontal="right" vertical="center" shrinkToFit="1"/>
    </xf>
    <xf numFmtId="209" fontId="0" fillId="0" borderId="0" xfId="0" applyNumberFormat="1" applyFont="1" applyAlignment="1">
      <alignment horizontal="right" vertical="center" shrinkToFit="1"/>
    </xf>
    <xf numFmtId="179" fontId="0" fillId="0" borderId="7" xfId="0" applyNumberFormat="1" applyFont="1" applyBorder="1" applyAlignment="1">
      <alignment horizontal="right" vertical="center" shrinkToFit="1"/>
    </xf>
    <xf numFmtId="178" fontId="0" fillId="0" borderId="8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right" vertical="center"/>
    </xf>
    <xf numFmtId="187" fontId="6" fillId="0" borderId="1" xfId="0" applyNumberFormat="1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center" vertical="center" shrinkToFit="1"/>
    </xf>
    <xf numFmtId="192" fontId="6" fillId="0" borderId="0" xfId="0" applyNumberFormat="1" applyFont="1" applyFill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192" fontId="0" fillId="0" borderId="0" xfId="0" applyNumberFormat="1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92" fontId="0" fillId="0" borderId="1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192" fontId="6" fillId="0" borderId="0" xfId="0" applyNumberFormat="1" applyFont="1" applyFill="1" applyAlignment="1">
      <alignment horizontal="right" vertical="center" indent="1" shrinkToFit="1"/>
    </xf>
    <xf numFmtId="192" fontId="8" fillId="0" borderId="0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Alignment="1">
      <alignment horizontal="right" vertical="center" indent="1" shrinkToFit="1"/>
    </xf>
    <xf numFmtId="187" fontId="6" fillId="0" borderId="0" xfId="0" applyNumberFormat="1" applyFont="1" applyFill="1" applyBorder="1" applyAlignment="1">
      <alignment horizontal="right" vertical="center" indent="1" shrinkToFit="1"/>
    </xf>
    <xf numFmtId="187" fontId="6" fillId="0" borderId="0" xfId="0" applyNumberFormat="1" applyFont="1" applyFill="1" applyAlignment="1">
      <alignment horizontal="right" vertical="center" indent="1" shrinkToFit="1"/>
    </xf>
    <xf numFmtId="192" fontId="6" fillId="0" borderId="1" xfId="0" applyNumberFormat="1" applyFont="1" applyFill="1" applyBorder="1" applyAlignment="1">
      <alignment horizontal="right" vertical="center" indent="1" shrinkToFit="1"/>
    </xf>
    <xf numFmtId="0" fontId="0" fillId="0" borderId="7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200" fontId="0" fillId="0" borderId="0" xfId="0" applyNumberFormat="1" applyFont="1" applyFill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200" fontId="0" fillId="0" borderId="0" xfId="0" applyNumberFormat="1" applyFont="1" applyFill="1" applyAlignment="1">
      <alignment horizontal="right" vertical="center" indent="1" shrinkToFit="1"/>
    </xf>
    <xf numFmtId="176" fontId="0" fillId="0" borderId="0" xfId="0" applyNumberFormat="1" applyFont="1" applyFill="1" applyAlignment="1">
      <alignment horizontal="right" vertical="center" indent="1" shrinkToFit="1"/>
    </xf>
    <xf numFmtId="192" fontId="0" fillId="0" borderId="0" xfId="0" applyNumberFormat="1" applyFont="1" applyFill="1" applyAlignment="1">
      <alignment horizontal="right" vertical="center" indent="1" shrinkToFit="1"/>
    </xf>
    <xf numFmtId="184" fontId="6" fillId="0" borderId="0" xfId="0" applyNumberFormat="1" applyFont="1" applyFill="1" applyAlignment="1">
      <alignment horizontal="right" vertical="center" indent="1" shrinkToFit="1"/>
    </xf>
    <xf numFmtId="176" fontId="6" fillId="0" borderId="0" xfId="0" applyNumberFormat="1" applyFont="1" applyFill="1" applyAlignment="1">
      <alignment horizontal="right" vertical="center" indent="1" shrinkToFit="1"/>
    </xf>
    <xf numFmtId="184" fontId="0" fillId="0" borderId="0" xfId="0" applyNumberFormat="1" applyFont="1" applyFill="1" applyAlignment="1">
      <alignment horizontal="right" vertical="center" indent="1" shrinkToFit="1"/>
    </xf>
    <xf numFmtId="184" fontId="0" fillId="0" borderId="10" xfId="0" applyNumberFormat="1" applyFont="1" applyFill="1" applyBorder="1" applyAlignment="1">
      <alignment horizontal="right" vertical="center" indent="1" shrinkToFit="1"/>
    </xf>
    <xf numFmtId="176" fontId="0" fillId="0" borderId="1" xfId="0" applyNumberFormat="1" applyFont="1" applyFill="1" applyBorder="1" applyAlignment="1">
      <alignment horizontal="right" vertical="center" indent="1" shrinkToFit="1"/>
    </xf>
    <xf numFmtId="192" fontId="0" fillId="0" borderId="1" xfId="0" applyNumberFormat="1" applyFont="1" applyFill="1" applyBorder="1" applyAlignment="1">
      <alignment horizontal="right" vertical="center" indent="1" shrinkToFit="1"/>
    </xf>
    <xf numFmtId="49" fontId="0" fillId="0" borderId="0" xfId="0" applyNumberFormat="1" applyFont="1" applyFill="1" applyAlignment="1">
      <alignment horizontal="right" vertical="center" indent="1" shrinkToFit="1"/>
    </xf>
    <xf numFmtId="192" fontId="0" fillId="0" borderId="0" xfId="17" applyNumberFormat="1" applyFont="1" applyFill="1" applyAlignment="1">
      <alignment horizontal="right" vertical="center" indent="1" shrinkToFit="1"/>
    </xf>
    <xf numFmtId="184" fontId="0" fillId="0" borderId="1" xfId="0" applyNumberFormat="1" applyFont="1" applyFill="1" applyBorder="1" applyAlignment="1">
      <alignment horizontal="right" vertical="center" inden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176" fontId="0" fillId="0" borderId="8" xfId="0" applyNumberFormat="1" applyFont="1" applyFill="1" applyBorder="1" applyAlignment="1">
      <alignment horizontal="right" vertical="center" indent="1" shrinkToFit="1"/>
    </xf>
    <xf numFmtId="0" fontId="0" fillId="0" borderId="0" xfId="0" applyFont="1" applyFill="1" applyBorder="1" applyAlignment="1">
      <alignment horizontal="right" vertical="center" indent="1" shrinkToFit="1"/>
    </xf>
    <xf numFmtId="192" fontId="0" fillId="0" borderId="0" xfId="0" applyNumberFormat="1" applyFont="1" applyFill="1" applyBorder="1" applyAlignment="1">
      <alignment horizontal="right" vertical="center" indent="1" shrinkToFit="1"/>
    </xf>
    <xf numFmtId="192" fontId="0" fillId="0" borderId="7" xfId="0" applyNumberFormat="1" applyFont="1" applyFill="1" applyBorder="1" applyAlignment="1">
      <alignment horizontal="right" vertical="center" indent="1" shrinkToFit="1"/>
    </xf>
    <xf numFmtId="192" fontId="0" fillId="0" borderId="8" xfId="0" applyNumberFormat="1" applyFont="1" applyFill="1" applyBorder="1" applyAlignment="1">
      <alignment horizontal="right" vertical="center" indent="1" shrinkToFit="1"/>
    </xf>
    <xf numFmtId="176" fontId="6" fillId="0" borderId="10" xfId="0" applyNumberFormat="1" applyFont="1" applyFill="1" applyBorder="1" applyAlignment="1">
      <alignment horizontal="right" vertical="center" indent="1" shrinkToFit="1"/>
    </xf>
    <xf numFmtId="188" fontId="6" fillId="0" borderId="1" xfId="0" applyNumberFormat="1" applyFont="1" applyFill="1" applyBorder="1" applyAlignment="1">
      <alignment horizontal="right" vertical="center" indent="1" shrinkToFit="1"/>
    </xf>
    <xf numFmtId="187" fontId="0" fillId="0" borderId="8" xfId="17" applyNumberFormat="1" applyFont="1" applyBorder="1" applyAlignment="1">
      <alignment horizontal="right" vertical="center" indent="2"/>
    </xf>
    <xf numFmtId="187" fontId="0" fillId="0" borderId="0" xfId="17" applyNumberFormat="1" applyFont="1" applyBorder="1" applyAlignment="1">
      <alignment horizontal="right" vertical="center" indent="2"/>
    </xf>
    <xf numFmtId="187" fontId="0" fillId="0" borderId="8" xfId="34" applyNumberFormat="1" applyFont="1" applyBorder="1" applyAlignment="1">
      <alignment horizontal="right" vertical="center" indent="2"/>
      <protection/>
    </xf>
    <xf numFmtId="187" fontId="0" fillId="0" borderId="0" xfId="34" applyNumberFormat="1" applyFont="1" applyBorder="1" applyAlignment="1">
      <alignment horizontal="right" vertical="center" indent="2"/>
      <protection/>
    </xf>
    <xf numFmtId="187" fontId="8" fillId="0" borderId="8" xfId="17" applyNumberFormat="1" applyFont="1" applyBorder="1" applyAlignment="1">
      <alignment horizontal="right" vertical="center" indent="2"/>
    </xf>
    <xf numFmtId="187" fontId="8" fillId="0" borderId="0" xfId="17" applyNumberFormat="1" applyFont="1" applyBorder="1" applyAlignment="1">
      <alignment horizontal="right" vertical="center" indent="2"/>
    </xf>
    <xf numFmtId="187" fontId="0" fillId="0" borderId="8" xfId="34" applyNumberFormat="1" applyFont="1" applyBorder="1" applyAlignment="1">
      <alignment horizontal="right" vertical="center" indent="2"/>
      <protection/>
    </xf>
    <xf numFmtId="187" fontId="0" fillId="0" borderId="0" xfId="34" applyNumberFormat="1" applyFont="1" applyBorder="1" applyAlignment="1">
      <alignment horizontal="right" vertical="center" indent="2"/>
      <protection/>
    </xf>
    <xf numFmtId="187" fontId="8" fillId="0" borderId="8" xfId="17" applyNumberFormat="1" applyFont="1" applyFill="1" applyBorder="1" applyAlignment="1">
      <alignment horizontal="right" vertical="center" indent="2" shrinkToFit="1"/>
    </xf>
    <xf numFmtId="187" fontId="8" fillId="0" borderId="0" xfId="17" applyNumberFormat="1" applyFont="1" applyFill="1" applyBorder="1" applyAlignment="1">
      <alignment horizontal="right" vertical="center" indent="2" shrinkToFit="1"/>
    </xf>
    <xf numFmtId="187" fontId="6" fillId="0" borderId="1" xfId="0" applyNumberFormat="1" applyFont="1" applyFill="1" applyBorder="1" applyAlignment="1">
      <alignment horizontal="right" vertical="center" indent="2" shrinkToFit="1"/>
    </xf>
    <xf numFmtId="187" fontId="0" fillId="0" borderId="0" xfId="0" applyNumberFormat="1" applyFont="1" applyBorder="1" applyAlignment="1">
      <alignment horizontal="right" vertical="center" indent="3"/>
    </xf>
    <xf numFmtId="187" fontId="0" fillId="0" borderId="7" xfId="0" applyNumberFormat="1" applyFont="1" applyBorder="1" applyAlignment="1">
      <alignment horizontal="right" vertical="center" indent="3"/>
    </xf>
    <xf numFmtId="187" fontId="0" fillId="0" borderId="0" xfId="23" applyNumberFormat="1" applyFont="1" applyBorder="1" applyAlignment="1" quotePrefix="1">
      <alignment horizontal="right" vertical="center" indent="3"/>
    </xf>
    <xf numFmtId="187" fontId="0" fillId="0" borderId="0" xfId="34" applyNumberFormat="1" applyFont="1" applyBorder="1" applyAlignment="1">
      <alignment horizontal="right" vertical="center" indent="3"/>
      <protection/>
    </xf>
    <xf numFmtId="187" fontId="0" fillId="0" borderId="7" xfId="34" applyNumberFormat="1" applyFont="1" applyBorder="1" applyAlignment="1">
      <alignment horizontal="right" vertical="center" indent="3"/>
      <protection/>
    </xf>
    <xf numFmtId="187" fontId="8" fillId="0" borderId="0" xfId="0" applyNumberFormat="1" applyFont="1" applyBorder="1" applyAlignment="1">
      <alignment horizontal="right" vertical="center" indent="3" shrinkToFit="1"/>
    </xf>
    <xf numFmtId="187" fontId="8" fillId="0" borderId="7" xfId="0" applyNumberFormat="1" applyFont="1" applyBorder="1" applyAlignment="1">
      <alignment horizontal="right" vertical="center" indent="3"/>
    </xf>
    <xf numFmtId="187" fontId="0" fillId="0" borderId="0" xfId="23" applyNumberFormat="1" applyFont="1" applyBorder="1" applyAlignment="1" quotePrefix="1">
      <alignment horizontal="right" vertical="center" indent="3"/>
    </xf>
    <xf numFmtId="187" fontId="0" fillId="0" borderId="0" xfId="34" applyNumberFormat="1" applyFont="1" applyBorder="1" applyAlignment="1">
      <alignment horizontal="right" vertical="center" indent="3"/>
      <protection/>
    </xf>
    <xf numFmtId="187" fontId="0" fillId="0" borderId="7" xfId="34" applyNumberFormat="1" applyFont="1" applyBorder="1" applyAlignment="1">
      <alignment horizontal="right" vertical="center" indent="3"/>
      <protection/>
    </xf>
    <xf numFmtId="187" fontId="8" fillId="0" borderId="0" xfId="0" applyNumberFormat="1" applyFont="1" applyFill="1" applyBorder="1" applyAlignment="1">
      <alignment horizontal="right" vertical="center" indent="3" shrinkToFit="1"/>
    </xf>
    <xf numFmtId="187" fontId="8" fillId="0" borderId="7" xfId="0" applyNumberFormat="1" applyFont="1" applyFill="1" applyBorder="1" applyAlignment="1">
      <alignment horizontal="right" vertical="center" indent="3" shrinkToFit="1"/>
    </xf>
    <xf numFmtId="187" fontId="6" fillId="0" borderId="1" xfId="0" applyNumberFormat="1" applyFont="1" applyFill="1" applyBorder="1" applyAlignment="1">
      <alignment horizontal="right" vertical="center" indent="3" shrinkToFit="1"/>
    </xf>
    <xf numFmtId="187" fontId="0" fillId="0" borderId="0" xfId="0" applyNumberFormat="1" applyFont="1" applyBorder="1" applyAlignment="1">
      <alignment horizontal="center" vertical="center"/>
    </xf>
    <xf numFmtId="187" fontId="0" fillId="0" borderId="0" xfId="34" applyNumberFormat="1" applyFont="1" applyBorder="1" applyAlignment="1">
      <alignment horizontal="center" vertical="center"/>
      <protection/>
    </xf>
    <xf numFmtId="187" fontId="8" fillId="0" borderId="0" xfId="0" applyNumberFormat="1" applyFont="1" applyBorder="1" applyAlignment="1">
      <alignment horizontal="center" vertical="center" shrinkToFit="1"/>
    </xf>
    <xf numFmtId="187" fontId="0" fillId="0" borderId="0" xfId="34" applyNumberFormat="1" applyFont="1" applyBorder="1" applyAlignment="1">
      <alignment horizontal="center" vertical="center"/>
      <protection/>
    </xf>
    <xf numFmtId="187" fontId="0" fillId="0" borderId="0" xfId="17" applyNumberFormat="1" applyFont="1" applyBorder="1" applyAlignment="1">
      <alignment horizontal="right" vertical="center" indent="3"/>
    </xf>
    <xf numFmtId="187" fontId="8" fillId="0" borderId="0" xfId="17" applyNumberFormat="1" applyFont="1" applyBorder="1" applyAlignment="1">
      <alignment horizontal="right" vertical="center" indent="3"/>
    </xf>
    <xf numFmtId="187" fontId="8" fillId="0" borderId="0" xfId="17" applyNumberFormat="1" applyFont="1" applyFill="1" applyBorder="1" applyAlignment="1">
      <alignment horizontal="right" vertical="center" indent="3" shrinkToFit="1"/>
    </xf>
    <xf numFmtId="187" fontId="0" fillId="0" borderId="0" xfId="0" applyNumberFormat="1" applyFont="1" applyFill="1" applyAlignment="1">
      <alignment horizontal="right" vertical="center" indent="2"/>
    </xf>
    <xf numFmtId="187" fontId="0" fillId="0" borderId="0" xfId="0" applyNumberFormat="1" applyFont="1" applyFill="1" applyBorder="1" applyAlignment="1">
      <alignment horizontal="right" vertical="center" indent="2"/>
    </xf>
    <xf numFmtId="187" fontId="6" fillId="0" borderId="1" xfId="0" applyNumberFormat="1" applyFont="1" applyFill="1" applyBorder="1" applyAlignment="1">
      <alignment horizontal="right" vertical="center" indent="2"/>
    </xf>
    <xf numFmtId="189" fontId="0" fillId="0" borderId="0" xfId="17" applyNumberFormat="1" applyFont="1" applyBorder="1" applyAlignment="1">
      <alignment horizontal="right" vertical="center" indent="2"/>
    </xf>
    <xf numFmtId="191" fontId="0" fillId="0" borderId="0" xfId="17" applyNumberFormat="1" applyFont="1" applyBorder="1" applyAlignment="1">
      <alignment horizontal="right" vertical="center" indent="2"/>
    </xf>
    <xf numFmtId="190" fontId="0" fillId="0" borderId="0" xfId="17" applyNumberFormat="1" applyFont="1" applyBorder="1" applyAlignment="1">
      <alignment horizontal="right" vertical="center" indent="2"/>
    </xf>
    <xf numFmtId="3" fontId="0" fillId="0" borderId="0" xfId="29" applyNumberFormat="1" applyFont="1" applyBorder="1" applyAlignment="1">
      <alignment horizontal="right" vertical="center" indent="2"/>
    </xf>
    <xf numFmtId="185" fontId="0" fillId="0" borderId="0" xfId="17" applyNumberFormat="1" applyFont="1" applyBorder="1" applyAlignment="1" quotePrefix="1">
      <alignment horizontal="right" vertical="center" indent="2"/>
    </xf>
    <xf numFmtId="3" fontId="0" fillId="0" borderId="0" xfId="29" applyNumberFormat="1" applyFont="1" applyBorder="1" applyAlignment="1" quotePrefix="1">
      <alignment horizontal="right" vertical="center" indent="2"/>
    </xf>
    <xf numFmtId="191" fontId="0" fillId="0" borderId="0" xfId="29" applyNumberFormat="1" applyFont="1" applyBorder="1" applyAlignment="1">
      <alignment horizontal="right" vertical="center" indent="2"/>
    </xf>
    <xf numFmtId="190" fontId="0" fillId="0" borderId="0" xfId="29" applyNumberFormat="1" applyFont="1" applyBorder="1" applyAlignment="1" quotePrefix="1">
      <alignment horizontal="right" vertical="center" indent="2"/>
    </xf>
    <xf numFmtId="179" fontId="0" fillId="0" borderId="8" xfId="17" applyNumberFormat="1" applyFont="1" applyBorder="1" applyAlignment="1">
      <alignment horizontal="right" vertical="center" indent="2"/>
    </xf>
    <xf numFmtId="189" fontId="0" fillId="0" borderId="0" xfId="17" applyNumberFormat="1" applyFont="1" applyBorder="1" applyAlignment="1">
      <alignment horizontal="right" vertical="center" indent="2"/>
    </xf>
    <xf numFmtId="179" fontId="0" fillId="0" borderId="0" xfId="17" applyNumberFormat="1" applyFont="1" applyBorder="1" applyAlignment="1">
      <alignment horizontal="right" vertical="center" indent="2"/>
    </xf>
    <xf numFmtId="191" fontId="0" fillId="0" borderId="0" xfId="17" applyNumberFormat="1" applyFont="1" applyBorder="1" applyAlignment="1">
      <alignment horizontal="right" vertical="center" indent="2"/>
    </xf>
    <xf numFmtId="190" fontId="0" fillId="0" borderId="0" xfId="17" applyNumberFormat="1" applyFont="1" applyBorder="1" applyAlignment="1">
      <alignment horizontal="right" vertical="center" indent="2"/>
    </xf>
    <xf numFmtId="184" fontId="8" fillId="0" borderId="8" xfId="0" applyNumberFormat="1" applyFont="1" applyBorder="1" applyAlignment="1">
      <alignment horizontal="right" vertical="center" indent="2"/>
    </xf>
    <xf numFmtId="184" fontId="8" fillId="0" borderId="0" xfId="0" applyNumberFormat="1" applyFont="1" applyBorder="1" applyAlignment="1">
      <alignment horizontal="right" vertical="center" indent="2"/>
    </xf>
    <xf numFmtId="191" fontId="8" fillId="0" borderId="0" xfId="17" applyNumberFormat="1" applyFont="1" applyBorder="1" applyAlignment="1">
      <alignment horizontal="right" vertical="center" indent="2"/>
    </xf>
    <xf numFmtId="190" fontId="8" fillId="0" borderId="0" xfId="17" applyNumberFormat="1" applyFont="1" applyBorder="1" applyAlignment="1">
      <alignment horizontal="right" vertical="center" indent="2"/>
    </xf>
    <xf numFmtId="179" fontId="0" fillId="0" borderId="0" xfId="29" applyNumberFormat="1" applyFont="1" applyBorder="1" applyAlignment="1">
      <alignment horizontal="right" vertical="center" indent="2"/>
    </xf>
    <xf numFmtId="185" fontId="0" fillId="0" borderId="0" xfId="17" applyNumberFormat="1" applyFont="1" applyBorder="1" applyAlignment="1" quotePrefix="1">
      <alignment horizontal="right" vertical="center" indent="2"/>
    </xf>
    <xf numFmtId="3" fontId="0" fillId="0" borderId="0" xfId="29" applyNumberFormat="1" applyFont="1" applyBorder="1" applyAlignment="1">
      <alignment horizontal="right" vertical="center" indent="2"/>
    </xf>
    <xf numFmtId="185" fontId="0" fillId="0" borderId="0" xfId="29" applyNumberFormat="1" applyFont="1" applyBorder="1" applyAlignment="1" quotePrefix="1">
      <alignment horizontal="right" vertical="center" indent="2"/>
    </xf>
    <xf numFmtId="191" fontId="0" fillId="0" borderId="0" xfId="29" applyNumberFormat="1" applyFont="1" applyBorder="1" applyAlignment="1">
      <alignment horizontal="right" vertical="center" indent="2"/>
    </xf>
    <xf numFmtId="190" fontId="0" fillId="0" borderId="0" xfId="29" applyNumberFormat="1" applyFont="1" applyBorder="1" applyAlignment="1" quotePrefix="1">
      <alignment horizontal="right" vertical="center" indent="2"/>
    </xf>
    <xf numFmtId="184" fontId="6" fillId="0" borderId="10" xfId="0" applyNumberFormat="1" applyFont="1" applyBorder="1" applyAlignment="1">
      <alignment horizontal="right" vertical="center" indent="2"/>
    </xf>
    <xf numFmtId="184" fontId="6" fillId="0" borderId="1" xfId="0" applyNumberFormat="1" applyFont="1" applyBorder="1" applyAlignment="1">
      <alignment horizontal="right" vertical="center" indent="2"/>
    </xf>
    <xf numFmtId="191" fontId="6" fillId="0" borderId="1" xfId="17" applyNumberFormat="1" applyFont="1" applyBorder="1" applyAlignment="1">
      <alignment horizontal="right" vertical="center" indent="2"/>
    </xf>
    <xf numFmtId="190" fontId="6" fillId="0" borderId="1" xfId="17" applyNumberFormat="1" applyFont="1" applyBorder="1" applyAlignment="1">
      <alignment horizontal="right" vertical="center" indent="2"/>
    </xf>
    <xf numFmtId="179" fontId="0" fillId="0" borderId="0" xfId="17" applyNumberFormat="1" applyFont="1" applyBorder="1" applyAlignment="1" quotePrefix="1">
      <alignment horizontal="right" vertical="center" indent="1"/>
    </xf>
    <xf numFmtId="179" fontId="0" fillId="0" borderId="0" xfId="17" applyNumberFormat="1" applyFont="1" applyBorder="1" applyAlignment="1" quotePrefix="1">
      <alignment horizontal="right" vertical="center" indent="1"/>
    </xf>
    <xf numFmtId="179" fontId="6" fillId="0" borderId="1" xfId="17" applyNumberFormat="1" applyFont="1" applyBorder="1" applyAlignment="1">
      <alignment horizontal="right" vertical="center" indent="1"/>
    </xf>
    <xf numFmtId="179" fontId="0" fillId="0" borderId="0" xfId="17" applyNumberFormat="1" applyFont="1" applyBorder="1" applyAlignment="1">
      <alignment horizontal="center" vertical="center"/>
    </xf>
    <xf numFmtId="179" fontId="6" fillId="0" borderId="10" xfId="17" applyNumberFormat="1" applyFont="1" applyBorder="1" applyAlignment="1">
      <alignment horizontal="right" vertical="center" indent="1"/>
    </xf>
    <xf numFmtId="41" fontId="8" fillId="0" borderId="1" xfId="17" applyFont="1" applyBorder="1" applyAlignment="1">
      <alignment horizontal="center" vertical="center"/>
    </xf>
    <xf numFmtId="179" fontId="0" fillId="0" borderId="0" xfId="17" applyNumberFormat="1" applyFont="1" applyBorder="1" applyAlignment="1">
      <alignment horizontal="right" vertical="center" indent="1"/>
    </xf>
    <xf numFmtId="179" fontId="0" fillId="0" borderId="0" xfId="17" applyNumberFormat="1" applyFont="1" applyBorder="1" applyAlignment="1">
      <alignment horizontal="right" vertical="center" indent="1"/>
    </xf>
    <xf numFmtId="179" fontId="6" fillId="0" borderId="3" xfId="17" applyNumberFormat="1" applyFont="1" applyBorder="1" applyAlignment="1">
      <alignment horizontal="right" vertical="center" indent="1"/>
    </xf>
    <xf numFmtId="187" fontId="0" fillId="0" borderId="8" xfId="17" applyNumberFormat="1" applyFont="1" applyBorder="1" applyAlignment="1">
      <alignment horizontal="right" vertical="center" indent="1"/>
    </xf>
    <xf numFmtId="187" fontId="0" fillId="0" borderId="0" xfId="17" applyNumberFormat="1" applyFont="1" applyBorder="1" applyAlignment="1">
      <alignment horizontal="right" vertical="center" indent="1"/>
    </xf>
    <xf numFmtId="187" fontId="0" fillId="0" borderId="0" xfId="17" applyNumberFormat="1" applyFont="1" applyAlignment="1">
      <alignment horizontal="right" vertical="center" indent="1"/>
    </xf>
    <xf numFmtId="187" fontId="0" fillId="0" borderId="0" xfId="18" applyNumberFormat="1" applyFont="1" applyBorder="1" applyAlignment="1" quotePrefix="1">
      <alignment horizontal="right" vertical="center" indent="1"/>
    </xf>
    <xf numFmtId="187" fontId="0" fillId="0" borderId="0" xfId="18" applyNumberFormat="1" applyFont="1" applyBorder="1" applyAlignment="1">
      <alignment horizontal="right" vertical="center" indent="1"/>
    </xf>
    <xf numFmtId="187" fontId="0" fillId="0" borderId="8" xfId="17" applyNumberFormat="1" applyFont="1" applyBorder="1" applyAlignment="1">
      <alignment horizontal="right" vertical="center" indent="1"/>
    </xf>
    <xf numFmtId="187" fontId="0" fillId="0" borderId="0" xfId="17" applyNumberFormat="1" applyFont="1" applyBorder="1" applyAlignment="1">
      <alignment horizontal="right" vertical="center" indent="1"/>
    </xf>
    <xf numFmtId="187" fontId="8" fillId="0" borderId="0" xfId="18" applyNumberFormat="1" applyFont="1" applyBorder="1" applyAlignment="1" quotePrefix="1">
      <alignment horizontal="right" vertical="center" indent="1"/>
    </xf>
    <xf numFmtId="187" fontId="8" fillId="0" borderId="0" xfId="18" applyNumberFormat="1" applyFont="1" applyBorder="1" applyAlignment="1">
      <alignment horizontal="right" vertical="center" indent="1"/>
    </xf>
    <xf numFmtId="187" fontId="6" fillId="0" borderId="3" xfId="17" applyNumberFormat="1" applyFont="1" applyBorder="1" applyAlignment="1">
      <alignment horizontal="right" vertical="center" indent="1"/>
    </xf>
    <xf numFmtId="187" fontId="0" fillId="0" borderId="0" xfId="19" applyNumberFormat="1" applyFont="1" applyBorder="1" applyAlignment="1" quotePrefix="1">
      <alignment horizontal="right" vertical="center" indent="1" shrinkToFit="1"/>
    </xf>
    <xf numFmtId="187" fontId="0" fillId="0" borderId="0" xfId="17" applyNumberFormat="1" applyFont="1" applyBorder="1" applyAlignment="1" quotePrefix="1">
      <alignment horizontal="right" vertical="center" indent="1" shrinkToFit="1"/>
    </xf>
    <xf numFmtId="187" fontId="0" fillId="0" borderId="0" xfId="19" applyNumberFormat="1" applyFont="1" applyBorder="1" applyAlignment="1">
      <alignment horizontal="right" vertical="center" indent="1" shrinkToFit="1"/>
    </xf>
    <xf numFmtId="187" fontId="0" fillId="0" borderId="0" xfId="17" applyNumberFormat="1" applyFont="1" applyBorder="1" applyAlignment="1">
      <alignment horizontal="right" vertical="center" indent="1" shrinkToFit="1"/>
    </xf>
    <xf numFmtId="187" fontId="8" fillId="0" borderId="0" xfId="17" applyNumberFormat="1" applyFont="1" applyBorder="1" applyAlignment="1">
      <alignment horizontal="right" vertical="center" indent="1" shrinkToFit="1"/>
    </xf>
    <xf numFmtId="187" fontId="0" fillId="0" borderId="0" xfId="19" applyNumberFormat="1" applyFont="1" applyBorder="1" applyAlignment="1" quotePrefix="1">
      <alignment horizontal="right" vertical="center" indent="1" shrinkToFit="1"/>
    </xf>
    <xf numFmtId="187" fontId="0" fillId="0" borderId="0" xfId="17" applyNumberFormat="1" applyFont="1" applyBorder="1" applyAlignment="1" quotePrefix="1">
      <alignment horizontal="right" vertical="center" indent="1" shrinkToFit="1"/>
    </xf>
    <xf numFmtId="187" fontId="0" fillId="0" borderId="0" xfId="19" applyNumberFormat="1" applyFont="1" applyBorder="1" applyAlignment="1">
      <alignment horizontal="right" vertical="center" indent="1" shrinkToFit="1"/>
    </xf>
    <xf numFmtId="187" fontId="6" fillId="0" borderId="10" xfId="17" applyNumberFormat="1" applyFont="1" applyBorder="1" applyAlignment="1">
      <alignment horizontal="right" vertical="center" indent="1" shrinkToFit="1"/>
    </xf>
    <xf numFmtId="187" fontId="6" fillId="0" borderId="1" xfId="17" applyNumberFormat="1" applyFont="1" applyBorder="1" applyAlignment="1">
      <alignment horizontal="right" vertical="center" indent="1" shrinkToFit="1"/>
    </xf>
    <xf numFmtId="187" fontId="0" fillId="0" borderId="0" xfId="19" applyNumberFormat="1" applyFont="1" applyBorder="1" applyAlignment="1" quotePrefix="1">
      <alignment horizontal="center" vertical="center" shrinkToFit="1"/>
    </xf>
    <xf numFmtId="187" fontId="0" fillId="0" borderId="0" xfId="17" applyNumberFormat="1" applyFont="1" applyBorder="1" applyAlignment="1">
      <alignment horizontal="center" vertical="center" shrinkToFit="1"/>
    </xf>
    <xf numFmtId="187" fontId="8" fillId="0" borderId="0" xfId="17" applyNumberFormat="1" applyFont="1" applyBorder="1" applyAlignment="1">
      <alignment horizontal="center" vertical="center" shrinkToFit="1"/>
    </xf>
    <xf numFmtId="187" fontId="0" fillId="0" borderId="0" xfId="31" applyNumberFormat="1" applyFont="1" applyBorder="1" applyAlignment="1">
      <alignment horizontal="center" vertical="center" shrinkToFit="1"/>
    </xf>
    <xf numFmtId="187" fontId="6" fillId="0" borderId="1" xfId="17" applyNumberFormat="1" applyFont="1" applyBorder="1" applyAlignment="1">
      <alignment horizontal="center" vertical="center" shrinkToFit="1"/>
    </xf>
    <xf numFmtId="187" fontId="6" fillId="0" borderId="3" xfId="17" applyNumberFormat="1" applyFont="1" applyBorder="1" applyAlignment="1">
      <alignment horizontal="center" vertical="center" shrinkToFit="1"/>
    </xf>
    <xf numFmtId="187" fontId="0" fillId="0" borderId="0" xfId="20" applyNumberFormat="1" applyFont="1" applyBorder="1" applyAlignment="1" quotePrefix="1">
      <alignment horizontal="right" vertical="center" indent="1"/>
    </xf>
    <xf numFmtId="187" fontId="0" fillId="0" borderId="0" xfId="41" applyNumberFormat="1" applyFont="1" applyBorder="1" applyAlignment="1" quotePrefix="1">
      <alignment horizontal="right" vertical="center" indent="1"/>
      <protection/>
    </xf>
    <xf numFmtId="187" fontId="0" fillId="0" borderId="0" xfId="41" applyNumberFormat="1" applyFont="1" applyBorder="1" applyAlignment="1">
      <alignment horizontal="right" vertical="center" indent="1"/>
      <protection/>
    </xf>
    <xf numFmtId="187" fontId="0" fillId="0" borderId="0" xfId="20" applyNumberFormat="1" applyFont="1" applyBorder="1" applyAlignment="1">
      <alignment horizontal="right" vertical="center" indent="1"/>
    </xf>
    <xf numFmtId="187" fontId="0" fillId="0" borderId="0" xfId="20" applyNumberFormat="1" applyFont="1" applyBorder="1" applyAlignment="1" quotePrefix="1">
      <alignment horizontal="right" vertical="center" indent="1"/>
    </xf>
    <xf numFmtId="187" fontId="0" fillId="0" borderId="0" xfId="41" applyNumberFormat="1" applyFont="1" applyBorder="1" applyAlignment="1" quotePrefix="1">
      <alignment horizontal="right" vertical="center" indent="1"/>
      <protection/>
    </xf>
    <xf numFmtId="187" fontId="0" fillId="0" borderId="0" xfId="41" applyNumberFormat="1" applyFont="1" applyBorder="1" applyAlignment="1">
      <alignment horizontal="right" vertical="center" indent="1"/>
      <protection/>
    </xf>
    <xf numFmtId="187" fontId="0" fillId="0" borderId="0" xfId="41" applyNumberFormat="1" applyFont="1" applyBorder="1" applyAlignment="1" quotePrefix="1">
      <alignment horizontal="right" vertical="center" indent="1" shrinkToFit="1"/>
      <protection/>
    </xf>
    <xf numFmtId="187" fontId="0" fillId="0" borderId="0" xfId="20" applyNumberFormat="1" applyFont="1" applyBorder="1" applyAlignment="1">
      <alignment horizontal="right" vertical="center" indent="1"/>
    </xf>
    <xf numFmtId="187" fontId="0" fillId="0" borderId="0" xfId="20" applyNumberFormat="1" applyFont="1" applyBorder="1" applyAlignment="1">
      <alignment horizontal="center" vertical="center"/>
    </xf>
    <xf numFmtId="187" fontId="0" fillId="0" borderId="0" xfId="20" applyNumberFormat="1" applyFont="1" applyBorder="1" applyAlignment="1">
      <alignment horizontal="center" vertical="center"/>
    </xf>
    <xf numFmtId="187" fontId="0" fillId="0" borderId="3" xfId="17" applyNumberFormat="1" applyFont="1" applyBorder="1" applyAlignment="1">
      <alignment horizontal="center" vertical="center"/>
    </xf>
    <xf numFmtId="187" fontId="0" fillId="0" borderId="0" xfId="17" applyNumberFormat="1" applyFont="1" applyBorder="1" applyAlignment="1">
      <alignment horizontal="right" vertical="center" indent="2"/>
    </xf>
    <xf numFmtId="187" fontId="0" fillId="0" borderId="0" xfId="20" applyNumberFormat="1" applyFont="1" applyBorder="1" applyAlignment="1" quotePrefix="1">
      <alignment horizontal="right" vertical="center" indent="2"/>
    </xf>
    <xf numFmtId="187" fontId="0" fillId="0" borderId="0" xfId="17" applyNumberFormat="1" applyFont="1" applyBorder="1" applyAlignment="1">
      <alignment horizontal="right" vertical="center" indent="2"/>
    </xf>
    <xf numFmtId="187" fontId="0" fillId="0" borderId="0" xfId="20" applyNumberFormat="1" applyFont="1" applyBorder="1" applyAlignment="1" quotePrefix="1">
      <alignment horizontal="right" vertical="center" indent="2"/>
    </xf>
    <xf numFmtId="187" fontId="6" fillId="0" borderId="10" xfId="17" applyNumberFormat="1" applyFont="1" applyBorder="1" applyAlignment="1">
      <alignment horizontal="right" vertical="center" indent="2"/>
    </xf>
    <xf numFmtId="187" fontId="0" fillId="0" borderId="0" xfId="17" applyNumberFormat="1" applyFont="1" applyBorder="1" applyAlignment="1">
      <alignment horizontal="right" vertical="center" shrinkToFit="1"/>
    </xf>
    <xf numFmtId="187" fontId="0" fillId="0" borderId="0" xfId="41" applyNumberFormat="1" applyFont="1" applyBorder="1" applyAlignment="1" quotePrefix="1">
      <alignment horizontal="right" vertical="center" shrinkToFit="1"/>
      <protection/>
    </xf>
    <xf numFmtId="187" fontId="0" fillId="0" borderId="0" xfId="21" applyNumberFormat="1" applyFont="1" applyBorder="1" applyAlignment="1">
      <alignment horizontal="right" vertical="center" shrinkToFit="1"/>
    </xf>
    <xf numFmtId="187" fontId="0" fillId="0" borderId="0" xfId="21" applyNumberFormat="1" applyFont="1" applyBorder="1" applyAlignment="1" quotePrefix="1">
      <alignment horizontal="right" vertical="center" shrinkToFit="1"/>
    </xf>
    <xf numFmtId="187" fontId="0" fillId="0" borderId="0" xfId="21" applyNumberFormat="1" applyFont="1" applyBorder="1" applyAlignment="1">
      <alignment horizontal="right" vertical="center" indent="1" shrinkToFit="1"/>
    </xf>
    <xf numFmtId="187" fontId="0" fillId="0" borderId="0" xfId="21" applyNumberFormat="1" applyFont="1" applyBorder="1" applyAlignment="1" quotePrefix="1">
      <alignment horizontal="right" vertical="center" indent="1" shrinkToFit="1"/>
    </xf>
    <xf numFmtId="182" fontId="0" fillId="0" borderId="0" xfId="17" applyNumberFormat="1" applyFont="1" applyBorder="1" applyAlignment="1">
      <alignment horizontal="center" vertical="center" shrinkToFit="1"/>
    </xf>
    <xf numFmtId="187" fontId="0" fillId="0" borderId="0" xfId="41" applyNumberFormat="1" applyFont="1" applyBorder="1" applyAlignment="1">
      <alignment horizontal="right" vertical="center" indent="1" shrinkToFit="1"/>
      <protection/>
    </xf>
    <xf numFmtId="187" fontId="0" fillId="0" borderId="0" xfId="17" applyNumberFormat="1" applyFont="1" applyBorder="1" applyAlignment="1">
      <alignment horizontal="center" vertical="center" shrinkToFit="1"/>
    </xf>
    <xf numFmtId="187" fontId="0" fillId="0" borderId="8" xfId="17" applyNumberFormat="1" applyFont="1" applyBorder="1" applyAlignment="1">
      <alignment horizontal="right" vertical="center" shrinkToFit="1"/>
    </xf>
    <xf numFmtId="187" fontId="8" fillId="0" borderId="8" xfId="17" applyNumberFormat="1" applyFont="1" applyBorder="1" applyAlignment="1">
      <alignment horizontal="right" vertical="center" shrinkToFit="1"/>
    </xf>
    <xf numFmtId="187" fontId="0" fillId="0" borderId="0" xfId="21" applyNumberFormat="1" applyFont="1" applyBorder="1" applyAlignment="1">
      <alignment horizontal="right" vertical="center"/>
    </xf>
    <xf numFmtId="187" fontId="0" fillId="0" borderId="0" xfId="21" applyNumberFormat="1" applyFont="1" applyBorder="1" applyAlignment="1" quotePrefix="1">
      <alignment horizontal="right" vertical="center"/>
    </xf>
    <xf numFmtId="187" fontId="0" fillId="0" borderId="0" xfId="44" applyNumberFormat="1" applyFont="1" applyBorder="1" applyAlignment="1">
      <alignment horizontal="right" vertical="center"/>
      <protection/>
    </xf>
    <xf numFmtId="187" fontId="0" fillId="0" borderId="0" xfId="21" applyNumberFormat="1" applyFont="1" applyBorder="1" applyAlignment="1">
      <alignment horizontal="right" vertical="center" indent="1"/>
    </xf>
    <xf numFmtId="187" fontId="0" fillId="0" borderId="0" xfId="21" applyNumberFormat="1" applyFont="1" applyBorder="1" applyAlignment="1" quotePrefix="1">
      <alignment horizontal="right" vertical="center" indent="1"/>
    </xf>
    <xf numFmtId="187" fontId="0" fillId="0" borderId="0" xfId="44" applyNumberFormat="1" applyFont="1" applyBorder="1" applyAlignment="1">
      <alignment horizontal="right" vertical="center" indent="1"/>
      <protection/>
    </xf>
    <xf numFmtId="187" fontId="0" fillId="0" borderId="0" xfId="44" applyNumberFormat="1" applyFont="1" applyBorder="1" applyAlignment="1">
      <alignment horizontal="center" vertical="center"/>
      <protection/>
    </xf>
    <xf numFmtId="187" fontId="0" fillId="0" borderId="0" xfId="21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 horizontal="right" vertical="center" indent="1" shrinkToFit="1"/>
    </xf>
    <xf numFmtId="178" fontId="0" fillId="0" borderId="0" xfId="0" applyNumberFormat="1" applyFont="1" applyFill="1" applyBorder="1" applyAlignment="1">
      <alignment horizontal="right" vertical="center" indent="1" shrinkToFit="1"/>
    </xf>
    <xf numFmtId="179" fontId="0" fillId="0" borderId="0" xfId="17" applyNumberFormat="1" applyFont="1" applyBorder="1" applyAlignment="1" quotePrefix="1">
      <alignment horizontal="right" vertical="center" indent="2"/>
    </xf>
    <xf numFmtId="41" fontId="7" fillId="0" borderId="1" xfId="17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7" fillId="0" borderId="1" xfId="17" applyNumberFormat="1" applyFont="1" applyBorder="1" applyAlignment="1">
      <alignment horizontal="center" vertical="center"/>
    </xf>
    <xf numFmtId="41" fontId="7" fillId="0" borderId="3" xfId="17" applyNumberFormat="1" applyFont="1" applyBorder="1" applyAlignment="1">
      <alignment horizontal="center" vertical="center"/>
    </xf>
    <xf numFmtId="189" fontId="8" fillId="0" borderId="0" xfId="17" applyNumberFormat="1" applyFont="1" applyFill="1" applyBorder="1" applyAlignment="1">
      <alignment horizontal="right" vertical="center" shrinkToFit="1"/>
    </xf>
    <xf numFmtId="3" fontId="8" fillId="0" borderId="0" xfId="17" applyNumberFormat="1" applyFont="1" applyFill="1" applyBorder="1" applyAlignment="1">
      <alignment horizontal="right" vertical="center" shrinkToFit="1"/>
    </xf>
    <xf numFmtId="184" fontId="6" fillId="0" borderId="1" xfId="0" applyNumberFormat="1" applyFont="1" applyFill="1" applyBorder="1" applyAlignment="1">
      <alignment horizontal="right" vertical="center" shrinkToFit="1"/>
    </xf>
    <xf numFmtId="1" fontId="0" fillId="0" borderId="0" xfId="31" applyNumberFormat="1" applyFont="1" applyBorder="1" applyAlignment="1">
      <alignment horizontal="center" vertical="center" shrinkToFit="1"/>
    </xf>
    <xf numFmtId="1" fontId="8" fillId="0" borderId="0" xfId="31" applyNumberFormat="1" applyFont="1" applyFill="1" applyBorder="1" applyAlignment="1">
      <alignment horizontal="center" vertical="center" shrinkToFit="1"/>
    </xf>
    <xf numFmtId="1" fontId="6" fillId="0" borderId="1" xfId="31" applyNumberFormat="1" applyFont="1" applyFill="1" applyBorder="1" applyAlignment="1">
      <alignment horizontal="center" vertical="center" shrinkToFit="1"/>
    </xf>
    <xf numFmtId="179" fontId="0" fillId="0" borderId="0" xfId="17" applyNumberFormat="1" applyFont="1" applyBorder="1" applyAlignment="1">
      <alignment horizontal="right" vertical="center" indent="1" shrinkToFit="1"/>
    </xf>
    <xf numFmtId="187" fontId="0" fillId="0" borderId="0" xfId="0" applyNumberFormat="1" applyFont="1" applyAlignment="1">
      <alignment horizontal="right" vertical="center" indent="1"/>
    </xf>
    <xf numFmtId="193" fontId="0" fillId="0" borderId="0" xfId="0" applyNumberFormat="1" applyFont="1" applyAlignment="1">
      <alignment horizontal="right" vertical="center" indent="1"/>
    </xf>
    <xf numFmtId="179" fontId="0" fillId="0" borderId="0" xfId="17" applyNumberFormat="1" applyFont="1" applyBorder="1" applyAlignment="1">
      <alignment horizontal="right" vertical="center" indent="1" shrinkToFit="1"/>
    </xf>
    <xf numFmtId="179" fontId="8" fillId="0" borderId="0" xfId="17" applyNumberFormat="1" applyFont="1" applyBorder="1" applyAlignment="1">
      <alignment horizontal="right" vertical="center" indent="1" shrinkToFit="1"/>
    </xf>
    <xf numFmtId="191" fontId="0" fillId="0" borderId="0" xfId="0" applyNumberFormat="1" applyFont="1" applyAlignment="1">
      <alignment horizontal="right" vertical="center" indent="1"/>
    </xf>
    <xf numFmtId="179" fontId="0" fillId="0" borderId="0" xfId="0" applyNumberFormat="1" applyFont="1" applyAlignment="1">
      <alignment horizontal="right" vertical="center" indent="1"/>
    </xf>
    <xf numFmtId="193" fontId="0" fillId="0" borderId="0" xfId="0" applyNumberFormat="1" applyFont="1" applyAlignment="1">
      <alignment horizontal="right" vertical="center" indent="1"/>
    </xf>
    <xf numFmtId="179" fontId="8" fillId="0" borderId="0" xfId="17" applyNumberFormat="1" applyFont="1" applyFill="1" applyBorder="1" applyAlignment="1">
      <alignment horizontal="right" vertical="center" indent="1"/>
    </xf>
    <xf numFmtId="179" fontId="8" fillId="0" borderId="0" xfId="17" applyNumberFormat="1" applyFont="1" applyFill="1" applyBorder="1" applyAlignment="1">
      <alignment horizontal="right" vertical="center" indent="1" shrinkToFit="1"/>
    </xf>
    <xf numFmtId="187" fontId="6" fillId="0" borderId="1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Border="1" applyAlignment="1">
      <alignment horizontal="right" vertical="center" shrinkToFit="1"/>
    </xf>
    <xf numFmtId="187" fontId="8" fillId="0" borderId="0" xfId="17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200" fontId="6" fillId="0" borderId="1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right" vertical="center" indent="1"/>
    </xf>
    <xf numFmtId="193" fontId="8" fillId="0" borderId="0" xfId="0" applyNumberFormat="1" applyFont="1" applyFill="1" applyBorder="1" applyAlignment="1">
      <alignment horizontal="right" vertical="center" indent="1"/>
    </xf>
    <xf numFmtId="200" fontId="6" fillId="0" borderId="1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 indent="1"/>
    </xf>
    <xf numFmtId="176" fontId="0" fillId="0" borderId="0" xfId="0" applyNumberFormat="1" applyFont="1" applyFill="1" applyAlignment="1">
      <alignment horizontal="right" vertical="center" indent="1"/>
    </xf>
    <xf numFmtId="187" fontId="0" fillId="0" borderId="1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 indent="1" shrinkToFit="1"/>
    </xf>
    <xf numFmtId="179" fontId="0" fillId="0" borderId="0" xfId="0" applyNumberFormat="1" applyFont="1" applyFill="1" applyAlignment="1">
      <alignment horizontal="right" vertical="center" indent="2" shrinkToFit="1"/>
    </xf>
    <xf numFmtId="187" fontId="6" fillId="0" borderId="0" xfId="0" applyNumberFormat="1" applyFont="1" applyFill="1" applyAlignment="1">
      <alignment horizontal="right" vertical="center" indent="2" shrinkToFit="1"/>
    </xf>
    <xf numFmtId="176" fontId="0" fillId="0" borderId="0" xfId="0" applyNumberFormat="1" applyFont="1" applyFill="1" applyAlignment="1">
      <alignment horizontal="right" vertical="center" indent="2" shrinkToFit="1"/>
    </xf>
    <xf numFmtId="176" fontId="0" fillId="0" borderId="1" xfId="0" applyNumberFormat="1" applyFont="1" applyFill="1" applyBorder="1" applyAlignment="1">
      <alignment horizontal="right" vertical="center" indent="2" shrinkToFit="1"/>
    </xf>
    <xf numFmtId="187" fontId="0" fillId="0" borderId="0" xfId="0" applyNumberFormat="1" applyFont="1" applyFill="1" applyAlignment="1">
      <alignment horizontal="right" vertical="center" indent="1" shrinkToFit="1"/>
    </xf>
    <xf numFmtId="187" fontId="0" fillId="0" borderId="1" xfId="0" applyNumberFormat="1" applyFont="1" applyFill="1" applyBorder="1" applyAlignment="1">
      <alignment horizontal="right" vertical="center" indent="1" shrinkToFit="1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179" fontId="0" fillId="0" borderId="0" xfId="17" applyNumberFormat="1" applyFont="1" applyFill="1" applyBorder="1" applyAlignment="1">
      <alignment horizontal="right" vertical="center" indent="1"/>
    </xf>
    <xf numFmtId="179" fontId="6" fillId="0" borderId="1" xfId="17" applyNumberFormat="1" applyFont="1" applyFill="1" applyBorder="1" applyAlignment="1">
      <alignment horizontal="right" vertical="center" indent="1" shrinkToFit="1"/>
    </xf>
    <xf numFmtId="179" fontId="0" fillId="0" borderId="0" xfId="17" applyNumberFormat="1" applyFont="1" applyFill="1" applyBorder="1" applyAlignment="1">
      <alignment horizontal="right" vertical="center" indent="2"/>
    </xf>
    <xf numFmtId="179" fontId="6" fillId="0" borderId="1" xfId="17" applyNumberFormat="1" applyFont="1" applyFill="1" applyBorder="1" applyAlignment="1">
      <alignment horizontal="right" vertical="center" indent="2" shrinkToFit="1"/>
    </xf>
    <xf numFmtId="179" fontId="6" fillId="0" borderId="1" xfId="17" applyNumberFormat="1" applyFont="1" applyFill="1" applyBorder="1" applyAlignment="1">
      <alignment horizontal="center" vertical="center" shrinkToFit="1"/>
    </xf>
    <xf numFmtId="179" fontId="0" fillId="0" borderId="0" xfId="17" applyNumberFormat="1" applyFont="1" applyFill="1" applyBorder="1" applyAlignment="1">
      <alignment horizontal="center" vertical="center"/>
    </xf>
    <xf numFmtId="193" fontId="0" fillId="0" borderId="0" xfId="17" applyNumberFormat="1" applyFont="1" applyBorder="1" applyAlignment="1">
      <alignment horizontal="center" vertical="center"/>
    </xf>
    <xf numFmtId="3" fontId="0" fillId="0" borderId="0" xfId="22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207" fontId="0" fillId="0" borderId="0" xfId="22" applyNumberFormat="1" applyFont="1" applyBorder="1" applyAlignment="1">
      <alignment horizontal="right" vertical="center" indent="1"/>
    </xf>
    <xf numFmtId="207" fontId="8" fillId="0" borderId="0" xfId="17" applyNumberFormat="1" applyFont="1" applyBorder="1" applyAlignment="1">
      <alignment horizontal="right" vertical="center" indent="1"/>
    </xf>
    <xf numFmtId="207" fontId="0" fillId="0" borderId="0" xfId="17" applyNumberFormat="1" applyFont="1" applyBorder="1" applyAlignment="1">
      <alignment horizontal="center" vertical="center"/>
    </xf>
    <xf numFmtId="207" fontId="8" fillId="0" borderId="0" xfId="17" applyNumberFormat="1" applyFont="1" applyBorder="1" applyAlignment="1">
      <alignment horizontal="center" vertical="center"/>
    </xf>
    <xf numFmtId="201" fontId="8" fillId="0" borderId="0" xfId="17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187" fontId="0" fillId="0" borderId="0" xfId="35" applyNumberFormat="1" applyFont="1" applyBorder="1" applyAlignment="1" quotePrefix="1">
      <alignment horizontal="right" vertical="center" indent="1"/>
      <protection/>
    </xf>
    <xf numFmtId="187" fontId="0" fillId="0" borderId="0" xfId="22" applyNumberFormat="1" applyFont="1" applyBorder="1" applyAlignment="1" quotePrefix="1">
      <alignment horizontal="right" vertical="center" indent="1"/>
    </xf>
    <xf numFmtId="187" fontId="0" fillId="0" borderId="0" xfId="35" applyNumberFormat="1" applyFont="1" applyBorder="1" applyAlignment="1">
      <alignment horizontal="right" vertical="center" indent="1"/>
      <protection/>
    </xf>
    <xf numFmtId="187" fontId="6" fillId="0" borderId="10" xfId="0" applyNumberFormat="1" applyFont="1" applyFill="1" applyBorder="1" applyAlignment="1">
      <alignment horizontal="right" vertical="center" indent="1" shrinkToFit="1"/>
    </xf>
    <xf numFmtId="187" fontId="6" fillId="0" borderId="3" xfId="0" applyNumberFormat="1" applyFont="1" applyFill="1" applyBorder="1" applyAlignment="1">
      <alignment horizontal="right" vertical="center" indent="1" shrinkToFit="1"/>
    </xf>
    <xf numFmtId="187" fontId="0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7" xfId="0" applyNumberFormat="1" applyFont="1" applyFill="1" applyBorder="1" applyAlignment="1">
      <alignment horizontal="right" vertical="center" indent="1"/>
    </xf>
    <xf numFmtId="187" fontId="0" fillId="0" borderId="0" xfId="0" applyNumberFormat="1" applyFont="1" applyFill="1" applyAlignment="1">
      <alignment horizontal="right" vertical="center" indent="1"/>
    </xf>
    <xf numFmtId="187" fontId="0" fillId="0" borderId="0" xfId="0" applyNumberFormat="1" applyFont="1" applyFill="1" applyAlignment="1">
      <alignment horizontal="right" vertical="center" indent="2"/>
    </xf>
    <xf numFmtId="187" fontId="0" fillId="0" borderId="0" xfId="17" applyNumberFormat="1" applyFont="1" applyFill="1" applyBorder="1" applyAlignment="1">
      <alignment horizontal="right" vertical="center" indent="1"/>
    </xf>
    <xf numFmtId="187" fontId="8" fillId="0" borderId="0" xfId="17" applyNumberFormat="1" applyFont="1" applyFill="1" applyBorder="1" applyAlignment="1">
      <alignment horizontal="right" vertical="center" indent="1"/>
    </xf>
    <xf numFmtId="182" fontId="8" fillId="0" borderId="0" xfId="17" applyNumberFormat="1" applyFont="1" applyFill="1" applyBorder="1" applyAlignment="1">
      <alignment horizontal="right" vertical="center" indent="1"/>
    </xf>
    <xf numFmtId="187" fontId="0" fillId="0" borderId="0" xfId="36" applyNumberFormat="1" applyFont="1" applyFill="1" applyBorder="1" applyAlignment="1">
      <alignment horizontal="right" vertical="center" indent="1"/>
      <protection/>
    </xf>
    <xf numFmtId="187" fontId="0" fillId="0" borderId="0" xfId="17" applyNumberFormat="1" applyFont="1" applyFill="1" applyBorder="1" applyAlignment="1">
      <alignment horizontal="right" vertical="center"/>
    </xf>
    <xf numFmtId="187" fontId="0" fillId="0" borderId="0" xfId="17" applyNumberFormat="1" applyFont="1" applyFill="1" applyAlignment="1">
      <alignment horizontal="center" vertical="center"/>
    </xf>
    <xf numFmtId="187" fontId="0" fillId="0" borderId="0" xfId="17" applyNumberFormat="1" applyFont="1" applyFill="1" applyBorder="1" applyAlignment="1">
      <alignment horizontal="center" vertical="center"/>
    </xf>
    <xf numFmtId="187" fontId="8" fillId="0" borderId="0" xfId="17" applyNumberFormat="1" applyFont="1" applyFill="1" applyBorder="1" applyAlignment="1">
      <alignment horizontal="center" vertical="center"/>
    </xf>
    <xf numFmtId="187" fontId="0" fillId="0" borderId="0" xfId="36" applyNumberFormat="1" applyFont="1" applyFill="1" applyBorder="1" applyAlignment="1">
      <alignment horizontal="center" vertical="center"/>
      <protection/>
    </xf>
    <xf numFmtId="193" fontId="8" fillId="0" borderId="0" xfId="17" applyNumberFormat="1" applyFont="1" applyFill="1" applyBorder="1" applyAlignment="1">
      <alignment horizontal="center" vertical="center"/>
    </xf>
    <xf numFmtId="193" fontId="6" fillId="0" borderId="1" xfId="17" applyNumberFormat="1" applyFont="1" applyFill="1" applyBorder="1" applyAlignment="1">
      <alignment horizontal="center" vertical="center"/>
    </xf>
    <xf numFmtId="187" fontId="0" fillId="0" borderId="0" xfId="17" applyNumberFormat="1" applyFont="1" applyFill="1" applyAlignment="1">
      <alignment horizontal="right" vertical="center" indent="1"/>
    </xf>
    <xf numFmtId="193" fontId="8" fillId="0" borderId="0" xfId="17" applyNumberFormat="1" applyFont="1" applyFill="1" applyBorder="1" applyAlignment="1">
      <alignment horizontal="right" vertical="center" indent="1"/>
    </xf>
    <xf numFmtId="193" fontId="6" fillId="0" borderId="1" xfId="17" applyNumberFormat="1" applyFont="1" applyFill="1" applyBorder="1" applyAlignment="1">
      <alignment horizontal="right" vertical="center" indent="1"/>
    </xf>
    <xf numFmtId="187" fontId="8" fillId="0" borderId="0" xfId="0" applyNumberFormat="1" applyFont="1" applyFill="1" applyBorder="1" applyAlignment="1">
      <alignment horizontal="center"/>
    </xf>
    <xf numFmtId="187" fontId="0" fillId="0" borderId="0" xfId="36" applyNumberFormat="1" applyFont="1" applyBorder="1" applyAlignment="1" quotePrefix="1">
      <alignment horizontal="right" vertical="center" indent="2"/>
      <protection/>
    </xf>
    <xf numFmtId="187" fontId="8" fillId="0" borderId="0" xfId="36" applyNumberFormat="1" applyFont="1" applyBorder="1" applyAlignment="1" quotePrefix="1">
      <alignment horizontal="right" vertical="center" indent="2"/>
      <protection/>
    </xf>
    <xf numFmtId="187" fontId="6" fillId="0" borderId="1" xfId="17" applyNumberFormat="1" applyFont="1" applyBorder="1" applyAlignment="1">
      <alignment horizontal="right" vertical="center" indent="2"/>
    </xf>
    <xf numFmtId="187" fontId="8" fillId="0" borderId="7" xfId="36" applyNumberFormat="1" applyFont="1" applyBorder="1" applyAlignment="1" quotePrefix="1">
      <alignment horizontal="right" vertical="center" indent="1"/>
      <protection/>
    </xf>
    <xf numFmtId="187" fontId="0" fillId="0" borderId="7" xfId="36" applyNumberFormat="1" applyFont="1" applyBorder="1" applyAlignment="1">
      <alignment horizontal="center" vertical="center"/>
      <protection/>
    </xf>
    <xf numFmtId="179" fontId="0" fillId="0" borderId="0" xfId="0" applyNumberFormat="1" applyFont="1" applyFill="1" applyBorder="1" applyAlignment="1">
      <alignment horizontal="right" vertical="center" indent="1" shrinkToFit="1"/>
    </xf>
    <xf numFmtId="179" fontId="6" fillId="0" borderId="1" xfId="0" applyNumberFormat="1" applyFont="1" applyFill="1" applyBorder="1" applyAlignment="1">
      <alignment horizontal="right" vertical="center" indent="1" shrinkToFit="1"/>
    </xf>
    <xf numFmtId="182" fontId="0" fillId="0" borderId="0" xfId="0" applyNumberFormat="1" applyFont="1" applyBorder="1" applyAlignment="1">
      <alignment horizontal="right" vertical="center" indent="2"/>
    </xf>
    <xf numFmtId="3" fontId="0" fillId="0" borderId="0" xfId="0" applyNumberFormat="1" applyFont="1" applyBorder="1" applyAlignment="1">
      <alignment horizontal="right" vertical="center" indent="2"/>
    </xf>
    <xf numFmtId="3" fontId="0" fillId="0" borderId="0" xfId="0" applyNumberFormat="1" applyFont="1" applyAlignment="1">
      <alignment horizontal="right" vertical="center" indent="2"/>
    </xf>
    <xf numFmtId="192" fontId="0" fillId="0" borderId="0" xfId="0" applyNumberFormat="1" applyFont="1" applyBorder="1" applyAlignment="1">
      <alignment horizontal="right" vertical="center" indent="2"/>
    </xf>
    <xf numFmtId="3" fontId="0" fillId="0" borderId="7" xfId="0" applyNumberFormat="1" applyFont="1" applyBorder="1" applyAlignment="1">
      <alignment horizontal="right" vertical="center" indent="2"/>
    </xf>
    <xf numFmtId="192" fontId="0" fillId="0" borderId="7" xfId="0" applyNumberFormat="1" applyFont="1" applyBorder="1" applyAlignment="1">
      <alignment horizontal="right" vertical="center" indent="2"/>
    </xf>
    <xf numFmtId="192" fontId="8" fillId="0" borderId="0" xfId="0" applyNumberFormat="1" applyFont="1" applyBorder="1" applyAlignment="1">
      <alignment horizontal="right" vertical="center" indent="2"/>
    </xf>
    <xf numFmtId="192" fontId="8" fillId="0" borderId="7" xfId="0" applyNumberFormat="1" applyFont="1" applyBorder="1" applyAlignment="1">
      <alignment horizontal="right" vertical="center" indent="2"/>
    </xf>
    <xf numFmtId="192" fontId="6" fillId="0" borderId="1" xfId="0" applyNumberFormat="1" applyFont="1" applyBorder="1" applyAlignment="1">
      <alignment horizontal="right" vertical="center" indent="2"/>
    </xf>
    <xf numFmtId="192" fontId="6" fillId="0" borderId="3" xfId="0" applyNumberFormat="1" applyFont="1" applyBorder="1" applyAlignment="1">
      <alignment horizontal="right" vertical="center" indent="2"/>
    </xf>
    <xf numFmtId="182" fontId="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192" fontId="6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92" fontId="0" fillId="0" borderId="8" xfId="0" applyNumberFormat="1" applyFont="1" applyBorder="1" applyAlignment="1">
      <alignment horizontal="right" vertical="center" indent="2"/>
    </xf>
    <xf numFmtId="192" fontId="8" fillId="0" borderId="8" xfId="0" applyNumberFormat="1" applyFont="1" applyBorder="1" applyAlignment="1">
      <alignment horizontal="right" vertical="center" indent="2"/>
    </xf>
    <xf numFmtId="182" fontId="8" fillId="0" borderId="8" xfId="0" applyNumberFormat="1" applyFont="1" applyBorder="1" applyAlignment="1">
      <alignment horizontal="right" vertical="center" indent="2"/>
    </xf>
    <xf numFmtId="182" fontId="6" fillId="0" borderId="10" xfId="0" applyNumberFormat="1" applyFont="1" applyBorder="1" applyAlignment="1">
      <alignment horizontal="right" vertical="center" indent="2"/>
    </xf>
    <xf numFmtId="187" fontId="0" fillId="0" borderId="0" xfId="0" applyNumberFormat="1" applyFont="1" applyBorder="1" applyAlignment="1">
      <alignment horizontal="right" vertical="center" indent="2"/>
    </xf>
    <xf numFmtId="187" fontId="0" fillId="0" borderId="0" xfId="17" applyNumberFormat="1" applyFont="1" applyBorder="1" applyAlignment="1">
      <alignment horizontal="right" vertical="center" indent="3"/>
    </xf>
    <xf numFmtId="187" fontId="0" fillId="0" borderId="0" xfId="0" applyNumberFormat="1" applyFont="1" applyBorder="1" applyAlignment="1">
      <alignment horizontal="right" vertical="center" indent="3"/>
    </xf>
    <xf numFmtId="187" fontId="6" fillId="0" borderId="1" xfId="17" applyNumberFormat="1" applyFont="1" applyBorder="1" applyAlignment="1">
      <alignment horizontal="right" vertical="center" indent="3"/>
    </xf>
    <xf numFmtId="187" fontId="0" fillId="0" borderId="0" xfId="24" applyNumberFormat="1" applyFont="1" applyBorder="1" applyAlignment="1">
      <alignment horizontal="right" vertical="center" indent="2"/>
    </xf>
    <xf numFmtId="201" fontId="6" fillId="0" borderId="1" xfId="17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right" vertical="center" indent="2"/>
    </xf>
    <xf numFmtId="187" fontId="0" fillId="0" borderId="7" xfId="17" applyNumberFormat="1" applyFont="1" applyBorder="1" applyAlignment="1">
      <alignment horizontal="right" vertical="center" indent="2"/>
    </xf>
    <xf numFmtId="187" fontId="8" fillId="0" borderId="7" xfId="17" applyNumberFormat="1" applyFont="1" applyBorder="1" applyAlignment="1">
      <alignment horizontal="right" vertical="center" indent="2"/>
    </xf>
    <xf numFmtId="187" fontId="0" fillId="0" borderId="0" xfId="0" applyNumberFormat="1" applyFont="1" applyAlignment="1">
      <alignment horizontal="right" vertical="center" indent="2"/>
    </xf>
    <xf numFmtId="187" fontId="0" fillId="0" borderId="8" xfId="17" applyNumberFormat="1" applyFont="1" applyBorder="1" applyAlignment="1">
      <alignment horizontal="right" vertical="center" indent="2"/>
    </xf>
    <xf numFmtId="187" fontId="0" fillId="0" borderId="8" xfId="0" applyNumberFormat="1" applyFont="1" applyBorder="1" applyAlignment="1">
      <alignment horizontal="right" vertical="center" indent="2"/>
    </xf>
    <xf numFmtId="196" fontId="0" fillId="0" borderId="0" xfId="17" applyNumberFormat="1" applyFont="1" applyBorder="1" applyAlignment="1">
      <alignment horizontal="center" vertical="center"/>
    </xf>
    <xf numFmtId="196" fontId="8" fillId="0" borderId="0" xfId="17" applyNumberFormat="1" applyFont="1" applyBorder="1" applyAlignment="1">
      <alignment horizontal="center" vertical="center"/>
    </xf>
    <xf numFmtId="196" fontId="6" fillId="0" borderId="1" xfId="17" applyNumberFormat="1" applyFont="1" applyBorder="1" applyAlignment="1">
      <alignment horizontal="center" vertical="center"/>
    </xf>
    <xf numFmtId="179" fontId="0" fillId="0" borderId="0" xfId="17" applyNumberFormat="1" applyFont="1" applyAlignment="1">
      <alignment horizontal="right" vertical="center" indent="2"/>
    </xf>
    <xf numFmtId="179" fontId="0" fillId="0" borderId="0" xfId="17" applyNumberFormat="1" applyFont="1" applyAlignment="1">
      <alignment horizontal="right" vertical="center" indent="1"/>
    </xf>
    <xf numFmtId="179" fontId="0" fillId="0" borderId="12" xfId="17" applyNumberFormat="1" applyFont="1" applyBorder="1" applyAlignment="1">
      <alignment horizontal="right" vertical="center" indent="1"/>
    </xf>
    <xf numFmtId="179" fontId="0" fillId="0" borderId="7" xfId="17" applyNumberFormat="1" applyFont="1" applyBorder="1" applyAlignment="1">
      <alignment horizontal="right" vertical="center" indent="1"/>
    </xf>
    <xf numFmtId="179" fontId="8" fillId="0" borderId="7" xfId="17" applyNumberFormat="1" applyFont="1" applyBorder="1" applyAlignment="1">
      <alignment horizontal="right" vertical="center" indent="1"/>
    </xf>
    <xf numFmtId="179" fontId="0" fillId="0" borderId="8" xfId="17" applyNumberFormat="1" applyFont="1" applyBorder="1" applyAlignment="1">
      <alignment horizontal="right" vertical="center" indent="1"/>
    </xf>
    <xf numFmtId="179" fontId="8" fillId="0" borderId="8" xfId="17" applyNumberFormat="1" applyFont="1" applyBorder="1" applyAlignment="1">
      <alignment horizontal="right" vertical="center" indent="1"/>
    </xf>
    <xf numFmtId="207" fontId="8" fillId="0" borderId="8" xfId="17" applyNumberFormat="1" applyFont="1" applyBorder="1" applyAlignment="1">
      <alignment horizontal="right" vertical="center" indent="2"/>
    </xf>
    <xf numFmtId="207" fontId="8" fillId="0" borderId="0" xfId="17" applyNumberFormat="1" applyFont="1" applyBorder="1" applyAlignment="1">
      <alignment horizontal="right" vertical="center" indent="2"/>
    </xf>
    <xf numFmtId="207" fontId="6" fillId="0" borderId="1" xfId="17" applyNumberFormat="1" applyFont="1" applyBorder="1" applyAlignment="1">
      <alignment horizontal="right" vertical="center" indent="2"/>
    </xf>
    <xf numFmtId="187" fontId="0" fillId="0" borderId="0" xfId="0" applyNumberFormat="1" applyFont="1" applyAlignment="1">
      <alignment horizontal="right" vertical="center" indent="3"/>
    </xf>
    <xf numFmtId="187" fontId="0" fillId="0" borderId="8" xfId="17" applyNumberFormat="1" applyFont="1" applyBorder="1" applyAlignment="1">
      <alignment horizontal="right" vertical="center" indent="3"/>
    </xf>
    <xf numFmtId="187" fontId="8" fillId="0" borderId="8" xfId="17" applyNumberFormat="1" applyFont="1" applyBorder="1" applyAlignment="1">
      <alignment horizontal="right" vertical="center" indent="3"/>
    </xf>
    <xf numFmtId="187" fontId="6" fillId="0" borderId="10" xfId="17" applyNumberFormat="1" applyFont="1" applyBorder="1" applyAlignment="1">
      <alignment horizontal="right" vertical="center" indent="3"/>
    </xf>
    <xf numFmtId="179" fontId="0" fillId="0" borderId="0" xfId="17" applyNumberFormat="1" applyFont="1" applyBorder="1" applyAlignment="1">
      <alignment horizontal="right" vertical="center" indent="6"/>
    </xf>
    <xf numFmtId="179" fontId="0" fillId="0" borderId="0" xfId="0" applyNumberFormat="1" applyFont="1" applyBorder="1" applyAlignment="1">
      <alignment horizontal="right" vertical="center" indent="6"/>
    </xf>
    <xf numFmtId="179" fontId="8" fillId="0" borderId="0" xfId="17" applyNumberFormat="1" applyFont="1" applyBorder="1" applyAlignment="1">
      <alignment horizontal="right" vertical="center" indent="6"/>
    </xf>
    <xf numFmtId="179" fontId="8" fillId="0" borderId="0" xfId="0" applyNumberFormat="1" applyFont="1" applyBorder="1" applyAlignment="1">
      <alignment horizontal="right" vertical="center" indent="6"/>
    </xf>
    <xf numFmtId="179" fontId="6" fillId="0" borderId="1" xfId="17" applyNumberFormat="1" applyFont="1" applyBorder="1" applyAlignment="1">
      <alignment horizontal="right" vertical="center" indent="6"/>
    </xf>
    <xf numFmtId="207" fontId="8" fillId="0" borderId="0" xfId="28" applyNumberFormat="1" applyFont="1" applyBorder="1" applyAlignment="1" quotePrefix="1">
      <alignment horizontal="right" vertical="center" indent="2"/>
    </xf>
    <xf numFmtId="207" fontId="8" fillId="0" borderId="0" xfId="0" applyNumberFormat="1" applyFont="1" applyBorder="1" applyAlignment="1">
      <alignment horizontal="right" vertical="center" indent="2"/>
    </xf>
    <xf numFmtId="203" fontId="8" fillId="0" borderId="0" xfId="17" applyNumberFormat="1" applyFont="1" applyBorder="1" applyAlignment="1">
      <alignment horizontal="right" vertical="center" indent="2"/>
    </xf>
    <xf numFmtId="2" fontId="8" fillId="0" borderId="0" xfId="28" applyNumberFormat="1" applyFont="1" applyBorder="1" applyAlignment="1" quotePrefix="1">
      <alignment horizontal="right" vertical="center" indent="2"/>
    </xf>
    <xf numFmtId="3" fontId="8" fillId="0" borderId="0" xfId="0" applyNumberFormat="1" applyFont="1" applyBorder="1" applyAlignment="1">
      <alignment horizontal="right" vertical="center" indent="2"/>
    </xf>
    <xf numFmtId="4" fontId="8" fillId="0" borderId="0" xfId="0" applyNumberFormat="1" applyFont="1" applyBorder="1" applyAlignment="1">
      <alignment horizontal="right" vertical="center" indent="2"/>
    </xf>
    <xf numFmtId="203" fontId="6" fillId="0" borderId="1" xfId="17" applyNumberFormat="1" applyFont="1" applyBorder="1" applyAlignment="1">
      <alignment horizontal="right" vertical="center" indent="2"/>
    </xf>
    <xf numFmtId="176" fontId="8" fillId="0" borderId="0" xfId="17" applyNumberFormat="1" applyFont="1" applyBorder="1" applyAlignment="1">
      <alignment horizontal="center" vertical="center"/>
    </xf>
    <xf numFmtId="49" fontId="6" fillId="0" borderId="1" xfId="17" applyNumberFormat="1" applyFont="1" applyBorder="1" applyAlignment="1">
      <alignment horizontal="center" vertical="center"/>
    </xf>
    <xf numFmtId="176" fontId="8" fillId="0" borderId="0" xfId="17" applyNumberFormat="1" applyFont="1" applyBorder="1" applyAlignment="1" quotePrefix="1">
      <alignment horizontal="center" vertical="center"/>
    </xf>
    <xf numFmtId="176" fontId="6" fillId="0" borderId="1" xfId="17" applyNumberFormat="1" applyFont="1" applyBorder="1" applyAlignment="1" quotePrefix="1">
      <alignment horizontal="center" vertical="center"/>
    </xf>
    <xf numFmtId="4" fontId="8" fillId="0" borderId="0" xfId="0" applyNumberFormat="1" applyFont="1" applyAlignment="1">
      <alignment horizontal="right" vertical="center" indent="2"/>
    </xf>
    <xf numFmtId="4" fontId="8" fillId="0" borderId="0" xfId="0" applyNumberFormat="1" applyFont="1" applyBorder="1" applyAlignment="1" quotePrefix="1">
      <alignment horizontal="right" vertical="center" indent="2"/>
    </xf>
    <xf numFmtId="176" fontId="8" fillId="0" borderId="0" xfId="17" applyNumberFormat="1" applyFont="1" applyBorder="1" applyAlignment="1">
      <alignment horizontal="right" vertical="center" indent="3"/>
    </xf>
    <xf numFmtId="3" fontId="8" fillId="0" borderId="0" xfId="0" applyNumberFormat="1" applyFont="1" applyBorder="1" applyAlignment="1">
      <alignment horizontal="right" vertical="center" indent="3"/>
    </xf>
    <xf numFmtId="176" fontId="6" fillId="0" borderId="1" xfId="17" applyNumberFormat="1" applyFont="1" applyBorder="1" applyAlignment="1">
      <alignment horizontal="right" vertical="center" indent="3"/>
    </xf>
    <xf numFmtId="3" fontId="8" fillId="0" borderId="0" xfId="28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76" fontId="6" fillId="0" borderId="1" xfId="17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03" fontId="8" fillId="0" borderId="0" xfId="17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 shrinkToFit="1"/>
    </xf>
    <xf numFmtId="179" fontId="0" fillId="0" borderId="7" xfId="0" applyNumberFormat="1" applyFont="1" applyBorder="1" applyAlignment="1">
      <alignment horizontal="center" vertical="center" shrinkToFit="1"/>
    </xf>
    <xf numFmtId="201" fontId="0" fillId="0" borderId="7" xfId="0" applyNumberFormat="1" applyFont="1" applyBorder="1" applyAlignment="1">
      <alignment horizontal="center" vertical="center" shrinkToFit="1"/>
    </xf>
    <xf numFmtId="207" fontId="8" fillId="0" borderId="0" xfId="0" applyNumberFormat="1" applyFont="1" applyFill="1" applyBorder="1" applyAlignment="1">
      <alignment horizontal="center" vertical="center" shrinkToFit="1"/>
    </xf>
    <xf numFmtId="207" fontId="6" fillId="0" borderId="1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208" fontId="0" fillId="0" borderId="0" xfId="0" applyNumberFormat="1" applyFont="1" applyAlignment="1">
      <alignment horizontal="center" vertical="center" shrinkToFit="1"/>
    </xf>
    <xf numFmtId="208" fontId="0" fillId="0" borderId="0" xfId="0" applyNumberFormat="1" applyFont="1" applyAlignment="1">
      <alignment horizontal="center" vertical="center"/>
    </xf>
    <xf numFmtId="202" fontId="8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Alignment="1">
      <alignment horizontal="right" vertical="center" indent="1" shrinkToFit="1"/>
    </xf>
    <xf numFmtId="0" fontId="0" fillId="0" borderId="0" xfId="0" applyFont="1" applyAlignment="1">
      <alignment horizontal="right" vertical="center" indent="1" shrinkToFit="1"/>
    </xf>
    <xf numFmtId="0" fontId="0" fillId="0" borderId="0" xfId="0" applyFont="1" applyAlignment="1">
      <alignment horizontal="right" vertical="center" indent="1"/>
    </xf>
    <xf numFmtId="187" fontId="8" fillId="0" borderId="0" xfId="0" applyNumberFormat="1" applyFont="1" applyFill="1" applyBorder="1" applyAlignment="1">
      <alignment horizontal="right" vertical="center" indent="2" shrinkToFit="1"/>
    </xf>
    <xf numFmtId="179" fontId="0" fillId="0" borderId="0" xfId="0" applyNumberFormat="1" applyFont="1" applyAlignment="1">
      <alignment horizontal="center" vertical="center" shrinkToFit="1"/>
    </xf>
    <xf numFmtId="202" fontId="0" fillId="0" borderId="0" xfId="0" applyNumberFormat="1" applyFont="1" applyAlignment="1">
      <alignment horizontal="center" vertical="center" shrinkToFit="1"/>
    </xf>
    <xf numFmtId="210" fontId="8" fillId="0" borderId="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Alignment="1">
      <alignment horizontal="right" vertical="center" indent="2" shrinkToFit="1"/>
    </xf>
    <xf numFmtId="179" fontId="0" fillId="0" borderId="0" xfId="0" applyNumberFormat="1" applyFont="1" applyFill="1" applyBorder="1" applyAlignment="1">
      <alignment horizontal="right" vertical="center" indent="1"/>
    </xf>
    <xf numFmtId="187" fontId="8" fillId="0" borderId="2" xfId="0" applyNumberFormat="1" applyFont="1" applyFill="1" applyBorder="1" applyAlignment="1">
      <alignment horizontal="right" vertical="center" indent="1" shrinkToFit="1"/>
    </xf>
    <xf numFmtId="187" fontId="6" fillId="0" borderId="2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Alignment="1">
      <alignment horizontal="center" vertical="center" shrinkToFit="1"/>
    </xf>
    <xf numFmtId="187" fontId="6" fillId="0" borderId="0" xfId="0" applyNumberFormat="1" applyFont="1" applyFill="1" applyAlignment="1">
      <alignment horizontal="center" vertical="center" shrinkToFit="1"/>
    </xf>
    <xf numFmtId="187" fontId="8" fillId="0" borderId="1" xfId="0" applyNumberFormat="1" applyFont="1" applyFill="1" applyBorder="1" applyAlignment="1">
      <alignment horizontal="right" vertical="center" indent="1" shrinkToFit="1"/>
    </xf>
    <xf numFmtId="187" fontId="8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40" fillId="0" borderId="0" xfId="0" applyFont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179" fontId="0" fillId="0" borderId="0" xfId="17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0" fillId="2" borderId="2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left" vertical="center"/>
    </xf>
    <xf numFmtId="0" fontId="12" fillId="2" borderId="1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7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178" fontId="24" fillId="2" borderId="0" xfId="0" applyNumberFormat="1" applyFont="1" applyFill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24" fillId="2" borderId="0" xfId="0" applyFont="1" applyFill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 quotePrefix="1">
      <alignment horizontal="center" vertical="center"/>
    </xf>
    <xf numFmtId="0" fontId="12" fillId="2" borderId="9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 shrinkToFit="1"/>
    </xf>
    <xf numFmtId="0" fontId="0" fillId="2" borderId="24" xfId="0" applyFont="1" applyFill="1" applyBorder="1" applyAlignment="1" quotePrefix="1">
      <alignment horizontal="center" vertical="center" shrinkToFit="1"/>
    </xf>
    <xf numFmtId="0" fontId="21" fillId="2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Continuous" vertical="center" shrinkToFit="1"/>
    </xf>
    <xf numFmtId="0" fontId="21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25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4" xfId="0" applyFont="1" applyFill="1" applyBorder="1" applyAlignment="1">
      <alignment horizontal="centerContinuous" vertical="center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right" vertical="center" shrinkToFit="1"/>
    </xf>
    <xf numFmtId="0" fontId="0" fillId="2" borderId="24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12" fillId="2" borderId="5" xfId="0" applyFont="1" applyFill="1" applyBorder="1" applyAlignment="1" quotePrefix="1">
      <alignment horizontal="center" vertical="center" shrinkToFit="1"/>
    </xf>
    <xf numFmtId="0" fontId="5" fillId="2" borderId="2" xfId="0" applyFont="1" applyFill="1" applyBorder="1" applyAlignment="1" quotePrefix="1">
      <alignment horizontal="center" vertical="center" shrinkToFit="1"/>
    </xf>
    <xf numFmtId="0" fontId="6" fillId="0" borderId="1" xfId="17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 quotePrefix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/>
    </xf>
    <xf numFmtId="0" fontId="0" fillId="2" borderId="5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 quotePrefix="1">
      <alignment horizontal="center" vertical="center"/>
    </xf>
    <xf numFmtId="0" fontId="0" fillId="2" borderId="6" xfId="0" applyFont="1" applyFill="1" applyBorder="1" applyAlignment="1" quotePrefix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10" xfId="17" applyNumberFormat="1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Continuous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 quotePrefix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8" fillId="0" borderId="8" xfId="17" applyNumberFormat="1" applyFont="1" applyBorder="1" applyAlignment="1">
      <alignment horizontal="center" vertical="center"/>
    </xf>
    <xf numFmtId="0" fontId="8" fillId="0" borderId="0" xfId="17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94" fontId="0" fillId="0" borderId="2" xfId="0" applyNumberFormat="1" applyFont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 quotePrefix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12" fillId="2" borderId="24" xfId="0" applyFont="1" applyFill="1" applyBorder="1" applyAlignment="1" quotePrefix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0" fontId="0" fillId="2" borderId="0" xfId="0" applyFont="1" applyFill="1" applyBorder="1" applyAlignment="1" quotePrefix="1">
      <alignment horizontal="left" vertical="center"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 quotePrefix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2" fillId="0" borderId="24" xfId="0" applyFont="1" applyBorder="1" applyAlignment="1" quotePrefix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 quotePrefix="1">
      <alignment horizontal="center" vertical="center" wrapText="1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/>
    </xf>
    <xf numFmtId="191" fontId="6" fillId="0" borderId="1" xfId="0" applyNumberFormat="1" applyFont="1" applyFill="1" applyBorder="1" applyAlignment="1">
      <alignment horizontal="center" vertical="center" shrinkToFit="1"/>
    </xf>
    <xf numFmtId="191" fontId="6" fillId="0" borderId="3" xfId="0" applyNumberFormat="1" applyFont="1" applyFill="1" applyBorder="1" applyAlignment="1">
      <alignment horizontal="right" vertical="center" indent="3" shrinkToFit="1"/>
    </xf>
    <xf numFmtId="191" fontId="6" fillId="0" borderId="1" xfId="0" applyNumberFormat="1" applyFont="1" applyFill="1" applyBorder="1" applyAlignment="1">
      <alignment horizontal="right" vertical="center" indent="3" shrinkToFi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2" borderId="0" xfId="0" applyFont="1" applyFill="1" applyAlignment="1" quotePrefix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left"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 quotePrefix="1">
      <alignment horizontal="left" vertical="center" shrinkToFit="1"/>
    </xf>
    <xf numFmtId="0" fontId="0" fillId="2" borderId="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 vertical="center" shrinkToFit="1"/>
    </xf>
    <xf numFmtId="0" fontId="5" fillId="2" borderId="24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8" fontId="0" fillId="0" borderId="2" xfId="17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9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2" borderId="24" xfId="0" applyFont="1" applyFill="1" applyBorder="1" applyAlignment="1" quotePrefix="1">
      <alignment horizontal="center" vertical="center" shrinkToFit="1"/>
    </xf>
    <xf numFmtId="0" fontId="5" fillId="2" borderId="25" xfId="0" applyFont="1" applyFill="1" applyBorder="1" applyAlignment="1" quotePrefix="1">
      <alignment horizontal="center" vertical="center" shrinkToFit="1"/>
    </xf>
    <xf numFmtId="0" fontId="5" fillId="2" borderId="14" xfId="0" applyFont="1" applyFill="1" applyBorder="1" applyAlignment="1" quotePrefix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quotePrefix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 quotePrefix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quotePrefix="1">
      <alignment horizontal="left"/>
    </xf>
    <xf numFmtId="0" fontId="0" fillId="2" borderId="2" xfId="0" applyFont="1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 indent="2" shrinkToFit="1"/>
    </xf>
    <xf numFmtId="0" fontId="0" fillId="0" borderId="2" xfId="0" applyFont="1" applyFill="1" applyBorder="1" applyAlignment="1">
      <alignment horizontal="left" vertical="center" indent="2" shrinkToFit="1"/>
    </xf>
    <xf numFmtId="0" fontId="0" fillId="0" borderId="8" xfId="0" applyFont="1" applyFill="1" applyBorder="1" applyAlignment="1">
      <alignment horizontal="left" vertical="center" indent="2" shrinkToFit="1"/>
    </xf>
    <xf numFmtId="0" fontId="0" fillId="0" borderId="0" xfId="0" applyFont="1" applyFill="1" applyBorder="1" applyAlignment="1">
      <alignment horizontal="left" vertical="center" indent="2" shrinkToFi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12" fillId="2" borderId="2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left" vertical="center" shrinkToFit="1"/>
    </xf>
    <xf numFmtId="0" fontId="0" fillId="2" borderId="2" xfId="0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2" borderId="25" xfId="0" applyFont="1" applyFill="1" applyBorder="1" applyAlignment="1" quotePrefix="1">
      <alignment horizontal="center" vertical="center" shrinkToFit="1"/>
    </xf>
    <xf numFmtId="0" fontId="0" fillId="2" borderId="14" xfId="0" applyFont="1" applyFill="1" applyBorder="1" applyAlignment="1" quotePrefix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indent="3"/>
    </xf>
    <xf numFmtId="0" fontId="0" fillId="0" borderId="2" xfId="0" applyFont="1" applyFill="1" applyBorder="1" applyAlignment="1">
      <alignment horizontal="left" vertical="center" indent="3"/>
    </xf>
    <xf numFmtId="0" fontId="0" fillId="0" borderId="8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3"/>
    </xf>
    <xf numFmtId="0" fontId="0" fillId="2" borderId="25" xfId="0" applyFont="1" applyFill="1" applyBorder="1" applyAlignment="1" quotePrefix="1">
      <alignment horizontal="center" vertical="center" shrinkToFit="1"/>
    </xf>
    <xf numFmtId="0" fontId="0" fillId="2" borderId="14" xfId="0" applyFont="1" applyFill="1" applyBorder="1" applyAlignment="1" quotePrefix="1">
      <alignment horizontal="center" vertical="center" shrinkToFi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quotePrefix="1">
      <alignment horizontal="center" vertical="center" wrapText="1" shrinkToFit="1"/>
    </xf>
    <xf numFmtId="0" fontId="0" fillId="2" borderId="9" xfId="0" applyFont="1" applyFill="1" applyBorder="1" applyAlignment="1" quotePrefix="1">
      <alignment horizontal="center" vertical="center" wrapText="1" shrinkToFit="1"/>
    </xf>
    <xf numFmtId="0" fontId="0" fillId="2" borderId="4" xfId="0" applyFont="1" applyFill="1" applyBorder="1" applyAlignment="1" quotePrefix="1">
      <alignment horizontal="center" vertical="center" wrapText="1" shrinkToFit="1"/>
    </xf>
    <xf numFmtId="0" fontId="12" fillId="2" borderId="9" xfId="0" applyFont="1" applyFill="1" applyBorder="1" applyAlignment="1" quotePrefix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</cellXfs>
  <cellStyles count="31">
    <cellStyle name="Normal" xfId="0"/>
    <cellStyle name="Percent" xfId="15"/>
    <cellStyle name="Comma" xfId="16"/>
    <cellStyle name="Comma [0]" xfId="17"/>
    <cellStyle name="콤마 [0]_10.잡곡" xfId="18"/>
    <cellStyle name="콤마 [0]_11.두류" xfId="19"/>
    <cellStyle name="콤마 [0]_12.서류" xfId="20"/>
    <cellStyle name="콤마 [0]_13.채소류생산량(1-3)" xfId="21"/>
    <cellStyle name="콤마 [0]_23.비료공급" xfId="22"/>
    <cellStyle name="콤마 [0]_3.경지면적" xfId="23"/>
    <cellStyle name="콤마 [0]_30.소유별임야면적" xfId="24"/>
    <cellStyle name="콤마 [0]_32.임상별임목축적" xfId="25"/>
    <cellStyle name="콤마 [0]_33.임산물생산량" xfId="26"/>
    <cellStyle name="콤마 [0]_36.조림" xfId="27"/>
    <cellStyle name="콤마 [0]_37.산림피해" xfId="28"/>
    <cellStyle name="콤마 [0]_5.농업진흥지역지정" xfId="29"/>
    <cellStyle name="콤마 [0]_8.미곡" xfId="30"/>
    <cellStyle name="콤마 [0]_9.맥류" xfId="31"/>
    <cellStyle name="Currency" xfId="32"/>
    <cellStyle name="Currency [0]" xfId="33"/>
    <cellStyle name="표준_경지면적" xfId="34"/>
    <cellStyle name="표준_농가및농가인구" xfId="35"/>
    <cellStyle name="표준_농업용기구및기계보유 " xfId="36"/>
    <cellStyle name="표준_농업진흥지역지정" xfId="37"/>
    <cellStyle name="표준_두류" xfId="38"/>
    <cellStyle name="표준_맥류" xfId="39"/>
    <cellStyle name="표준_미곡" xfId="40"/>
    <cellStyle name="표준_서류" xfId="41"/>
    <cellStyle name="표준_식량작물생산량" xfId="42"/>
    <cellStyle name="표준_잡곡" xfId="43"/>
    <cellStyle name="표준_채소류생산량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0">
      <selection activeCell="A26" sqref="A26"/>
    </sheetView>
  </sheetViews>
  <sheetFormatPr defaultColWidth="9.140625" defaultRowHeight="12.75"/>
  <cols>
    <col min="1" max="1" width="17.57421875" style="2" customWidth="1"/>
    <col min="2" max="2" width="14.28125" style="2" customWidth="1"/>
    <col min="3" max="5" width="13.28125" style="2" customWidth="1"/>
    <col min="6" max="6" width="14.28125" style="2" customWidth="1"/>
    <col min="7" max="7" width="14.7109375" style="2" customWidth="1"/>
    <col min="8" max="8" width="14.57421875" style="2" customWidth="1"/>
    <col min="9" max="9" width="17.28125" style="2" customWidth="1"/>
    <col min="10" max="16384" width="9.140625" style="2" customWidth="1"/>
  </cols>
  <sheetData>
    <row r="1" spans="1:9" s="1233" customFormat="1" ht="27.75">
      <c r="A1" s="1435" t="s">
        <v>697</v>
      </c>
      <c r="B1" s="1436"/>
      <c r="C1" s="1436"/>
      <c r="D1" s="1436"/>
      <c r="E1" s="1436"/>
      <c r="F1" s="1436"/>
      <c r="G1" s="1436"/>
      <c r="H1" s="1436"/>
      <c r="I1" s="1436"/>
    </row>
    <row r="2" spans="1:9" s="153" customFormat="1" ht="27.75" customHeight="1">
      <c r="A2" s="1441" t="s">
        <v>282</v>
      </c>
      <c r="B2" s="1441"/>
      <c r="C2" s="1441"/>
      <c r="D2" s="1441"/>
      <c r="E2" s="1441"/>
      <c r="F2" s="1441"/>
      <c r="G2" s="1441"/>
      <c r="H2" s="1441"/>
      <c r="I2" s="1441"/>
    </row>
    <row r="3" spans="1:9" s="6" customFormat="1" ht="18" customHeight="1">
      <c r="A3" s="3" t="s">
        <v>673</v>
      </c>
      <c r="B3" s="4"/>
      <c r="C3" s="4"/>
      <c r="D3" s="4"/>
      <c r="E3" s="4"/>
      <c r="F3" s="4"/>
      <c r="G3" s="4"/>
      <c r="H3" s="4"/>
      <c r="I3" s="5" t="s">
        <v>674</v>
      </c>
    </row>
    <row r="4" spans="1:9" s="62" customFormat="1" ht="21" customHeight="1">
      <c r="A4" s="1446" t="s">
        <v>547</v>
      </c>
      <c r="B4" s="1442" t="s">
        <v>675</v>
      </c>
      <c r="C4" s="1443"/>
      <c r="D4" s="1443"/>
      <c r="E4" s="1444"/>
      <c r="F4" s="1442" t="s">
        <v>676</v>
      </c>
      <c r="G4" s="1443"/>
      <c r="H4" s="1444"/>
      <c r="I4" s="1449" t="s">
        <v>548</v>
      </c>
    </row>
    <row r="5" spans="1:9" s="62" customFormat="1" ht="26.25" customHeight="1">
      <c r="A5" s="1447"/>
      <c r="B5" s="1438" t="s">
        <v>677</v>
      </c>
      <c r="C5" s="1439"/>
      <c r="D5" s="1439"/>
      <c r="E5" s="1440"/>
      <c r="F5" s="1438" t="s">
        <v>678</v>
      </c>
      <c r="G5" s="1439"/>
      <c r="H5" s="1440"/>
      <c r="I5" s="1450"/>
    </row>
    <row r="6" spans="1:9" s="62" customFormat="1" ht="20.25" customHeight="1">
      <c r="A6" s="1447"/>
      <c r="B6" s="11" t="s">
        <v>679</v>
      </c>
      <c r="C6" s="11" t="s">
        <v>680</v>
      </c>
      <c r="D6" s="1255" t="s">
        <v>681</v>
      </c>
      <c r="E6" s="1255" t="s">
        <v>682</v>
      </c>
      <c r="F6" s="1256" t="s">
        <v>679</v>
      </c>
      <c r="G6" s="11" t="s">
        <v>683</v>
      </c>
      <c r="H6" s="1257" t="s">
        <v>684</v>
      </c>
      <c r="I6" s="1450"/>
    </row>
    <row r="7" spans="1:9" s="62" customFormat="1" ht="20.25" customHeight="1">
      <c r="A7" s="1447"/>
      <c r="B7" s="1254"/>
      <c r="C7" s="1258"/>
      <c r="D7" s="1258" t="s">
        <v>685</v>
      </c>
      <c r="E7" s="1258" t="s">
        <v>685</v>
      </c>
      <c r="F7" s="847"/>
      <c r="G7" s="1258"/>
      <c r="H7" s="1258"/>
      <c r="I7" s="1450"/>
    </row>
    <row r="8" spans="1:9" s="62" customFormat="1" ht="27" customHeight="1">
      <c r="A8" s="1448"/>
      <c r="B8" s="1251" t="s">
        <v>686</v>
      </c>
      <c r="C8" s="1259" t="s">
        <v>687</v>
      </c>
      <c r="D8" s="1251" t="s">
        <v>688</v>
      </c>
      <c r="E8" s="1259" t="s">
        <v>689</v>
      </c>
      <c r="F8" s="1259" t="s">
        <v>686</v>
      </c>
      <c r="G8" s="1259" t="s">
        <v>690</v>
      </c>
      <c r="H8" s="1259" t="s">
        <v>691</v>
      </c>
      <c r="I8" s="1438"/>
    </row>
    <row r="9" spans="1:9" s="378" customFormat="1" ht="24.75" customHeight="1">
      <c r="A9" s="447" t="s">
        <v>37</v>
      </c>
      <c r="B9" s="448">
        <v>7783</v>
      </c>
      <c r="C9" s="449" t="s">
        <v>790</v>
      </c>
      <c r="D9" s="449" t="s">
        <v>790</v>
      </c>
      <c r="E9" s="449" t="s">
        <v>790</v>
      </c>
      <c r="F9" s="450">
        <v>29243</v>
      </c>
      <c r="G9" s="450">
        <v>15125</v>
      </c>
      <c r="H9" s="450">
        <v>14118</v>
      </c>
      <c r="I9" s="472" t="s">
        <v>549</v>
      </c>
    </row>
    <row r="10" spans="1:9" s="378" customFormat="1" ht="24.75" customHeight="1">
      <c r="A10" s="451" t="s">
        <v>41</v>
      </c>
      <c r="B10" s="448">
        <v>13892</v>
      </c>
      <c r="C10" s="449" t="s">
        <v>790</v>
      </c>
      <c r="D10" s="449" t="s">
        <v>790</v>
      </c>
      <c r="E10" s="449" t="s">
        <v>790</v>
      </c>
      <c r="F10" s="450">
        <v>42260</v>
      </c>
      <c r="G10" s="450">
        <v>20374</v>
      </c>
      <c r="H10" s="450">
        <v>21886</v>
      </c>
      <c r="I10" s="473" t="s">
        <v>569</v>
      </c>
    </row>
    <row r="11" spans="1:9" s="378" customFormat="1" ht="24.75" customHeight="1">
      <c r="A11" s="447" t="s">
        <v>38</v>
      </c>
      <c r="B11" s="448">
        <v>7274</v>
      </c>
      <c r="C11" s="449" t="s">
        <v>790</v>
      </c>
      <c r="D11" s="449" t="s">
        <v>790</v>
      </c>
      <c r="E11" s="449" t="s">
        <v>790</v>
      </c>
      <c r="F11" s="450">
        <v>27305</v>
      </c>
      <c r="G11" s="450">
        <v>13034</v>
      </c>
      <c r="H11" s="450">
        <v>14271</v>
      </c>
      <c r="I11" s="473" t="s">
        <v>550</v>
      </c>
    </row>
    <row r="12" spans="1:9" s="378" customFormat="1" ht="24.75" customHeight="1">
      <c r="A12" s="451" t="s">
        <v>42</v>
      </c>
      <c r="B12" s="448">
        <v>12176</v>
      </c>
      <c r="C12" s="449" t="s">
        <v>790</v>
      </c>
      <c r="D12" s="449" t="s">
        <v>790</v>
      </c>
      <c r="E12" s="449" t="s">
        <v>790</v>
      </c>
      <c r="F12" s="450">
        <v>35172</v>
      </c>
      <c r="G12" s="450">
        <v>17619</v>
      </c>
      <c r="H12" s="450">
        <v>17553</v>
      </c>
      <c r="I12" s="473" t="s">
        <v>570</v>
      </c>
    </row>
    <row r="13" spans="1:9" s="378" customFormat="1" ht="24.75" customHeight="1">
      <c r="A13" s="447" t="s">
        <v>39</v>
      </c>
      <c r="B13" s="448">
        <v>7127</v>
      </c>
      <c r="C13" s="449" t="s">
        <v>790</v>
      </c>
      <c r="D13" s="449" t="s">
        <v>790</v>
      </c>
      <c r="E13" s="449" t="s">
        <v>790</v>
      </c>
      <c r="F13" s="450">
        <v>25660</v>
      </c>
      <c r="G13" s="450">
        <v>12689</v>
      </c>
      <c r="H13" s="450">
        <v>12971</v>
      </c>
      <c r="I13" s="473" t="s">
        <v>551</v>
      </c>
    </row>
    <row r="14" spans="1:9" s="456" customFormat="1" ht="24.75" customHeight="1">
      <c r="A14" s="452" t="s">
        <v>43</v>
      </c>
      <c r="B14" s="453">
        <v>11950</v>
      </c>
      <c r="C14" s="454" t="s">
        <v>790</v>
      </c>
      <c r="D14" s="454" t="s">
        <v>790</v>
      </c>
      <c r="E14" s="454" t="s">
        <v>790</v>
      </c>
      <c r="F14" s="455">
        <v>35558</v>
      </c>
      <c r="G14" s="453">
        <v>17875</v>
      </c>
      <c r="H14" s="453">
        <v>17683</v>
      </c>
      <c r="I14" s="473" t="s">
        <v>571</v>
      </c>
    </row>
    <row r="15" spans="1:9" s="378" customFormat="1" ht="24.75" customHeight="1">
      <c r="A15" s="457" t="s">
        <v>40</v>
      </c>
      <c r="B15" s="458">
        <v>6882</v>
      </c>
      <c r="C15" s="459" t="s">
        <v>790</v>
      </c>
      <c r="D15" s="459" t="s">
        <v>790</v>
      </c>
      <c r="E15" s="459" t="s">
        <v>790</v>
      </c>
      <c r="F15" s="460">
        <v>23480</v>
      </c>
      <c r="G15" s="461">
        <v>11489</v>
      </c>
      <c r="H15" s="461">
        <v>11991</v>
      </c>
      <c r="I15" s="473" t="s">
        <v>552</v>
      </c>
    </row>
    <row r="16" spans="1:9" s="378" customFormat="1" ht="24.75" customHeight="1">
      <c r="A16" s="451" t="s">
        <v>44</v>
      </c>
      <c r="B16" s="458">
        <v>11154</v>
      </c>
      <c r="C16" s="459" t="s">
        <v>790</v>
      </c>
      <c r="D16" s="459" t="s">
        <v>790</v>
      </c>
      <c r="E16" s="459" t="s">
        <v>790</v>
      </c>
      <c r="F16" s="460">
        <v>33256</v>
      </c>
      <c r="G16" s="460">
        <v>16861</v>
      </c>
      <c r="H16" s="462">
        <v>16395</v>
      </c>
      <c r="I16" s="473" t="s">
        <v>572</v>
      </c>
    </row>
    <row r="17" spans="1:9" s="378" customFormat="1" ht="24.75" customHeight="1">
      <c r="A17" s="457" t="s">
        <v>721</v>
      </c>
      <c r="B17" s="458">
        <v>19357</v>
      </c>
      <c r="C17" s="460">
        <v>7519</v>
      </c>
      <c r="D17" s="460">
        <v>4541</v>
      </c>
      <c r="E17" s="460">
        <v>7297</v>
      </c>
      <c r="F17" s="460">
        <v>59850</v>
      </c>
      <c r="G17" s="461">
        <v>29704</v>
      </c>
      <c r="H17" s="461">
        <v>30146</v>
      </c>
      <c r="I17" s="292" t="s">
        <v>721</v>
      </c>
    </row>
    <row r="18" spans="1:9" s="467" customFormat="1" ht="24.75" customHeight="1">
      <c r="A18" s="463" t="s">
        <v>791</v>
      </c>
      <c r="B18" s="464">
        <v>19690</v>
      </c>
      <c r="C18" s="474" t="s">
        <v>790</v>
      </c>
      <c r="D18" s="474" t="s">
        <v>790</v>
      </c>
      <c r="E18" s="475" t="s">
        <v>790</v>
      </c>
      <c r="F18" s="465">
        <v>56472</v>
      </c>
      <c r="G18" s="465">
        <v>27904</v>
      </c>
      <c r="H18" s="466">
        <v>28569</v>
      </c>
      <c r="I18" s="371" t="s">
        <v>698</v>
      </c>
    </row>
    <row r="19" spans="1:9" s="1263" customFormat="1" ht="15.75" customHeight="1">
      <c r="A19" s="1261" t="s">
        <v>699</v>
      </c>
      <c r="B19" s="1262"/>
      <c r="C19" s="1262"/>
      <c r="D19" s="1262"/>
      <c r="E19" s="324"/>
      <c r="F19" s="1445" t="s">
        <v>700</v>
      </c>
      <c r="G19" s="1445"/>
      <c r="H19" s="1445"/>
      <c r="I19" s="1445"/>
    </row>
    <row r="20" spans="1:9" s="1263" customFormat="1" ht="15.75" customHeight="1">
      <c r="A20" s="1264" t="s">
        <v>283</v>
      </c>
      <c r="B20" s="1264"/>
      <c r="C20" s="1264"/>
      <c r="D20" s="1264"/>
      <c r="F20" s="1437" t="s">
        <v>36</v>
      </c>
      <c r="G20" s="1437"/>
      <c r="H20" s="1437"/>
      <c r="I20" s="1437"/>
    </row>
    <row r="21" spans="1:6" s="1263" customFormat="1" ht="15.75" customHeight="1">
      <c r="A21" s="1264" t="s">
        <v>702</v>
      </c>
      <c r="B21" s="1264"/>
      <c r="C21" s="1264"/>
      <c r="D21" s="1264"/>
      <c r="F21" s="1265"/>
    </row>
    <row r="22" spans="6:8" s="15" customFormat="1" ht="15.75" customHeight="1">
      <c r="F22" s="16" t="s">
        <v>701</v>
      </c>
      <c r="H22" s="16"/>
    </row>
    <row r="23" ht="14.25">
      <c r="A23" s="2" t="s">
        <v>701</v>
      </c>
    </row>
  </sheetData>
  <mergeCells count="10">
    <mergeCell ref="A1:I1"/>
    <mergeCell ref="F20:I20"/>
    <mergeCell ref="B5:E5"/>
    <mergeCell ref="F5:H5"/>
    <mergeCell ref="A2:I2"/>
    <mergeCell ref="B4:E4"/>
    <mergeCell ref="F4:H4"/>
    <mergeCell ref="F19:I19"/>
    <mergeCell ref="A4:A8"/>
    <mergeCell ref="I4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41"/>
  <sheetViews>
    <sheetView workbookViewId="0" topLeftCell="B10">
      <selection activeCell="G13" sqref="G13"/>
    </sheetView>
  </sheetViews>
  <sheetFormatPr defaultColWidth="9.140625" defaultRowHeight="12.75"/>
  <cols>
    <col min="1" max="1" width="16.00390625" style="24" customWidth="1"/>
    <col min="2" max="2" width="7.8515625" style="24" customWidth="1"/>
    <col min="3" max="3" width="8.140625" style="24" customWidth="1"/>
    <col min="4" max="18" width="7.28125" style="24" customWidth="1"/>
    <col min="19" max="19" width="14.7109375" style="24" customWidth="1"/>
    <col min="20" max="70" width="10.00390625" style="24" customWidth="1"/>
    <col min="71" max="16384" width="10.00390625" style="105" customWidth="1"/>
  </cols>
  <sheetData>
    <row r="1" spans="1:19" s="62" customFormat="1" ht="32.25" customHeight="1">
      <c r="A1" s="1452" t="s">
        <v>869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</row>
    <row r="2" spans="1:19" s="6" customFormat="1" ht="18" customHeight="1">
      <c r="A2" s="1397" t="s">
        <v>870</v>
      </c>
      <c r="B2" s="1403"/>
      <c r="C2" s="1403"/>
      <c r="R2" s="1372" t="s">
        <v>927</v>
      </c>
      <c r="S2" s="1373"/>
    </row>
    <row r="3" spans="1:19" s="6" customFormat="1" ht="30" customHeight="1">
      <c r="A3" s="1446" t="s">
        <v>733</v>
      </c>
      <c r="B3" s="1391" t="s">
        <v>928</v>
      </c>
      <c r="C3" s="1454"/>
      <c r="D3" s="1391" t="s">
        <v>929</v>
      </c>
      <c r="E3" s="1423"/>
      <c r="F3" s="1454"/>
      <c r="G3" s="1391" t="s">
        <v>930</v>
      </c>
      <c r="H3" s="1423"/>
      <c r="I3" s="1454"/>
      <c r="J3" s="1391" t="s">
        <v>931</v>
      </c>
      <c r="K3" s="1423"/>
      <c r="L3" s="1454"/>
      <c r="M3" s="1391" t="s">
        <v>932</v>
      </c>
      <c r="N3" s="1423"/>
      <c r="O3" s="1454"/>
      <c r="P3" s="1391" t="s">
        <v>933</v>
      </c>
      <c r="Q3" s="1423"/>
      <c r="R3" s="1423"/>
      <c r="S3" s="1431" t="s">
        <v>735</v>
      </c>
    </row>
    <row r="4" spans="1:19" s="6" customFormat="1" ht="30" customHeight="1">
      <c r="A4" s="1374"/>
      <c r="B4" s="1377" t="s">
        <v>813</v>
      </c>
      <c r="C4" s="1378"/>
      <c r="D4" s="1377" t="s">
        <v>934</v>
      </c>
      <c r="E4" s="1379"/>
      <c r="F4" s="1378"/>
      <c r="G4" s="1377" t="s">
        <v>935</v>
      </c>
      <c r="H4" s="1379"/>
      <c r="I4" s="1378"/>
      <c r="J4" s="1377" t="s">
        <v>936</v>
      </c>
      <c r="K4" s="1379"/>
      <c r="L4" s="1378"/>
      <c r="M4" s="1377" t="s">
        <v>937</v>
      </c>
      <c r="N4" s="1379"/>
      <c r="O4" s="1378"/>
      <c r="P4" s="1377" t="s">
        <v>938</v>
      </c>
      <c r="Q4" s="1379"/>
      <c r="R4" s="1378"/>
      <c r="S4" s="1412"/>
    </row>
    <row r="5" spans="1:19" s="172" customFormat="1" ht="30" customHeight="1">
      <c r="A5" s="1374"/>
      <c r="B5" s="231" t="s">
        <v>850</v>
      </c>
      <c r="C5" s="231" t="s">
        <v>851</v>
      </c>
      <c r="D5" s="231" t="s">
        <v>867</v>
      </c>
      <c r="E5" s="1286" t="s">
        <v>851</v>
      </c>
      <c r="F5" s="92"/>
      <c r="G5" s="231" t="s">
        <v>867</v>
      </c>
      <c r="H5" s="1286" t="s">
        <v>851</v>
      </c>
      <c r="I5" s="92"/>
      <c r="J5" s="231" t="s">
        <v>867</v>
      </c>
      <c r="K5" s="1286" t="s">
        <v>851</v>
      </c>
      <c r="L5" s="92"/>
      <c r="M5" s="231" t="s">
        <v>867</v>
      </c>
      <c r="N5" s="1286" t="s">
        <v>851</v>
      </c>
      <c r="O5" s="92"/>
      <c r="P5" s="231" t="s">
        <v>867</v>
      </c>
      <c r="Q5" s="1286" t="s">
        <v>851</v>
      </c>
      <c r="R5" s="47"/>
      <c r="S5" s="1412"/>
    </row>
    <row r="6" spans="1:19" s="6" customFormat="1" ht="44.25" customHeight="1">
      <c r="A6" s="1375"/>
      <c r="B6" s="13" t="s">
        <v>853</v>
      </c>
      <c r="C6" s="239" t="s">
        <v>573</v>
      </c>
      <c r="D6" s="13" t="s">
        <v>853</v>
      </c>
      <c r="E6" s="239" t="s">
        <v>573</v>
      </c>
      <c r="F6" s="1290" t="s">
        <v>854</v>
      </c>
      <c r="G6" s="13" t="s">
        <v>853</v>
      </c>
      <c r="H6" s="239" t="s">
        <v>573</v>
      </c>
      <c r="I6" s="1290" t="s">
        <v>854</v>
      </c>
      <c r="J6" s="13" t="s">
        <v>853</v>
      </c>
      <c r="K6" s="239" t="s">
        <v>573</v>
      </c>
      <c r="L6" s="1290" t="s">
        <v>854</v>
      </c>
      <c r="M6" s="13" t="s">
        <v>853</v>
      </c>
      <c r="N6" s="239" t="s">
        <v>573</v>
      </c>
      <c r="O6" s="1290" t="s">
        <v>854</v>
      </c>
      <c r="P6" s="13" t="s">
        <v>853</v>
      </c>
      <c r="Q6" s="239" t="s">
        <v>573</v>
      </c>
      <c r="R6" s="1291" t="s">
        <v>854</v>
      </c>
      <c r="S6" s="1413"/>
    </row>
    <row r="7" spans="1:19" s="109" customFormat="1" ht="30" customHeight="1">
      <c r="A7" s="538" t="s">
        <v>1215</v>
      </c>
      <c r="B7" s="975">
        <f aca="true" t="shared" si="0" ref="B7:C9">SUM(D7,G7,J7,M7,P7)</f>
        <v>11</v>
      </c>
      <c r="C7" s="976">
        <f t="shared" si="0"/>
        <v>9</v>
      </c>
      <c r="D7" s="976">
        <v>3</v>
      </c>
      <c r="E7" s="976">
        <v>2</v>
      </c>
      <c r="F7" s="977">
        <f>E7/D7*100</f>
        <v>66.66666666666666</v>
      </c>
      <c r="G7" s="976" t="s">
        <v>776</v>
      </c>
      <c r="H7" s="976" t="s">
        <v>776</v>
      </c>
      <c r="I7" s="976" t="s">
        <v>776</v>
      </c>
      <c r="J7" s="976">
        <v>8</v>
      </c>
      <c r="K7" s="976">
        <v>7</v>
      </c>
      <c r="L7" s="977">
        <f>K7/J7*100</f>
        <v>87.5</v>
      </c>
      <c r="M7" s="976" t="s">
        <v>776</v>
      </c>
      <c r="N7" s="976" t="s">
        <v>776</v>
      </c>
      <c r="O7" s="976" t="s">
        <v>776</v>
      </c>
      <c r="P7" s="976" t="s">
        <v>776</v>
      </c>
      <c r="Q7" s="976" t="s">
        <v>776</v>
      </c>
      <c r="R7" s="976" t="s">
        <v>776</v>
      </c>
      <c r="S7" s="530" t="s">
        <v>871</v>
      </c>
    </row>
    <row r="8" spans="1:19" s="142" customFormat="1" ht="30" customHeight="1">
      <c r="A8" s="539" t="s">
        <v>829</v>
      </c>
      <c r="B8" s="978">
        <v>401.7</v>
      </c>
      <c r="C8" s="978">
        <v>499.3</v>
      </c>
      <c r="D8" s="978">
        <v>284.4</v>
      </c>
      <c r="E8" s="978">
        <v>404.4</v>
      </c>
      <c r="F8" s="979">
        <v>142.19409282700423</v>
      </c>
      <c r="G8" s="978">
        <v>3.4</v>
      </c>
      <c r="H8" s="978">
        <v>3.3</v>
      </c>
      <c r="I8" s="979">
        <v>97.05882352941177</v>
      </c>
      <c r="J8" s="978">
        <v>14.8</v>
      </c>
      <c r="K8" s="978">
        <v>14.5</v>
      </c>
      <c r="L8" s="979">
        <v>97.97297297297297</v>
      </c>
      <c r="M8" s="978">
        <v>52.6</v>
      </c>
      <c r="N8" s="978">
        <v>35.2</v>
      </c>
      <c r="O8" s="979">
        <v>66.92015209125476</v>
      </c>
      <c r="P8" s="979">
        <v>46.5</v>
      </c>
      <c r="Q8" s="979">
        <v>41.9</v>
      </c>
      <c r="R8" s="979">
        <v>90.10752688172042</v>
      </c>
      <c r="S8" s="531" t="s">
        <v>872</v>
      </c>
    </row>
    <row r="9" spans="1:19" s="118" customFormat="1" ht="30" customHeight="1">
      <c r="A9" s="540" t="s">
        <v>1216</v>
      </c>
      <c r="B9" s="980">
        <f t="shared" si="0"/>
        <v>7</v>
      </c>
      <c r="C9" s="981">
        <f t="shared" si="0"/>
        <v>6</v>
      </c>
      <c r="D9" s="981" t="s">
        <v>776</v>
      </c>
      <c r="E9" s="981" t="s">
        <v>776</v>
      </c>
      <c r="F9" s="981" t="s">
        <v>776</v>
      </c>
      <c r="G9" s="981" t="s">
        <v>776</v>
      </c>
      <c r="H9" s="981" t="s">
        <v>776</v>
      </c>
      <c r="I9" s="981" t="s">
        <v>776</v>
      </c>
      <c r="J9" s="981">
        <v>7</v>
      </c>
      <c r="K9" s="981">
        <v>6</v>
      </c>
      <c r="L9" s="981">
        <f>K9/J9*100</f>
        <v>85.71428571428571</v>
      </c>
      <c r="M9" s="981" t="s">
        <v>776</v>
      </c>
      <c r="N9" s="981" t="s">
        <v>776</v>
      </c>
      <c r="O9" s="981" t="s">
        <v>776</v>
      </c>
      <c r="P9" s="981" t="s">
        <v>776</v>
      </c>
      <c r="Q9" s="981" t="s">
        <v>776</v>
      </c>
      <c r="R9" s="981" t="s">
        <v>776</v>
      </c>
      <c r="S9" s="531" t="s">
        <v>873</v>
      </c>
    </row>
    <row r="10" spans="1:19" s="142" customFormat="1" ht="30" customHeight="1">
      <c r="A10" s="539" t="s">
        <v>831</v>
      </c>
      <c r="B10" s="978">
        <v>717.6</v>
      </c>
      <c r="C10" s="978">
        <v>528</v>
      </c>
      <c r="D10" s="978">
        <v>472.4</v>
      </c>
      <c r="E10" s="978">
        <v>340.9</v>
      </c>
      <c r="F10" s="979">
        <v>72.16342082980525</v>
      </c>
      <c r="G10" s="978">
        <v>12</v>
      </c>
      <c r="H10" s="978">
        <v>5.5</v>
      </c>
      <c r="I10" s="979">
        <v>45.83333333333333</v>
      </c>
      <c r="J10" s="978">
        <v>14.7</v>
      </c>
      <c r="K10" s="978">
        <v>12.6</v>
      </c>
      <c r="L10" s="979">
        <v>85.7142857142857</v>
      </c>
      <c r="M10" s="978">
        <v>68</v>
      </c>
      <c r="N10" s="978">
        <v>65</v>
      </c>
      <c r="O10" s="979">
        <v>95.58823529411765</v>
      </c>
      <c r="P10" s="979">
        <v>150.5</v>
      </c>
      <c r="Q10" s="979">
        <v>104</v>
      </c>
      <c r="R10" s="979">
        <v>69.10299003322258</v>
      </c>
      <c r="S10" s="531" t="s">
        <v>874</v>
      </c>
    </row>
    <row r="11" spans="1:19" s="118" customFormat="1" ht="30" customHeight="1">
      <c r="A11" s="540" t="s">
        <v>1217</v>
      </c>
      <c r="B11" s="980">
        <v>39</v>
      </c>
      <c r="C11" s="981">
        <v>36</v>
      </c>
      <c r="D11" s="981" t="s">
        <v>776</v>
      </c>
      <c r="E11" s="981" t="s">
        <v>776</v>
      </c>
      <c r="F11" s="981" t="s">
        <v>776</v>
      </c>
      <c r="G11" s="981" t="s">
        <v>776</v>
      </c>
      <c r="H11" s="981" t="s">
        <v>776</v>
      </c>
      <c r="I11" s="981" t="s">
        <v>776</v>
      </c>
      <c r="J11" s="981">
        <v>6</v>
      </c>
      <c r="K11" s="981">
        <v>6</v>
      </c>
      <c r="L11" s="981">
        <v>100</v>
      </c>
      <c r="M11" s="981">
        <v>33</v>
      </c>
      <c r="N11" s="981">
        <v>30</v>
      </c>
      <c r="O11" s="981">
        <v>90.9090909090909</v>
      </c>
      <c r="P11" s="981" t="s">
        <v>776</v>
      </c>
      <c r="Q11" s="981" t="s">
        <v>776</v>
      </c>
      <c r="R11" s="981" t="s">
        <v>776</v>
      </c>
      <c r="S11" s="531" t="s">
        <v>875</v>
      </c>
    </row>
    <row r="12" spans="1:19" s="142" customFormat="1" ht="30" customHeight="1">
      <c r="A12" s="539" t="s">
        <v>833</v>
      </c>
      <c r="B12" s="978">
        <v>308</v>
      </c>
      <c r="C12" s="978">
        <v>207</v>
      </c>
      <c r="D12" s="978">
        <v>200</v>
      </c>
      <c r="E12" s="978">
        <v>140</v>
      </c>
      <c r="F12" s="979">
        <v>70</v>
      </c>
      <c r="G12" s="978">
        <v>12</v>
      </c>
      <c r="H12" s="978">
        <v>6</v>
      </c>
      <c r="I12" s="979">
        <v>50</v>
      </c>
      <c r="J12" s="978">
        <v>30</v>
      </c>
      <c r="K12" s="978">
        <v>21</v>
      </c>
      <c r="L12" s="979">
        <v>70</v>
      </c>
      <c r="M12" s="978">
        <v>19</v>
      </c>
      <c r="N12" s="978">
        <v>11</v>
      </c>
      <c r="O12" s="979">
        <v>57.89473684210527</v>
      </c>
      <c r="P12" s="979">
        <v>47</v>
      </c>
      <c r="Q12" s="979">
        <v>29</v>
      </c>
      <c r="R12" s="979">
        <v>61.702127659574465</v>
      </c>
      <c r="S12" s="531" t="s">
        <v>876</v>
      </c>
    </row>
    <row r="13" spans="1:19" s="123" customFormat="1" ht="30" customHeight="1">
      <c r="A13" s="541" t="s">
        <v>1210</v>
      </c>
      <c r="B13" s="752">
        <v>37</v>
      </c>
      <c r="C13" s="419">
        <v>52</v>
      </c>
      <c r="D13" s="419" t="s">
        <v>776</v>
      </c>
      <c r="E13" s="419" t="s">
        <v>776</v>
      </c>
      <c r="F13" s="419" t="s">
        <v>776</v>
      </c>
      <c r="G13" s="419" t="s">
        <v>776</v>
      </c>
      <c r="H13" s="419" t="s">
        <v>776</v>
      </c>
      <c r="I13" s="419" t="s">
        <v>776</v>
      </c>
      <c r="J13" s="419">
        <v>7</v>
      </c>
      <c r="K13" s="419">
        <v>7</v>
      </c>
      <c r="L13" s="419">
        <v>100</v>
      </c>
      <c r="M13" s="419">
        <v>30</v>
      </c>
      <c r="N13" s="419">
        <v>45</v>
      </c>
      <c r="O13" s="419">
        <v>150</v>
      </c>
      <c r="P13" s="419" t="s">
        <v>776</v>
      </c>
      <c r="Q13" s="419" t="s">
        <v>776</v>
      </c>
      <c r="R13" s="419" t="s">
        <v>776</v>
      </c>
      <c r="S13" s="531" t="s">
        <v>877</v>
      </c>
    </row>
    <row r="14" spans="1:19" s="144" customFormat="1" ht="30" customHeight="1">
      <c r="A14" s="542" t="s">
        <v>1374</v>
      </c>
      <c r="B14" s="982">
        <v>710</v>
      </c>
      <c r="C14" s="982">
        <v>744</v>
      </c>
      <c r="D14" s="982">
        <v>511</v>
      </c>
      <c r="E14" s="982">
        <v>527</v>
      </c>
      <c r="F14" s="983">
        <v>103</v>
      </c>
      <c r="G14" s="983" t="s">
        <v>777</v>
      </c>
      <c r="H14" s="983" t="s">
        <v>777</v>
      </c>
      <c r="I14" s="983" t="s">
        <v>941</v>
      </c>
      <c r="J14" s="982">
        <v>30</v>
      </c>
      <c r="K14" s="982">
        <v>26</v>
      </c>
      <c r="L14" s="983">
        <v>87</v>
      </c>
      <c r="M14" s="982">
        <v>30</v>
      </c>
      <c r="N14" s="982">
        <v>23</v>
      </c>
      <c r="O14" s="983">
        <v>76.7</v>
      </c>
      <c r="P14" s="982">
        <v>145</v>
      </c>
      <c r="Q14" s="982">
        <v>173</v>
      </c>
      <c r="R14" s="983">
        <f>Q14/P14*100</f>
        <v>119.3103448275862</v>
      </c>
      <c r="S14" s="531" t="s">
        <v>878</v>
      </c>
    </row>
    <row r="15" spans="1:19" s="123" customFormat="1" ht="30" customHeight="1">
      <c r="A15" s="119" t="s">
        <v>721</v>
      </c>
      <c r="B15" s="752">
        <v>1240</v>
      </c>
      <c r="C15" s="419">
        <v>1170</v>
      </c>
      <c r="D15" s="419">
        <v>459</v>
      </c>
      <c r="E15" s="419">
        <v>452</v>
      </c>
      <c r="F15" s="419">
        <v>98</v>
      </c>
      <c r="G15" s="419" t="s">
        <v>776</v>
      </c>
      <c r="H15" s="419" t="s">
        <v>776</v>
      </c>
      <c r="I15" s="419" t="s">
        <v>776</v>
      </c>
      <c r="J15" s="419">
        <v>41</v>
      </c>
      <c r="K15" s="419">
        <v>35</v>
      </c>
      <c r="L15" s="419">
        <v>85</v>
      </c>
      <c r="M15" s="419">
        <v>80</v>
      </c>
      <c r="N15" s="419">
        <v>66</v>
      </c>
      <c r="O15" s="419">
        <v>82</v>
      </c>
      <c r="P15" s="419">
        <v>660</v>
      </c>
      <c r="Q15" s="419">
        <v>617</v>
      </c>
      <c r="R15" s="419">
        <v>93</v>
      </c>
      <c r="S15" s="122" t="s">
        <v>727</v>
      </c>
    </row>
    <row r="16" spans="1:19" s="129" customFormat="1" ht="30" customHeight="1">
      <c r="A16" s="329" t="s">
        <v>698</v>
      </c>
      <c r="B16" s="754">
        <f>SUM(D16,G16,J16,M16,P16)</f>
        <v>1150</v>
      </c>
      <c r="C16" s="421">
        <f>SUM(E16,H16,K16,N16,Q16)</f>
        <v>1030</v>
      </c>
      <c r="D16" s="421">
        <v>330</v>
      </c>
      <c r="E16" s="421">
        <v>378</v>
      </c>
      <c r="F16" s="421">
        <v>114.5</v>
      </c>
      <c r="G16" s="421" t="s">
        <v>776</v>
      </c>
      <c r="H16" s="421" t="s">
        <v>776</v>
      </c>
      <c r="I16" s="421" t="s">
        <v>776</v>
      </c>
      <c r="J16" s="421">
        <v>14</v>
      </c>
      <c r="K16" s="421">
        <v>51</v>
      </c>
      <c r="L16" s="421">
        <v>364.3</v>
      </c>
      <c r="M16" s="421">
        <v>66</v>
      </c>
      <c r="N16" s="421">
        <v>59</v>
      </c>
      <c r="O16" s="421">
        <v>89.4</v>
      </c>
      <c r="P16" s="421">
        <v>740</v>
      </c>
      <c r="Q16" s="421">
        <v>542</v>
      </c>
      <c r="R16" s="984">
        <v>73.2</v>
      </c>
      <c r="S16" s="333" t="s">
        <v>729</v>
      </c>
    </row>
    <row r="17" spans="1:22" s="544" customFormat="1" ht="15.75" customHeight="1">
      <c r="A17" s="141" t="s">
        <v>942</v>
      </c>
      <c r="B17" s="543"/>
      <c r="C17" s="543"/>
      <c r="D17" s="543"/>
      <c r="E17" s="543"/>
      <c r="F17" s="543"/>
      <c r="G17" s="543"/>
      <c r="H17" s="543"/>
      <c r="I17" s="543"/>
      <c r="J17" s="543"/>
      <c r="K17" s="1376" t="s">
        <v>803</v>
      </c>
      <c r="L17" s="1376"/>
      <c r="M17" s="1376"/>
      <c r="N17" s="1376"/>
      <c r="O17" s="1376"/>
      <c r="P17" s="1376"/>
      <c r="Q17" s="1376"/>
      <c r="R17" s="1376"/>
      <c r="S17" s="1376"/>
      <c r="T17" s="543"/>
      <c r="U17" s="543"/>
      <c r="V17" s="543"/>
    </row>
    <row r="18" spans="1:69" s="104" customFormat="1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</row>
    <row r="19" spans="1:70" s="104" customFormat="1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</row>
    <row r="20" spans="1:70" s="104" customFormat="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1:70" s="104" customFormat="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</row>
    <row r="22" spans="1:70" s="104" customFormat="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</row>
    <row r="23" spans="1:70" s="104" customFormat="1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</row>
    <row r="24" spans="1:70" s="104" customFormat="1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</row>
    <row r="25" spans="1:70" s="104" customFormat="1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</row>
    <row r="26" spans="1:70" s="104" customFormat="1" ht="12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</row>
    <row r="27" spans="1:70" s="104" customFormat="1" ht="12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</row>
    <row r="28" spans="1:70" s="104" customFormat="1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</row>
    <row r="29" spans="1:70" s="104" customFormat="1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</row>
    <row r="30" spans="1:70" s="104" customFormat="1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</row>
    <row r="31" spans="1:70" s="104" customFormat="1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</row>
    <row r="32" spans="1:70" s="104" customFormat="1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</row>
    <row r="33" spans="1:70" s="104" customFormat="1" ht="12.7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</row>
    <row r="34" spans="1:70" s="104" customFormat="1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</row>
    <row r="35" spans="1:70" s="104" customFormat="1" ht="12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</row>
    <row r="36" spans="1:70" s="104" customFormat="1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</row>
    <row r="37" spans="1:70" s="104" customFormat="1" ht="12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</row>
    <row r="38" spans="1:70" s="104" customFormat="1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</row>
    <row r="39" spans="1:70" s="104" customFormat="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1:70" s="104" customFormat="1" ht="12.7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</row>
    <row r="41" spans="1:70" s="104" customFormat="1" ht="12.7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</row>
  </sheetData>
  <mergeCells count="18">
    <mergeCell ref="K17:S17"/>
    <mergeCell ref="S3:S6"/>
    <mergeCell ref="B4:C4"/>
    <mergeCell ref="D4:F4"/>
    <mergeCell ref="G4:I4"/>
    <mergeCell ref="J4:L4"/>
    <mergeCell ref="M4:O4"/>
    <mergeCell ref="P4:R4"/>
    <mergeCell ref="A1:S1"/>
    <mergeCell ref="A2:C2"/>
    <mergeCell ref="R2:S2"/>
    <mergeCell ref="A3:A6"/>
    <mergeCell ref="B3:C3"/>
    <mergeCell ref="D3:F3"/>
    <mergeCell ref="G3:I3"/>
    <mergeCell ref="J3:L3"/>
    <mergeCell ref="M3:O3"/>
    <mergeCell ref="P3:R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Z17"/>
  <sheetViews>
    <sheetView workbookViewId="0" topLeftCell="G10">
      <selection activeCell="E11" sqref="E11"/>
    </sheetView>
  </sheetViews>
  <sheetFormatPr defaultColWidth="9.140625" defaultRowHeight="12.75"/>
  <cols>
    <col min="1" max="1" width="16.421875" style="24" customWidth="1"/>
    <col min="2" max="2" width="8.57421875" style="24" bestFit="1" customWidth="1"/>
    <col min="3" max="3" width="10.00390625" style="24" customWidth="1"/>
    <col min="4" max="5" width="8.57421875" style="24" bestFit="1" customWidth="1"/>
    <col min="6" max="6" width="10.00390625" style="24" customWidth="1"/>
    <col min="7" max="7" width="6.7109375" style="24" bestFit="1" customWidth="1"/>
    <col min="8" max="8" width="8.57421875" style="24" bestFit="1" customWidth="1"/>
    <col min="9" max="10" width="10.00390625" style="24" customWidth="1"/>
    <col min="11" max="11" width="8.57421875" style="24" bestFit="1" customWidth="1"/>
    <col min="12" max="12" width="10.00390625" style="24" customWidth="1"/>
    <col min="13" max="13" width="6.7109375" style="24" bestFit="1" customWidth="1"/>
    <col min="14" max="14" width="8.57421875" style="24" bestFit="1" customWidth="1"/>
    <col min="15" max="15" width="10.00390625" style="24" customWidth="1"/>
    <col min="16" max="16" width="14.57421875" style="24" bestFit="1" customWidth="1"/>
    <col min="17" max="16384" width="10.00390625" style="24" customWidth="1"/>
  </cols>
  <sheetData>
    <row r="1" spans="1:16" s="2" customFormat="1" ht="32.25" customHeight="1">
      <c r="A1" s="1452" t="s">
        <v>943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</row>
    <row r="2" spans="1:16" s="6" customFormat="1" ht="20.25" customHeight="1">
      <c r="A2" s="1397" t="s">
        <v>805</v>
      </c>
      <c r="B2" s="1389"/>
      <c r="O2" s="190"/>
      <c r="P2" s="228" t="s">
        <v>806</v>
      </c>
    </row>
    <row r="3" spans="1:16" s="62" customFormat="1" ht="34.5" customHeight="1">
      <c r="A3" s="1446" t="s">
        <v>722</v>
      </c>
      <c r="B3" s="1391" t="s">
        <v>856</v>
      </c>
      <c r="C3" s="1444"/>
      <c r="D3" s="1392" t="s">
        <v>944</v>
      </c>
      <c r="E3" s="1443"/>
      <c r="F3" s="1444"/>
      <c r="G3" s="1392" t="s">
        <v>945</v>
      </c>
      <c r="H3" s="1443"/>
      <c r="I3" s="1444"/>
      <c r="J3" s="1392" t="s">
        <v>946</v>
      </c>
      <c r="K3" s="1443"/>
      <c r="L3" s="1444"/>
      <c r="M3" s="1391" t="s">
        <v>947</v>
      </c>
      <c r="N3" s="1443"/>
      <c r="O3" s="1444"/>
      <c r="P3" s="1449" t="s">
        <v>723</v>
      </c>
    </row>
    <row r="4" spans="1:16" s="62" customFormat="1" ht="34.5" customHeight="1">
      <c r="A4" s="1390"/>
      <c r="B4" s="1393" t="s">
        <v>813</v>
      </c>
      <c r="C4" s="1394"/>
      <c r="D4" s="1393" t="s">
        <v>948</v>
      </c>
      <c r="E4" s="1400"/>
      <c r="F4" s="1394"/>
      <c r="G4" s="1393" t="s">
        <v>949</v>
      </c>
      <c r="H4" s="1400"/>
      <c r="I4" s="1394"/>
      <c r="J4" s="1393" t="s">
        <v>974</v>
      </c>
      <c r="K4" s="1400"/>
      <c r="L4" s="1394"/>
      <c r="M4" s="1393" t="s">
        <v>938</v>
      </c>
      <c r="N4" s="1400"/>
      <c r="O4" s="1394"/>
      <c r="P4" s="1450"/>
    </row>
    <row r="5" spans="1:16" s="62" customFormat="1" ht="34.5" customHeight="1">
      <c r="A5" s="1390"/>
      <c r="B5" s="1292" t="s">
        <v>850</v>
      </c>
      <c r="C5" s="1292" t="s">
        <v>851</v>
      </c>
      <c r="D5" s="1292" t="s">
        <v>867</v>
      </c>
      <c r="E5" s="1293" t="s">
        <v>851</v>
      </c>
      <c r="F5" s="1237" t="s">
        <v>852</v>
      </c>
      <c r="G5" s="1292" t="s">
        <v>867</v>
      </c>
      <c r="H5" s="1293" t="s">
        <v>851</v>
      </c>
      <c r="I5" s="1237" t="s">
        <v>852</v>
      </c>
      <c r="J5" s="1292" t="s">
        <v>867</v>
      </c>
      <c r="K5" s="1293" t="s">
        <v>851</v>
      </c>
      <c r="L5" s="1237" t="s">
        <v>852</v>
      </c>
      <c r="M5" s="1292" t="s">
        <v>867</v>
      </c>
      <c r="N5" s="1293" t="s">
        <v>851</v>
      </c>
      <c r="O5" s="1237" t="s">
        <v>852</v>
      </c>
      <c r="P5" s="1450"/>
    </row>
    <row r="6" spans="1:16" s="62" customFormat="1" ht="34.5" customHeight="1">
      <c r="A6" s="1440"/>
      <c r="B6" s="1259" t="s">
        <v>853</v>
      </c>
      <c r="C6" s="197" t="s">
        <v>852</v>
      </c>
      <c r="D6" s="1259" t="s">
        <v>853</v>
      </c>
      <c r="E6" s="1259"/>
      <c r="F6" s="1285" t="s">
        <v>854</v>
      </c>
      <c r="G6" s="1259" t="s">
        <v>853</v>
      </c>
      <c r="H6" s="1259"/>
      <c r="I6" s="1285" t="s">
        <v>854</v>
      </c>
      <c r="J6" s="1259" t="s">
        <v>853</v>
      </c>
      <c r="K6" s="1259"/>
      <c r="L6" s="1285" t="s">
        <v>854</v>
      </c>
      <c r="M6" s="1259" t="s">
        <v>853</v>
      </c>
      <c r="N6" s="1259"/>
      <c r="O6" s="1285" t="s">
        <v>854</v>
      </c>
      <c r="P6" s="1438"/>
    </row>
    <row r="7" spans="1:208" s="146" customFormat="1" ht="33" customHeight="1" thickBot="1">
      <c r="A7" s="106" t="s">
        <v>879</v>
      </c>
      <c r="B7" s="393">
        <f aca="true" t="shared" si="0" ref="B7:C9">SUM(D7,G7,J7,M7)</f>
        <v>525</v>
      </c>
      <c r="C7" s="393">
        <f t="shared" si="0"/>
        <v>654</v>
      </c>
      <c r="D7" s="393">
        <v>470</v>
      </c>
      <c r="E7" s="393">
        <v>601</v>
      </c>
      <c r="F7" s="393">
        <f>E7/D7*100</f>
        <v>127.8723404255319</v>
      </c>
      <c r="G7" s="393">
        <v>11</v>
      </c>
      <c r="H7" s="393">
        <v>12</v>
      </c>
      <c r="I7" s="393">
        <f>H7/G7*100</f>
        <v>109.09090909090908</v>
      </c>
      <c r="J7" s="393">
        <v>9</v>
      </c>
      <c r="K7" s="393">
        <v>8</v>
      </c>
      <c r="L7" s="393">
        <f>K7/J7*100</f>
        <v>88.88888888888889</v>
      </c>
      <c r="M7" s="393">
        <v>35</v>
      </c>
      <c r="N7" s="393">
        <v>33</v>
      </c>
      <c r="O7" s="393">
        <f>N7/M7*100</f>
        <v>94.28571428571428</v>
      </c>
      <c r="P7" s="530" t="s">
        <v>549</v>
      </c>
      <c r="Q7" s="39"/>
      <c r="R7" s="39"/>
      <c r="S7" s="39"/>
      <c r="T7" s="39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</row>
    <row r="8" spans="1:16" s="147" customFormat="1" ht="33" customHeight="1">
      <c r="A8" s="110" t="s">
        <v>829</v>
      </c>
      <c r="B8" s="985">
        <v>5009.3</v>
      </c>
      <c r="C8" s="985">
        <v>6716.3</v>
      </c>
      <c r="D8" s="985">
        <v>4740.1</v>
      </c>
      <c r="E8" s="986">
        <v>6482.1</v>
      </c>
      <c r="F8" s="987">
        <v>136.7502795299677</v>
      </c>
      <c r="G8" s="985">
        <v>34.1</v>
      </c>
      <c r="H8" s="985">
        <v>29.6</v>
      </c>
      <c r="I8" s="985">
        <v>86.80351906158357</v>
      </c>
      <c r="J8" s="985">
        <v>235.1</v>
      </c>
      <c r="K8" s="985">
        <v>204.6</v>
      </c>
      <c r="L8" s="985">
        <v>87.02679710761379</v>
      </c>
      <c r="M8" s="995" t="s">
        <v>712</v>
      </c>
      <c r="N8" s="995" t="s">
        <v>712</v>
      </c>
      <c r="O8" s="995" t="s">
        <v>712</v>
      </c>
      <c r="P8" s="531" t="s">
        <v>569</v>
      </c>
    </row>
    <row r="9" spans="1:16" s="137" customFormat="1" ht="33" customHeight="1">
      <c r="A9" s="115" t="s">
        <v>880</v>
      </c>
      <c r="B9" s="988">
        <f t="shared" si="0"/>
        <v>484</v>
      </c>
      <c r="C9" s="988">
        <f t="shared" si="0"/>
        <v>277</v>
      </c>
      <c r="D9" s="988">
        <v>459</v>
      </c>
      <c r="E9" s="988">
        <v>271</v>
      </c>
      <c r="F9" s="988">
        <f>E9/D9*100</f>
        <v>59.04139433551199</v>
      </c>
      <c r="G9" s="996" t="s">
        <v>776</v>
      </c>
      <c r="H9" s="996" t="s">
        <v>776</v>
      </c>
      <c r="I9" s="996" t="s">
        <v>776</v>
      </c>
      <c r="J9" s="988">
        <v>5</v>
      </c>
      <c r="K9" s="988">
        <v>4</v>
      </c>
      <c r="L9" s="988">
        <f>K9/J9*100</f>
        <v>80</v>
      </c>
      <c r="M9" s="988">
        <v>20</v>
      </c>
      <c r="N9" s="988">
        <v>2</v>
      </c>
      <c r="O9" s="988">
        <f>N9/M9*100</f>
        <v>10</v>
      </c>
      <c r="P9" s="531" t="s">
        <v>550</v>
      </c>
    </row>
    <row r="10" spans="1:16" s="147" customFormat="1" ht="33" customHeight="1">
      <c r="A10" s="110" t="s">
        <v>831</v>
      </c>
      <c r="B10" s="985">
        <v>3908.3</v>
      </c>
      <c r="C10" s="985">
        <v>3428.6</v>
      </c>
      <c r="D10" s="985">
        <v>3540</v>
      </c>
      <c r="E10" s="986">
        <v>3278</v>
      </c>
      <c r="F10" s="987">
        <v>92.5988700564972</v>
      </c>
      <c r="G10" s="985">
        <v>47.8</v>
      </c>
      <c r="H10" s="985">
        <v>24.8</v>
      </c>
      <c r="I10" s="985">
        <v>51.88284518828452</v>
      </c>
      <c r="J10" s="985">
        <v>320.5</v>
      </c>
      <c r="K10" s="985">
        <v>125.8</v>
      </c>
      <c r="L10" s="985">
        <v>39.25117004680187</v>
      </c>
      <c r="M10" s="995" t="s">
        <v>712</v>
      </c>
      <c r="N10" s="995" t="s">
        <v>712</v>
      </c>
      <c r="O10" s="995" t="s">
        <v>712</v>
      </c>
      <c r="P10" s="531" t="s">
        <v>570</v>
      </c>
    </row>
    <row r="11" spans="1:16" s="137" customFormat="1" ht="33" customHeight="1">
      <c r="A11" s="115" t="s">
        <v>1196</v>
      </c>
      <c r="B11" s="988">
        <v>487</v>
      </c>
      <c r="C11" s="988">
        <v>245</v>
      </c>
      <c r="D11" s="988">
        <v>470</v>
      </c>
      <c r="E11" s="988">
        <v>230</v>
      </c>
      <c r="F11" s="988">
        <v>48.93617021276596</v>
      </c>
      <c r="G11" s="988">
        <v>17</v>
      </c>
      <c r="H11" s="988">
        <v>15</v>
      </c>
      <c r="I11" s="988">
        <v>88.23529411764706</v>
      </c>
      <c r="J11" s="996" t="s">
        <v>776</v>
      </c>
      <c r="K11" s="996" t="s">
        <v>776</v>
      </c>
      <c r="L11" s="996" t="s">
        <v>776</v>
      </c>
      <c r="M11" s="996" t="s">
        <v>776</v>
      </c>
      <c r="N11" s="996" t="s">
        <v>776</v>
      </c>
      <c r="O11" s="996" t="s">
        <v>776</v>
      </c>
      <c r="P11" s="531" t="s">
        <v>551</v>
      </c>
    </row>
    <row r="12" spans="1:16" s="147" customFormat="1" ht="33" customHeight="1">
      <c r="A12" s="110" t="s">
        <v>833</v>
      </c>
      <c r="B12" s="985">
        <v>2988</v>
      </c>
      <c r="C12" s="985">
        <v>2874.4</v>
      </c>
      <c r="D12" s="985">
        <v>2946</v>
      </c>
      <c r="E12" s="986">
        <v>2857</v>
      </c>
      <c r="F12" s="987">
        <v>96.97895451459605</v>
      </c>
      <c r="G12" s="985">
        <v>9</v>
      </c>
      <c r="H12" s="985">
        <v>4.4</v>
      </c>
      <c r="I12" s="985">
        <v>48.88888888888889</v>
      </c>
      <c r="J12" s="985">
        <v>33</v>
      </c>
      <c r="K12" s="985">
        <v>13</v>
      </c>
      <c r="L12" s="985">
        <v>39.39393939393939</v>
      </c>
      <c r="M12" s="995" t="s">
        <v>712</v>
      </c>
      <c r="N12" s="995" t="s">
        <v>712</v>
      </c>
      <c r="O12" s="995" t="s">
        <v>712</v>
      </c>
      <c r="P12" s="531" t="s">
        <v>571</v>
      </c>
    </row>
    <row r="13" spans="1:16" s="36" customFormat="1" ht="33" customHeight="1">
      <c r="A13" s="119" t="s">
        <v>1197</v>
      </c>
      <c r="B13" s="989">
        <v>493</v>
      </c>
      <c r="C13" s="989">
        <v>454</v>
      </c>
      <c r="D13" s="989">
        <v>490</v>
      </c>
      <c r="E13" s="989">
        <v>451</v>
      </c>
      <c r="F13" s="989">
        <v>92</v>
      </c>
      <c r="G13" s="989">
        <v>3</v>
      </c>
      <c r="H13" s="989">
        <v>3</v>
      </c>
      <c r="I13" s="989">
        <v>100</v>
      </c>
      <c r="J13" s="989" t="s">
        <v>776</v>
      </c>
      <c r="K13" s="989" t="s">
        <v>776</v>
      </c>
      <c r="L13" s="989" t="s">
        <v>776</v>
      </c>
      <c r="M13" s="997" t="s">
        <v>776</v>
      </c>
      <c r="N13" s="997" t="s">
        <v>776</v>
      </c>
      <c r="O13" s="997" t="s">
        <v>776</v>
      </c>
      <c r="P13" s="531" t="s">
        <v>552</v>
      </c>
    </row>
    <row r="14" spans="1:16" s="148" customFormat="1" ht="33" customHeight="1">
      <c r="A14" s="124" t="s">
        <v>1374</v>
      </c>
      <c r="B14" s="990">
        <v>3487</v>
      </c>
      <c r="C14" s="990">
        <v>5705.3</v>
      </c>
      <c r="D14" s="990">
        <v>3361</v>
      </c>
      <c r="E14" s="991">
        <v>5620</v>
      </c>
      <c r="F14" s="992">
        <v>167.2</v>
      </c>
      <c r="G14" s="990">
        <v>17</v>
      </c>
      <c r="H14" s="990">
        <v>13</v>
      </c>
      <c r="I14" s="990">
        <v>76.5</v>
      </c>
      <c r="J14" s="990">
        <v>111</v>
      </c>
      <c r="K14" s="990">
        <v>75</v>
      </c>
      <c r="L14" s="990">
        <v>67.6</v>
      </c>
      <c r="M14" s="998" t="s">
        <v>939</v>
      </c>
      <c r="N14" s="998" t="s">
        <v>939</v>
      </c>
      <c r="O14" s="998" t="s">
        <v>939</v>
      </c>
      <c r="P14" s="531" t="s">
        <v>572</v>
      </c>
    </row>
    <row r="15" spans="1:16" s="36" customFormat="1" ht="33" customHeight="1">
      <c r="A15" s="32" t="s">
        <v>778</v>
      </c>
      <c r="B15" s="989">
        <v>4123</v>
      </c>
      <c r="C15" s="989">
        <v>6937</v>
      </c>
      <c r="D15" s="989">
        <v>3964</v>
      </c>
      <c r="E15" s="989">
        <v>6823</v>
      </c>
      <c r="F15" s="989">
        <v>1721</v>
      </c>
      <c r="G15" s="989">
        <v>17</v>
      </c>
      <c r="H15" s="989">
        <v>14</v>
      </c>
      <c r="I15" s="989">
        <v>82</v>
      </c>
      <c r="J15" s="989">
        <v>142</v>
      </c>
      <c r="K15" s="989">
        <v>100</v>
      </c>
      <c r="L15" s="989">
        <v>70</v>
      </c>
      <c r="M15" s="997" t="s">
        <v>574</v>
      </c>
      <c r="N15" s="997" t="s">
        <v>776</v>
      </c>
      <c r="O15" s="997" t="s">
        <v>776</v>
      </c>
      <c r="P15" s="72" t="s">
        <v>778</v>
      </c>
    </row>
    <row r="16" spans="1:16" s="102" customFormat="1" ht="33" customHeight="1">
      <c r="A16" s="249" t="s">
        <v>779</v>
      </c>
      <c r="B16" s="993">
        <f>SUM(D16,G16,J16,M16)</f>
        <v>3618</v>
      </c>
      <c r="C16" s="994">
        <f>SUM(E16,H16,K16,N16)</f>
        <v>5301</v>
      </c>
      <c r="D16" s="994">
        <v>3452</v>
      </c>
      <c r="E16" s="994">
        <v>5145</v>
      </c>
      <c r="F16" s="994">
        <v>149</v>
      </c>
      <c r="G16" s="994">
        <v>11</v>
      </c>
      <c r="H16" s="994">
        <v>10</v>
      </c>
      <c r="I16" s="994">
        <v>90.9</v>
      </c>
      <c r="J16" s="994">
        <v>155</v>
      </c>
      <c r="K16" s="994">
        <v>146</v>
      </c>
      <c r="L16" s="994">
        <v>94.2</v>
      </c>
      <c r="M16" s="999" t="s">
        <v>776</v>
      </c>
      <c r="N16" s="999" t="s">
        <v>776</v>
      </c>
      <c r="O16" s="1000" t="s">
        <v>776</v>
      </c>
      <c r="P16" s="326" t="s">
        <v>779</v>
      </c>
    </row>
    <row r="17" spans="1:20" s="29" customFormat="1" ht="22.5" customHeight="1">
      <c r="A17" s="149" t="s">
        <v>788</v>
      </c>
      <c r="B17" s="39"/>
      <c r="C17" s="39"/>
      <c r="D17" s="39"/>
      <c r="E17" s="39"/>
      <c r="F17" s="39"/>
      <c r="G17" s="39"/>
      <c r="H17" s="1395" t="s">
        <v>803</v>
      </c>
      <c r="I17" s="1395"/>
      <c r="J17" s="1395"/>
      <c r="K17" s="1395"/>
      <c r="L17" s="1395"/>
      <c r="M17" s="1395"/>
      <c r="N17" s="1395"/>
      <c r="O17" s="1395"/>
      <c r="P17" s="1395"/>
      <c r="Q17" s="65"/>
      <c r="R17" s="65"/>
      <c r="S17" s="65"/>
      <c r="T17" s="65"/>
    </row>
    <row r="18" s="23" customFormat="1" ht="12.75"/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  <row r="29" s="23" customFormat="1" ht="12.75"/>
  </sheetData>
  <mergeCells count="15">
    <mergeCell ref="H17:P17"/>
    <mergeCell ref="D4:F4"/>
    <mergeCell ref="G4:I4"/>
    <mergeCell ref="J4:L4"/>
    <mergeCell ref="M4:O4"/>
    <mergeCell ref="A1:P1"/>
    <mergeCell ref="A2:B2"/>
    <mergeCell ref="A3:A6"/>
    <mergeCell ref="B3:C3"/>
    <mergeCell ref="D3:F3"/>
    <mergeCell ref="G3:I3"/>
    <mergeCell ref="J3:L3"/>
    <mergeCell ref="M3:O3"/>
    <mergeCell ref="P3:P6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C10">
      <pane xSplit="14970" topLeftCell="L3" activePane="topLeft" state="split"/>
      <selection pane="topLeft" activeCell="C11" sqref="C11"/>
      <selection pane="topRight" activeCell="L1" sqref="L1"/>
    </sheetView>
  </sheetViews>
  <sheetFormatPr defaultColWidth="9.140625" defaultRowHeight="12.75"/>
  <cols>
    <col min="1" max="1" width="15.57421875" style="24" customWidth="1"/>
    <col min="2" max="2" width="12.421875" style="24" customWidth="1"/>
    <col min="3" max="3" width="10.7109375" style="24" customWidth="1"/>
    <col min="4" max="4" width="10.140625" style="24" customWidth="1"/>
    <col min="5" max="6" width="10.7109375" style="24" customWidth="1"/>
    <col min="7" max="7" width="10.00390625" style="24" customWidth="1"/>
    <col min="8" max="8" width="10.7109375" style="24" customWidth="1"/>
    <col min="9" max="9" width="10.8515625" style="24" customWidth="1"/>
    <col min="10" max="13" width="10.7109375" style="24" customWidth="1"/>
    <col min="14" max="14" width="11.28125" style="24" customWidth="1"/>
    <col min="15" max="15" width="16.421875" style="24" customWidth="1"/>
    <col min="16" max="16384" width="10.00390625" style="24" customWidth="1"/>
  </cols>
  <sheetData>
    <row r="1" spans="1:15" s="2" customFormat="1" ht="32.25" customHeight="1">
      <c r="A1" s="1452" t="s">
        <v>975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</row>
    <row r="2" spans="1:15" s="6" customFormat="1" ht="18" customHeight="1">
      <c r="A2" s="1246" t="s">
        <v>207</v>
      </c>
      <c r="B2" s="1288"/>
      <c r="C2" s="1288"/>
      <c r="O2" s="380" t="s">
        <v>841</v>
      </c>
    </row>
    <row r="3" spans="1:15" s="62" customFormat="1" ht="30" customHeight="1">
      <c r="A3" s="1446" t="s">
        <v>740</v>
      </c>
      <c r="B3" s="1382" t="s">
        <v>208</v>
      </c>
      <c r="C3" s="1383"/>
      <c r="D3" s="1383"/>
      <c r="E3" s="1382" t="s">
        <v>209</v>
      </c>
      <c r="F3" s="1383"/>
      <c r="G3" s="1383"/>
      <c r="H3" s="1383"/>
      <c r="I3" s="1381"/>
      <c r="J3" s="1384" t="s">
        <v>210</v>
      </c>
      <c r="K3" s="1383"/>
      <c r="L3" s="1383"/>
      <c r="M3" s="1383"/>
      <c r="N3" s="1381"/>
      <c r="O3" s="1449" t="s">
        <v>720</v>
      </c>
    </row>
    <row r="4" spans="1:15" s="62" customFormat="1" ht="30" customHeight="1">
      <c r="A4" s="1390"/>
      <c r="B4" s="1292" t="s">
        <v>211</v>
      </c>
      <c r="C4" s="1385" t="s">
        <v>212</v>
      </c>
      <c r="D4" s="1443"/>
      <c r="E4" s="1283" t="s">
        <v>211</v>
      </c>
      <c r="F4" s="1386" t="s">
        <v>213</v>
      </c>
      <c r="G4" s="1439"/>
      <c r="H4" s="1383" t="s">
        <v>842</v>
      </c>
      <c r="I4" s="1381"/>
      <c r="J4" s="1292" t="s">
        <v>214</v>
      </c>
      <c r="K4" s="1387" t="s">
        <v>215</v>
      </c>
      <c r="L4" s="1383"/>
      <c r="M4" s="1383"/>
      <c r="N4" s="1381"/>
      <c r="O4" s="1450"/>
    </row>
    <row r="5" spans="1:15" s="62" customFormat="1" ht="30" customHeight="1">
      <c r="A5" s="1390"/>
      <c r="B5" s="1258"/>
      <c r="C5" s="1292" t="s">
        <v>216</v>
      </c>
      <c r="D5" s="1293" t="s">
        <v>217</v>
      </c>
      <c r="E5" s="1258"/>
      <c r="F5" s="1282" t="s">
        <v>218</v>
      </c>
      <c r="G5" s="1282" t="s">
        <v>217</v>
      </c>
      <c r="H5" s="1380" t="s">
        <v>219</v>
      </c>
      <c r="I5" s="1381"/>
      <c r="J5" s="1258"/>
      <c r="K5" s="1294" t="s">
        <v>216</v>
      </c>
      <c r="L5" s="1292" t="s">
        <v>217</v>
      </c>
      <c r="M5" s="1380" t="s">
        <v>219</v>
      </c>
      <c r="N5" s="1381"/>
      <c r="O5" s="1450"/>
    </row>
    <row r="6" spans="1:15" s="62" customFormat="1" ht="30" customHeight="1">
      <c r="A6" s="1440"/>
      <c r="B6" s="1259" t="s">
        <v>853</v>
      </c>
      <c r="C6" s="1259" t="s">
        <v>220</v>
      </c>
      <c r="D6" s="216" t="s">
        <v>221</v>
      </c>
      <c r="E6" s="1259" t="s">
        <v>853</v>
      </c>
      <c r="F6" s="1259" t="s">
        <v>220</v>
      </c>
      <c r="G6" s="197" t="s">
        <v>221</v>
      </c>
      <c r="H6" s="1281" t="s">
        <v>222</v>
      </c>
      <c r="I6" s="1281" t="s">
        <v>223</v>
      </c>
      <c r="J6" s="1259" t="s">
        <v>853</v>
      </c>
      <c r="K6" s="1259" t="s">
        <v>220</v>
      </c>
      <c r="L6" s="197" t="s">
        <v>221</v>
      </c>
      <c r="M6" s="1281" t="s">
        <v>222</v>
      </c>
      <c r="N6" s="1281" t="s">
        <v>223</v>
      </c>
      <c r="O6" s="1438"/>
    </row>
    <row r="7" spans="1:256" s="146" customFormat="1" ht="36.75" customHeight="1" thickBot="1">
      <c r="A7" s="106" t="s">
        <v>879</v>
      </c>
      <c r="B7" s="1013">
        <f aca="true" t="shared" si="0" ref="B7:C9">SUM(E7,J7)</f>
        <v>93</v>
      </c>
      <c r="C7" s="417">
        <f t="shared" si="0"/>
        <v>2801</v>
      </c>
      <c r="D7" s="108" t="s">
        <v>659</v>
      </c>
      <c r="E7" s="417">
        <v>8</v>
      </c>
      <c r="F7" s="417">
        <v>185</v>
      </c>
      <c r="G7" s="108" t="s">
        <v>659</v>
      </c>
      <c r="H7" s="417">
        <f>F7/E7*100</f>
        <v>2312.5</v>
      </c>
      <c r="I7" s="108" t="s">
        <v>659</v>
      </c>
      <c r="J7" s="417">
        <v>85</v>
      </c>
      <c r="K7" s="417">
        <v>2616</v>
      </c>
      <c r="L7" s="108" t="s">
        <v>659</v>
      </c>
      <c r="M7" s="417">
        <f>K7/J7*100</f>
        <v>3077.6470588235293</v>
      </c>
      <c r="N7" s="108" t="s">
        <v>659</v>
      </c>
      <c r="O7" s="472" t="s">
        <v>549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</row>
    <row r="8" spans="1:15" s="151" customFormat="1" ht="36.75" customHeight="1">
      <c r="A8" s="110" t="s">
        <v>829</v>
      </c>
      <c r="B8" s="1014">
        <v>2422.2</v>
      </c>
      <c r="C8" s="1001">
        <v>52360.1</v>
      </c>
      <c r="D8" s="1001">
        <v>10776</v>
      </c>
      <c r="E8" s="1002">
        <v>130.2</v>
      </c>
      <c r="F8" s="1002">
        <v>2770.5</v>
      </c>
      <c r="G8" s="1002">
        <v>858</v>
      </c>
      <c r="H8" s="1003">
        <v>2127.880184331797</v>
      </c>
      <c r="I8" s="1002">
        <v>658.9861751152073</v>
      </c>
      <c r="J8" s="1002">
        <v>2292</v>
      </c>
      <c r="K8" s="1002">
        <v>49589.6</v>
      </c>
      <c r="L8" s="1002">
        <v>9918</v>
      </c>
      <c r="M8" s="1004">
        <v>2163.5951134380452</v>
      </c>
      <c r="N8" s="1010">
        <v>432.7225130890052</v>
      </c>
      <c r="O8" s="473" t="s">
        <v>569</v>
      </c>
    </row>
    <row r="9" spans="1:15" s="137" customFormat="1" ht="36.75" customHeight="1">
      <c r="A9" s="115" t="s">
        <v>880</v>
      </c>
      <c r="B9" s="1015">
        <f t="shared" si="0"/>
        <v>53</v>
      </c>
      <c r="C9" s="981">
        <f t="shared" si="0"/>
        <v>997</v>
      </c>
      <c r="D9" s="117" t="s">
        <v>659</v>
      </c>
      <c r="E9" s="981">
        <v>2</v>
      </c>
      <c r="F9" s="981">
        <v>44</v>
      </c>
      <c r="G9" s="117" t="s">
        <v>659</v>
      </c>
      <c r="H9" s="981">
        <f>F9/E9*100</f>
        <v>2200</v>
      </c>
      <c r="I9" s="117" t="s">
        <v>659</v>
      </c>
      <c r="J9" s="981">
        <v>51</v>
      </c>
      <c r="K9" s="981">
        <v>953</v>
      </c>
      <c r="L9" s="117" t="s">
        <v>659</v>
      </c>
      <c r="M9" s="981">
        <f>K9/J9*100</f>
        <v>1868.6274509803923</v>
      </c>
      <c r="N9" s="117" t="s">
        <v>659</v>
      </c>
      <c r="O9" s="473" t="s">
        <v>550</v>
      </c>
    </row>
    <row r="10" spans="1:15" s="151" customFormat="1" ht="36.75" customHeight="1">
      <c r="A10" s="110" t="s">
        <v>831</v>
      </c>
      <c r="B10" s="1014">
        <v>2371.3</v>
      </c>
      <c r="C10" s="1001">
        <v>28725.5</v>
      </c>
      <c r="D10" s="1001">
        <v>8617.65</v>
      </c>
      <c r="E10" s="1002">
        <v>159.3</v>
      </c>
      <c r="F10" s="1002">
        <v>2154.2</v>
      </c>
      <c r="G10" s="1002">
        <v>646.26</v>
      </c>
      <c r="H10" s="1003">
        <v>1352.2912743251727</v>
      </c>
      <c r="I10" s="1002">
        <v>405.6873822975517</v>
      </c>
      <c r="J10" s="1002">
        <v>2212</v>
      </c>
      <c r="K10" s="1002">
        <v>26571.3</v>
      </c>
      <c r="L10" s="1002">
        <v>7971.39</v>
      </c>
      <c r="M10" s="1004">
        <v>1201.23417721519</v>
      </c>
      <c r="N10" s="1010">
        <v>360.37025316455697</v>
      </c>
      <c r="O10" s="473" t="s">
        <v>570</v>
      </c>
    </row>
    <row r="11" spans="1:15" s="137" customFormat="1" ht="36.75" customHeight="1">
      <c r="A11" s="115" t="s">
        <v>1196</v>
      </c>
      <c r="B11" s="1015">
        <v>32</v>
      </c>
      <c r="C11" s="981">
        <v>766</v>
      </c>
      <c r="D11" s="117" t="s">
        <v>659</v>
      </c>
      <c r="E11" s="981">
        <v>2</v>
      </c>
      <c r="F11" s="981">
        <v>46</v>
      </c>
      <c r="G11" s="117" t="s">
        <v>659</v>
      </c>
      <c r="H11" s="981">
        <v>2300</v>
      </c>
      <c r="I11" s="117" t="s">
        <v>659</v>
      </c>
      <c r="J11" s="981">
        <v>30</v>
      </c>
      <c r="K11" s="981">
        <v>720</v>
      </c>
      <c r="L11" s="117" t="s">
        <v>659</v>
      </c>
      <c r="M11" s="981">
        <v>2400</v>
      </c>
      <c r="N11" s="117" t="s">
        <v>659</v>
      </c>
      <c r="O11" s="473" t="s">
        <v>551</v>
      </c>
    </row>
    <row r="12" spans="1:15" s="151" customFormat="1" ht="36.75" customHeight="1">
      <c r="A12" s="110" t="s">
        <v>833</v>
      </c>
      <c r="B12" s="1014">
        <v>2011</v>
      </c>
      <c r="C12" s="1001">
        <v>32715</v>
      </c>
      <c r="D12" s="1001">
        <v>9814.5</v>
      </c>
      <c r="E12" s="1002">
        <v>95</v>
      </c>
      <c r="F12" s="1002">
        <v>2011</v>
      </c>
      <c r="G12" s="1002">
        <v>603.3</v>
      </c>
      <c r="H12" s="1003">
        <v>2116.842105263158</v>
      </c>
      <c r="I12" s="1002">
        <v>635.0526315789474</v>
      </c>
      <c r="J12" s="1002">
        <v>1916</v>
      </c>
      <c r="K12" s="1002">
        <v>30704</v>
      </c>
      <c r="L12" s="1002">
        <v>9211.2</v>
      </c>
      <c r="M12" s="1004">
        <v>1602.5052192066805</v>
      </c>
      <c r="N12" s="1010">
        <v>480.75156576200425</v>
      </c>
      <c r="O12" s="473" t="s">
        <v>571</v>
      </c>
    </row>
    <row r="13" spans="1:15" s="36" customFormat="1" ht="36.75" customHeight="1">
      <c r="A13" s="119" t="s">
        <v>1197</v>
      </c>
      <c r="B13" s="910">
        <v>38</v>
      </c>
      <c r="C13" s="419">
        <v>823</v>
      </c>
      <c r="D13" s="121" t="s">
        <v>659</v>
      </c>
      <c r="E13" s="419">
        <v>1</v>
      </c>
      <c r="F13" s="419">
        <v>23</v>
      </c>
      <c r="G13" s="121" t="s">
        <v>659</v>
      </c>
      <c r="H13" s="419">
        <v>800</v>
      </c>
      <c r="I13" s="121" t="s">
        <v>659</v>
      </c>
      <c r="J13" s="419">
        <v>37</v>
      </c>
      <c r="K13" s="419">
        <v>800</v>
      </c>
      <c r="L13" s="121" t="s">
        <v>659</v>
      </c>
      <c r="M13" s="419">
        <v>4309</v>
      </c>
      <c r="N13" s="121" t="s">
        <v>659</v>
      </c>
      <c r="O13" s="473" t="s">
        <v>552</v>
      </c>
    </row>
    <row r="14" spans="1:15" s="152" customFormat="1" ht="36.75" customHeight="1">
      <c r="A14" s="124" t="s">
        <v>1374</v>
      </c>
      <c r="B14" s="1016">
        <v>1525</v>
      </c>
      <c r="C14" s="1005">
        <v>35578</v>
      </c>
      <c r="D14" s="1005">
        <v>10929</v>
      </c>
      <c r="E14" s="1006">
        <v>42</v>
      </c>
      <c r="F14" s="1006">
        <v>958</v>
      </c>
      <c r="G14" s="1006">
        <v>198</v>
      </c>
      <c r="H14" s="1007">
        <v>2345.2</v>
      </c>
      <c r="I14" s="1006">
        <f>G14/E14*100</f>
        <v>471.42857142857144</v>
      </c>
      <c r="J14" s="1006">
        <v>1484</v>
      </c>
      <c r="K14" s="1006">
        <v>34617</v>
      </c>
      <c r="L14" s="1008">
        <v>10731</v>
      </c>
      <c r="M14" s="1009">
        <f>K14/J14*100</f>
        <v>2332.6819407008084</v>
      </c>
      <c r="N14" s="1011">
        <f>L14/J14*100</f>
        <v>723.1132075471697</v>
      </c>
      <c r="O14" s="473" t="s">
        <v>572</v>
      </c>
    </row>
    <row r="15" spans="1:15" s="36" customFormat="1" ht="36.75" customHeight="1">
      <c r="A15" s="32" t="s">
        <v>778</v>
      </c>
      <c r="B15" s="910">
        <v>1915</v>
      </c>
      <c r="C15" s="419">
        <v>43753</v>
      </c>
      <c r="D15" s="121" t="s">
        <v>659</v>
      </c>
      <c r="E15" s="419">
        <v>58</v>
      </c>
      <c r="F15" s="419">
        <v>1361</v>
      </c>
      <c r="G15" s="121" t="s">
        <v>659</v>
      </c>
      <c r="H15" s="419">
        <v>2346</v>
      </c>
      <c r="I15" s="121" t="s">
        <v>776</v>
      </c>
      <c r="J15" s="419">
        <v>1857</v>
      </c>
      <c r="K15" s="419">
        <v>42392</v>
      </c>
      <c r="L15" s="121" t="s">
        <v>776</v>
      </c>
      <c r="M15" s="419">
        <v>2283</v>
      </c>
      <c r="N15" s="121" t="s">
        <v>776</v>
      </c>
      <c r="O15" s="72" t="s">
        <v>778</v>
      </c>
    </row>
    <row r="16" spans="1:15" s="102" customFormat="1" ht="36.75" customHeight="1">
      <c r="A16" s="249" t="s">
        <v>779</v>
      </c>
      <c r="B16" s="1017">
        <f>SUM(E16,J16)</f>
        <v>1822</v>
      </c>
      <c r="C16" s="421">
        <f>SUM(F16,K16)</f>
        <v>41775</v>
      </c>
      <c r="D16" s="331" t="s">
        <v>659</v>
      </c>
      <c r="E16" s="421">
        <v>89</v>
      </c>
      <c r="F16" s="421">
        <v>1922</v>
      </c>
      <c r="G16" s="331" t="s">
        <v>776</v>
      </c>
      <c r="H16" s="421">
        <v>2159</v>
      </c>
      <c r="I16" s="331" t="s">
        <v>776</v>
      </c>
      <c r="J16" s="421">
        <v>1733</v>
      </c>
      <c r="K16" s="421">
        <v>39853</v>
      </c>
      <c r="L16" s="421" t="s">
        <v>776</v>
      </c>
      <c r="M16" s="421">
        <v>2299</v>
      </c>
      <c r="N16" s="1012" t="s">
        <v>776</v>
      </c>
      <c r="O16" s="326" t="s">
        <v>779</v>
      </c>
    </row>
    <row r="17" spans="1:15" s="39" customFormat="1" ht="18.75" customHeight="1">
      <c r="A17" s="130" t="s">
        <v>562</v>
      </c>
      <c r="B17" s="29"/>
      <c r="C17" s="29"/>
      <c r="D17" s="29"/>
      <c r="E17" s="29"/>
      <c r="F17" s="29"/>
      <c r="G17" s="29"/>
      <c r="H17" s="1395" t="s">
        <v>803</v>
      </c>
      <c r="I17" s="1395"/>
      <c r="J17" s="1395"/>
      <c r="K17" s="1395"/>
      <c r="L17" s="1395"/>
      <c r="M17" s="1395"/>
      <c r="N17" s="1395"/>
      <c r="O17" s="1395"/>
    </row>
    <row r="18" s="23" customFormat="1" ht="12.75"/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</sheetData>
  <mergeCells count="13">
    <mergeCell ref="F4:G4"/>
    <mergeCell ref="H4:I4"/>
    <mergeCell ref="K4:N4"/>
    <mergeCell ref="H5:I5"/>
    <mergeCell ref="M5:N5"/>
    <mergeCell ref="H17:O17"/>
    <mergeCell ref="A1:O1"/>
    <mergeCell ref="A3:A6"/>
    <mergeCell ref="B3:D3"/>
    <mergeCell ref="E3:I3"/>
    <mergeCell ref="J3:N3"/>
    <mergeCell ref="O3:O6"/>
    <mergeCell ref="C4:D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D16">
      <selection activeCell="I3" sqref="I3"/>
    </sheetView>
  </sheetViews>
  <sheetFormatPr defaultColWidth="9.140625" defaultRowHeight="12.75"/>
  <cols>
    <col min="1" max="1" width="15.00390625" style="24" customWidth="1"/>
    <col min="2" max="2" width="7.8515625" style="24" bestFit="1" customWidth="1"/>
    <col min="3" max="5" width="7.7109375" style="24" customWidth="1"/>
    <col min="6" max="6" width="7.140625" style="24" customWidth="1"/>
    <col min="7" max="8" width="7.7109375" style="24" customWidth="1"/>
    <col min="9" max="9" width="7.140625" style="24" customWidth="1"/>
    <col min="10" max="11" width="7.7109375" style="24" customWidth="1"/>
    <col min="12" max="12" width="7.140625" style="24" customWidth="1"/>
    <col min="13" max="14" width="7.7109375" style="24" customWidth="1"/>
    <col min="15" max="15" width="7.00390625" style="24" customWidth="1"/>
    <col min="16" max="16" width="8.140625" style="24" customWidth="1"/>
    <col min="17" max="18" width="7.7109375" style="24" customWidth="1"/>
    <col min="19" max="19" width="8.140625" style="24" customWidth="1"/>
    <col min="20" max="21" width="7.7109375" style="24" customWidth="1"/>
    <col min="22" max="22" width="8.140625" style="24" customWidth="1"/>
    <col min="23" max="23" width="13.140625" style="24" customWidth="1"/>
    <col min="24" max="16384" width="10.00390625" style="105" customWidth="1"/>
  </cols>
  <sheetData>
    <row r="1" spans="1:23" s="1299" customFormat="1" ht="32.25" customHeight="1">
      <c r="A1" s="1452" t="s">
        <v>225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  <c r="T1" s="1452"/>
      <c r="U1" s="1452"/>
      <c r="V1" s="1452"/>
      <c r="W1" s="1452"/>
    </row>
    <row r="2" spans="1:23" s="190" customFormat="1" ht="19.5" customHeight="1">
      <c r="A2" s="1246" t="s">
        <v>230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6"/>
      <c r="W2" s="228" t="s">
        <v>231</v>
      </c>
    </row>
    <row r="3" spans="1:23" s="191" customFormat="1" ht="21.75" customHeight="1">
      <c r="A3" s="1409" t="s">
        <v>232</v>
      </c>
      <c r="B3" s="1295" t="s">
        <v>233</v>
      </c>
      <c r="C3" s="1296"/>
      <c r="D3" s="1296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300"/>
      <c r="W3" s="1368" t="s">
        <v>234</v>
      </c>
    </row>
    <row r="4" spans="1:23" s="191" customFormat="1" ht="21.75" customHeight="1">
      <c r="A4" s="1366"/>
      <c r="B4" s="1371"/>
      <c r="C4" s="1354"/>
      <c r="D4" s="1367"/>
      <c r="E4" s="1355" t="s">
        <v>235</v>
      </c>
      <c r="F4" s="1356"/>
      <c r="G4" s="1357"/>
      <c r="H4" s="1355" t="s">
        <v>236</v>
      </c>
      <c r="I4" s="1356"/>
      <c r="J4" s="1357"/>
      <c r="K4" s="1355" t="s">
        <v>237</v>
      </c>
      <c r="L4" s="1356"/>
      <c r="M4" s="1357"/>
      <c r="N4" s="1355" t="s">
        <v>238</v>
      </c>
      <c r="O4" s="1356"/>
      <c r="P4" s="1357"/>
      <c r="Q4" s="1355" t="s">
        <v>239</v>
      </c>
      <c r="R4" s="1356"/>
      <c r="S4" s="1357"/>
      <c r="T4" s="1358" t="s">
        <v>240</v>
      </c>
      <c r="U4" s="1356"/>
      <c r="V4" s="1357"/>
      <c r="W4" s="1369"/>
    </row>
    <row r="5" spans="1:23" s="191" customFormat="1" ht="21.75" customHeight="1">
      <c r="A5" s="1366"/>
      <c r="B5" s="231" t="s">
        <v>241</v>
      </c>
      <c r="C5" s="234" t="s">
        <v>242</v>
      </c>
      <c r="D5" s="194" t="s">
        <v>243</v>
      </c>
      <c r="E5" s="231" t="s">
        <v>241</v>
      </c>
      <c r="F5" s="234" t="s">
        <v>242</v>
      </c>
      <c r="G5" s="194" t="s">
        <v>243</v>
      </c>
      <c r="H5" s="231" t="s">
        <v>241</v>
      </c>
      <c r="I5" s="234" t="s">
        <v>242</v>
      </c>
      <c r="J5" s="194" t="s">
        <v>243</v>
      </c>
      <c r="K5" s="231" t="s">
        <v>241</v>
      </c>
      <c r="L5" s="234" t="s">
        <v>242</v>
      </c>
      <c r="M5" s="194" t="s">
        <v>243</v>
      </c>
      <c r="N5" s="231" t="s">
        <v>241</v>
      </c>
      <c r="O5" s="234" t="s">
        <v>242</v>
      </c>
      <c r="P5" s="194" t="s">
        <v>243</v>
      </c>
      <c r="Q5" s="231" t="s">
        <v>241</v>
      </c>
      <c r="R5" s="234" t="s">
        <v>242</v>
      </c>
      <c r="S5" s="194" t="s">
        <v>243</v>
      </c>
      <c r="T5" s="231" t="s">
        <v>241</v>
      </c>
      <c r="U5" s="234" t="s">
        <v>242</v>
      </c>
      <c r="V5" s="194" t="s">
        <v>243</v>
      </c>
      <c r="W5" s="1369"/>
    </row>
    <row r="6" spans="1:23" s="191" customFormat="1" ht="21.75" customHeight="1">
      <c r="A6" s="1367"/>
      <c r="B6" s="197" t="s">
        <v>244</v>
      </c>
      <c r="C6" s="197"/>
      <c r="D6" s="198" t="s">
        <v>245</v>
      </c>
      <c r="E6" s="197" t="s">
        <v>244</v>
      </c>
      <c r="F6" s="197"/>
      <c r="G6" s="198" t="s">
        <v>246</v>
      </c>
      <c r="H6" s="197" t="s">
        <v>244</v>
      </c>
      <c r="I6" s="197"/>
      <c r="J6" s="198" t="s">
        <v>246</v>
      </c>
      <c r="K6" s="197" t="s">
        <v>244</v>
      </c>
      <c r="L6" s="197"/>
      <c r="M6" s="198" t="s">
        <v>246</v>
      </c>
      <c r="N6" s="197" t="s">
        <v>244</v>
      </c>
      <c r="O6" s="197"/>
      <c r="P6" s="198" t="s">
        <v>246</v>
      </c>
      <c r="Q6" s="197" t="s">
        <v>244</v>
      </c>
      <c r="R6" s="197"/>
      <c r="S6" s="198" t="s">
        <v>246</v>
      </c>
      <c r="T6" s="197" t="s">
        <v>244</v>
      </c>
      <c r="U6" s="197"/>
      <c r="V6" s="198" t="s">
        <v>246</v>
      </c>
      <c r="W6" s="1370"/>
    </row>
    <row r="7" spans="1:23" s="87" customFormat="1" ht="19.5" customHeight="1">
      <c r="A7" s="343" t="s">
        <v>879</v>
      </c>
      <c r="B7" s="417">
        <f aca="true" t="shared" si="0" ref="B7:C9">SUM(E7,H7,Q7,N7,K7,T7)</f>
        <v>134</v>
      </c>
      <c r="C7" s="409">
        <f t="shared" si="0"/>
        <v>1534</v>
      </c>
      <c r="D7" s="409">
        <f>C7/B7*100</f>
        <v>1144.7761194029852</v>
      </c>
      <c r="E7" s="417">
        <v>36</v>
      </c>
      <c r="F7" s="409">
        <v>749</v>
      </c>
      <c r="G7" s="409">
        <f>F7/E7*100</f>
        <v>2080.5555555555557</v>
      </c>
      <c r="H7" s="417">
        <v>5</v>
      </c>
      <c r="I7" s="417">
        <v>80</v>
      </c>
      <c r="J7" s="409">
        <f>I7/H7*100</f>
        <v>1600</v>
      </c>
      <c r="K7" s="417">
        <v>3</v>
      </c>
      <c r="L7" s="409">
        <v>203</v>
      </c>
      <c r="M7" s="409">
        <f>L7/K7*100</f>
        <v>6766.666666666667</v>
      </c>
      <c r="N7" s="417">
        <v>7</v>
      </c>
      <c r="O7" s="409">
        <v>46</v>
      </c>
      <c r="P7" s="409">
        <f>O7/N7*100</f>
        <v>657.1428571428571</v>
      </c>
      <c r="Q7" s="417">
        <v>5</v>
      </c>
      <c r="R7" s="409">
        <v>50</v>
      </c>
      <c r="S7" s="409">
        <f>R7/Q7*100</f>
        <v>1000</v>
      </c>
      <c r="T7" s="417">
        <v>78</v>
      </c>
      <c r="U7" s="417">
        <v>406</v>
      </c>
      <c r="V7" s="409">
        <f>U7/T7*100</f>
        <v>520.5128205128206</v>
      </c>
      <c r="W7" s="530" t="s">
        <v>549</v>
      </c>
    </row>
    <row r="8" spans="1:23" s="87" customFormat="1" ht="19.5" customHeight="1">
      <c r="A8" s="386" t="s">
        <v>829</v>
      </c>
      <c r="B8" s="1032">
        <v>471.9</v>
      </c>
      <c r="C8" s="1029">
        <v>15311.6</v>
      </c>
      <c r="D8" s="1030">
        <v>3244.6704810341175</v>
      </c>
      <c r="E8" s="1033">
        <v>395</v>
      </c>
      <c r="F8" s="1031">
        <v>11491</v>
      </c>
      <c r="G8" s="1030">
        <v>2909.113924050633</v>
      </c>
      <c r="H8" s="1033">
        <v>37.6</v>
      </c>
      <c r="I8" s="1034">
        <v>642</v>
      </c>
      <c r="J8" s="409">
        <f aca="true" t="shared" si="1" ref="J8:J16">I8/H8*100</f>
        <v>1707.4468085106382</v>
      </c>
      <c r="K8" s="1033">
        <v>15.5</v>
      </c>
      <c r="L8" s="1031">
        <v>2022</v>
      </c>
      <c r="M8" s="1030">
        <v>13045.16129032258</v>
      </c>
      <c r="N8" s="1033">
        <v>11.7</v>
      </c>
      <c r="O8" s="1031">
        <v>698</v>
      </c>
      <c r="P8" s="1030">
        <v>5965.811965811966</v>
      </c>
      <c r="Q8" s="1033">
        <v>9</v>
      </c>
      <c r="R8" s="1031">
        <v>162</v>
      </c>
      <c r="S8" s="1030">
        <v>1800</v>
      </c>
      <c r="T8" s="1034">
        <v>3.1</v>
      </c>
      <c r="U8" s="1034">
        <v>296.6</v>
      </c>
      <c r="V8" s="1029">
        <v>9567.741935483871</v>
      </c>
      <c r="W8" s="531" t="s">
        <v>569</v>
      </c>
    </row>
    <row r="9" spans="1:23" s="87" customFormat="1" ht="19.5" customHeight="1">
      <c r="A9" s="387" t="s">
        <v>880</v>
      </c>
      <c r="B9" s="751">
        <f t="shared" si="0"/>
        <v>135</v>
      </c>
      <c r="C9" s="409">
        <f t="shared" si="0"/>
        <v>1743</v>
      </c>
      <c r="D9" s="409">
        <f>C9/B9*100</f>
        <v>1291.111111111111</v>
      </c>
      <c r="E9" s="417">
        <v>18</v>
      </c>
      <c r="F9" s="409">
        <v>360</v>
      </c>
      <c r="G9" s="409">
        <f>F9/E9*100</f>
        <v>2000</v>
      </c>
      <c r="H9" s="417">
        <v>5</v>
      </c>
      <c r="I9" s="417">
        <v>75</v>
      </c>
      <c r="J9" s="409">
        <f t="shared" si="1"/>
        <v>1500</v>
      </c>
      <c r="K9" s="417">
        <v>3</v>
      </c>
      <c r="L9" s="409">
        <v>350</v>
      </c>
      <c r="M9" s="409">
        <f>L9/K9*100</f>
        <v>11666.666666666668</v>
      </c>
      <c r="N9" s="417">
        <v>10</v>
      </c>
      <c r="O9" s="409">
        <v>467</v>
      </c>
      <c r="P9" s="409">
        <f>O9/N9*100</f>
        <v>4670</v>
      </c>
      <c r="Q9" s="108" t="s">
        <v>776</v>
      </c>
      <c r="R9" s="108" t="s">
        <v>776</v>
      </c>
      <c r="S9" s="108" t="s">
        <v>776</v>
      </c>
      <c r="T9" s="417">
        <v>99</v>
      </c>
      <c r="U9" s="417">
        <v>491</v>
      </c>
      <c r="V9" s="409">
        <f>U9/T9*100</f>
        <v>495.95959595959596</v>
      </c>
      <c r="W9" s="531" t="s">
        <v>550</v>
      </c>
    </row>
    <row r="10" spans="1:23" s="87" customFormat="1" ht="19.5" customHeight="1">
      <c r="A10" s="386" t="s">
        <v>831</v>
      </c>
      <c r="B10" s="1032">
        <v>482.2</v>
      </c>
      <c r="C10" s="1029">
        <v>14299</v>
      </c>
      <c r="D10" s="1030">
        <v>2965.3670676068023</v>
      </c>
      <c r="E10" s="1033">
        <v>360</v>
      </c>
      <c r="F10" s="1031">
        <v>10859</v>
      </c>
      <c r="G10" s="1030">
        <v>3016.3888888888887</v>
      </c>
      <c r="H10" s="1033">
        <v>42</v>
      </c>
      <c r="I10" s="1034">
        <v>720</v>
      </c>
      <c r="J10" s="409">
        <f t="shared" si="1"/>
        <v>1714.2857142857142</v>
      </c>
      <c r="K10" s="1033">
        <v>9</v>
      </c>
      <c r="L10" s="1031">
        <v>1214</v>
      </c>
      <c r="M10" s="1030">
        <v>13488.888888888889</v>
      </c>
      <c r="N10" s="1033">
        <v>9.1</v>
      </c>
      <c r="O10" s="1031">
        <v>481</v>
      </c>
      <c r="P10" s="1030">
        <v>5285.714285714286</v>
      </c>
      <c r="Q10" s="1033">
        <v>62.1</v>
      </c>
      <c r="R10" s="1031">
        <v>1025</v>
      </c>
      <c r="S10" s="1030">
        <v>1650.5636070853463</v>
      </c>
      <c r="T10" s="1035" t="s">
        <v>712</v>
      </c>
      <c r="U10" s="1034" t="s">
        <v>712</v>
      </c>
      <c r="V10" s="1036" t="s">
        <v>712</v>
      </c>
      <c r="W10" s="531" t="s">
        <v>570</v>
      </c>
    </row>
    <row r="11" spans="1:23" s="87" customFormat="1" ht="19.5" customHeight="1">
      <c r="A11" s="387" t="s">
        <v>1196</v>
      </c>
      <c r="B11" s="751">
        <v>110</v>
      </c>
      <c r="C11" s="409">
        <v>966</v>
      </c>
      <c r="D11" s="409">
        <v>878.1818181818181</v>
      </c>
      <c r="E11" s="417">
        <v>16</v>
      </c>
      <c r="F11" s="409">
        <v>102</v>
      </c>
      <c r="G11" s="409">
        <v>1013</v>
      </c>
      <c r="H11" s="108" t="s">
        <v>1139</v>
      </c>
      <c r="I11" s="108" t="s">
        <v>1139</v>
      </c>
      <c r="J11" s="108" t="s">
        <v>1139</v>
      </c>
      <c r="K11" s="417">
        <v>3</v>
      </c>
      <c r="L11" s="409">
        <v>356</v>
      </c>
      <c r="M11" s="409">
        <v>12276</v>
      </c>
      <c r="N11" s="417">
        <v>9</v>
      </c>
      <c r="O11" s="409">
        <v>407</v>
      </c>
      <c r="P11" s="409">
        <v>4522.222222222222</v>
      </c>
      <c r="Q11" s="108" t="s">
        <v>776</v>
      </c>
      <c r="R11" s="108" t="s">
        <v>776</v>
      </c>
      <c r="S11" s="108" t="s">
        <v>776</v>
      </c>
      <c r="T11" s="417">
        <v>5</v>
      </c>
      <c r="U11" s="417">
        <v>52</v>
      </c>
      <c r="V11" s="409">
        <v>1040</v>
      </c>
      <c r="W11" s="531" t="s">
        <v>551</v>
      </c>
    </row>
    <row r="12" spans="1:23" s="87" customFormat="1" ht="19.5" customHeight="1">
      <c r="A12" s="386" t="s">
        <v>833</v>
      </c>
      <c r="B12" s="1032">
        <v>450</v>
      </c>
      <c r="C12" s="1029">
        <v>12345</v>
      </c>
      <c r="D12" s="1030">
        <v>2743.3333333333335</v>
      </c>
      <c r="E12" s="1033">
        <v>297</v>
      </c>
      <c r="F12" s="1031">
        <v>8723</v>
      </c>
      <c r="G12" s="1030">
        <v>2937.037037037037</v>
      </c>
      <c r="H12" s="1033">
        <v>34</v>
      </c>
      <c r="I12" s="1034">
        <v>524</v>
      </c>
      <c r="J12" s="409">
        <f t="shared" si="1"/>
        <v>1541.1764705882354</v>
      </c>
      <c r="K12" s="1033">
        <v>12</v>
      </c>
      <c r="L12" s="1031">
        <v>798</v>
      </c>
      <c r="M12" s="1030">
        <v>6650</v>
      </c>
      <c r="N12" s="1033">
        <v>16</v>
      </c>
      <c r="O12" s="1031">
        <v>831</v>
      </c>
      <c r="P12" s="1030">
        <v>5193.75</v>
      </c>
      <c r="Q12" s="1033">
        <v>90</v>
      </c>
      <c r="R12" s="1031">
        <v>1454</v>
      </c>
      <c r="S12" s="1030">
        <v>1615.5555555555554</v>
      </c>
      <c r="T12" s="1034">
        <v>1</v>
      </c>
      <c r="U12" s="1034">
        <v>15</v>
      </c>
      <c r="V12" s="1029">
        <v>1500</v>
      </c>
      <c r="W12" s="531" t="s">
        <v>571</v>
      </c>
    </row>
    <row r="13" spans="1:23" s="88" customFormat="1" ht="19.5" customHeight="1">
      <c r="A13" s="345" t="s">
        <v>1197</v>
      </c>
      <c r="B13" s="752">
        <v>30</v>
      </c>
      <c r="C13" s="412">
        <v>1177</v>
      </c>
      <c r="D13" s="412">
        <v>3923</v>
      </c>
      <c r="E13" s="419">
        <v>4.3</v>
      </c>
      <c r="F13" s="412">
        <v>112</v>
      </c>
      <c r="G13" s="412">
        <v>2600</v>
      </c>
      <c r="H13" s="121" t="s">
        <v>1139</v>
      </c>
      <c r="I13" s="121" t="s">
        <v>1139</v>
      </c>
      <c r="J13" s="108" t="s">
        <v>1139</v>
      </c>
      <c r="K13" s="419">
        <v>3.22</v>
      </c>
      <c r="L13" s="412">
        <v>372</v>
      </c>
      <c r="M13" s="412">
        <v>11552</v>
      </c>
      <c r="N13" s="419">
        <v>8.9</v>
      </c>
      <c r="O13" s="412">
        <v>416</v>
      </c>
      <c r="P13" s="412">
        <v>4674</v>
      </c>
      <c r="Q13" s="121" t="s">
        <v>776</v>
      </c>
      <c r="R13" s="121" t="s">
        <v>776</v>
      </c>
      <c r="S13" s="121" t="s">
        <v>776</v>
      </c>
      <c r="T13" s="419">
        <v>14.2</v>
      </c>
      <c r="U13" s="419">
        <v>277</v>
      </c>
      <c r="V13" s="412">
        <v>1950</v>
      </c>
      <c r="W13" s="531" t="s">
        <v>552</v>
      </c>
    </row>
    <row r="14" spans="1:23" s="157" customFormat="1" ht="19.5" customHeight="1">
      <c r="A14" s="344" t="s">
        <v>1374</v>
      </c>
      <c r="B14" s="1033">
        <v>363.6</v>
      </c>
      <c r="C14" s="1030">
        <v>9086</v>
      </c>
      <c r="D14" s="1030">
        <v>2499</v>
      </c>
      <c r="E14" s="1033">
        <v>210.8</v>
      </c>
      <c r="F14" s="1030">
        <v>6302</v>
      </c>
      <c r="G14" s="1030">
        <f>(F14/E14)*100</f>
        <v>2989.563567362429</v>
      </c>
      <c r="H14" s="1033">
        <v>23.9</v>
      </c>
      <c r="I14" s="1033">
        <v>379</v>
      </c>
      <c r="J14" s="409">
        <f t="shared" si="1"/>
        <v>1585.774058577406</v>
      </c>
      <c r="K14" s="1033">
        <v>1</v>
      </c>
      <c r="L14" s="1030">
        <v>41</v>
      </c>
      <c r="M14" s="1030">
        <f>(L14/K14)*100</f>
        <v>4100</v>
      </c>
      <c r="N14" s="1033">
        <v>1.2</v>
      </c>
      <c r="O14" s="1030">
        <v>41</v>
      </c>
      <c r="P14" s="1030">
        <f>(O14/N14)*100</f>
        <v>3416.666666666667</v>
      </c>
      <c r="Q14" s="1033">
        <v>115.2</v>
      </c>
      <c r="R14" s="1030">
        <v>2061</v>
      </c>
      <c r="S14" s="1030">
        <f>(R14/Q14)*100</f>
        <v>1789.0625</v>
      </c>
      <c r="T14" s="1033">
        <v>11.5</v>
      </c>
      <c r="U14" s="1033">
        <v>262</v>
      </c>
      <c r="V14" s="1030">
        <f>(U14/T14)*100</f>
        <v>2278.2608695652175</v>
      </c>
      <c r="W14" s="531" t="s">
        <v>572</v>
      </c>
    </row>
    <row r="15" spans="1:23" s="159" customFormat="1" ht="19.5" customHeight="1">
      <c r="A15" s="158" t="s">
        <v>247</v>
      </c>
      <c r="B15" s="752">
        <v>375</v>
      </c>
      <c r="C15" s="424">
        <v>11811</v>
      </c>
      <c r="D15" s="412">
        <v>3149</v>
      </c>
      <c r="E15" s="419">
        <v>138</v>
      </c>
      <c r="F15" s="412">
        <v>4465</v>
      </c>
      <c r="G15" s="412">
        <v>3234</v>
      </c>
      <c r="H15" s="419">
        <v>24</v>
      </c>
      <c r="I15" s="419">
        <v>486</v>
      </c>
      <c r="J15" s="409">
        <f t="shared" si="1"/>
        <v>2025</v>
      </c>
      <c r="K15" s="419">
        <v>15</v>
      </c>
      <c r="L15" s="412">
        <v>1970</v>
      </c>
      <c r="M15" s="412">
        <v>13131</v>
      </c>
      <c r="N15" s="419">
        <v>27</v>
      </c>
      <c r="O15" s="412">
        <v>1513</v>
      </c>
      <c r="P15" s="412">
        <v>5601</v>
      </c>
      <c r="Q15" s="419">
        <v>164</v>
      </c>
      <c r="R15" s="412">
        <v>3192</v>
      </c>
      <c r="S15" s="412">
        <v>1944</v>
      </c>
      <c r="T15" s="419">
        <v>7</v>
      </c>
      <c r="U15" s="419">
        <v>185</v>
      </c>
      <c r="V15" s="412">
        <v>2640</v>
      </c>
      <c r="W15" s="143" t="s">
        <v>247</v>
      </c>
    </row>
    <row r="16" spans="1:23" s="340" customFormat="1" ht="19.5" customHeight="1">
      <c r="A16" s="339" t="s">
        <v>698</v>
      </c>
      <c r="B16" s="421">
        <f>SUM(E16,H16,K16,N16,Q16,T16)</f>
        <v>541.6</v>
      </c>
      <c r="C16" s="425">
        <f>SUM(F16,I16,L16,O16,R16,U16)</f>
        <v>12892</v>
      </c>
      <c r="D16" s="416">
        <f>C16/B16*100</f>
        <v>2380.354505169867</v>
      </c>
      <c r="E16" s="421">
        <v>224</v>
      </c>
      <c r="F16" s="416">
        <v>5600</v>
      </c>
      <c r="G16" s="416">
        <f>F16/E16*100</f>
        <v>2500</v>
      </c>
      <c r="H16" s="421">
        <v>27</v>
      </c>
      <c r="I16" s="421">
        <v>540</v>
      </c>
      <c r="J16" s="416">
        <f t="shared" si="1"/>
        <v>2000</v>
      </c>
      <c r="K16" s="421">
        <v>17.6</v>
      </c>
      <c r="L16" s="416">
        <v>1239</v>
      </c>
      <c r="M16" s="416">
        <f>L16/K16*100</f>
        <v>7039.772727272727</v>
      </c>
      <c r="N16" s="421">
        <v>34</v>
      </c>
      <c r="O16" s="416">
        <v>1770</v>
      </c>
      <c r="P16" s="416">
        <f>O16/N16*100</f>
        <v>5205.882352941177</v>
      </c>
      <c r="Q16" s="421">
        <v>175</v>
      </c>
      <c r="R16" s="416">
        <v>2800</v>
      </c>
      <c r="S16" s="416">
        <f>R16/Q16*100</f>
        <v>1600</v>
      </c>
      <c r="T16" s="421">
        <v>64</v>
      </c>
      <c r="U16" s="421">
        <v>943</v>
      </c>
      <c r="V16" s="416">
        <f>U16/T16*100</f>
        <v>1473.4375</v>
      </c>
      <c r="W16" s="327" t="s">
        <v>698</v>
      </c>
    </row>
    <row r="17" spans="1:23" s="163" customFormat="1" ht="12.7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2"/>
    </row>
    <row r="18" spans="1:23" s="191" customFormat="1" ht="21.75" customHeight="1">
      <c r="A18" s="1409" t="s">
        <v>249</v>
      </c>
      <c r="B18" s="1295" t="s">
        <v>250</v>
      </c>
      <c r="C18" s="1296"/>
      <c r="D18" s="1296"/>
      <c r="E18" s="1297"/>
      <c r="F18" s="1297"/>
      <c r="G18" s="1297"/>
      <c r="H18" s="1297"/>
      <c r="I18" s="1297"/>
      <c r="J18" s="1297"/>
      <c r="K18" s="1297"/>
      <c r="L18" s="1297"/>
      <c r="M18" s="1297"/>
      <c r="N18" s="1297"/>
      <c r="O18" s="1297"/>
      <c r="P18" s="1297"/>
      <c r="Q18" s="1297"/>
      <c r="R18" s="1297"/>
      <c r="S18" s="1297"/>
      <c r="T18" s="1449" t="s">
        <v>234</v>
      </c>
      <c r="U18" s="1345"/>
      <c r="V18" s="62"/>
      <c r="W18" s="62"/>
    </row>
    <row r="19" spans="1:23" s="191" customFormat="1" ht="21.75" customHeight="1">
      <c r="A19" s="1366"/>
      <c r="B19" s="1371"/>
      <c r="C19" s="1354"/>
      <c r="D19" s="1367"/>
      <c r="E19" s="1355" t="s">
        <v>251</v>
      </c>
      <c r="F19" s="1356"/>
      <c r="G19" s="1357"/>
      <c r="H19" s="1358" t="s">
        <v>252</v>
      </c>
      <c r="I19" s="1356"/>
      <c r="J19" s="1357"/>
      <c r="K19" s="1355" t="s">
        <v>253</v>
      </c>
      <c r="L19" s="1356"/>
      <c r="M19" s="1357"/>
      <c r="N19" s="1355" t="s">
        <v>254</v>
      </c>
      <c r="O19" s="1356"/>
      <c r="P19" s="1357"/>
      <c r="Q19" s="1358" t="s">
        <v>255</v>
      </c>
      <c r="R19" s="1356"/>
      <c r="S19" s="1356"/>
      <c r="T19" s="1450"/>
      <c r="U19" s="1346"/>
      <c r="V19" s="62"/>
      <c r="W19" s="62"/>
    </row>
    <row r="20" spans="1:23" s="191" customFormat="1" ht="21.75" customHeight="1">
      <c r="A20" s="1366"/>
      <c r="B20" s="231" t="s">
        <v>241</v>
      </c>
      <c r="C20" s="234" t="s">
        <v>242</v>
      </c>
      <c r="D20" s="194" t="s">
        <v>243</v>
      </c>
      <c r="E20" s="231" t="s">
        <v>241</v>
      </c>
      <c r="F20" s="234" t="s">
        <v>242</v>
      </c>
      <c r="G20" s="194" t="s">
        <v>243</v>
      </c>
      <c r="H20" s="231" t="s">
        <v>241</v>
      </c>
      <c r="I20" s="234" t="s">
        <v>242</v>
      </c>
      <c r="J20" s="194" t="s">
        <v>243</v>
      </c>
      <c r="K20" s="231" t="s">
        <v>241</v>
      </c>
      <c r="L20" s="234" t="s">
        <v>242</v>
      </c>
      <c r="M20" s="194" t="s">
        <v>243</v>
      </c>
      <c r="N20" s="231" t="s">
        <v>241</v>
      </c>
      <c r="O20" s="234" t="s">
        <v>242</v>
      </c>
      <c r="P20" s="194" t="s">
        <v>243</v>
      </c>
      <c r="Q20" s="231" t="s">
        <v>241</v>
      </c>
      <c r="R20" s="234" t="s">
        <v>242</v>
      </c>
      <c r="S20" s="1244" t="s">
        <v>243</v>
      </c>
      <c r="T20" s="1450"/>
      <c r="U20" s="1346"/>
      <c r="V20" s="62"/>
      <c r="W20" s="62"/>
    </row>
    <row r="21" spans="1:23" s="191" customFormat="1" ht="21.75" customHeight="1">
      <c r="A21" s="1367"/>
      <c r="B21" s="197" t="s">
        <v>244</v>
      </c>
      <c r="C21" s="197"/>
      <c r="D21" s="198" t="s">
        <v>246</v>
      </c>
      <c r="E21" s="197" t="s">
        <v>244</v>
      </c>
      <c r="F21" s="197"/>
      <c r="G21" s="198" t="s">
        <v>246</v>
      </c>
      <c r="H21" s="197" t="s">
        <v>244</v>
      </c>
      <c r="I21" s="197"/>
      <c r="J21" s="198" t="s">
        <v>246</v>
      </c>
      <c r="K21" s="197" t="s">
        <v>244</v>
      </c>
      <c r="L21" s="197"/>
      <c r="M21" s="198" t="s">
        <v>246</v>
      </c>
      <c r="N21" s="197" t="s">
        <v>244</v>
      </c>
      <c r="O21" s="197"/>
      <c r="P21" s="198" t="s">
        <v>246</v>
      </c>
      <c r="Q21" s="197" t="s">
        <v>244</v>
      </c>
      <c r="R21" s="197"/>
      <c r="S21" s="1298" t="s">
        <v>246</v>
      </c>
      <c r="T21" s="1438"/>
      <c r="U21" s="1347"/>
      <c r="V21" s="62"/>
      <c r="W21" s="62"/>
    </row>
    <row r="22" spans="1:21" s="164" customFormat="1" ht="19.5" customHeight="1">
      <c r="A22" s="353" t="s">
        <v>887</v>
      </c>
      <c r="B22" s="1018">
        <f aca="true" t="shared" si="2" ref="B22:C24">SUM(E22,H22,K22,N22,Q22)</f>
        <v>89</v>
      </c>
      <c r="C22" s="1018">
        <f t="shared" si="2"/>
        <v>4323</v>
      </c>
      <c r="D22" s="1018">
        <f>C22/B22*100</f>
        <v>4857.303370786517</v>
      </c>
      <c r="E22" s="1018">
        <v>37</v>
      </c>
      <c r="F22" s="1018">
        <v>2035</v>
      </c>
      <c r="G22" s="1018">
        <f>F22/E22*100</f>
        <v>5500</v>
      </c>
      <c r="H22" s="393">
        <v>8</v>
      </c>
      <c r="I22" s="393">
        <v>88</v>
      </c>
      <c r="J22" s="1018">
        <f>I22/H22*100</f>
        <v>1100</v>
      </c>
      <c r="K22" s="393">
        <v>4</v>
      </c>
      <c r="L22" s="393">
        <v>100</v>
      </c>
      <c r="M22" s="1018">
        <f>L22/K22*100</f>
        <v>2500</v>
      </c>
      <c r="N22" s="391">
        <v>40</v>
      </c>
      <c r="O22" s="1018">
        <v>2100</v>
      </c>
      <c r="P22" s="391">
        <f>O22/N22*100</f>
        <v>5250</v>
      </c>
      <c r="Q22" s="1024">
        <v>0</v>
      </c>
      <c r="R22" s="1024">
        <v>0</v>
      </c>
      <c r="S22" s="1024">
        <v>0</v>
      </c>
      <c r="T22" s="1361" t="s">
        <v>575</v>
      </c>
      <c r="U22" s="1362"/>
    </row>
    <row r="23" spans="1:21" s="164" customFormat="1" ht="19.5" customHeight="1">
      <c r="A23" s="354" t="s">
        <v>829</v>
      </c>
      <c r="B23" s="1020">
        <v>1511.8</v>
      </c>
      <c r="C23" s="1020">
        <v>75046.8</v>
      </c>
      <c r="D23" s="1021">
        <v>4964.069321338802</v>
      </c>
      <c r="E23" s="1019">
        <v>260.2</v>
      </c>
      <c r="F23" s="1020">
        <v>13633</v>
      </c>
      <c r="G23" s="1021">
        <v>5239.431206764028</v>
      </c>
      <c r="H23" s="1008">
        <v>5</v>
      </c>
      <c r="I23" s="1022">
        <v>65</v>
      </c>
      <c r="J23" s="1021">
        <v>1300</v>
      </c>
      <c r="K23" s="1008">
        <v>4.9</v>
      </c>
      <c r="L23" s="1022">
        <v>193.5</v>
      </c>
      <c r="M23" s="1021">
        <v>3948.979591836735</v>
      </c>
      <c r="N23" s="396">
        <v>1050</v>
      </c>
      <c r="O23" s="1019">
        <v>55810</v>
      </c>
      <c r="P23" s="397">
        <v>5315.238095238095</v>
      </c>
      <c r="Q23" s="1025">
        <v>191.7</v>
      </c>
      <c r="R23" s="1020">
        <v>5345.3</v>
      </c>
      <c r="S23" s="1021">
        <v>2788.3672404799167</v>
      </c>
      <c r="T23" s="1363" t="s">
        <v>881</v>
      </c>
      <c r="U23" s="1364"/>
    </row>
    <row r="24" spans="1:21" s="164" customFormat="1" ht="19.5" customHeight="1">
      <c r="A24" s="353" t="s">
        <v>888</v>
      </c>
      <c r="B24" s="1027">
        <f t="shared" si="2"/>
        <v>59</v>
      </c>
      <c r="C24" s="1018">
        <f t="shared" si="2"/>
        <v>2828</v>
      </c>
      <c r="D24" s="1018">
        <f>C24/B24*100</f>
        <v>4793.22033898305</v>
      </c>
      <c r="E24" s="1018">
        <v>26</v>
      </c>
      <c r="F24" s="1018">
        <v>1448</v>
      </c>
      <c r="G24" s="1018">
        <f>F24/E24*100</f>
        <v>5569.2307692307695</v>
      </c>
      <c r="H24" s="393">
        <v>7</v>
      </c>
      <c r="I24" s="393">
        <v>76</v>
      </c>
      <c r="J24" s="1018">
        <f>I24/H24*100</f>
        <v>1085.7142857142858</v>
      </c>
      <c r="K24" s="393">
        <v>2</v>
      </c>
      <c r="L24" s="393">
        <v>21</v>
      </c>
      <c r="M24" s="1018">
        <f>L24/K24*100</f>
        <v>1050</v>
      </c>
      <c r="N24" s="391">
        <v>24</v>
      </c>
      <c r="O24" s="1018">
        <v>1283</v>
      </c>
      <c r="P24" s="391">
        <f>O24/N24*100</f>
        <v>5345.833333333334</v>
      </c>
      <c r="Q24" s="1026" t="s">
        <v>776</v>
      </c>
      <c r="R24" s="1026" t="s">
        <v>776</v>
      </c>
      <c r="S24" s="1026" t="s">
        <v>776</v>
      </c>
      <c r="T24" s="1363" t="s">
        <v>885</v>
      </c>
      <c r="U24" s="1364"/>
    </row>
    <row r="25" spans="1:21" s="164" customFormat="1" ht="19.5" customHeight="1">
      <c r="A25" s="354" t="s">
        <v>831</v>
      </c>
      <c r="B25" s="1020">
        <v>1688.1</v>
      </c>
      <c r="C25" s="1020">
        <v>86645</v>
      </c>
      <c r="D25" s="1021">
        <v>5132.69356080801</v>
      </c>
      <c r="E25" s="1019">
        <v>233</v>
      </c>
      <c r="F25" s="1020">
        <v>11820</v>
      </c>
      <c r="G25" s="1021">
        <v>5072.961373390558</v>
      </c>
      <c r="H25" s="1008">
        <v>5</v>
      </c>
      <c r="I25" s="1022">
        <v>65</v>
      </c>
      <c r="J25" s="1021">
        <v>1300</v>
      </c>
      <c r="K25" s="1008">
        <v>9.4</v>
      </c>
      <c r="L25" s="1022">
        <v>192</v>
      </c>
      <c r="M25" s="1021">
        <v>2042.5531914893622</v>
      </c>
      <c r="N25" s="396">
        <v>1242</v>
      </c>
      <c r="O25" s="1019">
        <v>72007</v>
      </c>
      <c r="P25" s="397">
        <v>5797.665056360709</v>
      </c>
      <c r="Q25" s="1025">
        <v>198.7</v>
      </c>
      <c r="R25" s="1020">
        <v>2561</v>
      </c>
      <c r="S25" s="1021">
        <v>1288.87770508304</v>
      </c>
      <c r="T25" s="1363" t="s">
        <v>882</v>
      </c>
      <c r="U25" s="1364"/>
    </row>
    <row r="26" spans="1:21" s="164" customFormat="1" ht="19.5" customHeight="1">
      <c r="A26" s="353" t="s">
        <v>889</v>
      </c>
      <c r="B26" s="1027">
        <v>94</v>
      </c>
      <c r="C26" s="1018">
        <v>4295</v>
      </c>
      <c r="D26" s="1018">
        <v>4569.148936170212</v>
      </c>
      <c r="E26" s="1018">
        <v>58</v>
      </c>
      <c r="F26" s="1018">
        <v>2843</v>
      </c>
      <c r="G26" s="1018">
        <v>4901.724137931034</v>
      </c>
      <c r="H26" s="393">
        <v>7</v>
      </c>
      <c r="I26" s="393">
        <v>60</v>
      </c>
      <c r="J26" s="1018">
        <v>857.1428571428571</v>
      </c>
      <c r="K26" s="393">
        <v>4</v>
      </c>
      <c r="L26" s="393">
        <v>212</v>
      </c>
      <c r="M26" s="1018">
        <v>5300</v>
      </c>
      <c r="N26" s="391">
        <v>25</v>
      </c>
      <c r="O26" s="1018">
        <v>1180</v>
      </c>
      <c r="P26" s="391">
        <v>4720</v>
      </c>
      <c r="Q26" s="1026" t="s">
        <v>1139</v>
      </c>
      <c r="R26" s="1026" t="s">
        <v>1139</v>
      </c>
      <c r="S26" s="1026" t="s">
        <v>1139</v>
      </c>
      <c r="T26" s="1363" t="s">
        <v>886</v>
      </c>
      <c r="U26" s="1364"/>
    </row>
    <row r="27" spans="1:21" s="164" customFormat="1" ht="19.5" customHeight="1">
      <c r="A27" s="354" t="s">
        <v>833</v>
      </c>
      <c r="B27" s="1020">
        <v>1683</v>
      </c>
      <c r="C27" s="1020">
        <v>94337</v>
      </c>
      <c r="D27" s="1021">
        <v>5605.288175876411</v>
      </c>
      <c r="E27" s="1019">
        <v>189</v>
      </c>
      <c r="F27" s="1020">
        <v>9858</v>
      </c>
      <c r="G27" s="1021">
        <v>5215.873015873016</v>
      </c>
      <c r="H27" s="1008">
        <v>6</v>
      </c>
      <c r="I27" s="1022">
        <v>78</v>
      </c>
      <c r="J27" s="1021">
        <v>1300</v>
      </c>
      <c r="K27" s="1008">
        <v>11</v>
      </c>
      <c r="L27" s="1022">
        <v>233</v>
      </c>
      <c r="M27" s="1021">
        <v>2118.1818181818185</v>
      </c>
      <c r="N27" s="396">
        <v>1361</v>
      </c>
      <c r="O27" s="1019">
        <v>81501</v>
      </c>
      <c r="P27" s="397">
        <v>5988.317413666422</v>
      </c>
      <c r="Q27" s="1025">
        <v>116</v>
      </c>
      <c r="R27" s="1020">
        <v>2667</v>
      </c>
      <c r="S27" s="1021">
        <v>2299.137931034483</v>
      </c>
      <c r="T27" s="1363" t="s">
        <v>883</v>
      </c>
      <c r="U27" s="1364"/>
    </row>
    <row r="28" spans="1:21" s="165" customFormat="1" ht="19.5" customHeight="1">
      <c r="A28" s="345" t="s">
        <v>1197</v>
      </c>
      <c r="B28" s="1028">
        <v>91</v>
      </c>
      <c r="C28" s="424">
        <v>4391</v>
      </c>
      <c r="D28" s="424">
        <v>4825</v>
      </c>
      <c r="E28" s="424">
        <v>45.23</v>
      </c>
      <c r="F28" s="424">
        <v>2160</v>
      </c>
      <c r="G28" s="424">
        <f>F28/E28*100</f>
        <v>4775.591421622817</v>
      </c>
      <c r="H28" s="989">
        <v>2</v>
      </c>
      <c r="I28" s="989">
        <v>8</v>
      </c>
      <c r="J28" s="424">
        <f>I28/H28*100</f>
        <v>400</v>
      </c>
      <c r="K28" s="989">
        <v>6</v>
      </c>
      <c r="L28" s="989">
        <v>84</v>
      </c>
      <c r="M28" s="424">
        <f>L28/K28*100</f>
        <v>1400</v>
      </c>
      <c r="N28" s="392">
        <v>36</v>
      </c>
      <c r="O28" s="424">
        <v>2095</v>
      </c>
      <c r="P28" s="392">
        <f>O28/N28*100</f>
        <v>5819.444444444444</v>
      </c>
      <c r="Q28" s="989">
        <v>1.8</v>
      </c>
      <c r="R28" s="424">
        <v>44</v>
      </c>
      <c r="S28" s="424">
        <v>2200</v>
      </c>
      <c r="T28" s="1363" t="s">
        <v>97</v>
      </c>
      <c r="U28" s="1364"/>
    </row>
    <row r="29" spans="1:21" s="166" customFormat="1" ht="19.5" customHeight="1">
      <c r="A29" s="344" t="s">
        <v>1374</v>
      </c>
      <c r="B29" s="1021">
        <v>1775.3</v>
      </c>
      <c r="C29" s="1021">
        <v>94050</v>
      </c>
      <c r="D29" s="1021">
        <f>(C29/B29)*100</f>
        <v>5297.6961640286145</v>
      </c>
      <c r="E29" s="1021">
        <v>183.3</v>
      </c>
      <c r="F29" s="1021">
        <v>9181</v>
      </c>
      <c r="G29" s="1021">
        <f>(F29/E29)*100</f>
        <v>5008.728859792689</v>
      </c>
      <c r="H29" s="1023">
        <v>7</v>
      </c>
      <c r="I29" s="1023">
        <v>91</v>
      </c>
      <c r="J29" s="1021">
        <f>(I29/H29)*100</f>
        <v>1300</v>
      </c>
      <c r="K29" s="1023">
        <v>2</v>
      </c>
      <c r="L29" s="1023">
        <v>36</v>
      </c>
      <c r="M29" s="1021">
        <f>(L29/K29)*100</f>
        <v>1800</v>
      </c>
      <c r="N29" s="397">
        <v>1450</v>
      </c>
      <c r="O29" s="1021">
        <v>81818</v>
      </c>
      <c r="P29" s="397">
        <f>(O29/N29)*100</f>
        <v>5642.620689655173</v>
      </c>
      <c r="Q29" s="1023">
        <v>133</v>
      </c>
      <c r="R29" s="1021">
        <v>2924</v>
      </c>
      <c r="S29" s="1021">
        <f>(R29/Q29)*100</f>
        <v>2198.496240601504</v>
      </c>
      <c r="T29" s="1363" t="s">
        <v>884</v>
      </c>
      <c r="U29" s="1364"/>
    </row>
    <row r="30" spans="1:21" s="165" customFormat="1" ht="19.5" customHeight="1">
      <c r="A30" s="158" t="s">
        <v>721</v>
      </c>
      <c r="B30" s="1028">
        <v>1695</v>
      </c>
      <c r="C30" s="424">
        <v>94557</v>
      </c>
      <c r="D30" s="424">
        <v>5578</v>
      </c>
      <c r="E30" s="424">
        <v>211</v>
      </c>
      <c r="F30" s="424">
        <v>12001</v>
      </c>
      <c r="G30" s="424">
        <v>5685</v>
      </c>
      <c r="H30" s="989">
        <v>9</v>
      </c>
      <c r="I30" s="989">
        <v>127</v>
      </c>
      <c r="J30" s="424">
        <v>1410</v>
      </c>
      <c r="K30" s="989">
        <v>19</v>
      </c>
      <c r="L30" s="989">
        <v>438</v>
      </c>
      <c r="M30" s="424">
        <v>2304</v>
      </c>
      <c r="N30" s="392">
        <v>1346</v>
      </c>
      <c r="O30" s="424">
        <v>79329</v>
      </c>
      <c r="P30" s="392">
        <v>5892</v>
      </c>
      <c r="Q30" s="989">
        <v>110</v>
      </c>
      <c r="R30" s="424">
        <v>2662</v>
      </c>
      <c r="S30" s="424">
        <v>2418</v>
      </c>
      <c r="T30" s="1359" t="s">
        <v>247</v>
      </c>
      <c r="U30" s="1360"/>
    </row>
    <row r="31" spans="1:21" s="167" customFormat="1" ht="19.5" customHeight="1">
      <c r="A31" s="339" t="s">
        <v>698</v>
      </c>
      <c r="B31" s="425">
        <f>SUM(E31,H31,K31,N31,Q31)</f>
        <v>1836</v>
      </c>
      <c r="C31" s="425">
        <f>SUM(F31,I31,L31,O31,R31)</f>
        <v>101873</v>
      </c>
      <c r="D31" s="425">
        <f>C31/B31*100</f>
        <v>5548.63834422658</v>
      </c>
      <c r="E31" s="425">
        <v>233</v>
      </c>
      <c r="F31" s="425">
        <v>12422</v>
      </c>
      <c r="G31" s="425">
        <f>F31/E31*100</f>
        <v>5331.3304721030045</v>
      </c>
      <c r="H31" s="994">
        <v>11</v>
      </c>
      <c r="I31" s="994">
        <v>149</v>
      </c>
      <c r="J31" s="425">
        <f>I31/H31*100</f>
        <v>1354.5454545454545</v>
      </c>
      <c r="K31" s="994">
        <v>12</v>
      </c>
      <c r="L31" s="994">
        <v>204</v>
      </c>
      <c r="M31" s="425">
        <f>L31/K31*100</f>
        <v>1700</v>
      </c>
      <c r="N31" s="564">
        <v>1457</v>
      </c>
      <c r="O31" s="425">
        <v>86269</v>
      </c>
      <c r="P31" s="564">
        <f>O31/N31*100</f>
        <v>5921.002059025394</v>
      </c>
      <c r="Q31" s="994">
        <v>123</v>
      </c>
      <c r="R31" s="425">
        <v>2829</v>
      </c>
      <c r="S31" s="425">
        <f>R31/Q31*100</f>
        <v>2300</v>
      </c>
      <c r="T31" s="1348" t="s">
        <v>248</v>
      </c>
      <c r="U31" s="1323"/>
    </row>
    <row r="32" spans="1:23" s="39" customFormat="1" ht="19.5" customHeight="1">
      <c r="A32" s="130" t="s">
        <v>256</v>
      </c>
      <c r="B32" s="29"/>
      <c r="C32" s="29"/>
      <c r="D32" s="29"/>
      <c r="E32" s="29"/>
      <c r="F32" s="29"/>
      <c r="G32" s="29"/>
      <c r="H32" s="29"/>
      <c r="I32" s="29"/>
      <c r="J32" s="29"/>
      <c r="K32" s="1365" t="s">
        <v>803</v>
      </c>
      <c r="L32" s="1365"/>
      <c r="M32" s="1365"/>
      <c r="N32" s="1365"/>
      <c r="O32" s="1365"/>
      <c r="P32" s="1365"/>
      <c r="Q32" s="1365"/>
      <c r="R32" s="1365"/>
      <c r="S32" s="1365"/>
      <c r="T32" s="1365"/>
      <c r="U32" s="1406"/>
      <c r="V32" s="29"/>
      <c r="W32" s="29"/>
    </row>
  </sheetData>
  <mergeCells count="29">
    <mergeCell ref="K32:U32"/>
    <mergeCell ref="A18:A21"/>
    <mergeCell ref="B19:D19"/>
    <mergeCell ref="E19:G19"/>
    <mergeCell ref="H19:J19"/>
    <mergeCell ref="K19:M19"/>
    <mergeCell ref="N19:P19"/>
    <mergeCell ref="Q19:S19"/>
    <mergeCell ref="T18:U21"/>
    <mergeCell ref="T31:U31"/>
    <mergeCell ref="T30:U30"/>
    <mergeCell ref="T22:U22"/>
    <mergeCell ref="T23:U23"/>
    <mergeCell ref="T24:U24"/>
    <mergeCell ref="T29:U29"/>
    <mergeCell ref="T25:U25"/>
    <mergeCell ref="T26:U26"/>
    <mergeCell ref="T27:U27"/>
    <mergeCell ref="T28:U28"/>
    <mergeCell ref="A1:W1"/>
    <mergeCell ref="A3:A6"/>
    <mergeCell ref="W3:W6"/>
    <mergeCell ref="B4:D4"/>
    <mergeCell ref="E4:G4"/>
    <mergeCell ref="H4:J4"/>
    <mergeCell ref="K4:M4"/>
    <mergeCell ref="N4:P4"/>
    <mergeCell ref="Q4:S4"/>
    <mergeCell ref="T4:V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V37"/>
  <sheetViews>
    <sheetView zoomScaleSheetLayoutView="75" workbookViewId="0" topLeftCell="A19">
      <selection activeCell="J15" sqref="J15"/>
    </sheetView>
  </sheetViews>
  <sheetFormatPr defaultColWidth="9.140625" defaultRowHeight="12.75"/>
  <cols>
    <col min="1" max="1" width="14.57421875" style="24" customWidth="1"/>
    <col min="2" max="3" width="7.7109375" style="24" customWidth="1"/>
    <col min="4" max="4" width="8.7109375" style="24" customWidth="1"/>
    <col min="5" max="5" width="8.57421875" style="24" customWidth="1"/>
    <col min="6" max="6" width="8.8515625" style="24" customWidth="1"/>
    <col min="7" max="7" width="8.7109375" style="24" customWidth="1"/>
    <col min="8" max="8" width="7.421875" style="24" customWidth="1"/>
    <col min="9" max="9" width="8.57421875" style="24" customWidth="1"/>
    <col min="10" max="10" width="8.7109375" style="24" customWidth="1"/>
    <col min="11" max="11" width="7.57421875" style="24" customWidth="1"/>
    <col min="12" max="13" width="8.7109375" style="24" customWidth="1"/>
    <col min="14" max="14" width="7.7109375" style="24" customWidth="1"/>
    <col min="15" max="16" width="8.7109375" style="24" customWidth="1"/>
    <col min="17" max="17" width="7.140625" style="24" customWidth="1"/>
    <col min="18" max="18" width="8.00390625" style="24" customWidth="1"/>
    <col min="19" max="19" width="8.7109375" style="24" customWidth="1"/>
    <col min="20" max="20" width="7.421875" style="24" customWidth="1"/>
    <col min="21" max="21" width="8.57421875" style="24" customWidth="1"/>
    <col min="22" max="22" width="8.7109375" style="24" customWidth="1"/>
    <col min="23" max="23" width="15.57421875" style="24" customWidth="1"/>
    <col min="24" max="16384" width="10.00390625" style="24" customWidth="1"/>
  </cols>
  <sheetData>
    <row r="1" spans="1:23" s="1301" customFormat="1" ht="32.25" customHeight="1">
      <c r="A1" s="1452" t="s">
        <v>257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  <c r="T1" s="1452"/>
      <c r="U1" s="1452"/>
      <c r="V1" s="1452"/>
      <c r="W1" s="1452"/>
    </row>
    <row r="2" spans="1:23" s="1303" customFormat="1" ht="18" customHeight="1">
      <c r="A2" s="1457" t="s">
        <v>805</v>
      </c>
      <c r="B2" s="1458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1302"/>
      <c r="R2" s="1302"/>
      <c r="S2" s="1302"/>
      <c r="T2" s="1302"/>
      <c r="U2" s="1260"/>
      <c r="W2" s="1304" t="s">
        <v>806</v>
      </c>
    </row>
    <row r="3" spans="1:23" s="62" customFormat="1" ht="22.5" customHeight="1">
      <c r="A3" s="1409" t="s">
        <v>722</v>
      </c>
      <c r="B3" s="1295" t="s">
        <v>264</v>
      </c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305"/>
      <c r="R3" s="1305"/>
      <c r="S3" s="1305"/>
      <c r="T3" s="1296"/>
      <c r="U3" s="1296"/>
      <c r="V3" s="1296"/>
      <c r="W3" s="1368" t="s">
        <v>723</v>
      </c>
    </row>
    <row r="4" spans="1:23" s="62" customFormat="1" ht="22.5" customHeight="1">
      <c r="A4" s="1366"/>
      <c r="B4" s="1371"/>
      <c r="C4" s="1354"/>
      <c r="D4" s="1367"/>
      <c r="E4" s="1355" t="s">
        <v>265</v>
      </c>
      <c r="F4" s="1356"/>
      <c r="G4" s="1357"/>
      <c r="H4" s="1355" t="s">
        <v>266</v>
      </c>
      <c r="I4" s="1356"/>
      <c r="J4" s="1357"/>
      <c r="K4" s="1355" t="s">
        <v>267</v>
      </c>
      <c r="L4" s="1356"/>
      <c r="M4" s="1357"/>
      <c r="N4" s="1358" t="s">
        <v>268</v>
      </c>
      <c r="O4" s="1356"/>
      <c r="P4" s="1357"/>
      <c r="Q4" s="1358" t="s">
        <v>269</v>
      </c>
      <c r="R4" s="1356"/>
      <c r="S4" s="1357"/>
      <c r="T4" s="1358" t="s">
        <v>270</v>
      </c>
      <c r="U4" s="1356"/>
      <c r="V4" s="1356"/>
      <c r="W4" s="1369"/>
    </row>
    <row r="5" spans="1:23" s="62" customFormat="1" ht="22.5" customHeight="1">
      <c r="A5" s="1366"/>
      <c r="B5" s="231" t="s">
        <v>262</v>
      </c>
      <c r="C5" s="234" t="s">
        <v>226</v>
      </c>
      <c r="D5" s="194" t="s">
        <v>227</v>
      </c>
      <c r="E5" s="231" t="s">
        <v>262</v>
      </c>
      <c r="F5" s="234" t="s">
        <v>226</v>
      </c>
      <c r="G5" s="194" t="s">
        <v>227</v>
      </c>
      <c r="H5" s="231" t="s">
        <v>262</v>
      </c>
      <c r="I5" s="234" t="s">
        <v>226</v>
      </c>
      <c r="J5" s="194" t="s">
        <v>227</v>
      </c>
      <c r="K5" s="231" t="s">
        <v>262</v>
      </c>
      <c r="L5" s="234" t="s">
        <v>226</v>
      </c>
      <c r="M5" s="194" t="s">
        <v>227</v>
      </c>
      <c r="N5" s="231" t="s">
        <v>262</v>
      </c>
      <c r="O5" s="234" t="s">
        <v>226</v>
      </c>
      <c r="P5" s="194" t="s">
        <v>227</v>
      </c>
      <c r="Q5" s="231" t="s">
        <v>262</v>
      </c>
      <c r="R5" s="234" t="s">
        <v>226</v>
      </c>
      <c r="S5" s="194" t="s">
        <v>227</v>
      </c>
      <c r="T5" s="231" t="s">
        <v>262</v>
      </c>
      <c r="U5" s="234" t="s">
        <v>226</v>
      </c>
      <c r="V5" s="1244" t="s">
        <v>227</v>
      </c>
      <c r="W5" s="1369"/>
    </row>
    <row r="6" spans="1:24" s="62" customFormat="1" ht="22.5" customHeight="1">
      <c r="A6" s="1367"/>
      <c r="B6" s="197" t="s">
        <v>228</v>
      </c>
      <c r="C6" s="197"/>
      <c r="D6" s="198" t="s">
        <v>229</v>
      </c>
      <c r="E6" s="197" t="s">
        <v>228</v>
      </c>
      <c r="F6" s="197"/>
      <c r="G6" s="198" t="s">
        <v>229</v>
      </c>
      <c r="H6" s="197" t="s">
        <v>228</v>
      </c>
      <c r="I6" s="197"/>
      <c r="J6" s="198" t="s">
        <v>229</v>
      </c>
      <c r="K6" s="197" t="s">
        <v>228</v>
      </c>
      <c r="L6" s="197"/>
      <c r="M6" s="198" t="s">
        <v>229</v>
      </c>
      <c r="N6" s="197" t="s">
        <v>228</v>
      </c>
      <c r="O6" s="197"/>
      <c r="P6" s="198" t="s">
        <v>229</v>
      </c>
      <c r="Q6" s="197" t="s">
        <v>228</v>
      </c>
      <c r="R6" s="197"/>
      <c r="S6" s="198" t="s">
        <v>229</v>
      </c>
      <c r="T6" s="197" t="s">
        <v>228</v>
      </c>
      <c r="U6" s="197"/>
      <c r="V6" s="1298" t="s">
        <v>229</v>
      </c>
      <c r="W6" s="1370"/>
      <c r="X6" s="191"/>
    </row>
    <row r="7" spans="1:24" s="87" customFormat="1" ht="19.5" customHeight="1">
      <c r="A7" s="343" t="s">
        <v>879</v>
      </c>
      <c r="B7" s="567">
        <f aca="true" t="shared" si="0" ref="B7:C9">SUM(E7,H7,K7,Q7,N7,T7)</f>
        <v>119</v>
      </c>
      <c r="C7" s="407">
        <f t="shared" si="0"/>
        <v>2537</v>
      </c>
      <c r="D7" s="549">
        <f>C7/B7*100</f>
        <v>2131.9327731092435</v>
      </c>
      <c r="E7" s="407">
        <v>3</v>
      </c>
      <c r="F7" s="407">
        <v>3</v>
      </c>
      <c r="G7" s="549">
        <f>F7/E7*100</f>
        <v>100</v>
      </c>
      <c r="H7" s="407">
        <v>50</v>
      </c>
      <c r="I7" s="407">
        <v>1150</v>
      </c>
      <c r="J7" s="549">
        <f>I7/H7*100</f>
        <v>2300</v>
      </c>
      <c r="K7" s="407">
        <v>10</v>
      </c>
      <c r="L7" s="407">
        <v>560</v>
      </c>
      <c r="M7" s="549">
        <f>L7/K7*100</f>
        <v>5600</v>
      </c>
      <c r="N7" s="407">
        <v>40</v>
      </c>
      <c r="O7" s="407">
        <v>440</v>
      </c>
      <c r="P7" s="549">
        <f>O7/N7*100</f>
        <v>1100</v>
      </c>
      <c r="Q7" s="568">
        <v>0</v>
      </c>
      <c r="R7" s="568">
        <v>0</v>
      </c>
      <c r="S7" s="568">
        <v>0</v>
      </c>
      <c r="T7" s="407">
        <v>16</v>
      </c>
      <c r="U7" s="407">
        <v>384</v>
      </c>
      <c r="V7" s="407">
        <f>U7/T7*100</f>
        <v>2400</v>
      </c>
      <c r="W7" s="1326" t="s">
        <v>890</v>
      </c>
      <c r="X7" s="1325"/>
    </row>
    <row r="8" spans="1:24" s="87" customFormat="1" ht="19.5" customHeight="1">
      <c r="A8" s="386" t="s">
        <v>829</v>
      </c>
      <c r="B8" s="552">
        <v>2932.5</v>
      </c>
      <c r="C8" s="552">
        <v>80449</v>
      </c>
      <c r="D8" s="551">
        <v>2743.3589087809037</v>
      </c>
      <c r="E8" s="569">
        <v>9</v>
      </c>
      <c r="F8" s="570">
        <v>18</v>
      </c>
      <c r="G8" s="571">
        <v>200</v>
      </c>
      <c r="H8" s="551">
        <v>45</v>
      </c>
      <c r="I8" s="571">
        <v>1257</v>
      </c>
      <c r="J8" s="571">
        <v>2793.3333333333335</v>
      </c>
      <c r="K8" s="551">
        <v>814</v>
      </c>
      <c r="L8" s="571">
        <v>48668</v>
      </c>
      <c r="M8" s="571">
        <v>5978.869778869779</v>
      </c>
      <c r="N8" s="551">
        <v>1677</v>
      </c>
      <c r="O8" s="571">
        <v>24111</v>
      </c>
      <c r="P8" s="571">
        <v>1437.7459749552775</v>
      </c>
      <c r="Q8" s="551">
        <v>1</v>
      </c>
      <c r="R8" s="571">
        <v>6</v>
      </c>
      <c r="S8" s="571">
        <v>600</v>
      </c>
      <c r="T8" s="571">
        <v>386.5</v>
      </c>
      <c r="U8" s="571">
        <v>6389</v>
      </c>
      <c r="V8" s="571">
        <v>1653.040103492885</v>
      </c>
      <c r="W8" s="1324" t="s">
        <v>891</v>
      </c>
      <c r="X8" s="1325"/>
    </row>
    <row r="9" spans="1:24" s="87" customFormat="1" ht="19.5" customHeight="1">
      <c r="A9" s="387" t="s">
        <v>880</v>
      </c>
      <c r="B9" s="567">
        <f t="shared" si="0"/>
        <v>91</v>
      </c>
      <c r="C9" s="407">
        <f t="shared" si="0"/>
        <v>2862</v>
      </c>
      <c r="D9" s="549">
        <f>C9/B9*100</f>
        <v>3145.0549450549447</v>
      </c>
      <c r="E9" s="407">
        <v>3</v>
      </c>
      <c r="F9" s="407">
        <v>32</v>
      </c>
      <c r="G9" s="549">
        <f>F9/E9*100</f>
        <v>1066.6666666666665</v>
      </c>
      <c r="H9" s="407">
        <v>49</v>
      </c>
      <c r="I9" s="407">
        <v>2058</v>
      </c>
      <c r="J9" s="549">
        <f>I9/H9*100</f>
        <v>4200</v>
      </c>
      <c r="K9" s="407">
        <v>7</v>
      </c>
      <c r="L9" s="407">
        <v>392</v>
      </c>
      <c r="M9" s="549">
        <f>L9/K9*100</f>
        <v>5600</v>
      </c>
      <c r="N9" s="407">
        <v>32</v>
      </c>
      <c r="O9" s="407">
        <v>380</v>
      </c>
      <c r="P9" s="549">
        <f>O9/N9*100</f>
        <v>1187.5</v>
      </c>
      <c r="Q9" s="568">
        <v>0</v>
      </c>
      <c r="R9" s="568">
        <v>0</v>
      </c>
      <c r="S9" s="568">
        <v>0</v>
      </c>
      <c r="T9" s="568">
        <v>0</v>
      </c>
      <c r="U9" s="568">
        <v>0</v>
      </c>
      <c r="V9" s="568">
        <v>0</v>
      </c>
      <c r="W9" s="1324" t="s">
        <v>892</v>
      </c>
      <c r="X9" s="1325"/>
    </row>
    <row r="10" spans="1:24" s="87" customFormat="1" ht="19.5" customHeight="1">
      <c r="A10" s="386" t="s">
        <v>831</v>
      </c>
      <c r="B10" s="552">
        <v>2824.4</v>
      </c>
      <c r="C10" s="552">
        <v>83493</v>
      </c>
      <c r="D10" s="551">
        <v>2956.1322758816036</v>
      </c>
      <c r="E10" s="569">
        <v>29.9</v>
      </c>
      <c r="F10" s="570">
        <v>96</v>
      </c>
      <c r="G10" s="571">
        <v>321.0702341137124</v>
      </c>
      <c r="H10" s="551">
        <v>52</v>
      </c>
      <c r="I10" s="571">
        <v>1556</v>
      </c>
      <c r="J10" s="571">
        <v>2992.3076923076924</v>
      </c>
      <c r="K10" s="551">
        <v>806</v>
      </c>
      <c r="L10" s="571">
        <v>48475</v>
      </c>
      <c r="M10" s="571">
        <v>6014.2679900744415</v>
      </c>
      <c r="N10" s="551">
        <v>1584</v>
      </c>
      <c r="O10" s="571">
        <v>25040</v>
      </c>
      <c r="P10" s="571">
        <v>1580.8080808080808</v>
      </c>
      <c r="Q10" s="551">
        <v>3</v>
      </c>
      <c r="R10" s="571">
        <v>15</v>
      </c>
      <c r="S10" s="571">
        <v>500</v>
      </c>
      <c r="T10" s="571">
        <v>349.5</v>
      </c>
      <c r="U10" s="571">
        <v>8311</v>
      </c>
      <c r="V10" s="571">
        <v>2377.9685264663804</v>
      </c>
      <c r="W10" s="1324" t="s">
        <v>893</v>
      </c>
      <c r="X10" s="1325"/>
    </row>
    <row r="11" spans="1:24" s="87" customFormat="1" ht="19.5" customHeight="1">
      <c r="A11" s="387" t="s">
        <v>1196</v>
      </c>
      <c r="B11" s="567">
        <v>82</v>
      </c>
      <c r="C11" s="407">
        <v>1886</v>
      </c>
      <c r="D11" s="549">
        <v>2300</v>
      </c>
      <c r="E11" s="407">
        <v>3</v>
      </c>
      <c r="F11" s="407">
        <v>20</v>
      </c>
      <c r="G11" s="549">
        <v>666.6666666666667</v>
      </c>
      <c r="H11" s="407">
        <v>36</v>
      </c>
      <c r="I11" s="407">
        <v>891</v>
      </c>
      <c r="J11" s="549">
        <v>2475</v>
      </c>
      <c r="K11" s="407">
        <v>6</v>
      </c>
      <c r="L11" s="407">
        <v>346</v>
      </c>
      <c r="M11" s="549">
        <v>5766.666666666666</v>
      </c>
      <c r="N11" s="407">
        <v>23</v>
      </c>
      <c r="O11" s="407">
        <v>388</v>
      </c>
      <c r="P11" s="549">
        <v>1686.9565217391305</v>
      </c>
      <c r="Q11" s="568">
        <v>0</v>
      </c>
      <c r="R11" s="568">
        <v>0</v>
      </c>
      <c r="S11" s="568">
        <v>0</v>
      </c>
      <c r="T11" s="568">
        <v>14</v>
      </c>
      <c r="U11" s="568">
        <v>241</v>
      </c>
      <c r="V11" s="568">
        <v>1721.4285714285716</v>
      </c>
      <c r="W11" s="1324" t="s">
        <v>894</v>
      </c>
      <c r="X11" s="1325"/>
    </row>
    <row r="12" spans="1:24" s="87" customFormat="1" ht="19.5" customHeight="1">
      <c r="A12" s="386" t="s">
        <v>833</v>
      </c>
      <c r="B12" s="552">
        <v>2843</v>
      </c>
      <c r="C12" s="552">
        <v>76570</v>
      </c>
      <c r="D12" s="551">
        <v>2693.2817446359477</v>
      </c>
      <c r="E12" s="569">
        <v>30</v>
      </c>
      <c r="F12" s="570">
        <v>212</v>
      </c>
      <c r="G12" s="571">
        <v>706.6666666666666</v>
      </c>
      <c r="H12" s="551">
        <v>41</v>
      </c>
      <c r="I12" s="571">
        <v>1206</v>
      </c>
      <c r="J12" s="571">
        <v>2941.4634146341464</v>
      </c>
      <c r="K12" s="551">
        <v>675</v>
      </c>
      <c r="L12" s="571">
        <v>38932</v>
      </c>
      <c r="M12" s="571">
        <v>5767.7037037037035</v>
      </c>
      <c r="N12" s="551">
        <v>1725</v>
      </c>
      <c r="O12" s="571">
        <v>27883</v>
      </c>
      <c r="P12" s="571">
        <v>1616.4057971014493</v>
      </c>
      <c r="Q12" s="551">
        <v>4</v>
      </c>
      <c r="R12" s="571">
        <v>20</v>
      </c>
      <c r="S12" s="571">
        <v>500</v>
      </c>
      <c r="T12" s="571">
        <v>368</v>
      </c>
      <c r="U12" s="571">
        <v>8317</v>
      </c>
      <c r="V12" s="571">
        <v>2260.054347826087</v>
      </c>
      <c r="W12" s="1324" t="s">
        <v>895</v>
      </c>
      <c r="X12" s="1325"/>
    </row>
    <row r="13" spans="1:24" s="88" customFormat="1" ht="19.5" customHeight="1">
      <c r="A13" s="345" t="s">
        <v>1197</v>
      </c>
      <c r="B13" s="572">
        <v>90</v>
      </c>
      <c r="C13" s="408">
        <v>2306</v>
      </c>
      <c r="D13" s="556">
        <f>C13/B13*100</f>
        <v>2562.222222222222</v>
      </c>
      <c r="E13" s="408">
        <v>6</v>
      </c>
      <c r="F13" s="408">
        <v>44</v>
      </c>
      <c r="G13" s="556">
        <f>F13/E13*100</f>
        <v>733.3333333333333</v>
      </c>
      <c r="H13" s="408">
        <v>54</v>
      </c>
      <c r="I13" s="408">
        <v>1591</v>
      </c>
      <c r="J13" s="556">
        <f>I13/H13*100</f>
        <v>2946.296296296296</v>
      </c>
      <c r="K13" s="408">
        <v>6</v>
      </c>
      <c r="L13" s="408">
        <v>275</v>
      </c>
      <c r="M13" s="556">
        <f>L13/K13*100</f>
        <v>4583.333333333334</v>
      </c>
      <c r="N13" s="408">
        <v>24</v>
      </c>
      <c r="O13" s="408">
        <v>396</v>
      </c>
      <c r="P13" s="556">
        <f>O13/N13*100</f>
        <v>1650</v>
      </c>
      <c r="Q13" s="557"/>
      <c r="R13" s="557"/>
      <c r="S13" s="557"/>
      <c r="T13" s="408"/>
      <c r="U13" s="408"/>
      <c r="V13" s="408"/>
      <c r="W13" s="1324" t="s">
        <v>896</v>
      </c>
      <c r="X13" s="1325"/>
    </row>
    <row r="14" spans="1:24" s="88" customFormat="1" ht="19.5" customHeight="1">
      <c r="A14" s="344" t="s">
        <v>1374</v>
      </c>
      <c r="B14" s="573">
        <v>3009</v>
      </c>
      <c r="C14" s="574">
        <v>85302.8</v>
      </c>
      <c r="D14" s="575">
        <f>(C14/B14)*100</f>
        <v>2834.9219009637754</v>
      </c>
      <c r="E14" s="576">
        <v>23.2</v>
      </c>
      <c r="F14" s="576">
        <v>27</v>
      </c>
      <c r="G14" s="575">
        <f>(F14/E14)*100</f>
        <v>116.37931034482759</v>
      </c>
      <c r="H14" s="576">
        <v>470.8</v>
      </c>
      <c r="I14" s="577">
        <v>10490</v>
      </c>
      <c r="J14" s="575">
        <f>(I14/H14)*100</f>
        <v>2228.122344944775</v>
      </c>
      <c r="K14" s="576">
        <v>786</v>
      </c>
      <c r="L14" s="575">
        <v>45630</v>
      </c>
      <c r="M14" s="575">
        <f>(L14/K14)*100</f>
        <v>5805.343511450382</v>
      </c>
      <c r="N14" s="575">
        <v>1701</v>
      </c>
      <c r="O14" s="575">
        <v>28632</v>
      </c>
      <c r="P14" s="575">
        <f>(O14/N14)*100</f>
        <v>1683.2451499118165</v>
      </c>
      <c r="Q14" s="578">
        <v>4</v>
      </c>
      <c r="R14" s="578">
        <v>20</v>
      </c>
      <c r="S14" s="575">
        <f>(R14/Q14)*100</f>
        <v>500</v>
      </c>
      <c r="T14" s="575">
        <v>24</v>
      </c>
      <c r="U14" s="575">
        <v>504</v>
      </c>
      <c r="V14" s="575">
        <f>(U14/T14)*100</f>
        <v>2100</v>
      </c>
      <c r="W14" s="1324" t="s">
        <v>897</v>
      </c>
      <c r="X14" s="1325"/>
    </row>
    <row r="15" spans="1:23" s="88" customFormat="1" ht="19.5" customHeight="1">
      <c r="A15" s="158" t="s">
        <v>728</v>
      </c>
      <c r="B15" s="572">
        <v>3315</v>
      </c>
      <c r="C15" s="408">
        <v>87773</v>
      </c>
      <c r="D15" s="556">
        <f>C15/B15*100</f>
        <v>2647.7526395173454</v>
      </c>
      <c r="E15" s="408">
        <v>45</v>
      </c>
      <c r="F15" s="408">
        <v>109</v>
      </c>
      <c r="G15" s="556">
        <v>240</v>
      </c>
      <c r="H15" s="408">
        <v>86</v>
      </c>
      <c r="I15" s="408">
        <v>2606</v>
      </c>
      <c r="J15" s="556">
        <f>I15/H15*100</f>
        <v>3030.232558139535</v>
      </c>
      <c r="K15" s="408">
        <v>766</v>
      </c>
      <c r="L15" s="408">
        <v>44243</v>
      </c>
      <c r="M15" s="556">
        <v>5775</v>
      </c>
      <c r="N15" s="408">
        <v>1863</v>
      </c>
      <c r="O15" s="408">
        <v>29157</v>
      </c>
      <c r="P15" s="556">
        <v>1563</v>
      </c>
      <c r="Q15" s="557">
        <v>6</v>
      </c>
      <c r="R15" s="557">
        <v>50</v>
      </c>
      <c r="S15" s="557">
        <v>831</v>
      </c>
      <c r="T15" s="408">
        <v>549</v>
      </c>
      <c r="U15" s="408">
        <v>11608</v>
      </c>
      <c r="V15" s="408">
        <v>2112</v>
      </c>
      <c r="W15" s="171" t="s">
        <v>898</v>
      </c>
    </row>
    <row r="16" spans="1:23" s="170" customFormat="1" ht="19.5" customHeight="1">
      <c r="A16" s="339" t="s">
        <v>698</v>
      </c>
      <c r="B16" s="579">
        <f>SUM(E16,H16,K16,N16,Q16,T16)</f>
        <v>3465</v>
      </c>
      <c r="C16" s="580">
        <f>SUM(F16,I16,L16,O16,R16,U16)</f>
        <v>92771</v>
      </c>
      <c r="D16" s="581">
        <f>C16/B16*100</f>
        <v>2677.373737373737</v>
      </c>
      <c r="E16" s="580">
        <v>42</v>
      </c>
      <c r="F16" s="580">
        <v>160</v>
      </c>
      <c r="G16" s="581">
        <f>F16/E16*100</f>
        <v>380.9523809523809</v>
      </c>
      <c r="H16" s="580">
        <v>80</v>
      </c>
      <c r="I16" s="580">
        <v>2320</v>
      </c>
      <c r="J16" s="581">
        <f>I16/H16*100</f>
        <v>2900</v>
      </c>
      <c r="K16" s="580">
        <v>822</v>
      </c>
      <c r="L16" s="580">
        <v>47242</v>
      </c>
      <c r="M16" s="581">
        <f>L16/K16*100</f>
        <v>5747.20194647202</v>
      </c>
      <c r="N16" s="580">
        <v>1891</v>
      </c>
      <c r="O16" s="580">
        <v>29955</v>
      </c>
      <c r="P16" s="581">
        <f>O16/N16*100</f>
        <v>1584.0824960338446</v>
      </c>
      <c r="Q16" s="582">
        <v>5</v>
      </c>
      <c r="R16" s="582">
        <v>36</v>
      </c>
      <c r="S16" s="582">
        <f>R16/Q16*100</f>
        <v>720</v>
      </c>
      <c r="T16" s="580">
        <v>625</v>
      </c>
      <c r="U16" s="580">
        <v>13058</v>
      </c>
      <c r="V16" s="583">
        <f>U16/T16*100</f>
        <v>2089.28</v>
      </c>
      <c r="W16" s="341" t="s">
        <v>899</v>
      </c>
    </row>
    <row r="17" spans="1:100" s="1307" customFormat="1" ht="12.75">
      <c r="A17" s="1306"/>
      <c r="B17" s="1306"/>
      <c r="C17" s="1306"/>
      <c r="D17" s="1306"/>
      <c r="E17" s="1306"/>
      <c r="F17" s="1306"/>
      <c r="G17" s="1306"/>
      <c r="H17" s="1306"/>
      <c r="I17" s="1306"/>
      <c r="J17" s="1306"/>
      <c r="K17" s="1306"/>
      <c r="L17" s="1306"/>
      <c r="M17" s="1306"/>
      <c r="N17" s="1306"/>
      <c r="O17" s="1306"/>
      <c r="P17" s="1306"/>
      <c r="Q17" s="1306"/>
      <c r="R17" s="1306"/>
      <c r="S17" s="1306"/>
      <c r="T17" s="1306"/>
      <c r="U17" s="1306"/>
      <c r="V17" s="1306"/>
      <c r="W17" s="1306"/>
      <c r="X17" s="1306"/>
      <c r="Y17" s="1306"/>
      <c r="Z17" s="1306"/>
      <c r="AA17" s="1306"/>
      <c r="AB17" s="1306"/>
      <c r="AC17" s="1306"/>
      <c r="AD17" s="1306"/>
      <c r="AE17" s="1306"/>
      <c r="AF17" s="1306"/>
      <c r="AG17" s="1306"/>
      <c r="AH17" s="1306"/>
      <c r="AI17" s="1306"/>
      <c r="AJ17" s="1306"/>
      <c r="AK17" s="1306"/>
      <c r="AL17" s="1306"/>
      <c r="AM17" s="1306"/>
      <c r="AN17" s="1306"/>
      <c r="AO17" s="1306"/>
      <c r="AP17" s="1306"/>
      <c r="AQ17" s="1306"/>
      <c r="AR17" s="1306"/>
      <c r="AS17" s="1306"/>
      <c r="AT17" s="1306"/>
      <c r="AU17" s="1306"/>
      <c r="AV17" s="1306"/>
      <c r="AW17" s="1306"/>
      <c r="AX17" s="1306"/>
      <c r="AY17" s="1306"/>
      <c r="AZ17" s="1306"/>
      <c r="BA17" s="1306"/>
      <c r="BB17" s="1306"/>
      <c r="BC17" s="1306"/>
      <c r="BD17" s="1306"/>
      <c r="BE17" s="1306"/>
      <c r="BF17" s="1306"/>
      <c r="BG17" s="1306"/>
      <c r="BH17" s="1306"/>
      <c r="BI17" s="1306"/>
      <c r="BJ17" s="1306"/>
      <c r="BK17" s="1306"/>
      <c r="BL17" s="1306"/>
      <c r="BM17" s="1306"/>
      <c r="BN17" s="1306"/>
      <c r="BO17" s="1306"/>
      <c r="BP17" s="1306"/>
      <c r="BQ17" s="1306"/>
      <c r="BR17" s="1306"/>
      <c r="BS17" s="1306"/>
      <c r="BT17" s="1306"/>
      <c r="BU17" s="1306"/>
      <c r="BV17" s="1306"/>
      <c r="BW17" s="1306"/>
      <c r="BX17" s="1306"/>
      <c r="BY17" s="1306"/>
      <c r="BZ17" s="1306"/>
      <c r="CA17" s="1306"/>
      <c r="CB17" s="1306"/>
      <c r="CC17" s="1306"/>
      <c r="CD17" s="1306"/>
      <c r="CE17" s="1306"/>
      <c r="CF17" s="1306"/>
      <c r="CG17" s="1306"/>
      <c r="CH17" s="1306"/>
      <c r="CI17" s="1306"/>
      <c r="CJ17" s="1306"/>
      <c r="CK17" s="1306"/>
      <c r="CL17" s="1306"/>
      <c r="CM17" s="1306"/>
      <c r="CN17" s="1306"/>
      <c r="CO17" s="1306"/>
      <c r="CP17" s="1306"/>
      <c r="CQ17" s="1306"/>
      <c r="CR17" s="1306"/>
      <c r="CS17" s="1306"/>
      <c r="CT17" s="1306"/>
      <c r="CU17" s="1306"/>
      <c r="CV17" s="1306"/>
    </row>
    <row r="18" spans="1:100" s="190" customFormat="1" ht="21" customHeight="1">
      <c r="A18" s="1455" t="s">
        <v>805</v>
      </c>
      <c r="B18" s="1456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228" t="s">
        <v>806</v>
      </c>
      <c r="O18" s="172"/>
      <c r="P18" s="172"/>
      <c r="Q18" s="172"/>
      <c r="R18" s="172"/>
      <c r="S18" s="172"/>
      <c r="T18" s="172"/>
      <c r="U18" s="24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s="191" customFormat="1" ht="22.5" customHeight="1">
      <c r="A19" s="1409" t="s">
        <v>722</v>
      </c>
      <c r="B19" s="1295" t="s">
        <v>258</v>
      </c>
      <c r="C19" s="1296"/>
      <c r="D19" s="1296"/>
      <c r="E19" s="1296"/>
      <c r="F19" s="1296"/>
      <c r="G19" s="1296"/>
      <c r="H19" s="1296"/>
      <c r="I19" s="1296"/>
      <c r="J19" s="1296"/>
      <c r="K19" s="1296"/>
      <c r="L19" s="1296"/>
      <c r="M19" s="1308"/>
      <c r="N19" s="1449" t="s">
        <v>234</v>
      </c>
      <c r="O19" s="1345"/>
      <c r="P19" s="883"/>
      <c r="Q19" s="883"/>
      <c r="R19" s="883"/>
      <c r="S19" s="883"/>
      <c r="T19" s="883"/>
      <c r="U19" s="883"/>
      <c r="V19" s="883"/>
      <c r="W19" s="883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</row>
    <row r="20" spans="1:100" s="191" customFormat="1" ht="22.5" customHeight="1">
      <c r="A20" s="1366"/>
      <c r="B20" s="1371"/>
      <c r="C20" s="1354"/>
      <c r="D20" s="1367"/>
      <c r="E20" s="1358" t="s">
        <v>259</v>
      </c>
      <c r="F20" s="1356"/>
      <c r="G20" s="1357"/>
      <c r="H20" s="1355" t="s">
        <v>260</v>
      </c>
      <c r="I20" s="1356"/>
      <c r="J20" s="1357"/>
      <c r="K20" s="1358" t="s">
        <v>261</v>
      </c>
      <c r="L20" s="1356"/>
      <c r="M20" s="1357"/>
      <c r="N20" s="1450"/>
      <c r="O20" s="1346"/>
      <c r="P20" s="883"/>
      <c r="Q20" s="883"/>
      <c r="R20" s="883"/>
      <c r="S20" s="883"/>
      <c r="T20" s="883"/>
      <c r="U20" s="883"/>
      <c r="V20" s="883"/>
      <c r="W20" s="883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</row>
    <row r="21" spans="1:100" s="191" customFormat="1" ht="22.5" customHeight="1">
      <c r="A21" s="1366"/>
      <c r="B21" s="231" t="s">
        <v>262</v>
      </c>
      <c r="C21" s="234" t="s">
        <v>226</v>
      </c>
      <c r="D21" s="194" t="s">
        <v>227</v>
      </c>
      <c r="E21" s="231" t="s">
        <v>262</v>
      </c>
      <c r="F21" s="234" t="s">
        <v>226</v>
      </c>
      <c r="G21" s="194" t="s">
        <v>227</v>
      </c>
      <c r="H21" s="231" t="s">
        <v>262</v>
      </c>
      <c r="I21" s="234" t="s">
        <v>226</v>
      </c>
      <c r="J21" s="194" t="s">
        <v>227</v>
      </c>
      <c r="K21" s="231" t="s">
        <v>262</v>
      </c>
      <c r="L21" s="234" t="s">
        <v>226</v>
      </c>
      <c r="M21" s="194" t="s">
        <v>227</v>
      </c>
      <c r="N21" s="1450"/>
      <c r="O21" s="1346"/>
      <c r="P21" s="192"/>
      <c r="Q21" s="192"/>
      <c r="R21" s="883"/>
      <c r="S21" s="883"/>
      <c r="T21" s="883"/>
      <c r="U21" s="883"/>
      <c r="V21" s="883"/>
      <c r="W21" s="883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</row>
    <row r="22" spans="1:98" s="191" customFormat="1" ht="22.5" customHeight="1">
      <c r="A22" s="1367"/>
      <c r="B22" s="197" t="s">
        <v>228</v>
      </c>
      <c r="C22" s="197"/>
      <c r="D22" s="198" t="s">
        <v>229</v>
      </c>
      <c r="E22" s="197" t="s">
        <v>228</v>
      </c>
      <c r="F22" s="197"/>
      <c r="G22" s="198" t="s">
        <v>229</v>
      </c>
      <c r="H22" s="197" t="s">
        <v>228</v>
      </c>
      <c r="I22" s="197"/>
      <c r="J22" s="198" t="s">
        <v>229</v>
      </c>
      <c r="K22" s="197" t="s">
        <v>228</v>
      </c>
      <c r="L22" s="197"/>
      <c r="M22" s="198" t="s">
        <v>229</v>
      </c>
      <c r="N22" s="1438"/>
      <c r="O22" s="1347"/>
      <c r="P22" s="192"/>
      <c r="Q22" s="192"/>
      <c r="R22" s="883"/>
      <c r="S22" s="883"/>
      <c r="T22" s="883"/>
      <c r="U22" s="883"/>
      <c r="V22" s="883"/>
      <c r="W22" s="883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</row>
    <row r="23" spans="1:15" s="87" customFormat="1" ht="19.5" customHeight="1">
      <c r="A23" s="343" t="s">
        <v>879</v>
      </c>
      <c r="B23" s="548">
        <f aca="true" t="shared" si="1" ref="B23:C25">SUM(E23,H23,K23)</f>
        <v>108</v>
      </c>
      <c r="C23" s="549">
        <f t="shared" si="1"/>
        <v>4660</v>
      </c>
      <c r="D23" s="549">
        <f>C23/B23*100</f>
        <v>4314.814814814815</v>
      </c>
      <c r="E23" s="407">
        <v>108</v>
      </c>
      <c r="F23" s="407">
        <v>4660</v>
      </c>
      <c r="G23" s="549">
        <f>F23/E23*100</f>
        <v>4314.814814814815</v>
      </c>
      <c r="H23" s="550">
        <v>0</v>
      </c>
      <c r="I23" s="550">
        <v>0</v>
      </c>
      <c r="J23" s="550">
        <v>0</v>
      </c>
      <c r="K23" s="550">
        <v>0</v>
      </c>
      <c r="L23" s="550">
        <v>0</v>
      </c>
      <c r="M23" s="550">
        <v>0</v>
      </c>
      <c r="N23" s="1361" t="s">
        <v>900</v>
      </c>
      <c r="O23" s="1362"/>
    </row>
    <row r="24" spans="1:15" s="169" customFormat="1" ht="19.5" customHeight="1">
      <c r="A24" s="386" t="s">
        <v>829</v>
      </c>
      <c r="B24" s="551">
        <v>1494.2</v>
      </c>
      <c r="C24" s="552">
        <v>66935</v>
      </c>
      <c r="D24" s="551">
        <v>4479.65466470352</v>
      </c>
      <c r="E24" s="553">
        <v>164.2</v>
      </c>
      <c r="F24" s="552">
        <v>6935</v>
      </c>
      <c r="G24" s="551">
        <v>4223.507917174178</v>
      </c>
      <c r="H24" s="551">
        <v>1330</v>
      </c>
      <c r="I24" s="551">
        <v>60000</v>
      </c>
      <c r="J24" s="551">
        <v>4511.278195488721</v>
      </c>
      <c r="K24" s="554" t="s">
        <v>712</v>
      </c>
      <c r="L24" s="554" t="s">
        <v>712</v>
      </c>
      <c r="M24" s="554" t="s">
        <v>712</v>
      </c>
      <c r="N24" s="1363" t="s">
        <v>901</v>
      </c>
      <c r="O24" s="1364"/>
    </row>
    <row r="25" spans="1:15" s="87" customFormat="1" ht="19.5" customHeight="1">
      <c r="A25" s="387" t="s">
        <v>880</v>
      </c>
      <c r="B25" s="548">
        <f t="shared" si="1"/>
        <v>84</v>
      </c>
      <c r="C25" s="549">
        <f t="shared" si="1"/>
        <v>3794</v>
      </c>
      <c r="D25" s="549">
        <f>C25/B25*100</f>
        <v>4516.666666666666</v>
      </c>
      <c r="E25" s="407">
        <v>84</v>
      </c>
      <c r="F25" s="407">
        <v>3794</v>
      </c>
      <c r="G25" s="549">
        <f>F25/E25*100</f>
        <v>4516.666666666666</v>
      </c>
      <c r="H25" s="550">
        <v>0</v>
      </c>
      <c r="I25" s="550">
        <v>0</v>
      </c>
      <c r="J25" s="550">
        <v>0</v>
      </c>
      <c r="K25" s="550">
        <v>0</v>
      </c>
      <c r="L25" s="550">
        <v>0</v>
      </c>
      <c r="M25" s="550">
        <v>0</v>
      </c>
      <c r="N25" s="1363" t="s">
        <v>902</v>
      </c>
      <c r="O25" s="1364"/>
    </row>
    <row r="26" spans="1:15" s="169" customFormat="1" ht="19.5" customHeight="1">
      <c r="A26" s="386" t="s">
        <v>831</v>
      </c>
      <c r="B26" s="551">
        <v>1328.2</v>
      </c>
      <c r="C26" s="552">
        <v>58444</v>
      </c>
      <c r="D26" s="551">
        <v>4400.240927571149</v>
      </c>
      <c r="E26" s="553">
        <v>312.2</v>
      </c>
      <c r="F26" s="552">
        <v>13444</v>
      </c>
      <c r="G26" s="551">
        <v>4306.2139654067905</v>
      </c>
      <c r="H26" s="551">
        <v>1016</v>
      </c>
      <c r="I26" s="551">
        <v>45000</v>
      </c>
      <c r="J26" s="551">
        <v>4429.133858267716</v>
      </c>
      <c r="K26" s="554" t="s">
        <v>712</v>
      </c>
      <c r="L26" s="554" t="s">
        <v>712</v>
      </c>
      <c r="M26" s="554" t="s">
        <v>712</v>
      </c>
      <c r="N26" s="1363" t="s">
        <v>903</v>
      </c>
      <c r="O26" s="1364"/>
    </row>
    <row r="27" spans="1:15" s="87" customFormat="1" ht="19.5" customHeight="1">
      <c r="A27" s="387" t="s">
        <v>1196</v>
      </c>
      <c r="B27" s="548">
        <v>148</v>
      </c>
      <c r="C27" s="549">
        <v>7455</v>
      </c>
      <c r="D27" s="549">
        <v>5037.1621621621625</v>
      </c>
      <c r="E27" s="407">
        <v>148</v>
      </c>
      <c r="F27" s="407">
        <v>7455</v>
      </c>
      <c r="G27" s="549">
        <v>5037.1621621621625</v>
      </c>
      <c r="H27" s="550" t="s">
        <v>1139</v>
      </c>
      <c r="I27" s="550" t="s">
        <v>1139</v>
      </c>
      <c r="J27" s="550" t="s">
        <v>1139</v>
      </c>
      <c r="K27" s="550" t="s">
        <v>1139</v>
      </c>
      <c r="L27" s="550" t="s">
        <v>1139</v>
      </c>
      <c r="M27" s="550" t="s">
        <v>1139</v>
      </c>
      <c r="N27" s="1363" t="s">
        <v>904</v>
      </c>
      <c r="O27" s="1364"/>
    </row>
    <row r="28" spans="1:15" s="169" customFormat="1" ht="19.5" customHeight="1">
      <c r="A28" s="386" t="s">
        <v>833</v>
      </c>
      <c r="B28" s="551">
        <v>2197</v>
      </c>
      <c r="C28" s="552">
        <v>98287</v>
      </c>
      <c r="D28" s="551">
        <v>4473.691397360037</v>
      </c>
      <c r="E28" s="553">
        <v>982</v>
      </c>
      <c r="F28" s="552">
        <v>44827</v>
      </c>
      <c r="G28" s="551">
        <v>4564.867617107943</v>
      </c>
      <c r="H28" s="551">
        <v>1215</v>
      </c>
      <c r="I28" s="551">
        <v>53460</v>
      </c>
      <c r="J28" s="551">
        <v>4400</v>
      </c>
      <c r="K28" s="554" t="s">
        <v>712</v>
      </c>
      <c r="L28" s="554" t="s">
        <v>712</v>
      </c>
      <c r="M28" s="554" t="s">
        <v>712</v>
      </c>
      <c r="N28" s="1363" t="s">
        <v>905</v>
      </c>
      <c r="O28" s="1364"/>
    </row>
    <row r="29" spans="1:15" s="88" customFormat="1" ht="19.5" customHeight="1">
      <c r="A29" s="345" t="s">
        <v>1197</v>
      </c>
      <c r="B29" s="555">
        <v>203.7</v>
      </c>
      <c r="C29" s="556">
        <v>12755</v>
      </c>
      <c r="D29" s="556">
        <f>C29/B29*100</f>
        <v>6261.659302896417</v>
      </c>
      <c r="E29" s="408">
        <v>204</v>
      </c>
      <c r="F29" s="408">
        <v>12755</v>
      </c>
      <c r="G29" s="556">
        <f>F29/E29*100</f>
        <v>6252.450980392156</v>
      </c>
      <c r="H29" s="557" t="s">
        <v>1139</v>
      </c>
      <c r="I29" s="557" t="s">
        <v>1139</v>
      </c>
      <c r="J29" s="557" t="s">
        <v>1139</v>
      </c>
      <c r="K29" s="557" t="s">
        <v>1139</v>
      </c>
      <c r="L29" s="557" t="s">
        <v>1139</v>
      </c>
      <c r="M29" s="557" t="s">
        <v>1139</v>
      </c>
      <c r="N29" s="1363" t="s">
        <v>906</v>
      </c>
      <c r="O29" s="1364"/>
    </row>
    <row r="30" spans="1:15" s="169" customFormat="1" ht="19.5" customHeight="1">
      <c r="A30" s="344" t="s">
        <v>1374</v>
      </c>
      <c r="B30" s="551">
        <v>1639</v>
      </c>
      <c r="C30" s="551">
        <v>86876</v>
      </c>
      <c r="D30" s="551">
        <v>5300</v>
      </c>
      <c r="E30" s="558">
        <v>1288.3</v>
      </c>
      <c r="F30" s="558">
        <v>71125.7</v>
      </c>
      <c r="G30" s="551">
        <v>5521</v>
      </c>
      <c r="H30" s="551">
        <v>351</v>
      </c>
      <c r="I30" s="551">
        <v>15790</v>
      </c>
      <c r="J30" s="551">
        <v>4499</v>
      </c>
      <c r="K30" s="554" t="s">
        <v>712</v>
      </c>
      <c r="L30" s="554" t="s">
        <v>712</v>
      </c>
      <c r="M30" s="554" t="s">
        <v>712</v>
      </c>
      <c r="N30" s="1363" t="s">
        <v>907</v>
      </c>
      <c r="O30" s="1364"/>
    </row>
    <row r="31" spans="1:15" s="88" customFormat="1" ht="19.5" customHeight="1">
      <c r="A31" s="158" t="s">
        <v>728</v>
      </c>
      <c r="B31" s="559">
        <v>2030</v>
      </c>
      <c r="C31" s="560">
        <v>118452</v>
      </c>
      <c r="D31" s="560">
        <v>5318</v>
      </c>
      <c r="E31" s="392">
        <v>1034</v>
      </c>
      <c r="F31" s="392">
        <v>67024</v>
      </c>
      <c r="G31" s="560">
        <v>6480</v>
      </c>
      <c r="H31" s="561">
        <v>1196</v>
      </c>
      <c r="I31" s="561">
        <v>51428</v>
      </c>
      <c r="J31" s="561">
        <v>4299</v>
      </c>
      <c r="K31" s="561" t="s">
        <v>1139</v>
      </c>
      <c r="L31" s="561" t="s">
        <v>1139</v>
      </c>
      <c r="M31" s="561" t="s">
        <v>1139</v>
      </c>
      <c r="N31" s="1359" t="s">
        <v>908</v>
      </c>
      <c r="O31" s="1360"/>
    </row>
    <row r="32" spans="1:15" s="170" customFormat="1" ht="19.5" customHeight="1">
      <c r="A32" s="339" t="s">
        <v>730</v>
      </c>
      <c r="B32" s="562">
        <f>SUM(E32,H32,K32)</f>
        <v>2366</v>
      </c>
      <c r="C32" s="563">
        <f>SUM(F32,I32,L32)</f>
        <v>122147</v>
      </c>
      <c r="D32" s="563">
        <f>C32/B32*100</f>
        <v>5162.595097210482</v>
      </c>
      <c r="E32" s="564">
        <v>1179</v>
      </c>
      <c r="F32" s="564">
        <v>70938</v>
      </c>
      <c r="G32" s="563">
        <f>F32/E32*100</f>
        <v>6016.793893129771</v>
      </c>
      <c r="H32" s="565">
        <v>1187</v>
      </c>
      <c r="I32" s="565">
        <v>51209</v>
      </c>
      <c r="J32" s="565">
        <f>I32/H32*100</f>
        <v>4314.153327716934</v>
      </c>
      <c r="K32" s="565" t="s">
        <v>1139</v>
      </c>
      <c r="L32" s="565" t="s">
        <v>1139</v>
      </c>
      <c r="M32" s="566" t="s">
        <v>1139</v>
      </c>
      <c r="N32" s="1348" t="s">
        <v>909</v>
      </c>
      <c r="O32" s="1323"/>
    </row>
    <row r="33" spans="1:100" s="39" customFormat="1" ht="22.5" customHeight="1">
      <c r="A33" s="19" t="s">
        <v>271</v>
      </c>
      <c r="B33" s="29"/>
      <c r="C33" s="29"/>
      <c r="D33" s="29"/>
      <c r="E33" s="29"/>
      <c r="F33" s="29"/>
      <c r="G33" s="29"/>
      <c r="H33" s="29"/>
      <c r="I33" s="29"/>
      <c r="J33" s="29"/>
      <c r="L33" s="323"/>
      <c r="M33" s="323"/>
      <c r="N33" s="323"/>
      <c r="O33" s="323" t="s">
        <v>803</v>
      </c>
      <c r="P33" s="323"/>
      <c r="Q33" s="323"/>
      <c r="R33" s="323"/>
      <c r="S33" s="323"/>
      <c r="T33" s="323"/>
      <c r="U33" s="323"/>
      <c r="V33" s="323"/>
      <c r="W33" s="323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</row>
    <row r="34" spans="1:100" s="105" customFormat="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</row>
    <row r="35" spans="1:100" s="105" customFormat="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</row>
    <row r="36" spans="1:100" s="105" customFormat="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</row>
    <row r="37" spans="1:100" s="105" customFormat="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</row>
  </sheetData>
  <mergeCells count="36">
    <mergeCell ref="A3:A6"/>
    <mergeCell ref="W3:W6"/>
    <mergeCell ref="B4:D4"/>
    <mergeCell ref="E4:G4"/>
    <mergeCell ref="H4:J4"/>
    <mergeCell ref="K4:M4"/>
    <mergeCell ref="N4:P4"/>
    <mergeCell ref="Q4:S4"/>
    <mergeCell ref="T4:V4"/>
    <mergeCell ref="A1:W1"/>
    <mergeCell ref="A18:B18"/>
    <mergeCell ref="A19:A22"/>
    <mergeCell ref="B20:D20"/>
    <mergeCell ref="E20:G20"/>
    <mergeCell ref="H20:J20"/>
    <mergeCell ref="K20:M20"/>
    <mergeCell ref="N19:O22"/>
    <mergeCell ref="A2:B2"/>
    <mergeCell ref="W11:X11"/>
    <mergeCell ref="W7:X7"/>
    <mergeCell ref="W8:X8"/>
    <mergeCell ref="W9:X9"/>
    <mergeCell ref="W10:X10"/>
    <mergeCell ref="N32:O32"/>
    <mergeCell ref="N23:O23"/>
    <mergeCell ref="N24:O24"/>
    <mergeCell ref="N25:O25"/>
    <mergeCell ref="N26:O26"/>
    <mergeCell ref="N27:O27"/>
    <mergeCell ref="N28:O28"/>
    <mergeCell ref="N29:O29"/>
    <mergeCell ref="N30:O30"/>
    <mergeCell ref="W12:X12"/>
    <mergeCell ref="W13:X13"/>
    <mergeCell ref="W14:X14"/>
    <mergeCell ref="N31:O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C7">
      <selection activeCell="B15" sqref="B15"/>
    </sheetView>
  </sheetViews>
  <sheetFormatPr defaultColWidth="9.140625" defaultRowHeight="12.75"/>
  <cols>
    <col min="1" max="1" width="9.7109375" style="2" customWidth="1"/>
    <col min="2" max="2" width="7.57421875" style="2" customWidth="1"/>
    <col min="3" max="3" width="9.8515625" style="2" customWidth="1"/>
    <col min="4" max="4" width="7.140625" style="2" bestFit="1" customWidth="1"/>
    <col min="5" max="5" width="9.7109375" style="2" customWidth="1"/>
    <col min="6" max="6" width="7.140625" style="2" bestFit="1" customWidth="1"/>
    <col min="7" max="7" width="9.7109375" style="2" customWidth="1"/>
    <col min="8" max="8" width="7.140625" style="2" bestFit="1" customWidth="1"/>
    <col min="9" max="9" width="9.7109375" style="2" customWidth="1"/>
    <col min="10" max="10" width="7.140625" style="2" bestFit="1" customWidth="1"/>
    <col min="11" max="11" width="9.7109375" style="2" customWidth="1"/>
    <col min="12" max="12" width="7.140625" style="2" bestFit="1" customWidth="1"/>
    <col min="13" max="13" width="9.7109375" style="2" customWidth="1"/>
    <col min="14" max="14" width="7.140625" style="2" bestFit="1" customWidth="1"/>
    <col min="15" max="15" width="9.7109375" style="2" customWidth="1"/>
    <col min="16" max="16" width="7.140625" style="2" bestFit="1" customWidth="1"/>
    <col min="17" max="17" width="9.7109375" style="2" customWidth="1"/>
    <col min="18" max="18" width="10.8515625" style="2" customWidth="1"/>
    <col min="19" max="16384" width="9.140625" style="2" customWidth="1"/>
  </cols>
  <sheetData>
    <row r="1" spans="1:17" ht="32.25" customHeight="1">
      <c r="A1" s="1452" t="s">
        <v>272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62"/>
      <c r="O1" s="1462"/>
      <c r="P1" s="1462"/>
      <c r="Q1" s="1462"/>
    </row>
    <row r="2" spans="1:18" s="6" customFormat="1" ht="18" customHeight="1">
      <c r="A2" s="1463" t="s">
        <v>273</v>
      </c>
      <c r="B2" s="1463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5"/>
      <c r="P2" s="5"/>
      <c r="Q2" s="5"/>
      <c r="R2" s="5" t="s">
        <v>274</v>
      </c>
    </row>
    <row r="3" spans="1:18" s="6" customFormat="1" ht="46.5" customHeight="1">
      <c r="A3" s="1459" t="s">
        <v>577</v>
      </c>
      <c r="B3" s="1464" t="s">
        <v>1140</v>
      </c>
      <c r="C3" s="1356"/>
      <c r="D3" s="1464" t="s">
        <v>1141</v>
      </c>
      <c r="E3" s="1356"/>
      <c r="F3" s="1464" t="s">
        <v>1142</v>
      </c>
      <c r="G3" s="1356"/>
      <c r="H3" s="1464" t="s">
        <v>1143</v>
      </c>
      <c r="I3" s="1356"/>
      <c r="J3" s="1464" t="s">
        <v>1144</v>
      </c>
      <c r="K3" s="1356"/>
      <c r="L3" s="1464" t="s">
        <v>1145</v>
      </c>
      <c r="M3" s="1356"/>
      <c r="N3" s="1464" t="s">
        <v>1146</v>
      </c>
      <c r="O3" s="1356"/>
      <c r="P3" s="1464" t="s">
        <v>1147</v>
      </c>
      <c r="Q3" s="1356"/>
      <c r="R3" s="1368" t="s">
        <v>554</v>
      </c>
    </row>
    <row r="4" spans="1:18" s="6" customFormat="1" ht="36.75" customHeight="1">
      <c r="A4" s="1460"/>
      <c r="B4" s="93" t="s">
        <v>1148</v>
      </c>
      <c r="C4" s="174" t="s">
        <v>1149</v>
      </c>
      <c r="D4" s="93" t="s">
        <v>1148</v>
      </c>
      <c r="E4" s="174" t="s">
        <v>1149</v>
      </c>
      <c r="F4" s="93" t="s">
        <v>1148</v>
      </c>
      <c r="G4" s="174" t="s">
        <v>1149</v>
      </c>
      <c r="H4" s="93" t="s">
        <v>1148</v>
      </c>
      <c r="I4" s="174" t="s">
        <v>1149</v>
      </c>
      <c r="J4" s="93" t="s">
        <v>1148</v>
      </c>
      <c r="K4" s="174" t="s">
        <v>1149</v>
      </c>
      <c r="L4" s="93" t="s">
        <v>1148</v>
      </c>
      <c r="M4" s="174" t="s">
        <v>1149</v>
      </c>
      <c r="N4" s="93" t="s">
        <v>1148</v>
      </c>
      <c r="O4" s="174" t="s">
        <v>1149</v>
      </c>
      <c r="P4" s="93" t="s">
        <v>1148</v>
      </c>
      <c r="Q4" s="175" t="s">
        <v>1149</v>
      </c>
      <c r="R4" s="1369"/>
    </row>
    <row r="5" spans="1:18" s="6" customFormat="1" ht="36.75" customHeight="1">
      <c r="A5" s="1461"/>
      <c r="B5" s="197" t="s">
        <v>853</v>
      </c>
      <c r="C5" s="214" t="s">
        <v>852</v>
      </c>
      <c r="D5" s="197" t="s">
        <v>853</v>
      </c>
      <c r="E5" s="214" t="s">
        <v>852</v>
      </c>
      <c r="F5" s="197" t="s">
        <v>853</v>
      </c>
      <c r="G5" s="214" t="s">
        <v>852</v>
      </c>
      <c r="H5" s="197" t="s">
        <v>853</v>
      </c>
      <c r="I5" s="214" t="s">
        <v>852</v>
      </c>
      <c r="J5" s="197" t="s">
        <v>853</v>
      </c>
      <c r="K5" s="214" t="s">
        <v>852</v>
      </c>
      <c r="L5" s="197" t="s">
        <v>853</v>
      </c>
      <c r="M5" s="214" t="s">
        <v>852</v>
      </c>
      <c r="N5" s="197" t="s">
        <v>853</v>
      </c>
      <c r="O5" s="214" t="s">
        <v>852</v>
      </c>
      <c r="P5" s="197" t="s">
        <v>853</v>
      </c>
      <c r="Q5" s="214" t="s">
        <v>852</v>
      </c>
      <c r="R5" s="1370"/>
    </row>
    <row r="6" spans="1:18" s="479" customFormat="1" ht="30" customHeight="1">
      <c r="A6" s="584" t="s">
        <v>276</v>
      </c>
      <c r="B6" s="585">
        <v>193</v>
      </c>
      <c r="C6" s="586">
        <v>34448</v>
      </c>
      <c r="D6" s="586">
        <v>53</v>
      </c>
      <c r="E6" s="586">
        <v>18064</v>
      </c>
      <c r="F6" s="586">
        <v>32</v>
      </c>
      <c r="G6" s="586">
        <v>1732</v>
      </c>
      <c r="H6" s="586" t="s">
        <v>712</v>
      </c>
      <c r="I6" s="586" t="s">
        <v>712</v>
      </c>
      <c r="J6" s="586">
        <v>11</v>
      </c>
      <c r="K6" s="1037">
        <v>3176</v>
      </c>
      <c r="L6" s="1038">
        <v>41</v>
      </c>
      <c r="M6" s="1037">
        <v>2035</v>
      </c>
      <c r="N6" s="1038">
        <v>42</v>
      </c>
      <c r="O6" s="1037">
        <v>2296</v>
      </c>
      <c r="P6" s="1038">
        <v>14</v>
      </c>
      <c r="Q6" s="1037">
        <v>7145</v>
      </c>
      <c r="R6" s="545" t="s">
        <v>276</v>
      </c>
    </row>
    <row r="7" spans="1:18" s="479" customFormat="1" ht="30" customHeight="1">
      <c r="A7" s="584" t="s">
        <v>277</v>
      </c>
      <c r="B7" s="585">
        <v>315</v>
      </c>
      <c r="C7" s="586">
        <v>98086</v>
      </c>
      <c r="D7" s="586">
        <v>119</v>
      </c>
      <c r="E7" s="586">
        <v>67464</v>
      </c>
      <c r="F7" s="586">
        <v>54</v>
      </c>
      <c r="G7" s="586">
        <v>4727</v>
      </c>
      <c r="H7" s="586" t="s">
        <v>712</v>
      </c>
      <c r="I7" s="586" t="s">
        <v>712</v>
      </c>
      <c r="J7" s="586" t="s">
        <v>712</v>
      </c>
      <c r="K7" s="586" t="s">
        <v>712</v>
      </c>
      <c r="L7" s="1038">
        <v>33</v>
      </c>
      <c r="M7" s="1037">
        <v>1040</v>
      </c>
      <c r="N7" s="1038">
        <v>70</v>
      </c>
      <c r="O7" s="1037">
        <v>2247</v>
      </c>
      <c r="P7" s="1038">
        <v>39</v>
      </c>
      <c r="Q7" s="1037">
        <v>22608</v>
      </c>
      <c r="R7" s="546" t="s">
        <v>277</v>
      </c>
    </row>
    <row r="8" spans="1:18" s="479" customFormat="1" ht="30" customHeight="1">
      <c r="A8" s="547" t="s">
        <v>278</v>
      </c>
      <c r="B8" s="585">
        <v>482</v>
      </c>
      <c r="C8" s="586">
        <v>134755</v>
      </c>
      <c r="D8" s="586">
        <v>148</v>
      </c>
      <c r="E8" s="586">
        <v>89514</v>
      </c>
      <c r="F8" s="586">
        <v>52</v>
      </c>
      <c r="G8" s="586">
        <v>3160</v>
      </c>
      <c r="H8" s="586" t="s">
        <v>712</v>
      </c>
      <c r="I8" s="586" t="s">
        <v>712</v>
      </c>
      <c r="J8" s="586" t="s">
        <v>712</v>
      </c>
      <c r="K8" s="586" t="s">
        <v>712</v>
      </c>
      <c r="L8" s="1038">
        <v>109</v>
      </c>
      <c r="M8" s="1037">
        <v>2635</v>
      </c>
      <c r="N8" s="1038">
        <v>154</v>
      </c>
      <c r="O8" s="1037">
        <v>34024</v>
      </c>
      <c r="P8" s="1038">
        <v>19</v>
      </c>
      <c r="Q8" s="1037">
        <v>5422</v>
      </c>
      <c r="R8" s="546" t="s">
        <v>278</v>
      </c>
    </row>
    <row r="9" spans="1:18" s="479" customFormat="1" ht="30" customHeight="1">
      <c r="A9" s="547" t="s">
        <v>279</v>
      </c>
      <c r="B9" s="585">
        <v>408</v>
      </c>
      <c r="C9" s="587">
        <v>99756</v>
      </c>
      <c r="D9" s="587">
        <v>169</v>
      </c>
      <c r="E9" s="587">
        <v>81298</v>
      </c>
      <c r="F9" s="587">
        <v>48</v>
      </c>
      <c r="G9" s="587">
        <v>12693</v>
      </c>
      <c r="H9" s="586" t="s">
        <v>712</v>
      </c>
      <c r="I9" s="586" t="s">
        <v>712</v>
      </c>
      <c r="J9" s="586" t="s">
        <v>712</v>
      </c>
      <c r="K9" s="586" t="s">
        <v>712</v>
      </c>
      <c r="L9" s="1038">
        <v>82</v>
      </c>
      <c r="M9" s="1038">
        <v>1031</v>
      </c>
      <c r="N9" s="1038">
        <v>106</v>
      </c>
      <c r="O9" s="1038">
        <v>4159</v>
      </c>
      <c r="P9" s="1038">
        <v>3</v>
      </c>
      <c r="Q9" s="1038">
        <v>576</v>
      </c>
      <c r="R9" s="546" t="s">
        <v>279</v>
      </c>
    </row>
    <row r="10" spans="1:18" s="479" customFormat="1" ht="30" customHeight="1">
      <c r="A10" s="547" t="s">
        <v>692</v>
      </c>
      <c r="B10" s="585">
        <v>434</v>
      </c>
      <c r="C10" s="587">
        <v>90688</v>
      </c>
      <c r="D10" s="587">
        <v>154</v>
      </c>
      <c r="E10" s="587">
        <v>82298</v>
      </c>
      <c r="F10" s="587">
        <v>44</v>
      </c>
      <c r="G10" s="587">
        <v>3413</v>
      </c>
      <c r="H10" s="586" t="s">
        <v>712</v>
      </c>
      <c r="I10" s="586" t="s">
        <v>712</v>
      </c>
      <c r="J10" s="586" t="s">
        <v>712</v>
      </c>
      <c r="K10" s="586" t="s">
        <v>712</v>
      </c>
      <c r="L10" s="1038">
        <v>92</v>
      </c>
      <c r="M10" s="1038">
        <v>1472</v>
      </c>
      <c r="N10" s="1038">
        <v>142</v>
      </c>
      <c r="O10" s="1038">
        <v>2520</v>
      </c>
      <c r="P10" s="1038">
        <v>2</v>
      </c>
      <c r="Q10" s="1038">
        <v>570</v>
      </c>
      <c r="R10" s="546" t="s">
        <v>692</v>
      </c>
    </row>
    <row r="11" spans="1:18" s="479" customFormat="1" ht="30" customHeight="1">
      <c r="A11" s="547" t="s">
        <v>693</v>
      </c>
      <c r="B11" s="585">
        <v>442</v>
      </c>
      <c r="C11" s="587">
        <v>88318</v>
      </c>
      <c r="D11" s="587">
        <v>110</v>
      </c>
      <c r="E11" s="587">
        <v>77707</v>
      </c>
      <c r="F11" s="587">
        <v>56</v>
      </c>
      <c r="G11" s="587">
        <v>5334</v>
      </c>
      <c r="H11" s="586" t="s">
        <v>712</v>
      </c>
      <c r="I11" s="586" t="s">
        <v>712</v>
      </c>
      <c r="J11" s="586" t="s">
        <v>712</v>
      </c>
      <c r="K11" s="586" t="s">
        <v>712</v>
      </c>
      <c r="L11" s="1038">
        <v>138</v>
      </c>
      <c r="M11" s="1038">
        <v>1915</v>
      </c>
      <c r="N11" s="1038">
        <v>144</v>
      </c>
      <c r="O11" s="1038">
        <v>15401</v>
      </c>
      <c r="P11" s="1038">
        <v>2</v>
      </c>
      <c r="Q11" s="1038">
        <v>603</v>
      </c>
      <c r="R11" s="546" t="s">
        <v>693</v>
      </c>
    </row>
    <row r="12" spans="1:18" s="479" customFormat="1" ht="30" customHeight="1">
      <c r="A12" s="547" t="s">
        <v>694</v>
      </c>
      <c r="B12" s="585">
        <v>416</v>
      </c>
      <c r="C12" s="587">
        <v>69252</v>
      </c>
      <c r="D12" s="587">
        <v>160</v>
      </c>
      <c r="E12" s="587">
        <v>58218</v>
      </c>
      <c r="F12" s="587">
        <v>3</v>
      </c>
      <c r="G12" s="587">
        <v>558</v>
      </c>
      <c r="H12" s="586">
        <v>42</v>
      </c>
      <c r="I12" s="586">
        <v>5060</v>
      </c>
      <c r="J12" s="586">
        <v>5</v>
      </c>
      <c r="K12" s="1037">
        <v>1520</v>
      </c>
      <c r="L12" s="1038">
        <v>145</v>
      </c>
      <c r="M12" s="1038">
        <v>1498</v>
      </c>
      <c r="N12" s="1038">
        <v>59</v>
      </c>
      <c r="O12" s="1038">
        <v>1317</v>
      </c>
      <c r="P12" s="1038">
        <v>2</v>
      </c>
      <c r="Q12" s="1038">
        <v>1081</v>
      </c>
      <c r="R12" s="546" t="s">
        <v>280</v>
      </c>
    </row>
    <row r="13" spans="1:18" s="479" customFormat="1" ht="30" customHeight="1">
      <c r="A13" s="547" t="s">
        <v>695</v>
      </c>
      <c r="B13" s="585">
        <v>433</v>
      </c>
      <c r="C13" s="587">
        <v>64143</v>
      </c>
      <c r="D13" s="587">
        <v>160</v>
      </c>
      <c r="E13" s="587">
        <v>51250</v>
      </c>
      <c r="F13" s="587">
        <v>2</v>
      </c>
      <c r="G13" s="587">
        <v>242</v>
      </c>
      <c r="H13" s="586">
        <v>40</v>
      </c>
      <c r="I13" s="586">
        <v>6433</v>
      </c>
      <c r="J13" s="586">
        <v>7</v>
      </c>
      <c r="K13" s="1037">
        <v>1710</v>
      </c>
      <c r="L13" s="1038">
        <v>114</v>
      </c>
      <c r="M13" s="1038">
        <v>1506</v>
      </c>
      <c r="N13" s="1038">
        <v>109</v>
      </c>
      <c r="O13" s="1038">
        <v>1963</v>
      </c>
      <c r="P13" s="1038">
        <v>1</v>
      </c>
      <c r="Q13" s="1038">
        <v>1039</v>
      </c>
      <c r="R13" s="546" t="s">
        <v>281</v>
      </c>
    </row>
    <row r="14" spans="1:18" s="479" customFormat="1" ht="30" customHeight="1">
      <c r="A14" s="547" t="s">
        <v>696</v>
      </c>
      <c r="B14" s="585">
        <v>471</v>
      </c>
      <c r="C14" s="587">
        <v>59407</v>
      </c>
      <c r="D14" s="587">
        <v>175</v>
      </c>
      <c r="E14" s="587">
        <v>48032</v>
      </c>
      <c r="F14" s="587">
        <v>6</v>
      </c>
      <c r="G14" s="587">
        <v>529</v>
      </c>
      <c r="H14" s="586">
        <v>36</v>
      </c>
      <c r="I14" s="586">
        <v>3967</v>
      </c>
      <c r="J14" s="586">
        <v>7</v>
      </c>
      <c r="K14" s="1037">
        <v>1823</v>
      </c>
      <c r="L14" s="1038">
        <v>166</v>
      </c>
      <c r="M14" s="1038">
        <v>2209</v>
      </c>
      <c r="N14" s="1038">
        <v>80</v>
      </c>
      <c r="O14" s="1038">
        <v>2283</v>
      </c>
      <c r="P14" s="1038">
        <v>1</v>
      </c>
      <c r="Q14" s="1038">
        <v>564</v>
      </c>
      <c r="R14" s="546" t="s">
        <v>696</v>
      </c>
    </row>
    <row r="15" spans="1:18" s="590" customFormat="1" ht="30" customHeight="1">
      <c r="A15" s="492" t="s">
        <v>698</v>
      </c>
      <c r="B15" s="588">
        <f>SUM(D15,F15,H15,J15,L15,N15,P15)</f>
        <v>347</v>
      </c>
      <c r="C15" s="589">
        <f>SUM(E15,G15,I15,K15,M15,O15,Q15)</f>
        <v>45975</v>
      </c>
      <c r="D15" s="589">
        <v>145</v>
      </c>
      <c r="E15" s="589">
        <v>42217</v>
      </c>
      <c r="F15" s="589">
        <v>9</v>
      </c>
      <c r="G15" s="589">
        <v>513</v>
      </c>
      <c r="H15" s="589">
        <v>25</v>
      </c>
      <c r="I15" s="589">
        <v>1361</v>
      </c>
      <c r="J15" s="589">
        <v>4</v>
      </c>
      <c r="K15" s="497">
        <v>708</v>
      </c>
      <c r="L15" s="497">
        <v>89</v>
      </c>
      <c r="M15" s="497">
        <v>502</v>
      </c>
      <c r="N15" s="497">
        <v>74</v>
      </c>
      <c r="O15" s="497">
        <v>600</v>
      </c>
      <c r="P15" s="497">
        <v>1</v>
      </c>
      <c r="Q15" s="497">
        <v>74</v>
      </c>
      <c r="R15" s="371" t="s">
        <v>698</v>
      </c>
    </row>
    <row r="16" spans="1:18" s="378" customFormat="1" ht="15" customHeight="1">
      <c r="A16" s="593" t="s">
        <v>910</v>
      </c>
      <c r="B16" s="594"/>
      <c r="C16" s="594"/>
      <c r="D16" s="591"/>
      <c r="E16" s="591"/>
      <c r="F16" s="591"/>
      <c r="G16" s="591"/>
      <c r="H16" s="594"/>
      <c r="I16" s="591"/>
      <c r="O16" s="595"/>
      <c r="P16" s="591"/>
      <c r="Q16" s="596"/>
      <c r="R16" s="377" t="s">
        <v>911</v>
      </c>
    </row>
    <row r="17" spans="1:11" s="378" customFormat="1" ht="15" customHeight="1">
      <c r="A17" s="378" t="s">
        <v>578</v>
      </c>
      <c r="G17" s="591"/>
      <c r="H17" s="591"/>
      <c r="K17" s="592"/>
    </row>
    <row r="18" spans="1:11" s="378" customFormat="1" ht="15" customHeight="1">
      <c r="A18" s="378" t="s">
        <v>912</v>
      </c>
      <c r="G18" s="591"/>
      <c r="H18" s="591"/>
      <c r="K18" s="592"/>
    </row>
    <row r="19" spans="1:11" s="378" customFormat="1" ht="15" customHeight="1">
      <c r="A19" s="378" t="s">
        <v>913</v>
      </c>
      <c r="K19" s="592"/>
    </row>
    <row r="20" s="378" customFormat="1" ht="15" customHeight="1">
      <c r="A20" s="378" t="s">
        <v>914</v>
      </c>
    </row>
  </sheetData>
  <mergeCells count="12">
    <mergeCell ref="N3:O3"/>
    <mergeCell ref="P3:Q3"/>
    <mergeCell ref="R3:R5"/>
    <mergeCell ref="A3:A5"/>
    <mergeCell ref="A1:Q1"/>
    <mergeCell ref="A2:B2"/>
    <mergeCell ref="B3:C3"/>
    <mergeCell ref="D3:E3"/>
    <mergeCell ref="F3:G3"/>
    <mergeCell ref="H3:I3"/>
    <mergeCell ref="J3:K3"/>
    <mergeCell ref="L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workbookViewId="0" topLeftCell="A7">
      <selection activeCell="G6" sqref="G6"/>
    </sheetView>
  </sheetViews>
  <sheetFormatPr defaultColWidth="9.140625" defaultRowHeight="21.75" customHeight="1"/>
  <cols>
    <col min="1" max="1" width="15.140625" style="24" customWidth="1"/>
    <col min="2" max="2" width="12.00390625" style="24" customWidth="1"/>
    <col min="3" max="3" width="12.140625" style="24" customWidth="1"/>
    <col min="4" max="4" width="10.57421875" style="24" bestFit="1" customWidth="1"/>
    <col min="5" max="6" width="11.28125" style="24" customWidth="1"/>
    <col min="7" max="7" width="10.421875" style="24" customWidth="1"/>
    <col min="8" max="9" width="11.28125" style="24" customWidth="1"/>
    <col min="10" max="10" width="10.57421875" style="24" bestFit="1" customWidth="1"/>
    <col min="11" max="11" width="8.57421875" style="24" customWidth="1"/>
    <col min="12" max="12" width="7.7109375" style="24" customWidth="1"/>
    <col min="13" max="13" width="10.00390625" style="24" customWidth="1"/>
    <col min="14" max="14" width="14.421875" style="24" customWidth="1"/>
    <col min="15" max="16384" width="10.00390625" style="24" customWidth="1"/>
  </cols>
  <sheetData>
    <row r="1" spans="1:20" s="253" customFormat="1" ht="30" customHeight="1">
      <c r="A1" s="1451" t="s">
        <v>285</v>
      </c>
      <c r="B1" s="1451"/>
      <c r="C1" s="1451"/>
      <c r="D1" s="1451"/>
      <c r="E1" s="1451"/>
      <c r="F1" s="1451"/>
      <c r="G1" s="1451"/>
      <c r="H1" s="1451"/>
      <c r="I1" s="1451"/>
      <c r="J1" s="1451"/>
      <c r="K1" s="1451"/>
      <c r="L1" s="1451"/>
      <c r="M1" s="1451"/>
      <c r="N1" s="1245"/>
      <c r="O1" s="1"/>
      <c r="P1" s="1"/>
      <c r="Q1" s="1"/>
      <c r="R1" s="1"/>
      <c r="S1" s="1"/>
      <c r="T1" s="1"/>
    </row>
    <row r="2" spans="1:18" s="6" customFormat="1" ht="13.5" customHeight="1">
      <c r="A2" s="1455" t="s">
        <v>805</v>
      </c>
      <c r="B2" s="1456"/>
      <c r="C2" s="172"/>
      <c r="D2" s="172"/>
      <c r="E2" s="172"/>
      <c r="F2" s="172"/>
      <c r="G2" s="172"/>
      <c r="H2" s="172"/>
      <c r="I2" s="172"/>
      <c r="J2" s="172"/>
      <c r="K2" s="1486" t="s">
        <v>806</v>
      </c>
      <c r="L2" s="1486"/>
      <c r="N2" s="1311"/>
      <c r="O2" s="172"/>
      <c r="P2" s="172"/>
      <c r="Q2" s="172"/>
      <c r="R2" s="172"/>
    </row>
    <row r="3" spans="1:12" s="62" customFormat="1" ht="18" customHeight="1">
      <c r="A3" s="1409" t="s">
        <v>740</v>
      </c>
      <c r="B3" s="1355" t="s">
        <v>1151</v>
      </c>
      <c r="C3" s="1429"/>
      <c r="D3" s="1430"/>
      <c r="E3" s="1358" t="s">
        <v>1152</v>
      </c>
      <c r="F3" s="1429"/>
      <c r="G3" s="1430"/>
      <c r="H3" s="1355" t="s">
        <v>1153</v>
      </c>
      <c r="I3" s="1429"/>
      <c r="J3" s="1429"/>
      <c r="K3" s="1411" t="s">
        <v>720</v>
      </c>
      <c r="L3" s="1479"/>
    </row>
    <row r="4" spans="1:12" s="62" customFormat="1" ht="18" customHeight="1">
      <c r="A4" s="1485"/>
      <c r="B4" s="231" t="s">
        <v>211</v>
      </c>
      <c r="C4" s="234" t="s">
        <v>275</v>
      </c>
      <c r="D4" s="1239" t="s">
        <v>842</v>
      </c>
      <c r="E4" s="231" t="s">
        <v>211</v>
      </c>
      <c r="F4" s="234" t="s">
        <v>275</v>
      </c>
      <c r="G4" s="1239" t="s">
        <v>842</v>
      </c>
      <c r="H4" s="231" t="s">
        <v>211</v>
      </c>
      <c r="I4" s="234" t="s">
        <v>275</v>
      </c>
      <c r="J4" s="1238" t="s">
        <v>842</v>
      </c>
      <c r="K4" s="1480"/>
      <c r="L4" s="1481"/>
    </row>
    <row r="5" spans="1:12" s="62" customFormat="1" ht="15" customHeight="1">
      <c r="A5" s="1410"/>
      <c r="B5" s="56" t="s">
        <v>843</v>
      </c>
      <c r="C5" s="56"/>
      <c r="D5" s="1309" t="s">
        <v>1154</v>
      </c>
      <c r="E5" s="56" t="s">
        <v>843</v>
      </c>
      <c r="F5" s="56"/>
      <c r="G5" s="1309" t="s">
        <v>1154</v>
      </c>
      <c r="H5" s="56" t="s">
        <v>843</v>
      </c>
      <c r="I5" s="56"/>
      <c r="J5" s="1312" t="s">
        <v>1154</v>
      </c>
      <c r="K5" s="1388"/>
      <c r="L5" s="1482"/>
    </row>
    <row r="6" spans="1:12" s="39" customFormat="1" ht="12.75" customHeight="1">
      <c r="A6" s="597" t="s">
        <v>879</v>
      </c>
      <c r="B6" s="757">
        <v>25</v>
      </c>
      <c r="C6" s="757">
        <v>35</v>
      </c>
      <c r="D6" s="757">
        <f>C6/B6*100</f>
        <v>140</v>
      </c>
      <c r="E6" s="972">
        <v>93</v>
      </c>
      <c r="F6" s="972">
        <v>60</v>
      </c>
      <c r="G6" s="757">
        <f>F6/E6*100</f>
        <v>64.51612903225806</v>
      </c>
      <c r="H6" s="63" t="s">
        <v>776</v>
      </c>
      <c r="I6" s="63" t="s">
        <v>776</v>
      </c>
      <c r="J6" s="63" t="s">
        <v>776</v>
      </c>
      <c r="K6" s="1476" t="s">
        <v>549</v>
      </c>
      <c r="L6" s="1477"/>
    </row>
    <row r="7" spans="1:12" s="39" customFormat="1" ht="12.75" customHeight="1">
      <c r="A7" s="598" t="s">
        <v>829</v>
      </c>
      <c r="B7" s="1039">
        <v>445</v>
      </c>
      <c r="C7" s="757">
        <v>665</v>
      </c>
      <c r="D7" s="1039">
        <v>149.43820224719101</v>
      </c>
      <c r="E7" s="967">
        <v>2059</v>
      </c>
      <c r="F7" s="972">
        <v>1159</v>
      </c>
      <c r="G7" s="1039">
        <v>56.28946090335114</v>
      </c>
      <c r="H7" s="63" t="s">
        <v>776</v>
      </c>
      <c r="I7" s="63" t="s">
        <v>776</v>
      </c>
      <c r="J7" s="63" t="s">
        <v>776</v>
      </c>
      <c r="K7" s="1476" t="s">
        <v>569</v>
      </c>
      <c r="L7" s="1477"/>
    </row>
    <row r="8" spans="1:12" s="39" customFormat="1" ht="12.75" customHeight="1">
      <c r="A8" s="599" t="s">
        <v>880</v>
      </c>
      <c r="B8" s="757">
        <v>30</v>
      </c>
      <c r="C8" s="757">
        <v>30</v>
      </c>
      <c r="D8" s="757">
        <f>C8/B8*100</f>
        <v>100</v>
      </c>
      <c r="E8" s="972">
        <v>95</v>
      </c>
      <c r="F8" s="972">
        <v>32</v>
      </c>
      <c r="G8" s="757">
        <f>F8/E8*100</f>
        <v>33.68421052631579</v>
      </c>
      <c r="H8" s="63" t="s">
        <v>776</v>
      </c>
      <c r="I8" s="63" t="s">
        <v>776</v>
      </c>
      <c r="J8" s="63" t="s">
        <v>776</v>
      </c>
      <c r="K8" s="1476" t="s">
        <v>550</v>
      </c>
      <c r="L8" s="1477"/>
    </row>
    <row r="9" spans="1:12" s="39" customFormat="1" ht="12.75" customHeight="1">
      <c r="A9" s="598" t="s">
        <v>831</v>
      </c>
      <c r="B9" s="1039">
        <v>454</v>
      </c>
      <c r="C9" s="757">
        <v>471</v>
      </c>
      <c r="D9" s="1039">
        <v>103.74449339207048</v>
      </c>
      <c r="E9" s="967">
        <v>1899</v>
      </c>
      <c r="F9" s="972">
        <v>593</v>
      </c>
      <c r="G9" s="1039">
        <v>31.22696155871511</v>
      </c>
      <c r="H9" s="63" t="s">
        <v>776</v>
      </c>
      <c r="I9" s="63" t="s">
        <v>776</v>
      </c>
      <c r="J9" s="63" t="s">
        <v>776</v>
      </c>
      <c r="K9" s="1476" t="s">
        <v>570</v>
      </c>
      <c r="L9" s="1477"/>
    </row>
    <row r="10" spans="1:12" s="39" customFormat="1" ht="12.75" customHeight="1">
      <c r="A10" s="599" t="s">
        <v>1196</v>
      </c>
      <c r="B10" s="757">
        <v>29</v>
      </c>
      <c r="C10" s="757">
        <v>25</v>
      </c>
      <c r="D10" s="757">
        <v>86.20689655172413</v>
      </c>
      <c r="E10" s="972">
        <v>90</v>
      </c>
      <c r="F10" s="972">
        <v>59</v>
      </c>
      <c r="G10" s="757">
        <v>65.55555555555556</v>
      </c>
      <c r="H10" s="63" t="s">
        <v>776</v>
      </c>
      <c r="I10" s="63" t="s">
        <v>776</v>
      </c>
      <c r="J10" s="63" t="s">
        <v>776</v>
      </c>
      <c r="K10" s="1476" t="s">
        <v>551</v>
      </c>
      <c r="L10" s="1477"/>
    </row>
    <row r="11" spans="1:12" s="39" customFormat="1" ht="12.75" customHeight="1">
      <c r="A11" s="598" t="s">
        <v>833</v>
      </c>
      <c r="B11" s="1039">
        <v>427</v>
      </c>
      <c r="C11" s="757">
        <v>441</v>
      </c>
      <c r="D11" s="1039">
        <v>103.27868852459017</v>
      </c>
      <c r="E11" s="967">
        <v>1451</v>
      </c>
      <c r="F11" s="972">
        <v>580</v>
      </c>
      <c r="G11" s="1039">
        <v>39.9724328049621</v>
      </c>
      <c r="H11" s="63" t="s">
        <v>776</v>
      </c>
      <c r="I11" s="63" t="s">
        <v>776</v>
      </c>
      <c r="J11" s="63" t="s">
        <v>776</v>
      </c>
      <c r="K11" s="1476" t="s">
        <v>571</v>
      </c>
      <c r="L11" s="1477"/>
    </row>
    <row r="12" spans="1:12" s="36" customFormat="1" ht="12.75" customHeight="1">
      <c r="A12" s="600" t="s">
        <v>1197</v>
      </c>
      <c r="B12" s="760">
        <v>35</v>
      </c>
      <c r="C12" s="760">
        <v>35</v>
      </c>
      <c r="D12" s="760">
        <v>100</v>
      </c>
      <c r="E12" s="496">
        <v>92</v>
      </c>
      <c r="F12" s="496">
        <v>61</v>
      </c>
      <c r="G12" s="760">
        <v>66</v>
      </c>
      <c r="H12" s="63" t="s">
        <v>776</v>
      </c>
      <c r="I12" s="63" t="s">
        <v>776</v>
      </c>
      <c r="J12" s="63" t="s">
        <v>776</v>
      </c>
      <c r="K12" s="1476" t="s">
        <v>552</v>
      </c>
      <c r="L12" s="1477"/>
    </row>
    <row r="13" spans="1:12" s="36" customFormat="1" ht="12.75" customHeight="1">
      <c r="A13" s="601" t="s">
        <v>1374</v>
      </c>
      <c r="B13" s="1039">
        <v>382</v>
      </c>
      <c r="C13" s="1039">
        <v>452</v>
      </c>
      <c r="D13" s="1039">
        <v>118</v>
      </c>
      <c r="E13" s="967">
        <v>1286</v>
      </c>
      <c r="F13" s="967">
        <v>801</v>
      </c>
      <c r="G13" s="1039">
        <f>(F13/E13)*100</f>
        <v>62.28615863141525</v>
      </c>
      <c r="H13" s="63" t="s">
        <v>776</v>
      </c>
      <c r="I13" s="63" t="s">
        <v>776</v>
      </c>
      <c r="J13" s="63" t="s">
        <v>776</v>
      </c>
      <c r="K13" s="1476" t="s">
        <v>572</v>
      </c>
      <c r="L13" s="1477"/>
    </row>
    <row r="14" spans="1:12" s="36" customFormat="1" ht="12.75" customHeight="1">
      <c r="A14" s="32" t="s">
        <v>728</v>
      </c>
      <c r="B14" s="760">
        <v>326</v>
      </c>
      <c r="C14" s="760">
        <v>252</v>
      </c>
      <c r="D14" s="760">
        <v>77</v>
      </c>
      <c r="E14" s="496">
        <v>1401</v>
      </c>
      <c r="F14" s="496">
        <v>1010</v>
      </c>
      <c r="G14" s="760">
        <v>72</v>
      </c>
      <c r="H14" s="1041" t="s">
        <v>1139</v>
      </c>
      <c r="I14" s="1041" t="s">
        <v>1139</v>
      </c>
      <c r="J14" s="1041" t="s">
        <v>1139</v>
      </c>
      <c r="K14" s="1483" t="s">
        <v>728</v>
      </c>
      <c r="L14" s="1484"/>
    </row>
    <row r="15" spans="1:12" s="102" customFormat="1" ht="12.75" customHeight="1">
      <c r="A15" s="249" t="s">
        <v>730</v>
      </c>
      <c r="B15" s="762">
        <v>303</v>
      </c>
      <c r="C15" s="762">
        <v>204</v>
      </c>
      <c r="D15" s="762">
        <f>C15/B15*100</f>
        <v>67.32673267326733</v>
      </c>
      <c r="E15" s="968">
        <v>1308</v>
      </c>
      <c r="F15" s="968">
        <v>662</v>
      </c>
      <c r="G15" s="762">
        <f>F15/E15*100</f>
        <v>50.61162079510704</v>
      </c>
      <c r="H15" s="1042" t="s">
        <v>1139</v>
      </c>
      <c r="I15" s="1042" t="s">
        <v>1139</v>
      </c>
      <c r="J15" s="1043" t="s">
        <v>1139</v>
      </c>
      <c r="K15" s="1472" t="s">
        <v>730</v>
      </c>
      <c r="L15" s="1473"/>
    </row>
    <row r="16" s="28" customFormat="1" ht="10.5" customHeight="1"/>
    <row r="17" spans="1:12" s="62" customFormat="1" ht="18" customHeight="1">
      <c r="A17" s="1409" t="s">
        <v>1155</v>
      </c>
      <c r="B17" s="1355" t="s">
        <v>1156</v>
      </c>
      <c r="C17" s="1429"/>
      <c r="D17" s="1430"/>
      <c r="E17" s="1355" t="s">
        <v>1157</v>
      </c>
      <c r="F17" s="1429"/>
      <c r="G17" s="1430"/>
      <c r="H17" s="1355" t="s">
        <v>1158</v>
      </c>
      <c r="I17" s="1429"/>
      <c r="J17" s="1429"/>
      <c r="K17" s="1411" t="s">
        <v>1159</v>
      </c>
      <c r="L17" s="1479"/>
    </row>
    <row r="18" spans="1:13" s="1263" customFormat="1" ht="18" customHeight="1">
      <c r="A18" s="1485"/>
      <c r="B18" s="231" t="s">
        <v>1160</v>
      </c>
      <c r="C18" s="234" t="s">
        <v>1161</v>
      </c>
      <c r="D18" s="1239" t="s">
        <v>1162</v>
      </c>
      <c r="E18" s="231" t="s">
        <v>1160</v>
      </c>
      <c r="F18" s="234" t="s">
        <v>1161</v>
      </c>
      <c r="G18" s="1239" t="s">
        <v>1162</v>
      </c>
      <c r="H18" s="231" t="s">
        <v>1160</v>
      </c>
      <c r="I18" s="234" t="s">
        <v>1161</v>
      </c>
      <c r="J18" s="1238" t="s">
        <v>1162</v>
      </c>
      <c r="K18" s="1480"/>
      <c r="L18" s="1481"/>
      <c r="M18" s="324"/>
    </row>
    <row r="19" spans="1:13" s="1263" customFormat="1" ht="15.75" customHeight="1">
      <c r="A19" s="1410"/>
      <c r="B19" s="56" t="s">
        <v>1163</v>
      </c>
      <c r="C19" s="56"/>
      <c r="D19" s="1309" t="s">
        <v>1164</v>
      </c>
      <c r="E19" s="56" t="s">
        <v>1163</v>
      </c>
      <c r="F19" s="56"/>
      <c r="G19" s="1310" t="s">
        <v>1165</v>
      </c>
      <c r="H19" s="56" t="s">
        <v>1163</v>
      </c>
      <c r="I19" s="56"/>
      <c r="J19" s="1249" t="s">
        <v>1165</v>
      </c>
      <c r="K19" s="1388"/>
      <c r="L19" s="1482"/>
      <c r="M19" s="324"/>
    </row>
    <row r="20" spans="1:13" s="28" customFormat="1" ht="12.75" customHeight="1">
      <c r="A20" s="597" t="s">
        <v>879</v>
      </c>
      <c r="B20" s="63" t="s">
        <v>776</v>
      </c>
      <c r="C20" s="63" t="s">
        <v>776</v>
      </c>
      <c r="D20" s="63" t="s">
        <v>776</v>
      </c>
      <c r="E20" s="63" t="s">
        <v>776</v>
      </c>
      <c r="F20" s="63" t="s">
        <v>776</v>
      </c>
      <c r="G20" s="63" t="s">
        <v>776</v>
      </c>
      <c r="H20" s="972">
        <v>74</v>
      </c>
      <c r="I20" s="972">
        <v>342</v>
      </c>
      <c r="J20" s="972">
        <f>I20/H20*100</f>
        <v>462.1621621621622</v>
      </c>
      <c r="K20" s="1478" t="s">
        <v>549</v>
      </c>
      <c r="L20" s="1477"/>
      <c r="M20" s="27"/>
    </row>
    <row r="21" spans="1:13" s="28" customFormat="1" ht="12.75" customHeight="1">
      <c r="A21" s="598" t="s">
        <v>829</v>
      </c>
      <c r="B21" s="1039">
        <v>192</v>
      </c>
      <c r="C21" s="757">
        <v>489</v>
      </c>
      <c r="D21" s="1039">
        <v>254.6875</v>
      </c>
      <c r="E21" s="63" t="s">
        <v>776</v>
      </c>
      <c r="F21" s="63" t="s">
        <v>776</v>
      </c>
      <c r="G21" s="63" t="s">
        <v>776</v>
      </c>
      <c r="H21" s="967">
        <v>441</v>
      </c>
      <c r="I21" s="967">
        <v>2767</v>
      </c>
      <c r="J21" s="967">
        <v>627.437641723356</v>
      </c>
      <c r="K21" s="1476" t="s">
        <v>569</v>
      </c>
      <c r="L21" s="1477"/>
      <c r="M21" s="27"/>
    </row>
    <row r="22" spans="1:12" s="27" customFormat="1" ht="12.75" customHeight="1">
      <c r="A22" s="599" t="s">
        <v>880</v>
      </c>
      <c r="B22" s="63" t="s">
        <v>776</v>
      </c>
      <c r="C22" s="63" t="s">
        <v>776</v>
      </c>
      <c r="D22" s="63" t="s">
        <v>776</v>
      </c>
      <c r="E22" s="63" t="s">
        <v>776</v>
      </c>
      <c r="F22" s="63" t="s">
        <v>776</v>
      </c>
      <c r="G22" s="63" t="s">
        <v>776</v>
      </c>
      <c r="H22" s="972">
        <v>116</v>
      </c>
      <c r="I22" s="972">
        <v>1232</v>
      </c>
      <c r="J22" s="972">
        <f>I22/H22*100</f>
        <v>1062.0689655172414</v>
      </c>
      <c r="K22" s="1476" t="s">
        <v>550</v>
      </c>
      <c r="L22" s="1477"/>
    </row>
    <row r="23" spans="1:12" s="27" customFormat="1" ht="12.75" customHeight="1">
      <c r="A23" s="598" t="s">
        <v>831</v>
      </c>
      <c r="B23" s="1039">
        <v>227</v>
      </c>
      <c r="C23" s="757">
        <v>351</v>
      </c>
      <c r="D23" s="1039">
        <v>154.62555066079295</v>
      </c>
      <c r="E23" s="63" t="s">
        <v>776</v>
      </c>
      <c r="F23" s="63" t="s">
        <v>776</v>
      </c>
      <c r="G23" s="63" t="s">
        <v>776</v>
      </c>
      <c r="H23" s="967">
        <v>422</v>
      </c>
      <c r="I23" s="967">
        <v>2701</v>
      </c>
      <c r="J23" s="967">
        <v>640.0473933649289</v>
      </c>
      <c r="K23" s="1476" t="s">
        <v>570</v>
      </c>
      <c r="L23" s="1477"/>
    </row>
    <row r="24" spans="1:13" s="27" customFormat="1" ht="12.75" customHeight="1">
      <c r="A24" s="599" t="s">
        <v>1196</v>
      </c>
      <c r="B24" s="63" t="s">
        <v>1139</v>
      </c>
      <c r="C24" s="63" t="s">
        <v>1139</v>
      </c>
      <c r="D24" s="63" t="s">
        <v>1139</v>
      </c>
      <c r="E24" s="757">
        <v>48</v>
      </c>
      <c r="F24" s="972">
        <v>1120</v>
      </c>
      <c r="G24" s="972">
        <v>2358</v>
      </c>
      <c r="H24" s="972">
        <v>134</v>
      </c>
      <c r="I24" s="972">
        <v>1418</v>
      </c>
      <c r="J24" s="972">
        <v>1058.2089552238806</v>
      </c>
      <c r="K24" s="1476" t="s">
        <v>551</v>
      </c>
      <c r="L24" s="1477"/>
      <c r="M24" s="28"/>
    </row>
    <row r="25" spans="1:13" s="27" customFormat="1" ht="12.75" customHeight="1">
      <c r="A25" s="598" t="s">
        <v>833</v>
      </c>
      <c r="B25" s="1039">
        <v>182</v>
      </c>
      <c r="C25" s="757">
        <v>194</v>
      </c>
      <c r="D25" s="1039">
        <v>106.5934065934066</v>
      </c>
      <c r="E25" s="63" t="s">
        <v>776</v>
      </c>
      <c r="F25" s="63" t="s">
        <v>776</v>
      </c>
      <c r="G25" s="63" t="s">
        <v>776</v>
      </c>
      <c r="H25" s="967">
        <v>735</v>
      </c>
      <c r="I25" s="967">
        <v>2372</v>
      </c>
      <c r="J25" s="967">
        <v>322.72108843537416</v>
      </c>
      <c r="K25" s="1476" t="s">
        <v>571</v>
      </c>
      <c r="L25" s="1477"/>
      <c r="M25" s="28"/>
    </row>
    <row r="26" spans="1:13" s="185" customFormat="1" ht="12.75" customHeight="1">
      <c r="A26" s="600" t="s">
        <v>1197</v>
      </c>
      <c r="B26" s="63" t="s">
        <v>1139</v>
      </c>
      <c r="C26" s="63" t="s">
        <v>1139</v>
      </c>
      <c r="D26" s="63" t="s">
        <v>1139</v>
      </c>
      <c r="E26" s="760">
        <v>69.7</v>
      </c>
      <c r="F26" s="496">
        <v>1340</v>
      </c>
      <c r="G26" s="496">
        <v>1923</v>
      </c>
      <c r="H26" s="496">
        <v>161</v>
      </c>
      <c r="I26" s="496">
        <v>1012</v>
      </c>
      <c r="J26" s="496">
        <v>629</v>
      </c>
      <c r="K26" s="1476" t="s">
        <v>552</v>
      </c>
      <c r="L26" s="1477"/>
      <c r="M26" s="28"/>
    </row>
    <row r="27" spans="1:12" s="185" customFormat="1" ht="12.75" customHeight="1">
      <c r="A27" s="601" t="s">
        <v>1374</v>
      </c>
      <c r="B27" s="1039">
        <v>121</v>
      </c>
      <c r="C27" s="1039">
        <v>202</v>
      </c>
      <c r="D27" s="1039">
        <v>167</v>
      </c>
      <c r="E27" s="63" t="s">
        <v>776</v>
      </c>
      <c r="F27" s="63" t="s">
        <v>776</v>
      </c>
      <c r="G27" s="63" t="s">
        <v>776</v>
      </c>
      <c r="H27" s="967">
        <v>614</v>
      </c>
      <c r="I27" s="967">
        <v>1364</v>
      </c>
      <c r="J27" s="967">
        <v>213</v>
      </c>
      <c r="K27" s="1476" t="s">
        <v>572</v>
      </c>
      <c r="L27" s="1477"/>
    </row>
    <row r="28" spans="1:12" s="185" customFormat="1" ht="12.75" customHeight="1">
      <c r="A28" s="32" t="s">
        <v>728</v>
      </c>
      <c r="B28" s="760">
        <v>124</v>
      </c>
      <c r="C28" s="760">
        <v>189</v>
      </c>
      <c r="D28" s="760">
        <v>152</v>
      </c>
      <c r="E28" s="760">
        <v>74</v>
      </c>
      <c r="F28" s="496">
        <v>1940</v>
      </c>
      <c r="G28" s="496">
        <v>2622</v>
      </c>
      <c r="H28" s="496">
        <v>747</v>
      </c>
      <c r="I28" s="496">
        <v>2295</v>
      </c>
      <c r="J28" s="496">
        <v>307</v>
      </c>
      <c r="K28" s="1467" t="s">
        <v>728</v>
      </c>
      <c r="L28" s="1468"/>
    </row>
    <row r="29" spans="1:12" s="183" customFormat="1" ht="12.75" customHeight="1">
      <c r="A29" s="249" t="s">
        <v>730</v>
      </c>
      <c r="B29" s="761">
        <v>113</v>
      </c>
      <c r="C29" s="762">
        <v>137</v>
      </c>
      <c r="D29" s="762">
        <f>C29/B29*100</f>
        <v>121.23893805309736</v>
      </c>
      <c r="E29" s="762">
        <v>202</v>
      </c>
      <c r="F29" s="968">
        <v>3027</v>
      </c>
      <c r="G29" s="968">
        <f>F29/E29*100</f>
        <v>1498.5148514851485</v>
      </c>
      <c r="H29" s="968">
        <v>827</v>
      </c>
      <c r="I29" s="968">
        <v>1989</v>
      </c>
      <c r="J29" s="968">
        <f>I29/H29*100</f>
        <v>240.50785973397822</v>
      </c>
      <c r="K29" s="1469" t="s">
        <v>730</v>
      </c>
      <c r="L29" s="1470"/>
    </row>
    <row r="30" spans="1:13" s="29" customFormat="1" ht="13.5" customHeight="1">
      <c r="A30" s="149" t="s">
        <v>286</v>
      </c>
      <c r="B30" s="186"/>
      <c r="C30" s="186"/>
      <c r="D30" s="186"/>
      <c r="E30" s="186"/>
      <c r="F30" s="186"/>
      <c r="G30" s="1474" t="s">
        <v>287</v>
      </c>
      <c r="H30" s="1474"/>
      <c r="I30" s="1474"/>
      <c r="J30" s="1474"/>
      <c r="K30" s="1474"/>
      <c r="L30" s="1475"/>
      <c r="M30" s="183"/>
    </row>
    <row r="31" spans="1:13" s="28" customFormat="1" ht="23.25" customHeight="1">
      <c r="A31" s="1487" t="s">
        <v>915</v>
      </c>
      <c r="B31" s="1488"/>
      <c r="C31" s="1488"/>
      <c r="D31" s="1488"/>
      <c r="E31" s="1488"/>
      <c r="F31" s="1488"/>
      <c r="G31" s="1471" t="s">
        <v>579</v>
      </c>
      <c r="H31" s="1471"/>
      <c r="I31" s="1471"/>
      <c r="J31" s="1471"/>
      <c r="K31" s="1471"/>
      <c r="L31" s="62"/>
      <c r="M31" s="62"/>
    </row>
    <row r="32" spans="1:13" s="29" customFormat="1" ht="13.5" customHeight="1">
      <c r="A32" s="29" t="s">
        <v>288</v>
      </c>
      <c r="G32" s="1465" t="s">
        <v>1333</v>
      </c>
      <c r="H32" s="1465"/>
      <c r="I32" s="1465"/>
      <c r="J32" s="1465"/>
      <c r="K32" s="1465"/>
      <c r="L32" s="1466"/>
      <c r="M32" s="62"/>
    </row>
    <row r="33" s="349" customFormat="1" ht="13.5" customHeight="1"/>
    <row r="34" s="180" customFormat="1" ht="21.75" customHeight="1"/>
  </sheetData>
  <mergeCells count="37">
    <mergeCell ref="K7:L7"/>
    <mergeCell ref="K23:L23"/>
    <mergeCell ref="K6:L6"/>
    <mergeCell ref="A31:F31"/>
    <mergeCell ref="K11:L11"/>
    <mergeCell ref="A17:A19"/>
    <mergeCell ref="B17:D17"/>
    <mergeCell ref="E17:G17"/>
    <mergeCell ref="H17:J17"/>
    <mergeCell ref="K12:L12"/>
    <mergeCell ref="A1:M1"/>
    <mergeCell ref="A2:B2"/>
    <mergeCell ref="A3:A5"/>
    <mergeCell ref="B3:D3"/>
    <mergeCell ref="E3:G3"/>
    <mergeCell ref="H3:J3"/>
    <mergeCell ref="K2:L2"/>
    <mergeCell ref="K3:L5"/>
    <mergeCell ref="K8:L8"/>
    <mergeCell ref="K9:L9"/>
    <mergeCell ref="K10:L10"/>
    <mergeCell ref="K14:L14"/>
    <mergeCell ref="K13:L13"/>
    <mergeCell ref="K15:L15"/>
    <mergeCell ref="G30:L30"/>
    <mergeCell ref="K25:L25"/>
    <mergeCell ref="K26:L26"/>
    <mergeCell ref="K27:L27"/>
    <mergeCell ref="K20:L20"/>
    <mergeCell ref="K21:L21"/>
    <mergeCell ref="K22:L22"/>
    <mergeCell ref="K24:L24"/>
    <mergeCell ref="K17:L19"/>
    <mergeCell ref="G32:L32"/>
    <mergeCell ref="K28:L28"/>
    <mergeCell ref="K29:L29"/>
    <mergeCell ref="G31:K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I17"/>
  <sheetViews>
    <sheetView zoomScaleSheetLayoutView="100" workbookViewId="0" topLeftCell="A7">
      <selection activeCell="Q7" sqref="Q7"/>
    </sheetView>
  </sheetViews>
  <sheetFormatPr defaultColWidth="9.140625" defaultRowHeight="12.75"/>
  <cols>
    <col min="1" max="1" width="14.8515625" style="2" customWidth="1"/>
    <col min="2" max="2" width="8.57421875" style="2" customWidth="1"/>
    <col min="3" max="3" width="9.421875" style="2" customWidth="1"/>
    <col min="4" max="4" width="7.28125" style="2" bestFit="1" customWidth="1"/>
    <col min="5" max="5" width="7.421875" style="2" customWidth="1"/>
    <col min="6" max="6" width="8.57421875" style="2" customWidth="1"/>
    <col min="7" max="7" width="7.28125" style="2" bestFit="1" customWidth="1"/>
    <col min="8" max="8" width="7.140625" style="2" bestFit="1" customWidth="1"/>
    <col min="9" max="9" width="7.57421875" style="2" customWidth="1"/>
    <col min="10" max="10" width="7.28125" style="2" bestFit="1" customWidth="1"/>
    <col min="11" max="11" width="7.140625" style="2" bestFit="1" customWidth="1"/>
    <col min="12" max="12" width="7.8515625" style="2" customWidth="1"/>
    <col min="13" max="13" width="7.28125" style="2" bestFit="1" customWidth="1"/>
    <col min="14" max="14" width="7.7109375" style="2" customWidth="1"/>
    <col min="15" max="15" width="7.00390625" style="2" customWidth="1"/>
    <col min="16" max="16" width="7.7109375" style="2" customWidth="1"/>
    <col min="17" max="17" width="7.140625" style="2" bestFit="1" customWidth="1"/>
    <col min="18" max="18" width="8.00390625" style="2" customWidth="1"/>
    <col min="19" max="19" width="6.7109375" style="2" customWidth="1"/>
    <col min="20" max="20" width="14.00390625" style="2" customWidth="1"/>
    <col min="21" max="16384" width="9.140625" style="2" customWidth="1"/>
  </cols>
  <sheetData>
    <row r="1" spans="1:20" ht="32.25" customHeight="1">
      <c r="A1" s="1452" t="s">
        <v>289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  <c r="T1" s="1452"/>
    </row>
    <row r="2" spans="1:20" s="6" customFormat="1" ht="18" customHeight="1">
      <c r="A2" s="3" t="s">
        <v>290</v>
      </c>
      <c r="B2" s="4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T2" s="5" t="s">
        <v>841</v>
      </c>
    </row>
    <row r="3" spans="1:20" s="62" customFormat="1" ht="36.75" customHeight="1">
      <c r="A3" s="173"/>
      <c r="B3" s="1489" t="s">
        <v>291</v>
      </c>
      <c r="C3" s="1490"/>
      <c r="D3" s="1491"/>
      <c r="E3" s="1492" t="s">
        <v>292</v>
      </c>
      <c r="F3" s="1356"/>
      <c r="G3" s="1357"/>
      <c r="H3" s="1492" t="s">
        <v>293</v>
      </c>
      <c r="I3" s="1356"/>
      <c r="J3" s="1357"/>
      <c r="K3" s="1492" t="s">
        <v>294</v>
      </c>
      <c r="L3" s="1356"/>
      <c r="M3" s="1357"/>
      <c r="N3" s="1492" t="s">
        <v>295</v>
      </c>
      <c r="O3" s="1356"/>
      <c r="P3" s="1357"/>
      <c r="Q3" s="1492" t="s">
        <v>296</v>
      </c>
      <c r="R3" s="1356"/>
      <c r="S3" s="1357"/>
      <c r="T3" s="195"/>
    </row>
    <row r="4" spans="1:20" s="62" customFormat="1" ht="36.75" customHeight="1">
      <c r="A4" s="235" t="s">
        <v>580</v>
      </c>
      <c r="B4" s="93" t="s">
        <v>297</v>
      </c>
      <c r="C4" s="187" t="s">
        <v>298</v>
      </c>
      <c r="E4" s="93" t="s">
        <v>297</v>
      </c>
      <c r="F4" s="187" t="s">
        <v>298</v>
      </c>
      <c r="G4" s="194"/>
      <c r="H4" s="93" t="s">
        <v>297</v>
      </c>
      <c r="I4" s="187" t="s">
        <v>298</v>
      </c>
      <c r="J4" s="194"/>
      <c r="K4" s="93" t="s">
        <v>297</v>
      </c>
      <c r="L4" s="187" t="s">
        <v>298</v>
      </c>
      <c r="M4" s="194"/>
      <c r="N4" s="93" t="s">
        <v>297</v>
      </c>
      <c r="O4" s="187" t="s">
        <v>298</v>
      </c>
      <c r="P4" s="194"/>
      <c r="Q4" s="93" t="s">
        <v>297</v>
      </c>
      <c r="R4" s="188" t="s">
        <v>298</v>
      </c>
      <c r="S4" s="194"/>
      <c r="T4" s="210" t="s">
        <v>554</v>
      </c>
    </row>
    <row r="5" spans="1:20" s="62" customFormat="1" ht="48.75" customHeight="1">
      <c r="A5" s="196"/>
      <c r="B5" s="197" t="s">
        <v>299</v>
      </c>
      <c r="C5" s="394" t="s">
        <v>581</v>
      </c>
      <c r="D5" s="198" t="s">
        <v>300</v>
      </c>
      <c r="E5" s="197" t="s">
        <v>299</v>
      </c>
      <c r="F5" s="394" t="s">
        <v>581</v>
      </c>
      <c r="G5" s="198" t="s">
        <v>300</v>
      </c>
      <c r="H5" s="197" t="s">
        <v>299</v>
      </c>
      <c r="I5" s="394" t="s">
        <v>581</v>
      </c>
      <c r="J5" s="198" t="s">
        <v>300</v>
      </c>
      <c r="K5" s="197" t="s">
        <v>299</v>
      </c>
      <c r="L5" s="394" t="s">
        <v>581</v>
      </c>
      <c r="M5" s="198" t="s">
        <v>300</v>
      </c>
      <c r="N5" s="197" t="s">
        <v>299</v>
      </c>
      <c r="O5" s="394" t="s">
        <v>581</v>
      </c>
      <c r="P5" s="198" t="s">
        <v>300</v>
      </c>
      <c r="Q5" s="197" t="s">
        <v>299</v>
      </c>
      <c r="R5" s="394" t="s">
        <v>581</v>
      </c>
      <c r="S5" s="198" t="s">
        <v>300</v>
      </c>
      <c r="T5" s="199"/>
    </row>
    <row r="6" spans="1:243" s="200" customFormat="1" ht="30" customHeight="1" thickBot="1">
      <c r="A6" s="597" t="s">
        <v>879</v>
      </c>
      <c r="B6" s="395">
        <v>3167.7</v>
      </c>
      <c r="C6" s="391">
        <v>69676</v>
      </c>
      <c r="D6" s="391">
        <f>C6/B6*100</f>
        <v>2199.576980143322</v>
      </c>
      <c r="E6" s="395">
        <v>3029</v>
      </c>
      <c r="F6" s="391">
        <v>67894</v>
      </c>
      <c r="G6" s="391">
        <f>F6/E6*100</f>
        <v>2241.4658303070323</v>
      </c>
      <c r="H6" s="1047" t="s">
        <v>712</v>
      </c>
      <c r="I6" s="1047" t="s">
        <v>712</v>
      </c>
      <c r="J6" s="1047" t="s">
        <v>712</v>
      </c>
      <c r="K6" s="1018">
        <v>92</v>
      </c>
      <c r="L6" s="1018">
        <v>1080</v>
      </c>
      <c r="M6" s="1018">
        <f>L6/K6*100</f>
        <v>1173.913043478261</v>
      </c>
      <c r="N6" s="1018">
        <v>34</v>
      </c>
      <c r="O6" s="1018">
        <v>660</v>
      </c>
      <c r="P6" s="1018">
        <f>O6/N6*100</f>
        <v>1941.1764705882351</v>
      </c>
      <c r="Q6" s="1018">
        <v>12.7</v>
      </c>
      <c r="R6" s="1018">
        <v>42</v>
      </c>
      <c r="S6" s="1018">
        <f>R6/Q6*100</f>
        <v>330.70866141732284</v>
      </c>
      <c r="T6" s="478" t="s">
        <v>549</v>
      </c>
      <c r="U6" s="337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</row>
    <row r="7" spans="1:171" s="202" customFormat="1" ht="30" customHeight="1">
      <c r="A7" s="598" t="s">
        <v>829</v>
      </c>
      <c r="B7" s="396">
        <v>6663.2</v>
      </c>
      <c r="C7" s="396">
        <v>141972.8</v>
      </c>
      <c r="D7" s="397">
        <v>2130.6999639812702</v>
      </c>
      <c r="E7" s="396">
        <v>6502</v>
      </c>
      <c r="F7" s="396">
        <v>139890</v>
      </c>
      <c r="G7" s="397">
        <v>2151.49184866195</v>
      </c>
      <c r="H7" s="1047" t="s">
        <v>712</v>
      </c>
      <c r="I7" s="1047" t="s">
        <v>712</v>
      </c>
      <c r="J7" s="1047" t="s">
        <v>712</v>
      </c>
      <c r="K7" s="1019">
        <v>97.7</v>
      </c>
      <c r="L7" s="1019">
        <v>900</v>
      </c>
      <c r="M7" s="1021">
        <v>921.1873080859776</v>
      </c>
      <c r="N7" s="1019">
        <v>48</v>
      </c>
      <c r="O7" s="1019">
        <v>1030</v>
      </c>
      <c r="P7" s="1021">
        <v>2145.833333333333</v>
      </c>
      <c r="Q7" s="1019">
        <v>15.5</v>
      </c>
      <c r="R7" s="1019">
        <v>152.8</v>
      </c>
      <c r="S7" s="1021">
        <v>985.8064516129034</v>
      </c>
      <c r="T7" s="602" t="s">
        <v>569</v>
      </c>
      <c r="U7" s="337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</row>
    <row r="8" spans="1:21" s="39" customFormat="1" ht="30" customHeight="1">
      <c r="A8" s="599" t="s">
        <v>880</v>
      </c>
      <c r="B8" s="395">
        <v>3143.3</v>
      </c>
      <c r="C8" s="391">
        <v>78353</v>
      </c>
      <c r="D8" s="391">
        <f>C8/B8*100</f>
        <v>2492.69875608437</v>
      </c>
      <c r="E8" s="395">
        <v>3008</v>
      </c>
      <c r="F8" s="391">
        <v>76755</v>
      </c>
      <c r="G8" s="391">
        <f>F8/E8*100</f>
        <v>2551.695478723404</v>
      </c>
      <c r="H8" s="1047" t="s">
        <v>712</v>
      </c>
      <c r="I8" s="1047" t="s">
        <v>712</v>
      </c>
      <c r="J8" s="1047" t="s">
        <v>712</v>
      </c>
      <c r="K8" s="1018">
        <v>89.4</v>
      </c>
      <c r="L8" s="1018">
        <v>950</v>
      </c>
      <c r="M8" s="1018">
        <f>L8/K8*100</f>
        <v>1062.6398210290827</v>
      </c>
      <c r="N8" s="1018">
        <v>33.6</v>
      </c>
      <c r="O8" s="1018">
        <v>556</v>
      </c>
      <c r="P8" s="1018">
        <f>O8/N8*100</f>
        <v>1654.7619047619048</v>
      </c>
      <c r="Q8" s="1018">
        <v>12.3</v>
      </c>
      <c r="R8" s="1018">
        <v>92</v>
      </c>
      <c r="S8" s="1018">
        <f>R8/Q8*100</f>
        <v>747.9674796747968</v>
      </c>
      <c r="T8" s="602" t="s">
        <v>550</v>
      </c>
      <c r="U8" s="337"/>
    </row>
    <row r="9" spans="1:171" s="202" customFormat="1" ht="30" customHeight="1">
      <c r="A9" s="598" t="s">
        <v>831</v>
      </c>
      <c r="B9" s="396">
        <v>6540.3</v>
      </c>
      <c r="C9" s="396">
        <v>166749</v>
      </c>
      <c r="D9" s="397">
        <v>2549.5619466996923</v>
      </c>
      <c r="E9" s="396">
        <v>6400</v>
      </c>
      <c r="F9" s="396">
        <v>165382</v>
      </c>
      <c r="G9" s="397">
        <v>2584.09375</v>
      </c>
      <c r="H9" s="1047" t="s">
        <v>712</v>
      </c>
      <c r="I9" s="1047" t="s">
        <v>712</v>
      </c>
      <c r="J9" s="1047" t="s">
        <v>712</v>
      </c>
      <c r="K9" s="1019">
        <v>87.9</v>
      </c>
      <c r="L9" s="1019">
        <v>688</v>
      </c>
      <c r="M9" s="1021">
        <v>782.707622298066</v>
      </c>
      <c r="N9" s="1019">
        <v>36.4</v>
      </c>
      <c r="O9" s="1019">
        <v>549</v>
      </c>
      <c r="P9" s="1021">
        <v>1508.2417582417581</v>
      </c>
      <c r="Q9" s="1019">
        <v>16</v>
      </c>
      <c r="R9" s="1019">
        <v>130</v>
      </c>
      <c r="S9" s="1021">
        <v>812.5</v>
      </c>
      <c r="T9" s="602" t="s">
        <v>570</v>
      </c>
      <c r="U9" s="337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</row>
    <row r="10" spans="1:21" s="39" customFormat="1" ht="30" customHeight="1">
      <c r="A10" s="599" t="s">
        <v>1196</v>
      </c>
      <c r="B10" s="395">
        <v>3104</v>
      </c>
      <c r="C10" s="391">
        <v>67233</v>
      </c>
      <c r="D10" s="391">
        <v>2166.0115979381444</v>
      </c>
      <c r="E10" s="395">
        <v>2973</v>
      </c>
      <c r="F10" s="391">
        <v>65790</v>
      </c>
      <c r="G10" s="391">
        <v>2212.9162462159434</v>
      </c>
      <c r="H10" s="1047" t="s">
        <v>712</v>
      </c>
      <c r="I10" s="1047" t="s">
        <v>712</v>
      </c>
      <c r="J10" s="1047" t="s">
        <v>712</v>
      </c>
      <c r="K10" s="1018">
        <v>92</v>
      </c>
      <c r="L10" s="1018">
        <v>720</v>
      </c>
      <c r="M10" s="1018">
        <v>782.6086956521739</v>
      </c>
      <c r="N10" s="1018">
        <v>28</v>
      </c>
      <c r="O10" s="1018">
        <v>621</v>
      </c>
      <c r="P10" s="1018">
        <v>2217.8571428571427</v>
      </c>
      <c r="Q10" s="1018">
        <v>11</v>
      </c>
      <c r="R10" s="1018">
        <v>102</v>
      </c>
      <c r="S10" s="1018">
        <v>927.2727272727274</v>
      </c>
      <c r="T10" s="602" t="s">
        <v>551</v>
      </c>
      <c r="U10" s="337"/>
    </row>
    <row r="11" spans="1:171" s="202" customFormat="1" ht="30" customHeight="1">
      <c r="A11" s="598" t="s">
        <v>833</v>
      </c>
      <c r="B11" s="396">
        <v>6280.2</v>
      </c>
      <c r="C11" s="396">
        <v>130226</v>
      </c>
      <c r="D11" s="397">
        <v>2073.596382280819</v>
      </c>
      <c r="E11" s="396">
        <v>6148</v>
      </c>
      <c r="F11" s="396">
        <v>128973</v>
      </c>
      <c r="G11" s="397">
        <v>2097.804163955758</v>
      </c>
      <c r="H11" s="1047" t="s">
        <v>712</v>
      </c>
      <c r="I11" s="1047" t="s">
        <v>712</v>
      </c>
      <c r="J11" s="1047" t="s">
        <v>712</v>
      </c>
      <c r="K11" s="1019">
        <v>76.2</v>
      </c>
      <c r="L11" s="1019">
        <v>596</v>
      </c>
      <c r="M11" s="1021">
        <v>782.1522309711288</v>
      </c>
      <c r="N11" s="1019">
        <v>41.3</v>
      </c>
      <c r="O11" s="1019">
        <v>571</v>
      </c>
      <c r="P11" s="1021">
        <v>1382.5665859564162</v>
      </c>
      <c r="Q11" s="1019">
        <v>14.7</v>
      </c>
      <c r="R11" s="1019">
        <v>86</v>
      </c>
      <c r="S11" s="1021">
        <v>585.0340136054422</v>
      </c>
      <c r="T11" s="602" t="s">
        <v>571</v>
      </c>
      <c r="U11" s="337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</row>
    <row r="12" spans="1:21" s="36" customFormat="1" ht="30" customHeight="1">
      <c r="A12" s="600" t="s">
        <v>1197</v>
      </c>
      <c r="B12" s="398">
        <v>2785</v>
      </c>
      <c r="C12" s="399">
        <v>64412</v>
      </c>
      <c r="D12" s="400">
        <f>C12/B12*100</f>
        <v>2312.8186714542194</v>
      </c>
      <c r="E12" s="399">
        <v>2647</v>
      </c>
      <c r="F12" s="392">
        <v>62782</v>
      </c>
      <c r="G12" s="400">
        <f>F12/E12*100</f>
        <v>2371.817151492255</v>
      </c>
      <c r="H12" s="1047" t="s">
        <v>712</v>
      </c>
      <c r="I12" s="1047" t="s">
        <v>712</v>
      </c>
      <c r="J12" s="1047" t="s">
        <v>712</v>
      </c>
      <c r="K12" s="424">
        <v>92</v>
      </c>
      <c r="L12" s="424">
        <v>730</v>
      </c>
      <c r="M12" s="424">
        <v>793</v>
      </c>
      <c r="N12" s="424">
        <v>35</v>
      </c>
      <c r="O12" s="424">
        <v>805</v>
      </c>
      <c r="P12" s="424">
        <v>2300</v>
      </c>
      <c r="Q12" s="424">
        <v>11</v>
      </c>
      <c r="R12" s="424">
        <v>95</v>
      </c>
      <c r="S12" s="1061">
        <f>R12/Q12*100</f>
        <v>863.6363636363636</v>
      </c>
      <c r="T12" s="602" t="s">
        <v>552</v>
      </c>
      <c r="U12" s="337"/>
    </row>
    <row r="13" spans="1:171" s="202" customFormat="1" ht="30" customHeight="1">
      <c r="A13" s="601" t="s">
        <v>1374</v>
      </c>
      <c r="B13" s="401">
        <v>5255.6</v>
      </c>
      <c r="C13" s="396">
        <v>124229</v>
      </c>
      <c r="D13" s="397">
        <f>(C13/B13)*100</f>
        <v>2363.745338305807</v>
      </c>
      <c r="E13" s="396">
        <v>5127</v>
      </c>
      <c r="F13" s="396">
        <v>122821</v>
      </c>
      <c r="G13" s="397">
        <v>2395</v>
      </c>
      <c r="H13" s="1047" t="s">
        <v>712</v>
      </c>
      <c r="I13" s="1047" t="s">
        <v>712</v>
      </c>
      <c r="J13" s="1047" t="s">
        <v>712</v>
      </c>
      <c r="K13" s="1019">
        <v>67.1</v>
      </c>
      <c r="L13" s="1019">
        <v>564</v>
      </c>
      <c r="M13" s="1021">
        <v>841</v>
      </c>
      <c r="N13" s="1019">
        <v>47.7</v>
      </c>
      <c r="O13" s="1019">
        <v>710</v>
      </c>
      <c r="P13" s="1021">
        <f>(O13/N13)*100</f>
        <v>1488.4696016771488</v>
      </c>
      <c r="Q13" s="1019">
        <v>13.6</v>
      </c>
      <c r="R13" s="1019">
        <v>134</v>
      </c>
      <c r="S13" s="1021">
        <v>985</v>
      </c>
      <c r="T13" s="602" t="s">
        <v>572</v>
      </c>
      <c r="U13" s="337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</row>
    <row r="14" spans="1:20" s="674" customFormat="1" ht="30" customHeight="1">
      <c r="A14" s="457" t="s">
        <v>301</v>
      </c>
      <c r="B14" s="1044">
        <v>7531.8</v>
      </c>
      <c r="C14" s="1045">
        <v>212257</v>
      </c>
      <c r="D14" s="1045">
        <v>2818</v>
      </c>
      <c r="E14" s="1045">
        <v>7300</v>
      </c>
      <c r="F14" s="1045">
        <v>208987</v>
      </c>
      <c r="G14" s="1045">
        <v>2863</v>
      </c>
      <c r="H14" s="1048" t="s">
        <v>712</v>
      </c>
      <c r="I14" s="1048" t="s">
        <v>712</v>
      </c>
      <c r="J14" s="1048" t="s">
        <v>712</v>
      </c>
      <c r="K14" s="1062">
        <v>131.9</v>
      </c>
      <c r="L14" s="1062">
        <v>1342</v>
      </c>
      <c r="M14" s="1062">
        <v>1017</v>
      </c>
      <c r="N14" s="1062">
        <v>77.3</v>
      </c>
      <c r="O14" s="1062">
        <v>1732</v>
      </c>
      <c r="P14" s="1062">
        <v>2241</v>
      </c>
      <c r="Q14" s="1062">
        <v>22.6</v>
      </c>
      <c r="R14" s="1062">
        <v>196</v>
      </c>
      <c r="S14" s="1062">
        <v>867</v>
      </c>
      <c r="T14" s="608" t="s">
        <v>721</v>
      </c>
    </row>
    <row r="15" spans="1:20" s="467" customFormat="1" ht="30" customHeight="1">
      <c r="A15" s="363" t="s">
        <v>698</v>
      </c>
      <c r="B15" s="1046">
        <f>SUM(E15,H15,K15,N15,Q15)</f>
        <v>7494.2</v>
      </c>
      <c r="C15" s="610">
        <f>SUM(F15,I15,L15,O15,R15)</f>
        <v>195464</v>
      </c>
      <c r="D15" s="610">
        <f>C15/B15*100</f>
        <v>2608.2036775106085</v>
      </c>
      <c r="E15" s="1046">
        <v>7296</v>
      </c>
      <c r="F15" s="610">
        <v>192519</v>
      </c>
      <c r="G15" s="610">
        <f>F15/E15*100</f>
        <v>2638.6924342105262</v>
      </c>
      <c r="H15" s="1049" t="s">
        <v>712</v>
      </c>
      <c r="I15" s="1049" t="s">
        <v>712</v>
      </c>
      <c r="J15" s="1049" t="s">
        <v>712</v>
      </c>
      <c r="K15" s="611">
        <v>100.4</v>
      </c>
      <c r="L15" s="611">
        <v>1438</v>
      </c>
      <c r="M15" s="611">
        <f>L15/K15*100</f>
        <v>1432.2709163346613</v>
      </c>
      <c r="N15" s="611">
        <v>75.7</v>
      </c>
      <c r="O15" s="611">
        <v>1340</v>
      </c>
      <c r="P15" s="611">
        <f>O15/N15*100</f>
        <v>1770.1453104359314</v>
      </c>
      <c r="Q15" s="611">
        <v>22.1</v>
      </c>
      <c r="R15" s="611">
        <v>167</v>
      </c>
      <c r="S15" s="611">
        <f>R15/Q15*100</f>
        <v>755.6561085972851</v>
      </c>
      <c r="T15" s="371" t="s">
        <v>698</v>
      </c>
    </row>
    <row r="16" spans="1:20" s="184" customFormat="1" ht="18" customHeight="1">
      <c r="A16" s="189" t="s">
        <v>1166</v>
      </c>
      <c r="B16" s="191"/>
      <c r="C16" s="191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350" t="s">
        <v>1167</v>
      </c>
      <c r="O16" s="351"/>
      <c r="P16" s="89"/>
      <c r="Q16" s="89"/>
      <c r="R16" s="350"/>
      <c r="S16" s="350"/>
      <c r="T16" s="350"/>
    </row>
    <row r="17" spans="1:16" s="184" customFormat="1" ht="18" customHeight="1">
      <c r="A17" s="184" t="s">
        <v>302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84" t="s">
        <v>303</v>
      </c>
    </row>
  </sheetData>
  <mergeCells count="7">
    <mergeCell ref="A1:T1"/>
    <mergeCell ref="B3:D3"/>
    <mergeCell ref="E3:G3"/>
    <mergeCell ref="H3:J3"/>
    <mergeCell ref="K3:M3"/>
    <mergeCell ref="N3:P3"/>
    <mergeCell ref="Q3:S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0">
      <selection activeCell="C18" sqref="C18"/>
    </sheetView>
  </sheetViews>
  <sheetFormatPr defaultColWidth="9.140625" defaultRowHeight="12.75"/>
  <cols>
    <col min="1" max="1" width="16.421875" style="2" customWidth="1"/>
    <col min="2" max="2" width="12.140625" style="2" customWidth="1"/>
    <col min="3" max="3" width="12.00390625" style="2" customWidth="1"/>
    <col min="4" max="5" width="14.00390625" style="2" customWidth="1"/>
    <col min="6" max="6" width="12.7109375" style="2" customWidth="1"/>
    <col min="7" max="7" width="13.421875" style="2" customWidth="1"/>
    <col min="8" max="8" width="13.57421875" style="2" customWidth="1"/>
    <col min="9" max="9" width="12.00390625" style="2" customWidth="1"/>
    <col min="10" max="10" width="13.00390625" style="2" customWidth="1"/>
    <col min="11" max="11" width="14.140625" style="2" customWidth="1"/>
    <col min="12" max="16384" width="9.140625" style="2" customWidth="1"/>
  </cols>
  <sheetData>
    <row r="1" spans="1:11" ht="32.25" customHeight="1">
      <c r="A1" s="1493" t="s">
        <v>304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</row>
    <row r="2" spans="1:11" s="6" customFormat="1" ht="18" customHeight="1">
      <c r="A2" s="203" t="s">
        <v>305</v>
      </c>
      <c r="B2" s="9"/>
      <c r="C2" s="9"/>
      <c r="D2" s="9"/>
      <c r="E2" s="9"/>
      <c r="F2" s="9"/>
      <c r="G2" s="9"/>
      <c r="H2" s="9"/>
      <c r="I2" s="9"/>
      <c r="J2" s="9"/>
      <c r="K2" s="5" t="s">
        <v>306</v>
      </c>
    </row>
    <row r="3" spans="1:11" s="62" customFormat="1" ht="30" customHeight="1">
      <c r="A3" s="47"/>
      <c r="B3" s="93" t="s">
        <v>308</v>
      </c>
      <c r="C3" s="1495" t="s">
        <v>309</v>
      </c>
      <c r="D3" s="1496"/>
      <c r="E3" s="1496"/>
      <c r="F3" s="1497"/>
      <c r="G3" s="175" t="s">
        <v>310</v>
      </c>
      <c r="H3" s="1495" t="s">
        <v>311</v>
      </c>
      <c r="I3" s="1496"/>
      <c r="J3" s="1497"/>
      <c r="K3" s="209"/>
    </row>
    <row r="4" spans="1:11" s="62" customFormat="1" ht="30" customHeight="1">
      <c r="A4" s="210"/>
      <c r="B4" s="211" t="s">
        <v>312</v>
      </c>
      <c r="C4" s="204" t="s">
        <v>724</v>
      </c>
      <c r="D4" s="1492" t="s">
        <v>313</v>
      </c>
      <c r="E4" s="1357"/>
      <c r="F4" s="175" t="s">
        <v>314</v>
      </c>
      <c r="G4" s="212" t="s">
        <v>315</v>
      </c>
      <c r="H4" s="175" t="s">
        <v>316</v>
      </c>
      <c r="I4" s="93" t="s">
        <v>317</v>
      </c>
      <c r="J4" s="93" t="s">
        <v>318</v>
      </c>
      <c r="K4" s="210"/>
    </row>
    <row r="5" spans="1:11" s="62" customFormat="1" ht="30" customHeight="1">
      <c r="A5" s="402" t="s">
        <v>561</v>
      </c>
      <c r="B5" s="211"/>
      <c r="C5" s="211"/>
      <c r="D5" s="93" t="s">
        <v>319</v>
      </c>
      <c r="E5" s="93" t="s">
        <v>320</v>
      </c>
      <c r="F5" s="211"/>
      <c r="G5" s="213"/>
      <c r="H5" s="211"/>
      <c r="I5" s="211"/>
      <c r="J5" s="211"/>
      <c r="K5" s="210" t="s">
        <v>554</v>
      </c>
    </row>
    <row r="6" spans="1:11" s="62" customFormat="1" ht="30" customHeight="1">
      <c r="A6" s="210"/>
      <c r="B6" s="211" t="s">
        <v>321</v>
      </c>
      <c r="C6" s="210"/>
      <c r="D6" s="211"/>
      <c r="E6" s="211" t="s">
        <v>322</v>
      </c>
      <c r="F6" s="211" t="s">
        <v>323</v>
      </c>
      <c r="G6" s="212"/>
      <c r="H6" s="212" t="s">
        <v>324</v>
      </c>
      <c r="I6" s="211"/>
      <c r="J6" s="211"/>
      <c r="K6" s="210"/>
    </row>
    <row r="7" spans="1:11" s="62" customFormat="1" ht="30" customHeight="1">
      <c r="A7" s="214"/>
      <c r="B7" s="197" t="s">
        <v>325</v>
      </c>
      <c r="C7" s="197" t="s">
        <v>725</v>
      </c>
      <c r="D7" s="197" t="s">
        <v>326</v>
      </c>
      <c r="E7" s="197" t="s">
        <v>327</v>
      </c>
      <c r="F7" s="197" t="s">
        <v>328</v>
      </c>
      <c r="G7" s="215" t="s">
        <v>329</v>
      </c>
      <c r="H7" s="214" t="s">
        <v>330</v>
      </c>
      <c r="I7" s="197" t="s">
        <v>331</v>
      </c>
      <c r="J7" s="197" t="s">
        <v>332</v>
      </c>
      <c r="K7" s="216"/>
    </row>
    <row r="8" spans="1:256" s="217" customFormat="1" ht="30" customHeight="1" thickBot="1">
      <c r="A8" s="603" t="s">
        <v>879</v>
      </c>
      <c r="B8" s="417">
        <v>3029</v>
      </c>
      <c r="C8" s="417">
        <f>SUM(D8:F8)</f>
        <v>67894</v>
      </c>
      <c r="D8" s="417">
        <v>63662</v>
      </c>
      <c r="E8" s="417">
        <v>3432</v>
      </c>
      <c r="F8" s="417">
        <v>800</v>
      </c>
      <c r="G8" s="1050">
        <v>361667</v>
      </c>
      <c r="H8" s="972">
        <v>542560</v>
      </c>
      <c r="I8" s="972">
        <v>49537</v>
      </c>
      <c r="J8" s="972">
        <v>53926</v>
      </c>
      <c r="K8" s="478" t="s">
        <v>549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11" s="218" customFormat="1" ht="30" customHeight="1">
      <c r="A9" s="604" t="s">
        <v>835</v>
      </c>
      <c r="B9" s="1051">
        <v>6502</v>
      </c>
      <c r="C9" s="1051">
        <v>139890</v>
      </c>
      <c r="D9" s="1051">
        <v>130798</v>
      </c>
      <c r="E9" s="1051">
        <v>7769</v>
      </c>
      <c r="F9" s="1051">
        <v>1323</v>
      </c>
      <c r="G9" s="1052">
        <v>-80326</v>
      </c>
      <c r="H9" s="1052">
        <v>-80826</v>
      </c>
      <c r="I9" s="1052">
        <v>-13353</v>
      </c>
      <c r="J9" s="1052">
        <v>-45711</v>
      </c>
      <c r="K9" s="602" t="s">
        <v>569</v>
      </c>
    </row>
    <row r="10" spans="1:11" s="71" customFormat="1" ht="30" customHeight="1">
      <c r="A10" s="605" t="s">
        <v>916</v>
      </c>
      <c r="B10" s="981">
        <v>3008</v>
      </c>
      <c r="C10" s="981">
        <f>SUM(D10:F10)</f>
        <v>76755</v>
      </c>
      <c r="D10" s="981">
        <v>71455</v>
      </c>
      <c r="E10" s="981">
        <v>4450</v>
      </c>
      <c r="F10" s="981">
        <v>850</v>
      </c>
      <c r="G10" s="1053">
        <v>316494</v>
      </c>
      <c r="H10" s="1053">
        <v>542653</v>
      </c>
      <c r="I10" s="1053">
        <v>112359</v>
      </c>
      <c r="J10" s="1053">
        <v>133667</v>
      </c>
      <c r="K10" s="602" t="s">
        <v>550</v>
      </c>
    </row>
    <row r="11" spans="1:11" s="218" customFormat="1" ht="30" customHeight="1">
      <c r="A11" s="604" t="s">
        <v>837</v>
      </c>
      <c r="B11" s="1051">
        <v>6400</v>
      </c>
      <c r="C11" s="1051">
        <v>165382</v>
      </c>
      <c r="D11" s="1051">
        <v>154775</v>
      </c>
      <c r="E11" s="1051">
        <v>9487</v>
      </c>
      <c r="F11" s="1051">
        <v>1120</v>
      </c>
      <c r="G11" s="1052">
        <v>-55152</v>
      </c>
      <c r="H11" s="1052">
        <v>-107891</v>
      </c>
      <c r="I11" s="1052">
        <v>-24882</v>
      </c>
      <c r="J11" s="1052">
        <v>-32609</v>
      </c>
      <c r="K11" s="602" t="s">
        <v>570</v>
      </c>
    </row>
    <row r="12" spans="1:11" s="71" customFormat="1" ht="30" customHeight="1">
      <c r="A12" s="605" t="s">
        <v>1196</v>
      </c>
      <c r="B12" s="981">
        <v>2973</v>
      </c>
      <c r="C12" s="981">
        <v>65790</v>
      </c>
      <c r="D12" s="981">
        <v>61951</v>
      </c>
      <c r="E12" s="981">
        <v>3592</v>
      </c>
      <c r="F12" s="981">
        <v>247</v>
      </c>
      <c r="G12" s="1053">
        <v>470415</v>
      </c>
      <c r="H12" s="1053">
        <v>487415</v>
      </c>
      <c r="I12" s="1053">
        <v>120333</v>
      </c>
      <c r="J12" s="1053">
        <v>37782</v>
      </c>
      <c r="K12" s="602" t="s">
        <v>551</v>
      </c>
    </row>
    <row r="13" spans="1:11" s="218" customFormat="1" ht="30" customHeight="1">
      <c r="A13" s="604" t="s">
        <v>839</v>
      </c>
      <c r="B13" s="1051">
        <v>6148</v>
      </c>
      <c r="C13" s="1051">
        <v>128973</v>
      </c>
      <c r="D13" s="1051">
        <v>121419</v>
      </c>
      <c r="E13" s="1051">
        <v>6141</v>
      </c>
      <c r="F13" s="1051">
        <v>1413</v>
      </c>
      <c r="G13" s="1052">
        <v>-69669</v>
      </c>
      <c r="H13" s="1052">
        <v>-101916</v>
      </c>
      <c r="I13" s="1052">
        <v>-23258</v>
      </c>
      <c r="J13" s="1052">
        <v>-3799</v>
      </c>
      <c r="K13" s="602" t="s">
        <v>571</v>
      </c>
    </row>
    <row r="14" spans="1:11" s="35" customFormat="1" ht="30" customHeight="1">
      <c r="A14" s="606" t="s">
        <v>1197</v>
      </c>
      <c r="B14" s="419">
        <v>2647</v>
      </c>
      <c r="C14" s="419">
        <v>62782</v>
      </c>
      <c r="D14" s="419">
        <v>58737</v>
      </c>
      <c r="E14" s="419">
        <v>3639</v>
      </c>
      <c r="F14" s="419">
        <v>406</v>
      </c>
      <c r="G14" s="1054">
        <v>610491</v>
      </c>
      <c r="H14" s="1054">
        <v>442473</v>
      </c>
      <c r="I14" s="1054">
        <v>100517</v>
      </c>
      <c r="J14" s="1054">
        <v>72601</v>
      </c>
      <c r="K14" s="602" t="s">
        <v>552</v>
      </c>
    </row>
    <row r="15" spans="1:11" s="66" customFormat="1" ht="30" customHeight="1">
      <c r="A15" s="607" t="s">
        <v>263</v>
      </c>
      <c r="B15" s="1055">
        <v>5127.2</v>
      </c>
      <c r="C15" s="1056">
        <v>122821</v>
      </c>
      <c r="D15" s="1056">
        <v>117601</v>
      </c>
      <c r="E15" s="1056">
        <v>3755</v>
      </c>
      <c r="F15" s="1056">
        <v>1465</v>
      </c>
      <c r="G15" s="1057">
        <v>-103761</v>
      </c>
      <c r="H15" s="1057">
        <v>-87401</v>
      </c>
      <c r="I15" s="1057">
        <v>-22398</v>
      </c>
      <c r="J15" s="1057">
        <v>-13022</v>
      </c>
      <c r="K15" s="602" t="s">
        <v>572</v>
      </c>
    </row>
    <row r="16" spans="1:11" s="609" customFormat="1" ht="30" customHeight="1">
      <c r="A16" s="457" t="s">
        <v>728</v>
      </c>
      <c r="B16" s="1058">
        <v>7300</v>
      </c>
      <c r="C16" s="1059">
        <v>208987</v>
      </c>
      <c r="D16" s="1059">
        <v>198852</v>
      </c>
      <c r="E16" s="1058">
        <v>7605</v>
      </c>
      <c r="F16" s="1058">
        <v>2530</v>
      </c>
      <c r="G16" s="1059">
        <v>600639</v>
      </c>
      <c r="H16" s="1059">
        <v>498109</v>
      </c>
      <c r="I16" s="1059">
        <v>125343</v>
      </c>
      <c r="J16" s="1059">
        <v>38540</v>
      </c>
      <c r="K16" s="608" t="s">
        <v>721</v>
      </c>
    </row>
    <row r="17" spans="1:11" s="467" customFormat="1" ht="30" customHeight="1">
      <c r="A17" s="363" t="s">
        <v>730</v>
      </c>
      <c r="B17" s="877">
        <v>7296</v>
      </c>
      <c r="C17" s="877">
        <f>SUM(D17:F17)</f>
        <v>192519</v>
      </c>
      <c r="D17" s="877">
        <v>182697</v>
      </c>
      <c r="E17" s="877">
        <v>6159</v>
      </c>
      <c r="F17" s="877">
        <v>3663</v>
      </c>
      <c r="G17" s="1060">
        <v>188343</v>
      </c>
      <c r="H17" s="1060">
        <v>168289</v>
      </c>
      <c r="I17" s="1060">
        <v>27465</v>
      </c>
      <c r="J17" s="1060">
        <v>49540</v>
      </c>
      <c r="K17" s="371" t="s">
        <v>698</v>
      </c>
    </row>
    <row r="18" spans="1:11" s="184" customFormat="1" ht="15.75" customHeight="1">
      <c r="A18" s="207" t="s">
        <v>1168</v>
      </c>
      <c r="B18" s="191"/>
      <c r="C18" s="192"/>
      <c r="D18" s="192"/>
      <c r="E18" s="192"/>
      <c r="F18" s="192"/>
      <c r="G18" s="192"/>
      <c r="H18" s="351"/>
      <c r="I18" s="351"/>
      <c r="J18" s="89"/>
      <c r="K18" s="352" t="s">
        <v>1171</v>
      </c>
    </row>
    <row r="19" ht="14.25">
      <c r="G19" s="208"/>
    </row>
    <row r="20" ht="14.25">
      <c r="G20" s="208"/>
    </row>
  </sheetData>
  <mergeCells count="4">
    <mergeCell ref="A1:K1"/>
    <mergeCell ref="C3:F3"/>
    <mergeCell ref="H3:J3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C1">
      <selection activeCell="B18" sqref="B18"/>
    </sheetView>
  </sheetViews>
  <sheetFormatPr defaultColWidth="9.140625" defaultRowHeight="12.75"/>
  <cols>
    <col min="1" max="1" width="9.28125" style="58" customWidth="1"/>
    <col min="2" max="5" width="8.7109375" style="58" customWidth="1"/>
    <col min="6" max="9" width="7.28125" style="58" customWidth="1"/>
    <col min="10" max="13" width="6.00390625" style="58" customWidth="1"/>
    <col min="14" max="15" width="8.28125" style="58" customWidth="1"/>
    <col min="16" max="16" width="8.421875" style="58" customWidth="1"/>
    <col min="17" max="17" width="8.28125" style="58" customWidth="1"/>
    <col min="18" max="16384" width="9.140625" style="58" customWidth="1"/>
  </cols>
  <sheetData>
    <row r="1" spans="1:17" ht="32.25" customHeight="1">
      <c r="A1" s="1503" t="s">
        <v>1169</v>
      </c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  <c r="N1" s="1503"/>
      <c r="O1" s="1503"/>
      <c r="P1" s="1503"/>
      <c r="Q1" s="1503"/>
    </row>
    <row r="2" spans="1:18" ht="18" customHeight="1">
      <c r="A2" s="41" t="s">
        <v>926</v>
      </c>
      <c r="G2" s="58" t="s">
        <v>701</v>
      </c>
      <c r="R2" s="219" t="s">
        <v>333</v>
      </c>
    </row>
    <row r="3" spans="1:18" s="2" customFormat="1" ht="35.25" customHeight="1">
      <c r="A3" s="1504" t="s">
        <v>553</v>
      </c>
      <c r="B3" s="1507" t="s">
        <v>334</v>
      </c>
      <c r="C3" s="1508"/>
      <c r="D3" s="1508"/>
      <c r="E3" s="1509"/>
      <c r="F3" s="1507" t="s">
        <v>335</v>
      </c>
      <c r="G3" s="1508"/>
      <c r="H3" s="1508"/>
      <c r="I3" s="1509"/>
      <c r="J3" s="1507" t="s">
        <v>336</v>
      </c>
      <c r="K3" s="1508"/>
      <c r="L3" s="1508"/>
      <c r="M3" s="1509"/>
      <c r="N3" s="1507" t="s">
        <v>337</v>
      </c>
      <c r="O3" s="1508"/>
      <c r="P3" s="1508"/>
      <c r="Q3" s="1508"/>
      <c r="R3" s="1498" t="s">
        <v>720</v>
      </c>
    </row>
    <row r="4" spans="1:18" s="2" customFormat="1" ht="22.5" customHeight="1">
      <c r="A4" s="1505"/>
      <c r="B4" s="220" t="s">
        <v>338</v>
      </c>
      <c r="C4" s="221" t="s">
        <v>339</v>
      </c>
      <c r="D4" s="221" t="s">
        <v>340</v>
      </c>
      <c r="E4" s="220" t="s">
        <v>341</v>
      </c>
      <c r="F4" s="220" t="s">
        <v>338</v>
      </c>
      <c r="G4" s="221" t="s">
        <v>339</v>
      </c>
      <c r="H4" s="221" t="s">
        <v>340</v>
      </c>
      <c r="I4" s="220" t="s">
        <v>341</v>
      </c>
      <c r="J4" s="220" t="s">
        <v>338</v>
      </c>
      <c r="K4" s="221" t="s">
        <v>339</v>
      </c>
      <c r="L4" s="221" t="s">
        <v>340</v>
      </c>
      <c r="M4" s="220" t="s">
        <v>341</v>
      </c>
      <c r="N4" s="220" t="s">
        <v>338</v>
      </c>
      <c r="O4" s="221" t="s">
        <v>339</v>
      </c>
      <c r="P4" s="221" t="s">
        <v>340</v>
      </c>
      <c r="Q4" s="222" t="s">
        <v>341</v>
      </c>
      <c r="R4" s="1499"/>
    </row>
    <row r="5" spans="1:18" s="225" customFormat="1" ht="21.75" customHeight="1">
      <c r="A5" s="1505"/>
      <c r="B5" s="223" t="s">
        <v>917</v>
      </c>
      <c r="C5" s="223" t="s">
        <v>918</v>
      </c>
      <c r="D5" s="223" t="s">
        <v>919</v>
      </c>
      <c r="E5" s="223" t="s">
        <v>920</v>
      </c>
      <c r="F5" s="223" t="s">
        <v>917</v>
      </c>
      <c r="G5" s="223" t="s">
        <v>918</v>
      </c>
      <c r="H5" s="223" t="s">
        <v>919</v>
      </c>
      <c r="I5" s="223" t="s">
        <v>920</v>
      </c>
      <c r="J5" s="223" t="s">
        <v>917</v>
      </c>
      <c r="K5" s="223" t="s">
        <v>918</v>
      </c>
      <c r="L5" s="223" t="s">
        <v>919</v>
      </c>
      <c r="M5" s="223" t="s">
        <v>920</v>
      </c>
      <c r="N5" s="223" t="s">
        <v>917</v>
      </c>
      <c r="O5" s="223" t="s">
        <v>918</v>
      </c>
      <c r="P5" s="223" t="s">
        <v>919</v>
      </c>
      <c r="Q5" s="224" t="s">
        <v>920</v>
      </c>
      <c r="R5" s="1500"/>
    </row>
    <row r="6" spans="1:18" s="2" customFormat="1" ht="23.25" customHeight="1">
      <c r="A6" s="1506"/>
      <c r="B6" s="226" t="s">
        <v>921</v>
      </c>
      <c r="C6" s="226" t="s">
        <v>922</v>
      </c>
      <c r="D6" s="226" t="s">
        <v>922</v>
      </c>
      <c r="E6" s="226" t="s">
        <v>922</v>
      </c>
      <c r="F6" s="226" t="s">
        <v>921</v>
      </c>
      <c r="G6" s="226" t="s">
        <v>922</v>
      </c>
      <c r="H6" s="226" t="s">
        <v>922</v>
      </c>
      <c r="I6" s="226" t="s">
        <v>922</v>
      </c>
      <c r="J6" s="226" t="s">
        <v>921</v>
      </c>
      <c r="K6" s="226" t="s">
        <v>922</v>
      </c>
      <c r="L6" s="226" t="s">
        <v>922</v>
      </c>
      <c r="M6" s="226" t="s">
        <v>922</v>
      </c>
      <c r="N6" s="226" t="s">
        <v>921</v>
      </c>
      <c r="O6" s="226" t="s">
        <v>922</v>
      </c>
      <c r="P6" s="226" t="s">
        <v>922</v>
      </c>
      <c r="Q6" s="227" t="s">
        <v>922</v>
      </c>
      <c r="R6" s="1501"/>
    </row>
    <row r="7" spans="1:18" s="615" customFormat="1" ht="45" customHeight="1">
      <c r="A7" s="624" t="s">
        <v>692</v>
      </c>
      <c r="B7" s="612">
        <v>12059480</v>
      </c>
      <c r="C7" s="613">
        <v>4254320</v>
      </c>
      <c r="D7" s="613">
        <v>7479880</v>
      </c>
      <c r="E7" s="613">
        <v>325280</v>
      </c>
      <c r="F7" s="1067">
        <v>23200</v>
      </c>
      <c r="G7" s="1067">
        <v>20120</v>
      </c>
      <c r="H7" s="1067">
        <v>3080</v>
      </c>
      <c r="I7" s="1066">
        <v>0</v>
      </c>
      <c r="J7" s="1066">
        <v>0</v>
      </c>
      <c r="K7" s="1066">
        <v>0</v>
      </c>
      <c r="L7" s="1066">
        <v>0</v>
      </c>
      <c r="M7" s="1066">
        <v>0</v>
      </c>
      <c r="N7" s="613">
        <v>12036280</v>
      </c>
      <c r="O7" s="613">
        <v>4234200</v>
      </c>
      <c r="P7" s="613">
        <v>7476800</v>
      </c>
      <c r="Q7" s="614">
        <v>325280</v>
      </c>
      <c r="R7" s="625" t="s">
        <v>692</v>
      </c>
    </row>
    <row r="8" spans="1:18" s="615" customFormat="1" ht="45" customHeight="1">
      <c r="A8" s="624" t="s">
        <v>693</v>
      </c>
      <c r="B8" s="612">
        <v>14742920</v>
      </c>
      <c r="C8" s="613">
        <v>2200360</v>
      </c>
      <c r="D8" s="613">
        <v>10391080</v>
      </c>
      <c r="E8" s="613">
        <v>2151480</v>
      </c>
      <c r="F8" s="1067">
        <v>491560</v>
      </c>
      <c r="G8" s="1067">
        <v>429560</v>
      </c>
      <c r="H8" s="1067">
        <v>43560</v>
      </c>
      <c r="I8" s="1066">
        <v>18440</v>
      </c>
      <c r="J8" s="1066">
        <v>0</v>
      </c>
      <c r="K8" s="1066">
        <v>0</v>
      </c>
      <c r="L8" s="1066">
        <v>0</v>
      </c>
      <c r="M8" s="1066">
        <v>0</v>
      </c>
      <c r="N8" s="613">
        <v>14251360</v>
      </c>
      <c r="O8" s="613">
        <v>1770800</v>
      </c>
      <c r="P8" s="613">
        <v>10347520</v>
      </c>
      <c r="Q8" s="614">
        <v>2133040</v>
      </c>
      <c r="R8" s="625" t="s">
        <v>693</v>
      </c>
    </row>
    <row r="9" spans="1:18" s="615" customFormat="1" ht="45" customHeight="1">
      <c r="A9" s="624" t="s">
        <v>694</v>
      </c>
      <c r="B9" s="612">
        <v>11188600</v>
      </c>
      <c r="C9" s="613">
        <v>1409360</v>
      </c>
      <c r="D9" s="613">
        <v>7694120</v>
      </c>
      <c r="E9" s="613">
        <v>2085120</v>
      </c>
      <c r="F9" s="1066">
        <v>0</v>
      </c>
      <c r="G9" s="1066">
        <v>0</v>
      </c>
      <c r="H9" s="1066">
        <v>0</v>
      </c>
      <c r="I9" s="1066">
        <v>0</v>
      </c>
      <c r="J9" s="1066">
        <v>0</v>
      </c>
      <c r="K9" s="1066">
        <v>0</v>
      </c>
      <c r="L9" s="1066">
        <v>0</v>
      </c>
      <c r="M9" s="1066">
        <v>0</v>
      </c>
      <c r="N9" s="613">
        <v>11188600</v>
      </c>
      <c r="O9" s="613">
        <v>1409360</v>
      </c>
      <c r="P9" s="613">
        <v>7694120</v>
      </c>
      <c r="Q9" s="614">
        <v>2085120</v>
      </c>
      <c r="R9" s="625" t="s">
        <v>694</v>
      </c>
    </row>
    <row r="10" spans="1:18" s="615" customFormat="1" ht="45" customHeight="1">
      <c r="A10" s="624" t="s">
        <v>695</v>
      </c>
      <c r="B10" s="612">
        <v>8442880</v>
      </c>
      <c r="C10" s="613">
        <v>560400</v>
      </c>
      <c r="D10" s="613">
        <v>5437680</v>
      </c>
      <c r="E10" s="613">
        <v>2444800</v>
      </c>
      <c r="F10" s="1066">
        <v>0</v>
      </c>
      <c r="G10" s="1066">
        <v>0</v>
      </c>
      <c r="H10" s="1066">
        <v>0</v>
      </c>
      <c r="I10" s="1066">
        <v>0</v>
      </c>
      <c r="J10" s="1066">
        <v>0</v>
      </c>
      <c r="K10" s="1066">
        <v>0</v>
      </c>
      <c r="L10" s="1066">
        <v>0</v>
      </c>
      <c r="M10" s="1066">
        <v>0</v>
      </c>
      <c r="N10" s="613">
        <v>8442880</v>
      </c>
      <c r="O10" s="613">
        <v>560400</v>
      </c>
      <c r="P10" s="613">
        <v>5437680</v>
      </c>
      <c r="Q10" s="614">
        <v>2444800</v>
      </c>
      <c r="R10" s="625" t="s">
        <v>695</v>
      </c>
    </row>
    <row r="11" spans="1:18" s="615" customFormat="1" ht="45" customHeight="1">
      <c r="A11" s="624" t="s">
        <v>696</v>
      </c>
      <c r="B11" s="616">
        <v>7088</v>
      </c>
      <c r="C11" s="617">
        <v>1294</v>
      </c>
      <c r="D11" s="617">
        <v>4795</v>
      </c>
      <c r="E11" s="617">
        <v>998</v>
      </c>
      <c r="F11" s="1068">
        <v>64</v>
      </c>
      <c r="G11" s="1068">
        <v>54</v>
      </c>
      <c r="H11" s="1068">
        <v>10</v>
      </c>
      <c r="I11" s="1065" t="s">
        <v>923</v>
      </c>
      <c r="J11" s="1065" t="s">
        <v>923</v>
      </c>
      <c r="K11" s="1065" t="s">
        <v>923</v>
      </c>
      <c r="L11" s="1065" t="s">
        <v>923</v>
      </c>
      <c r="M11" s="1065" t="s">
        <v>923</v>
      </c>
      <c r="N11" s="617">
        <v>7023</v>
      </c>
      <c r="O11" s="617">
        <v>1239</v>
      </c>
      <c r="P11" s="617">
        <v>4785</v>
      </c>
      <c r="Q11" s="618">
        <v>998</v>
      </c>
      <c r="R11" s="625" t="s">
        <v>696</v>
      </c>
    </row>
    <row r="12" spans="1:18" s="615" customFormat="1" ht="45" customHeight="1">
      <c r="A12" s="619" t="s">
        <v>924</v>
      </c>
      <c r="B12" s="620">
        <v>6541080</v>
      </c>
      <c r="C12" s="621">
        <v>786040</v>
      </c>
      <c r="D12" s="621">
        <v>4601920</v>
      </c>
      <c r="E12" s="621">
        <v>1153120</v>
      </c>
      <c r="F12" s="1069">
        <v>80240</v>
      </c>
      <c r="G12" s="1069">
        <v>79960</v>
      </c>
      <c r="H12" s="1063" t="s">
        <v>923</v>
      </c>
      <c r="I12" s="1064">
        <v>0</v>
      </c>
      <c r="J12" s="1064">
        <v>0</v>
      </c>
      <c r="K12" s="1064">
        <v>0</v>
      </c>
      <c r="L12" s="1064">
        <v>0</v>
      </c>
      <c r="M12" s="1064">
        <v>0</v>
      </c>
      <c r="N12" s="621">
        <v>6460840</v>
      </c>
      <c r="O12" s="621">
        <v>706080</v>
      </c>
      <c r="P12" s="621">
        <v>4601640</v>
      </c>
      <c r="Q12" s="621">
        <v>1153120</v>
      </c>
      <c r="R12" s="622" t="s">
        <v>924</v>
      </c>
    </row>
    <row r="13" spans="1:18" s="1072" customFormat="1" ht="15.75" customHeight="1">
      <c r="A13" s="1502" t="s">
        <v>1089</v>
      </c>
      <c r="B13" s="1502"/>
      <c r="C13" s="1502"/>
      <c r="D13" s="1502"/>
      <c r="E13" s="1502"/>
      <c r="F13" s="1071"/>
      <c r="G13" s="1071"/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0" t="s">
        <v>1088</v>
      </c>
    </row>
    <row r="14" spans="1:18" s="623" customFormat="1" ht="15.75" customHeight="1">
      <c r="A14" s="595" t="s">
        <v>925</v>
      </c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</row>
    <row r="15" spans="1:18" s="623" customFormat="1" ht="15.75" customHeight="1">
      <c r="A15" s="595" t="s">
        <v>1087</v>
      </c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</row>
    <row r="16" spans="1:18" s="623" customFormat="1" ht="15.75" customHeight="1">
      <c r="A16" s="595"/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</row>
  </sheetData>
  <mergeCells count="8">
    <mergeCell ref="R3:R6"/>
    <mergeCell ref="A13:E13"/>
    <mergeCell ref="A1:Q1"/>
    <mergeCell ref="A3:A6"/>
    <mergeCell ref="B3:E3"/>
    <mergeCell ref="F3:I3"/>
    <mergeCell ref="J3:M3"/>
    <mergeCell ref="N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100" workbookViewId="0" topLeftCell="A4">
      <selection activeCell="L9" sqref="L9"/>
    </sheetView>
  </sheetViews>
  <sheetFormatPr defaultColWidth="9.140625" defaultRowHeight="12.75"/>
  <cols>
    <col min="1" max="1" width="10.8515625" style="2" customWidth="1"/>
    <col min="2" max="2" width="9.57421875" style="2" customWidth="1"/>
    <col min="3" max="3" width="8.8515625" style="2" customWidth="1"/>
    <col min="4" max="16" width="8.28125" style="2" customWidth="1"/>
    <col min="17" max="17" width="10.28125" style="2" customWidth="1"/>
    <col min="18" max="16384" width="9.140625" style="2" customWidth="1"/>
  </cols>
  <sheetData>
    <row r="1" spans="1:16" ht="32.25" customHeight="1">
      <c r="A1" s="1451" t="s">
        <v>46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</row>
    <row r="2" spans="1:17" s="6" customFormat="1" ht="18" customHeight="1">
      <c r="A2" s="4" t="s">
        <v>703</v>
      </c>
      <c r="B2" s="4"/>
      <c r="O2" s="4"/>
      <c r="Q2" s="5" t="s">
        <v>704</v>
      </c>
    </row>
    <row r="3" spans="1:17" s="6" customFormat="1" ht="24.75" customHeight="1">
      <c r="A3" s="1275"/>
      <c r="B3" s="1234"/>
      <c r="C3" s="1453" t="s">
        <v>705</v>
      </c>
      <c r="D3" s="1454"/>
      <c r="E3" s="1234"/>
      <c r="F3" s="1423" t="s">
        <v>706</v>
      </c>
      <c r="G3" s="1454"/>
      <c r="H3" s="1234"/>
      <c r="I3" s="1423" t="s">
        <v>707</v>
      </c>
      <c r="J3" s="1454"/>
      <c r="K3" s="1234"/>
      <c r="L3" s="1423" t="s">
        <v>708</v>
      </c>
      <c r="M3" s="1454"/>
      <c r="N3" s="1234"/>
      <c r="O3" s="1423" t="s">
        <v>709</v>
      </c>
      <c r="P3" s="1423"/>
      <c r="Q3" s="1277"/>
    </row>
    <row r="4" spans="1:17" s="6" customFormat="1" ht="18" customHeight="1">
      <c r="A4" s="381" t="s">
        <v>553</v>
      </c>
      <c r="B4" s="1235"/>
      <c r="C4" s="11" t="s">
        <v>710</v>
      </c>
      <c r="D4" s="11" t="s">
        <v>711</v>
      </c>
      <c r="E4" s="1235"/>
      <c r="F4" s="11" t="s">
        <v>710</v>
      </c>
      <c r="G4" s="11" t="s">
        <v>711</v>
      </c>
      <c r="H4" s="1235"/>
      <c r="I4" s="11" t="s">
        <v>710</v>
      </c>
      <c r="J4" s="11" t="s">
        <v>711</v>
      </c>
      <c r="K4" s="1235"/>
      <c r="L4" s="11" t="s">
        <v>710</v>
      </c>
      <c r="M4" s="11" t="s">
        <v>711</v>
      </c>
      <c r="N4" s="1235"/>
      <c r="O4" s="11" t="s">
        <v>710</v>
      </c>
      <c r="P4" s="1250" t="s">
        <v>711</v>
      </c>
      <c r="Q4" s="1235" t="s">
        <v>554</v>
      </c>
    </row>
    <row r="5" spans="1:17" s="6" customFormat="1" ht="18" customHeight="1">
      <c r="A5" s="1278"/>
      <c r="B5" s="13"/>
      <c r="C5" s="13" t="s">
        <v>690</v>
      </c>
      <c r="D5" s="13" t="s">
        <v>691</v>
      </c>
      <c r="E5" s="13"/>
      <c r="F5" s="13" t="s">
        <v>690</v>
      </c>
      <c r="G5" s="13" t="s">
        <v>691</v>
      </c>
      <c r="H5" s="13"/>
      <c r="I5" s="13" t="s">
        <v>690</v>
      </c>
      <c r="J5" s="13" t="s">
        <v>691</v>
      </c>
      <c r="K5" s="13"/>
      <c r="L5" s="13" t="s">
        <v>690</v>
      </c>
      <c r="M5" s="13" t="s">
        <v>691</v>
      </c>
      <c r="N5" s="13"/>
      <c r="O5" s="13" t="s">
        <v>690</v>
      </c>
      <c r="P5" s="1236" t="s">
        <v>691</v>
      </c>
      <c r="Q5" s="1279"/>
    </row>
    <row r="6" spans="1:17" s="479" customFormat="1" ht="19.5" customHeight="1">
      <c r="A6" s="477" t="s">
        <v>692</v>
      </c>
      <c r="B6" s="487">
        <v>131404</v>
      </c>
      <c r="C6" s="487">
        <v>65458</v>
      </c>
      <c r="D6" s="487">
        <v>65947</v>
      </c>
      <c r="E6" s="487">
        <v>22331</v>
      </c>
      <c r="F6" s="487">
        <v>11853</v>
      </c>
      <c r="G6" s="488">
        <v>10478</v>
      </c>
      <c r="H6" s="487">
        <v>8501</v>
      </c>
      <c r="I6" s="487">
        <v>4380</v>
      </c>
      <c r="J6" s="487">
        <v>4121</v>
      </c>
      <c r="K6" s="487">
        <v>17930</v>
      </c>
      <c r="L6" s="487">
        <v>9982</v>
      </c>
      <c r="M6" s="487">
        <v>7947</v>
      </c>
      <c r="N6" s="487">
        <v>16199</v>
      </c>
      <c r="O6" s="487">
        <v>8871</v>
      </c>
      <c r="P6" s="487">
        <v>7328</v>
      </c>
      <c r="Q6" s="480" t="s">
        <v>692</v>
      </c>
    </row>
    <row r="7" spans="1:17" s="479" customFormat="1" ht="19.5" customHeight="1">
      <c r="A7" s="481" t="s">
        <v>693</v>
      </c>
      <c r="B7" s="487">
        <v>118709</v>
      </c>
      <c r="C7" s="487">
        <v>58620</v>
      </c>
      <c r="D7" s="487">
        <v>60089</v>
      </c>
      <c r="E7" s="487">
        <v>20514</v>
      </c>
      <c r="F7" s="487">
        <v>10621</v>
      </c>
      <c r="G7" s="488">
        <v>9893</v>
      </c>
      <c r="H7" s="487">
        <v>7704</v>
      </c>
      <c r="I7" s="487">
        <v>3743</v>
      </c>
      <c r="J7" s="487">
        <v>3961</v>
      </c>
      <c r="K7" s="487">
        <v>14421</v>
      </c>
      <c r="L7" s="487">
        <v>7677</v>
      </c>
      <c r="M7" s="487">
        <v>6744</v>
      </c>
      <c r="N7" s="487">
        <v>14190</v>
      </c>
      <c r="O7" s="487">
        <v>7979</v>
      </c>
      <c r="P7" s="487">
        <v>6211</v>
      </c>
      <c r="Q7" s="480" t="s">
        <v>693</v>
      </c>
    </row>
    <row r="8" spans="1:17" s="479" customFormat="1" ht="19.5" customHeight="1">
      <c r="A8" s="481" t="s">
        <v>694</v>
      </c>
      <c r="B8" s="487">
        <v>116967</v>
      </c>
      <c r="C8" s="487">
        <v>58327</v>
      </c>
      <c r="D8" s="487">
        <v>58640</v>
      </c>
      <c r="E8" s="487">
        <v>20195</v>
      </c>
      <c r="F8" s="487">
        <v>10556</v>
      </c>
      <c r="G8" s="488">
        <v>9639</v>
      </c>
      <c r="H8" s="487">
        <v>6571</v>
      </c>
      <c r="I8" s="487">
        <v>3160</v>
      </c>
      <c r="J8" s="487">
        <v>3411</v>
      </c>
      <c r="K8" s="487">
        <v>13755</v>
      </c>
      <c r="L8" s="487">
        <v>7570</v>
      </c>
      <c r="M8" s="487">
        <v>6184</v>
      </c>
      <c r="N8" s="487">
        <v>13816</v>
      </c>
      <c r="O8" s="487">
        <v>7958</v>
      </c>
      <c r="P8" s="487">
        <v>5858</v>
      </c>
      <c r="Q8" s="480" t="s">
        <v>694</v>
      </c>
    </row>
    <row r="9" spans="1:17" s="479" customFormat="1" ht="19.5" customHeight="1">
      <c r="A9" s="481" t="s">
        <v>695</v>
      </c>
      <c r="B9" s="487">
        <v>109955</v>
      </c>
      <c r="C9" s="487">
        <v>54204</v>
      </c>
      <c r="D9" s="487">
        <v>55751</v>
      </c>
      <c r="E9" s="487">
        <v>18573</v>
      </c>
      <c r="F9" s="487">
        <v>9635</v>
      </c>
      <c r="G9" s="488">
        <v>8938</v>
      </c>
      <c r="H9" s="487">
        <v>6311</v>
      </c>
      <c r="I9" s="487">
        <v>2962</v>
      </c>
      <c r="J9" s="487">
        <v>3349</v>
      </c>
      <c r="K9" s="487">
        <v>11559</v>
      </c>
      <c r="L9" s="487">
        <v>5781</v>
      </c>
      <c r="M9" s="487">
        <v>5778</v>
      </c>
      <c r="N9" s="487">
        <v>13259</v>
      </c>
      <c r="O9" s="487">
        <v>7823</v>
      </c>
      <c r="P9" s="487">
        <v>5436</v>
      </c>
      <c r="Q9" s="480" t="s">
        <v>695</v>
      </c>
    </row>
    <row r="10" spans="1:17" s="479" customFormat="1" ht="19.5" customHeight="1">
      <c r="A10" s="481" t="s">
        <v>696</v>
      </c>
      <c r="B10" s="487">
        <v>110281</v>
      </c>
      <c r="C10" s="487">
        <v>54899</v>
      </c>
      <c r="D10" s="487">
        <v>55382</v>
      </c>
      <c r="E10" s="487">
        <v>17895</v>
      </c>
      <c r="F10" s="1240" t="s">
        <v>712</v>
      </c>
      <c r="G10" s="1091" t="s">
        <v>712</v>
      </c>
      <c r="H10" s="487">
        <v>17830</v>
      </c>
      <c r="I10" s="1240" t="s">
        <v>712</v>
      </c>
      <c r="J10" s="1240" t="s">
        <v>712</v>
      </c>
      <c r="K10" s="1240" t="s">
        <v>712</v>
      </c>
      <c r="L10" s="1240" t="s">
        <v>712</v>
      </c>
      <c r="M10" s="1240" t="s">
        <v>712</v>
      </c>
      <c r="N10" s="487">
        <v>12908</v>
      </c>
      <c r="O10" s="1240" t="s">
        <v>712</v>
      </c>
      <c r="P10" s="1240" t="s">
        <v>712</v>
      </c>
      <c r="Q10" s="480" t="s">
        <v>696</v>
      </c>
    </row>
    <row r="11" spans="1:17" s="467" customFormat="1" ht="19.5" customHeight="1">
      <c r="A11" s="832" t="s">
        <v>698</v>
      </c>
      <c r="B11" s="489">
        <v>105103</v>
      </c>
      <c r="C11" s="489">
        <v>51949</v>
      </c>
      <c r="D11" s="489">
        <v>53154</v>
      </c>
      <c r="E11" s="489">
        <v>16641</v>
      </c>
      <c r="F11" s="489">
        <v>8957</v>
      </c>
      <c r="G11" s="489">
        <v>7684</v>
      </c>
      <c r="H11" s="489">
        <v>5945</v>
      </c>
      <c r="I11" s="489">
        <v>3142</v>
      </c>
      <c r="J11" s="489">
        <v>2804</v>
      </c>
      <c r="K11" s="489">
        <v>8750</v>
      </c>
      <c r="L11" s="489">
        <v>4771</v>
      </c>
      <c r="M11" s="489">
        <v>3979</v>
      </c>
      <c r="N11" s="489">
        <v>11670</v>
      </c>
      <c r="O11" s="489">
        <v>6516</v>
      </c>
      <c r="P11" s="489">
        <v>5154</v>
      </c>
      <c r="Q11" s="483" t="s">
        <v>698</v>
      </c>
    </row>
    <row r="12" spans="1:16" s="479" customFormat="1" ht="15" customHeight="1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</row>
    <row r="13" spans="1:17" s="6" customFormat="1" ht="29.25" customHeight="1">
      <c r="A13" s="1276"/>
      <c r="B13" s="1234"/>
      <c r="C13" s="1423" t="s">
        <v>713</v>
      </c>
      <c r="D13" s="1454"/>
      <c r="E13" s="1234"/>
      <c r="F13" s="1423" t="s">
        <v>714</v>
      </c>
      <c r="G13" s="1454"/>
      <c r="H13" s="1234"/>
      <c r="I13" s="1423" t="s">
        <v>715</v>
      </c>
      <c r="J13" s="1454"/>
      <c r="K13" s="1234"/>
      <c r="L13" s="1423" t="s">
        <v>716</v>
      </c>
      <c r="M13" s="1454"/>
      <c r="N13" s="1234"/>
      <c r="O13" s="1423" t="s">
        <v>717</v>
      </c>
      <c r="P13" s="1423"/>
      <c r="Q13" s="1277"/>
    </row>
    <row r="14" spans="1:17" s="6" customFormat="1" ht="28.5" customHeight="1">
      <c r="A14" s="381" t="s">
        <v>553</v>
      </c>
      <c r="B14" s="1235"/>
      <c r="C14" s="11" t="s">
        <v>710</v>
      </c>
      <c r="D14" s="11" t="s">
        <v>711</v>
      </c>
      <c r="E14" s="1235"/>
      <c r="F14" s="11" t="s">
        <v>710</v>
      </c>
      <c r="G14" s="11" t="s">
        <v>711</v>
      </c>
      <c r="H14" s="1235"/>
      <c r="I14" s="11" t="s">
        <v>710</v>
      </c>
      <c r="J14" s="11" t="s">
        <v>711</v>
      </c>
      <c r="K14" s="1235"/>
      <c r="L14" s="11" t="s">
        <v>710</v>
      </c>
      <c r="M14" s="11" t="s">
        <v>711</v>
      </c>
      <c r="N14" s="1235"/>
      <c r="O14" s="11" t="s">
        <v>710</v>
      </c>
      <c r="P14" s="1250" t="s">
        <v>711</v>
      </c>
      <c r="Q14" s="1235" t="s">
        <v>554</v>
      </c>
    </row>
    <row r="15" spans="1:17" s="6" customFormat="1" ht="28.5" customHeight="1">
      <c r="A15" s="10"/>
      <c r="B15" s="13"/>
      <c r="C15" s="13" t="s">
        <v>690</v>
      </c>
      <c r="D15" s="13" t="s">
        <v>691</v>
      </c>
      <c r="E15" s="13"/>
      <c r="F15" s="13" t="s">
        <v>690</v>
      </c>
      <c r="G15" s="13" t="s">
        <v>691</v>
      </c>
      <c r="H15" s="13"/>
      <c r="I15" s="13" t="s">
        <v>690</v>
      </c>
      <c r="J15" s="13" t="s">
        <v>691</v>
      </c>
      <c r="K15" s="13"/>
      <c r="L15" s="13" t="s">
        <v>690</v>
      </c>
      <c r="M15" s="13" t="s">
        <v>691</v>
      </c>
      <c r="N15" s="13"/>
      <c r="O15" s="13" t="s">
        <v>690</v>
      </c>
      <c r="P15" s="1236" t="s">
        <v>691</v>
      </c>
      <c r="Q15" s="1279"/>
    </row>
    <row r="16" spans="1:17" s="479" customFormat="1" ht="19.5" customHeight="1">
      <c r="A16" s="477" t="s">
        <v>692</v>
      </c>
      <c r="B16" s="487">
        <v>16001</v>
      </c>
      <c r="C16" s="487">
        <v>7841</v>
      </c>
      <c r="D16" s="487">
        <v>8161</v>
      </c>
      <c r="E16" s="487">
        <v>20679</v>
      </c>
      <c r="F16" s="487">
        <v>10338</v>
      </c>
      <c r="G16" s="488">
        <v>10341</v>
      </c>
      <c r="H16" s="487">
        <v>10647</v>
      </c>
      <c r="I16" s="487">
        <v>4642</v>
      </c>
      <c r="J16" s="487">
        <v>6005</v>
      </c>
      <c r="K16" s="487">
        <v>9010</v>
      </c>
      <c r="L16" s="487">
        <v>3999</v>
      </c>
      <c r="M16" s="487">
        <v>5011</v>
      </c>
      <c r="N16" s="487">
        <v>10106</v>
      </c>
      <c r="O16" s="487">
        <v>3552</v>
      </c>
      <c r="P16" s="487">
        <v>6554</v>
      </c>
      <c r="Q16" s="480" t="s">
        <v>692</v>
      </c>
    </row>
    <row r="17" spans="1:17" s="479" customFormat="1" ht="19.5" customHeight="1">
      <c r="A17" s="481" t="s">
        <v>693</v>
      </c>
      <c r="B17" s="487">
        <v>15532</v>
      </c>
      <c r="C17" s="487">
        <v>7636</v>
      </c>
      <c r="D17" s="487">
        <v>7896</v>
      </c>
      <c r="E17" s="487">
        <v>17534</v>
      </c>
      <c r="F17" s="487">
        <v>8252</v>
      </c>
      <c r="G17" s="488">
        <v>9281</v>
      </c>
      <c r="H17" s="487">
        <v>11469</v>
      </c>
      <c r="I17" s="487">
        <v>5297</v>
      </c>
      <c r="J17" s="487">
        <v>6172</v>
      </c>
      <c r="K17" s="487">
        <v>8904</v>
      </c>
      <c r="L17" s="487">
        <v>4483</v>
      </c>
      <c r="M17" s="487">
        <v>4421</v>
      </c>
      <c r="N17" s="487">
        <v>8442</v>
      </c>
      <c r="O17" s="487">
        <v>2932</v>
      </c>
      <c r="P17" s="487">
        <v>5508</v>
      </c>
      <c r="Q17" s="480" t="s">
        <v>693</v>
      </c>
    </row>
    <row r="18" spans="1:17" s="479" customFormat="1" ht="19.5" customHeight="1">
      <c r="A18" s="481" t="s">
        <v>694</v>
      </c>
      <c r="B18" s="487">
        <v>15875</v>
      </c>
      <c r="C18" s="487">
        <v>7729</v>
      </c>
      <c r="D18" s="487">
        <v>8145</v>
      </c>
      <c r="E18" s="487">
        <v>16479</v>
      </c>
      <c r="F18" s="487">
        <v>7866</v>
      </c>
      <c r="G18" s="488">
        <v>8614</v>
      </c>
      <c r="H18" s="487">
        <v>10175</v>
      </c>
      <c r="I18" s="487">
        <v>4474</v>
      </c>
      <c r="J18" s="487">
        <v>5701</v>
      </c>
      <c r="K18" s="487">
        <v>10473</v>
      </c>
      <c r="L18" s="487">
        <v>5203</v>
      </c>
      <c r="M18" s="487">
        <v>5269</v>
      </c>
      <c r="N18" s="487">
        <v>9630</v>
      </c>
      <c r="O18" s="487">
        <v>3811</v>
      </c>
      <c r="P18" s="487">
        <v>5818</v>
      </c>
      <c r="Q18" s="480" t="s">
        <v>694</v>
      </c>
    </row>
    <row r="19" spans="1:17" s="479" customFormat="1" ht="19.5" customHeight="1">
      <c r="A19" s="481" t="s">
        <v>695</v>
      </c>
      <c r="B19" s="487">
        <v>14954</v>
      </c>
      <c r="C19" s="487">
        <v>7177</v>
      </c>
      <c r="D19" s="487">
        <v>7777</v>
      </c>
      <c r="E19" s="487">
        <v>15937</v>
      </c>
      <c r="F19" s="487">
        <v>7956</v>
      </c>
      <c r="G19" s="488">
        <v>7981</v>
      </c>
      <c r="H19" s="487">
        <v>9154</v>
      </c>
      <c r="I19" s="487">
        <v>3937</v>
      </c>
      <c r="J19" s="487">
        <v>5217</v>
      </c>
      <c r="K19" s="487">
        <v>11341</v>
      </c>
      <c r="L19" s="487">
        <v>5399</v>
      </c>
      <c r="M19" s="487">
        <v>5942</v>
      </c>
      <c r="N19" s="487">
        <v>8868</v>
      </c>
      <c r="O19" s="487">
        <v>3534</v>
      </c>
      <c r="P19" s="487">
        <v>5334</v>
      </c>
      <c r="Q19" s="480" t="s">
        <v>695</v>
      </c>
    </row>
    <row r="20" spans="1:17" s="479" customFormat="1" ht="19.5" customHeight="1">
      <c r="A20" s="481" t="s">
        <v>696</v>
      </c>
      <c r="B20" s="487">
        <v>15302</v>
      </c>
      <c r="C20" s="1240" t="s">
        <v>1330</v>
      </c>
      <c r="D20" s="1240" t="s">
        <v>1330</v>
      </c>
      <c r="E20" s="487">
        <v>16337</v>
      </c>
      <c r="F20" s="1240" t="s">
        <v>1330</v>
      </c>
      <c r="G20" s="1091" t="s">
        <v>1330</v>
      </c>
      <c r="H20" s="487">
        <v>18727</v>
      </c>
      <c r="I20" s="1240" t="s">
        <v>1330</v>
      </c>
      <c r="J20" s="1240" t="s">
        <v>1330</v>
      </c>
      <c r="K20" s="1240" t="s">
        <v>1330</v>
      </c>
      <c r="L20" s="1240" t="s">
        <v>1330</v>
      </c>
      <c r="M20" s="1240" t="s">
        <v>1330</v>
      </c>
      <c r="N20" s="487">
        <v>11282</v>
      </c>
      <c r="O20" s="1240" t="s">
        <v>1330</v>
      </c>
      <c r="P20" s="1240" t="s">
        <v>1330</v>
      </c>
      <c r="Q20" s="480" t="s">
        <v>696</v>
      </c>
    </row>
    <row r="21" spans="1:17" s="467" customFormat="1" ht="19.5" customHeight="1">
      <c r="A21" s="832" t="s">
        <v>698</v>
      </c>
      <c r="B21" s="489">
        <v>14429</v>
      </c>
      <c r="C21" s="489">
        <v>6925</v>
      </c>
      <c r="D21" s="489">
        <v>7504</v>
      </c>
      <c r="E21" s="489">
        <v>14918</v>
      </c>
      <c r="F21" s="489">
        <v>7284</v>
      </c>
      <c r="G21" s="489">
        <v>7634</v>
      </c>
      <c r="H21" s="489">
        <v>9791</v>
      </c>
      <c r="I21" s="489">
        <v>5142</v>
      </c>
      <c r="J21" s="489">
        <v>4650</v>
      </c>
      <c r="K21" s="489">
        <v>9245</v>
      </c>
      <c r="L21" s="489">
        <v>4200</v>
      </c>
      <c r="M21" s="489">
        <v>5046</v>
      </c>
      <c r="N21" s="489">
        <v>13712</v>
      </c>
      <c r="O21" s="489">
        <v>5013</v>
      </c>
      <c r="P21" s="489">
        <v>8699</v>
      </c>
      <c r="Q21" s="483" t="s">
        <v>698</v>
      </c>
    </row>
    <row r="22" spans="1:15" s="1268" customFormat="1" ht="15.75" customHeight="1">
      <c r="A22" s="1266" t="s">
        <v>950</v>
      </c>
      <c r="B22" s="1267"/>
      <c r="C22" s="1267"/>
      <c r="D22" s="1267"/>
      <c r="E22" s="1267"/>
      <c r="G22" s="1269" t="s">
        <v>701</v>
      </c>
      <c r="M22" s="1270" t="s">
        <v>700</v>
      </c>
      <c r="O22" s="1267"/>
    </row>
    <row r="23" spans="1:16" s="1272" customFormat="1" ht="15.75" customHeight="1">
      <c r="A23" s="1271" t="s">
        <v>555</v>
      </c>
      <c r="B23" s="1271"/>
      <c r="C23" s="1271"/>
      <c r="D23" s="1271"/>
      <c r="E23" s="1271"/>
      <c r="M23" s="1272" t="s">
        <v>718</v>
      </c>
      <c r="O23" s="1271"/>
      <c r="P23" s="1273"/>
    </row>
    <row r="24" spans="1:8" s="1268" customFormat="1" ht="15.75" customHeight="1">
      <c r="A24" s="1268" t="s">
        <v>556</v>
      </c>
      <c r="F24" s="1274"/>
      <c r="H24" s="1274"/>
    </row>
    <row r="25" s="1268" customFormat="1" ht="15.75" customHeight="1">
      <c r="A25" s="1268" t="s">
        <v>45</v>
      </c>
    </row>
    <row r="26" spans="1:5" ht="14.25">
      <c r="A26" s="6" t="s">
        <v>701</v>
      </c>
      <c r="B26" s="6"/>
      <c r="C26" s="6"/>
      <c r="D26" s="6"/>
      <c r="E26" s="6"/>
    </row>
  </sheetData>
  <mergeCells count="11">
    <mergeCell ref="O13:P13"/>
    <mergeCell ref="C13:D13"/>
    <mergeCell ref="F13:G13"/>
    <mergeCell ref="I13:J13"/>
    <mergeCell ref="L13:M13"/>
    <mergeCell ref="A1:P1"/>
    <mergeCell ref="C3:D3"/>
    <mergeCell ref="F3:G3"/>
    <mergeCell ref="I3:J3"/>
    <mergeCell ref="L3:M3"/>
    <mergeCell ref="O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H22" sqref="H22"/>
    </sheetView>
  </sheetViews>
  <sheetFormatPr defaultColWidth="9.140625" defaultRowHeight="12.75"/>
  <cols>
    <col min="1" max="1" width="13.57421875" style="58" customWidth="1"/>
    <col min="2" max="2" width="9.57421875" style="58" customWidth="1"/>
    <col min="3" max="4" width="9.140625" style="58" customWidth="1"/>
    <col min="5" max="6" width="10.421875" style="58" customWidth="1"/>
    <col min="7" max="8" width="11.8515625" style="58" customWidth="1"/>
    <col min="9" max="10" width="11.00390625" style="58" customWidth="1"/>
    <col min="11" max="11" width="12.421875" style="58" customWidth="1"/>
    <col min="12" max="12" width="19.28125" style="58" customWidth="1"/>
    <col min="13" max="16384" width="9.140625" style="58" customWidth="1"/>
  </cols>
  <sheetData>
    <row r="1" spans="1:12" s="2" customFormat="1" ht="32.25" customHeight="1">
      <c r="A1" s="1408" t="s">
        <v>582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</row>
    <row r="2" spans="1:12" s="6" customFormat="1" ht="15" customHeight="1">
      <c r="A2" s="229" t="s">
        <v>342</v>
      </c>
      <c r="L2" s="59" t="s">
        <v>343</v>
      </c>
    </row>
    <row r="3" spans="1:12" s="41" customFormat="1" ht="12" customHeight="1">
      <c r="A3" s="92"/>
      <c r="B3" s="174" t="s">
        <v>344</v>
      </c>
      <c r="C3" s="93" t="s">
        <v>345</v>
      </c>
      <c r="D3" s="1495" t="s">
        <v>346</v>
      </c>
      <c r="E3" s="1479"/>
      <c r="F3" s="1516"/>
      <c r="G3" s="1517" t="s">
        <v>347</v>
      </c>
      <c r="H3" s="1479"/>
      <c r="I3" s="1479"/>
      <c r="J3" s="1479"/>
      <c r="K3" s="1516"/>
      <c r="L3" s="50"/>
    </row>
    <row r="4" spans="1:12" s="41" customFormat="1" ht="12" customHeight="1">
      <c r="A4" s="205"/>
      <c r="B4" s="52"/>
      <c r="C4" s="53"/>
      <c r="D4" s="1388" t="s">
        <v>348</v>
      </c>
      <c r="E4" s="1482"/>
      <c r="F4" s="1410"/>
      <c r="G4" s="1388" t="s">
        <v>349</v>
      </c>
      <c r="H4" s="1482"/>
      <c r="I4" s="1482"/>
      <c r="J4" s="1482"/>
      <c r="K4" s="1410"/>
      <c r="L4" s="176"/>
    </row>
    <row r="5" spans="1:12" s="41" customFormat="1" ht="15" customHeight="1">
      <c r="A5" s="235" t="s">
        <v>561</v>
      </c>
      <c r="B5" s="52" t="s">
        <v>350</v>
      </c>
      <c r="C5" s="53"/>
      <c r="D5" s="93" t="s">
        <v>351</v>
      </c>
      <c r="E5" s="93" t="s">
        <v>352</v>
      </c>
      <c r="F5" s="93" t="s">
        <v>353</v>
      </c>
      <c r="G5" s="93" t="s">
        <v>354</v>
      </c>
      <c r="H5" s="93" t="s">
        <v>355</v>
      </c>
      <c r="I5" s="93" t="s">
        <v>356</v>
      </c>
      <c r="J5" s="93" t="s">
        <v>357</v>
      </c>
      <c r="K5" s="93" t="s">
        <v>358</v>
      </c>
      <c r="L5" s="176" t="s">
        <v>554</v>
      </c>
    </row>
    <row r="6" spans="1:12" s="41" customFormat="1" ht="11.25" customHeight="1">
      <c r="A6" s="205"/>
      <c r="B6" s="52" t="s">
        <v>359</v>
      </c>
      <c r="C6" s="53"/>
      <c r="D6" s="53"/>
      <c r="E6" s="53"/>
      <c r="F6" s="53"/>
      <c r="G6" s="53"/>
      <c r="H6" s="53"/>
      <c r="I6" s="53"/>
      <c r="J6" s="53"/>
      <c r="K6" s="53" t="s">
        <v>360</v>
      </c>
      <c r="L6" s="176"/>
    </row>
    <row r="7" spans="1:12" s="41" customFormat="1" ht="24" customHeight="1">
      <c r="A7" s="94"/>
      <c r="B7" s="55" t="s">
        <v>361</v>
      </c>
      <c r="C7" s="56" t="s">
        <v>362</v>
      </c>
      <c r="D7" s="56" t="s">
        <v>363</v>
      </c>
      <c r="E7" s="56" t="s">
        <v>364</v>
      </c>
      <c r="F7" s="56" t="s">
        <v>365</v>
      </c>
      <c r="G7" s="56" t="s">
        <v>366</v>
      </c>
      <c r="H7" s="56" t="s">
        <v>367</v>
      </c>
      <c r="I7" s="239" t="s">
        <v>583</v>
      </c>
      <c r="J7" s="56" t="s">
        <v>368</v>
      </c>
      <c r="K7" s="56" t="s">
        <v>369</v>
      </c>
      <c r="L7" s="57"/>
    </row>
    <row r="8" spans="1:12" s="629" customFormat="1" ht="15" customHeight="1">
      <c r="A8" s="627" t="s">
        <v>692</v>
      </c>
      <c r="B8" s="1077">
        <v>42</v>
      </c>
      <c r="C8" s="628">
        <v>66594</v>
      </c>
      <c r="D8" s="628">
        <v>1562</v>
      </c>
      <c r="E8" s="1077">
        <v>1208</v>
      </c>
      <c r="F8" s="1077">
        <v>354</v>
      </c>
      <c r="G8" s="628">
        <v>614983</v>
      </c>
      <c r="H8" s="628">
        <v>197850</v>
      </c>
      <c r="I8" s="628">
        <v>92696</v>
      </c>
      <c r="J8" s="628">
        <v>45773</v>
      </c>
      <c r="K8" s="1078">
        <v>818</v>
      </c>
      <c r="L8" s="546" t="s">
        <v>692</v>
      </c>
    </row>
    <row r="9" spans="1:12" s="629" customFormat="1" ht="15" customHeight="1">
      <c r="A9" s="627" t="s">
        <v>693</v>
      </c>
      <c r="B9" s="1077">
        <v>43</v>
      </c>
      <c r="C9" s="628">
        <v>67243</v>
      </c>
      <c r="D9" s="628">
        <v>1581</v>
      </c>
      <c r="E9" s="1077">
        <v>1230</v>
      </c>
      <c r="F9" s="1077">
        <v>351</v>
      </c>
      <c r="G9" s="628">
        <v>643231</v>
      </c>
      <c r="H9" s="628">
        <v>202355</v>
      </c>
      <c r="I9" s="628">
        <v>102809</v>
      </c>
      <c r="J9" s="628">
        <v>43852</v>
      </c>
      <c r="K9" s="1078">
        <v>931</v>
      </c>
      <c r="L9" s="546" t="s">
        <v>693</v>
      </c>
    </row>
    <row r="10" spans="1:12" s="629" customFormat="1" ht="15" customHeight="1">
      <c r="A10" s="627" t="s">
        <v>694</v>
      </c>
      <c r="B10" s="1077">
        <v>43</v>
      </c>
      <c r="C10" s="628">
        <v>66531</v>
      </c>
      <c r="D10" s="628">
        <v>1761</v>
      </c>
      <c r="E10" s="1077">
        <v>1263</v>
      </c>
      <c r="F10" s="1077">
        <v>498</v>
      </c>
      <c r="G10" s="628">
        <v>684833</v>
      </c>
      <c r="H10" s="628">
        <v>236833</v>
      </c>
      <c r="I10" s="628">
        <v>117364</v>
      </c>
      <c r="J10" s="628">
        <v>57581</v>
      </c>
      <c r="K10" s="1078">
        <v>950</v>
      </c>
      <c r="L10" s="546" t="s">
        <v>694</v>
      </c>
    </row>
    <row r="11" spans="1:12" s="629" customFormat="1" ht="15" customHeight="1">
      <c r="A11" s="627" t="s">
        <v>695</v>
      </c>
      <c r="B11" s="1077">
        <v>43</v>
      </c>
      <c r="C11" s="628">
        <v>66316</v>
      </c>
      <c r="D11" s="628">
        <v>1810</v>
      </c>
      <c r="E11" s="1077">
        <v>1308</v>
      </c>
      <c r="F11" s="1077">
        <v>502</v>
      </c>
      <c r="G11" s="628">
        <v>765446</v>
      </c>
      <c r="H11" s="628">
        <v>254564</v>
      </c>
      <c r="I11" s="628">
        <v>140199</v>
      </c>
      <c r="J11" s="628">
        <v>56205</v>
      </c>
      <c r="K11" s="1078">
        <v>833</v>
      </c>
      <c r="L11" s="546" t="s">
        <v>695</v>
      </c>
    </row>
    <row r="12" spans="1:12" s="629" customFormat="1" ht="15" customHeight="1">
      <c r="A12" s="627" t="s">
        <v>696</v>
      </c>
      <c r="B12" s="1077">
        <v>45</v>
      </c>
      <c r="C12" s="628">
        <v>67618</v>
      </c>
      <c r="D12" s="628">
        <v>2545</v>
      </c>
      <c r="E12" s="1077">
        <v>1695</v>
      </c>
      <c r="F12" s="1077">
        <v>850</v>
      </c>
      <c r="G12" s="628">
        <v>770494</v>
      </c>
      <c r="H12" s="628">
        <v>269945</v>
      </c>
      <c r="I12" s="628">
        <v>141051</v>
      </c>
      <c r="J12" s="628">
        <v>58301</v>
      </c>
      <c r="K12" s="1078">
        <v>1094</v>
      </c>
      <c r="L12" s="546" t="s">
        <v>696</v>
      </c>
    </row>
    <row r="13" spans="1:12" s="494" customFormat="1" ht="15" customHeight="1">
      <c r="A13" s="630" t="s">
        <v>370</v>
      </c>
      <c r="B13" s="876">
        <v>42</v>
      </c>
      <c r="C13" s="631">
        <v>67877</v>
      </c>
      <c r="D13" s="631">
        <f>SUM(E13:F13)</f>
        <v>2658</v>
      </c>
      <c r="E13" s="876">
        <v>1717</v>
      </c>
      <c r="F13" s="876">
        <v>941</v>
      </c>
      <c r="G13" s="631">
        <v>821356</v>
      </c>
      <c r="H13" s="631">
        <v>311698</v>
      </c>
      <c r="I13" s="631">
        <v>154531</v>
      </c>
      <c r="J13" s="631">
        <v>65116</v>
      </c>
      <c r="K13" s="1079">
        <v>891</v>
      </c>
      <c r="L13" s="632" t="s">
        <v>370</v>
      </c>
    </row>
    <row r="14" spans="1:12" s="629" customFormat="1" ht="15" customHeight="1">
      <c r="A14" s="633" t="s">
        <v>371</v>
      </c>
      <c r="B14" s="1082">
        <v>18</v>
      </c>
      <c r="C14" s="1085" t="s">
        <v>1139</v>
      </c>
      <c r="D14" s="634">
        <v>411</v>
      </c>
      <c r="E14" s="1082">
        <v>248</v>
      </c>
      <c r="F14" s="1082">
        <v>163</v>
      </c>
      <c r="G14" s="634">
        <v>39460</v>
      </c>
      <c r="H14" s="634">
        <v>61758</v>
      </c>
      <c r="I14" s="1084">
        <v>0</v>
      </c>
      <c r="J14" s="1084">
        <v>0</v>
      </c>
      <c r="K14" s="1080">
        <v>0</v>
      </c>
      <c r="L14" s="635" t="s">
        <v>372</v>
      </c>
    </row>
    <row r="15" spans="1:12" s="629" customFormat="1" ht="15" customHeight="1">
      <c r="A15" s="633" t="s">
        <v>373</v>
      </c>
      <c r="B15" s="1082">
        <v>21</v>
      </c>
      <c r="C15" s="634">
        <v>56249</v>
      </c>
      <c r="D15" s="634">
        <v>1854</v>
      </c>
      <c r="E15" s="1082">
        <v>1189</v>
      </c>
      <c r="F15" s="1082">
        <v>665</v>
      </c>
      <c r="G15" s="634">
        <v>570354</v>
      </c>
      <c r="H15" s="634">
        <v>194147</v>
      </c>
      <c r="I15" s="634">
        <v>143699</v>
      </c>
      <c r="J15" s="634">
        <v>17504</v>
      </c>
      <c r="K15" s="1080">
        <v>891</v>
      </c>
      <c r="L15" s="635" t="s">
        <v>374</v>
      </c>
    </row>
    <row r="16" spans="1:12" s="629" customFormat="1" ht="15" customHeight="1">
      <c r="A16" s="636" t="s">
        <v>375</v>
      </c>
      <c r="B16" s="1083">
        <v>3</v>
      </c>
      <c r="C16" s="637">
        <v>11628</v>
      </c>
      <c r="D16" s="637">
        <v>393</v>
      </c>
      <c r="E16" s="1083">
        <v>280</v>
      </c>
      <c r="F16" s="1083">
        <v>113</v>
      </c>
      <c r="G16" s="637">
        <v>211542</v>
      </c>
      <c r="H16" s="637">
        <v>55793</v>
      </c>
      <c r="I16" s="637">
        <v>10832</v>
      </c>
      <c r="J16" s="637">
        <v>47612</v>
      </c>
      <c r="K16" s="1081">
        <v>0</v>
      </c>
      <c r="L16" s="638" t="s">
        <v>376</v>
      </c>
    </row>
    <row r="17" s="41" customFormat="1" ht="7.5" customHeight="1"/>
    <row r="18" spans="1:12" s="41" customFormat="1" ht="13.5" customHeight="1">
      <c r="A18" s="92"/>
      <c r="B18" s="1517" t="s">
        <v>377</v>
      </c>
      <c r="C18" s="1479"/>
      <c r="D18" s="1516"/>
      <c r="E18" s="1495" t="s">
        <v>378</v>
      </c>
      <c r="F18" s="1479"/>
      <c r="G18" s="1516"/>
      <c r="H18" s="1495" t="s">
        <v>379</v>
      </c>
      <c r="I18" s="1479"/>
      <c r="J18" s="1516"/>
      <c r="K18" s="50"/>
      <c r="L18" s="404"/>
    </row>
    <row r="19" spans="1:12" s="41" customFormat="1" ht="13.5" customHeight="1">
      <c r="A19" s="205"/>
      <c r="B19" s="1388"/>
      <c r="C19" s="1482"/>
      <c r="D19" s="1410"/>
      <c r="E19" s="1388" t="s">
        <v>380</v>
      </c>
      <c r="F19" s="1482"/>
      <c r="G19" s="1410"/>
      <c r="H19" s="1388" t="s">
        <v>381</v>
      </c>
      <c r="I19" s="1482"/>
      <c r="J19" s="1410"/>
      <c r="K19" s="176"/>
      <c r="L19" s="405"/>
    </row>
    <row r="20" spans="1:12" s="41" customFormat="1" ht="15" customHeight="1">
      <c r="A20" s="235" t="s">
        <v>576</v>
      </c>
      <c r="B20" s="93" t="s">
        <v>527</v>
      </c>
      <c r="C20" s="93" t="s">
        <v>528</v>
      </c>
      <c r="D20" s="93" t="s">
        <v>529</v>
      </c>
      <c r="E20" s="93" t="s">
        <v>679</v>
      </c>
      <c r="F20" s="93" t="s">
        <v>530</v>
      </c>
      <c r="G20" s="93" t="s">
        <v>531</v>
      </c>
      <c r="H20" s="93" t="s">
        <v>679</v>
      </c>
      <c r="I20" s="93" t="s">
        <v>532</v>
      </c>
      <c r="J20" s="93" t="s">
        <v>533</v>
      </c>
      <c r="K20" s="1480" t="s">
        <v>554</v>
      </c>
      <c r="L20" s="1481"/>
    </row>
    <row r="21" spans="1:12" s="41" customFormat="1" ht="15" customHeight="1">
      <c r="A21" s="205"/>
      <c r="B21" s="53"/>
      <c r="C21" s="53"/>
      <c r="D21" s="53"/>
      <c r="E21" s="53"/>
      <c r="F21" s="53" t="s">
        <v>534</v>
      </c>
      <c r="G21" s="53" t="s">
        <v>535</v>
      </c>
      <c r="H21" s="53"/>
      <c r="I21" s="53" t="s">
        <v>536</v>
      </c>
      <c r="J21" s="53" t="s">
        <v>537</v>
      </c>
      <c r="K21" s="176"/>
      <c r="L21" s="405"/>
    </row>
    <row r="22" spans="1:12" s="41" customFormat="1" ht="24" customHeight="1">
      <c r="A22" s="94"/>
      <c r="B22" s="239" t="s">
        <v>584</v>
      </c>
      <c r="C22" s="56" t="s">
        <v>538</v>
      </c>
      <c r="D22" s="56" t="s">
        <v>307</v>
      </c>
      <c r="E22" s="56" t="s">
        <v>686</v>
      </c>
      <c r="F22" s="239" t="s">
        <v>585</v>
      </c>
      <c r="G22" s="56" t="s">
        <v>539</v>
      </c>
      <c r="H22" s="56" t="s">
        <v>686</v>
      </c>
      <c r="I22" s="56" t="s">
        <v>540</v>
      </c>
      <c r="J22" s="56" t="s">
        <v>540</v>
      </c>
      <c r="K22" s="57"/>
      <c r="L22" s="406"/>
    </row>
    <row r="23" spans="1:12" s="629" customFormat="1" ht="12" customHeight="1">
      <c r="A23" s="627" t="s">
        <v>692</v>
      </c>
      <c r="B23" s="1073">
        <v>446</v>
      </c>
      <c r="C23" s="639">
        <v>102159</v>
      </c>
      <c r="D23" s="639">
        <v>1178</v>
      </c>
      <c r="E23" s="639">
        <v>1706784</v>
      </c>
      <c r="F23" s="639">
        <v>1370465</v>
      </c>
      <c r="G23" s="639">
        <v>336319</v>
      </c>
      <c r="H23" s="639">
        <v>2805064</v>
      </c>
      <c r="I23" s="639">
        <v>1859387</v>
      </c>
      <c r="J23" s="639">
        <v>945677</v>
      </c>
      <c r="K23" s="1363" t="s">
        <v>692</v>
      </c>
      <c r="L23" s="1364"/>
    </row>
    <row r="24" spans="1:12" s="629" customFormat="1" ht="12" customHeight="1">
      <c r="A24" s="627" t="s">
        <v>693</v>
      </c>
      <c r="B24" s="1073">
        <v>414</v>
      </c>
      <c r="C24" s="639">
        <v>108619</v>
      </c>
      <c r="D24" s="639">
        <v>24442</v>
      </c>
      <c r="E24" s="639">
        <v>1821101</v>
      </c>
      <c r="F24" s="639">
        <v>1553948</v>
      </c>
      <c r="G24" s="639">
        <v>267153</v>
      </c>
      <c r="H24" s="639">
        <v>3071809</v>
      </c>
      <c r="I24" s="639">
        <v>2827887</v>
      </c>
      <c r="J24" s="639">
        <v>243922</v>
      </c>
      <c r="K24" s="1363" t="s">
        <v>693</v>
      </c>
      <c r="L24" s="1364"/>
    </row>
    <row r="25" spans="1:12" s="629" customFormat="1" ht="12" customHeight="1">
      <c r="A25" s="627" t="s">
        <v>694</v>
      </c>
      <c r="B25" s="1073">
        <v>385</v>
      </c>
      <c r="C25" s="639">
        <v>101119</v>
      </c>
      <c r="D25" s="639">
        <v>23555</v>
      </c>
      <c r="E25" s="639">
        <v>1935597</v>
      </c>
      <c r="F25" s="639">
        <v>1660859</v>
      </c>
      <c r="G25" s="639">
        <v>274738</v>
      </c>
      <c r="H25" s="639">
        <v>3373302</v>
      </c>
      <c r="I25" s="639">
        <v>2805864</v>
      </c>
      <c r="J25" s="639">
        <v>567438</v>
      </c>
      <c r="K25" s="1363" t="s">
        <v>694</v>
      </c>
      <c r="L25" s="1364"/>
    </row>
    <row r="26" spans="1:12" s="629" customFormat="1" ht="12" customHeight="1">
      <c r="A26" s="627" t="s">
        <v>695</v>
      </c>
      <c r="B26" s="1073">
        <v>355</v>
      </c>
      <c r="C26" s="639">
        <v>92123</v>
      </c>
      <c r="D26" s="639">
        <v>25306</v>
      </c>
      <c r="E26" s="639">
        <v>2964804</v>
      </c>
      <c r="F26" s="639">
        <v>2451962</v>
      </c>
      <c r="G26" s="639">
        <v>512842</v>
      </c>
      <c r="H26" s="639">
        <v>3604673</v>
      </c>
      <c r="I26" s="639">
        <v>2810817</v>
      </c>
      <c r="J26" s="639">
        <v>793856</v>
      </c>
      <c r="K26" s="1363" t="s">
        <v>695</v>
      </c>
      <c r="L26" s="1364"/>
    </row>
    <row r="27" spans="1:12" s="629" customFormat="1" ht="12" customHeight="1">
      <c r="A27" s="627" t="s">
        <v>696</v>
      </c>
      <c r="B27" s="1073">
        <v>377</v>
      </c>
      <c r="C27" s="639">
        <v>109077</v>
      </c>
      <c r="D27" s="639">
        <v>26259</v>
      </c>
      <c r="E27" s="639">
        <v>2353710</v>
      </c>
      <c r="F27" s="639">
        <v>2122925</v>
      </c>
      <c r="G27" s="639">
        <v>230785</v>
      </c>
      <c r="H27" s="639">
        <v>3962955</v>
      </c>
      <c r="I27" s="639">
        <v>3609155</v>
      </c>
      <c r="J27" s="639">
        <v>353800</v>
      </c>
      <c r="K27" s="1363" t="s">
        <v>696</v>
      </c>
      <c r="L27" s="1364"/>
    </row>
    <row r="28" spans="1:12" s="629" customFormat="1" ht="12" customHeight="1">
      <c r="A28" s="630" t="s">
        <v>698</v>
      </c>
      <c r="B28" s="509">
        <f aca="true" t="shared" si="0" ref="B28:J28">SUM(B29:B31)</f>
        <v>395</v>
      </c>
      <c r="C28" s="640">
        <f t="shared" si="0"/>
        <v>126792</v>
      </c>
      <c r="D28" s="640">
        <f t="shared" si="0"/>
        <v>31082</v>
      </c>
      <c r="E28" s="640">
        <f t="shared" si="0"/>
        <v>3756751</v>
      </c>
      <c r="F28" s="640">
        <f t="shared" si="0"/>
        <v>3226431</v>
      </c>
      <c r="G28" s="640">
        <f t="shared" si="0"/>
        <v>530320</v>
      </c>
      <c r="H28" s="640">
        <f t="shared" si="0"/>
        <v>4194739</v>
      </c>
      <c r="I28" s="640">
        <f t="shared" si="0"/>
        <v>3848507</v>
      </c>
      <c r="J28" s="640">
        <f t="shared" si="0"/>
        <v>346232</v>
      </c>
      <c r="K28" s="1514" t="s">
        <v>698</v>
      </c>
      <c r="L28" s="1515"/>
    </row>
    <row r="29" spans="1:12" s="629" customFormat="1" ht="12" customHeight="1">
      <c r="A29" s="633" t="s">
        <v>541</v>
      </c>
      <c r="B29" s="1074">
        <v>0</v>
      </c>
      <c r="C29" s="642">
        <v>50478</v>
      </c>
      <c r="D29" s="1076" t="s">
        <v>776</v>
      </c>
      <c r="E29" s="642">
        <v>1484513</v>
      </c>
      <c r="F29" s="642">
        <v>1390497</v>
      </c>
      <c r="G29" s="642">
        <v>94016</v>
      </c>
      <c r="H29" s="642">
        <v>1551169</v>
      </c>
      <c r="I29" s="642">
        <v>1409611</v>
      </c>
      <c r="J29" s="642">
        <v>141558</v>
      </c>
      <c r="K29" s="1510" t="s">
        <v>542</v>
      </c>
      <c r="L29" s="1511"/>
    </row>
    <row r="30" spans="1:12" s="629" customFormat="1" ht="12" customHeight="1">
      <c r="A30" s="633" t="s">
        <v>543</v>
      </c>
      <c r="B30" s="504">
        <v>337</v>
      </c>
      <c r="C30" s="642">
        <v>71520</v>
      </c>
      <c r="D30" s="642">
        <v>25534</v>
      </c>
      <c r="E30" s="642">
        <v>1877247</v>
      </c>
      <c r="F30" s="642">
        <v>1526472</v>
      </c>
      <c r="G30" s="642">
        <v>350775</v>
      </c>
      <c r="H30" s="642">
        <v>2216064</v>
      </c>
      <c r="I30" s="642">
        <v>2043623</v>
      </c>
      <c r="J30" s="642">
        <v>172441</v>
      </c>
      <c r="K30" s="1510" t="s">
        <v>544</v>
      </c>
      <c r="L30" s="1511"/>
    </row>
    <row r="31" spans="1:12" s="629" customFormat="1" ht="12" customHeight="1">
      <c r="A31" s="636" t="s">
        <v>545</v>
      </c>
      <c r="B31" s="1075">
        <v>58</v>
      </c>
      <c r="C31" s="643">
        <v>4794</v>
      </c>
      <c r="D31" s="643">
        <v>5548</v>
      </c>
      <c r="E31" s="643">
        <v>394991</v>
      </c>
      <c r="F31" s="643">
        <v>309462</v>
      </c>
      <c r="G31" s="643">
        <v>85529</v>
      </c>
      <c r="H31" s="643">
        <v>427506</v>
      </c>
      <c r="I31" s="643">
        <v>395273</v>
      </c>
      <c r="J31" s="643">
        <v>32233</v>
      </c>
      <c r="K31" s="1512" t="s">
        <v>546</v>
      </c>
      <c r="L31" s="1513"/>
    </row>
    <row r="32" spans="1:12" s="15" customFormat="1" ht="12.75" customHeight="1">
      <c r="A32" s="1518" t="s">
        <v>587</v>
      </c>
      <c r="B32" s="1519"/>
      <c r="C32" s="1519"/>
      <c r="D32" s="1519"/>
      <c r="E32" s="1519"/>
      <c r="L32" s="179" t="s">
        <v>588</v>
      </c>
    </row>
    <row r="33" spans="1:11" s="225" customFormat="1" ht="12" customHeight="1">
      <c r="A33" s="1520" t="s">
        <v>586</v>
      </c>
      <c r="B33" s="1521"/>
      <c r="C33" s="1521"/>
      <c r="D33" s="1521"/>
      <c r="E33" s="15"/>
      <c r="F33" s="15"/>
      <c r="G33" s="15"/>
      <c r="H33" s="15"/>
      <c r="I33" s="15"/>
      <c r="J33" s="15"/>
      <c r="K33" s="15"/>
    </row>
    <row r="34" s="41" customFormat="1" ht="12" customHeight="1">
      <c r="A34" s="41" t="s">
        <v>382</v>
      </c>
    </row>
  </sheetData>
  <mergeCells count="23">
    <mergeCell ref="A32:E32"/>
    <mergeCell ref="A33:D33"/>
    <mergeCell ref="B18:D18"/>
    <mergeCell ref="E18:G18"/>
    <mergeCell ref="H18:J18"/>
    <mergeCell ref="B19:D19"/>
    <mergeCell ref="E19:G19"/>
    <mergeCell ref="H19:J19"/>
    <mergeCell ref="A1:L1"/>
    <mergeCell ref="D3:F3"/>
    <mergeCell ref="G3:K3"/>
    <mergeCell ref="D4:F4"/>
    <mergeCell ref="G4:K4"/>
    <mergeCell ref="K20:L20"/>
    <mergeCell ref="K29:L29"/>
    <mergeCell ref="K30:L30"/>
    <mergeCell ref="K31:L31"/>
    <mergeCell ref="K23:L23"/>
    <mergeCell ref="K24:L24"/>
    <mergeCell ref="K25:L25"/>
    <mergeCell ref="K26:L26"/>
    <mergeCell ref="K27:L27"/>
    <mergeCell ref="K28:L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2"/>
  <sheetViews>
    <sheetView zoomScaleSheetLayoutView="100" workbookViewId="0" topLeftCell="A7">
      <selection activeCell="F26" sqref="F26"/>
    </sheetView>
  </sheetViews>
  <sheetFormatPr defaultColWidth="9.140625" defaultRowHeight="12.75"/>
  <cols>
    <col min="1" max="1" width="15.57421875" style="2" customWidth="1"/>
    <col min="2" max="3" width="9.7109375" style="2" customWidth="1"/>
    <col min="4" max="7" width="8.00390625" style="2" customWidth="1"/>
    <col min="8" max="8" width="12.7109375" style="2" customWidth="1"/>
    <col min="9" max="9" width="12.00390625" style="2" customWidth="1"/>
    <col min="10" max="10" width="9.7109375" style="2" customWidth="1"/>
    <col min="11" max="11" width="7.7109375" style="2" customWidth="1"/>
    <col min="12" max="12" width="8.140625" style="2" customWidth="1"/>
    <col min="13" max="13" width="15.28125" style="2" customWidth="1"/>
    <col min="14" max="14" width="7.28125" style="2" customWidth="1"/>
    <col min="15" max="15" width="6.28125" style="2" bestFit="1" customWidth="1"/>
    <col min="16" max="16" width="7.57421875" style="2" customWidth="1"/>
    <col min="17" max="17" width="5.8515625" style="2" customWidth="1"/>
    <col min="18" max="18" width="8.421875" style="2" bestFit="1" customWidth="1"/>
    <col min="19" max="19" width="7.421875" style="2" bestFit="1" customWidth="1"/>
    <col min="20" max="21" width="8.140625" style="2" customWidth="1"/>
    <col min="22" max="22" width="14.28125" style="2" customWidth="1"/>
    <col min="23" max="16384" width="9.140625" style="2" customWidth="1"/>
  </cols>
  <sheetData>
    <row r="1" spans="1:22" ht="32.25" customHeight="1">
      <c r="A1" s="1452" t="s">
        <v>589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"/>
      <c r="O1" s="1"/>
      <c r="P1" s="1"/>
      <c r="Q1" s="1"/>
      <c r="R1" s="1"/>
      <c r="S1" s="1"/>
      <c r="T1" s="1"/>
      <c r="U1" s="1"/>
      <c r="V1" s="1"/>
    </row>
    <row r="2" spans="1:21" s="6" customFormat="1" ht="18" customHeight="1">
      <c r="A2" s="6" t="s">
        <v>590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228" t="s">
        <v>591</v>
      </c>
      <c r="N2" s="228"/>
      <c r="O2" s="172"/>
      <c r="P2" s="172"/>
      <c r="Q2" s="172"/>
      <c r="R2" s="172"/>
      <c r="S2" s="172"/>
      <c r="T2" s="172"/>
      <c r="U2" s="172"/>
    </row>
    <row r="3" spans="1:13" s="6" customFormat="1" ht="25.5" customHeight="1">
      <c r="A3" s="1409" t="s">
        <v>99</v>
      </c>
      <c r="B3" s="93" t="s">
        <v>592</v>
      </c>
      <c r="C3" s="93" t="s">
        <v>593</v>
      </c>
      <c r="D3" s="1543" t="s">
        <v>594</v>
      </c>
      <c r="E3" s="1544"/>
      <c r="F3" s="1544"/>
      <c r="G3" s="1544"/>
      <c r="H3" s="231" t="s">
        <v>595</v>
      </c>
      <c r="I3" s="232" t="s">
        <v>596</v>
      </c>
      <c r="J3" s="1543" t="s">
        <v>597</v>
      </c>
      <c r="K3" s="1544"/>
      <c r="L3" s="1544"/>
      <c r="M3" s="1531" t="s">
        <v>1159</v>
      </c>
    </row>
    <row r="4" spans="1:13" s="6" customFormat="1" ht="19.5" customHeight="1">
      <c r="A4" s="1539"/>
      <c r="B4" s="204"/>
      <c r="C4" s="204"/>
      <c r="D4" s="1537" t="s">
        <v>602</v>
      </c>
      <c r="E4" s="1538"/>
      <c r="F4" s="1538"/>
      <c r="G4" s="1539"/>
      <c r="H4" s="236" t="s">
        <v>607</v>
      </c>
      <c r="I4" s="237" t="s">
        <v>603</v>
      </c>
      <c r="J4" s="1537" t="s">
        <v>604</v>
      </c>
      <c r="K4" s="1538"/>
      <c r="L4" s="1539"/>
      <c r="M4" s="1533"/>
    </row>
    <row r="5" spans="1:13" s="6" customFormat="1" ht="11.25" customHeight="1">
      <c r="A5" s="1539"/>
      <c r="B5" s="53"/>
      <c r="C5" s="236" t="s">
        <v>606</v>
      </c>
      <c r="D5" s="1540"/>
      <c r="E5" s="1541"/>
      <c r="F5" s="1541"/>
      <c r="G5" s="1542"/>
      <c r="I5" s="236" t="s">
        <v>608</v>
      </c>
      <c r="J5" s="1540"/>
      <c r="K5" s="1541"/>
      <c r="L5" s="1542"/>
      <c r="M5" s="1533"/>
    </row>
    <row r="6" spans="1:13" s="6" customFormat="1" ht="19.5" customHeight="1">
      <c r="A6" s="1539"/>
      <c r="B6" s="53"/>
      <c r="C6" s="53" t="s">
        <v>610</v>
      </c>
      <c r="D6" s="93" t="s">
        <v>724</v>
      </c>
      <c r="E6" s="93" t="s">
        <v>611</v>
      </c>
      <c r="F6" s="93" t="s">
        <v>612</v>
      </c>
      <c r="G6" s="93" t="s">
        <v>613</v>
      </c>
      <c r="H6" s="204" t="s">
        <v>614</v>
      </c>
      <c r="I6" s="204" t="s">
        <v>615</v>
      </c>
      <c r="J6" s="93" t="s">
        <v>724</v>
      </c>
      <c r="K6" s="93" t="s">
        <v>616</v>
      </c>
      <c r="L6" s="93" t="s">
        <v>617</v>
      </c>
      <c r="M6" s="1533"/>
    </row>
    <row r="7" spans="1:13" s="6" customFormat="1" ht="19.5" customHeight="1">
      <c r="A7" s="1542"/>
      <c r="B7" s="56" t="s">
        <v>725</v>
      </c>
      <c r="C7" s="56" t="s">
        <v>624</v>
      </c>
      <c r="D7" s="56" t="s">
        <v>725</v>
      </c>
      <c r="E7" s="56" t="s">
        <v>625</v>
      </c>
      <c r="F7" s="239" t="s">
        <v>383</v>
      </c>
      <c r="G7" s="56" t="s">
        <v>626</v>
      </c>
      <c r="H7" s="239" t="s">
        <v>384</v>
      </c>
      <c r="I7" s="239" t="s">
        <v>385</v>
      </c>
      <c r="J7" s="56" t="s">
        <v>725</v>
      </c>
      <c r="K7" s="239" t="s">
        <v>386</v>
      </c>
      <c r="L7" s="56" t="s">
        <v>627</v>
      </c>
      <c r="M7" s="1535"/>
    </row>
    <row r="8" spans="1:13" s="479" customFormat="1" ht="21.75" customHeight="1">
      <c r="A8" s="651" t="s">
        <v>387</v>
      </c>
      <c r="B8" s="654">
        <v>4009</v>
      </c>
      <c r="C8" s="655">
        <v>1439</v>
      </c>
      <c r="D8" s="655">
        <v>164</v>
      </c>
      <c r="E8" s="1086">
        <v>47</v>
      </c>
      <c r="F8" s="1086">
        <v>52</v>
      </c>
      <c r="G8" s="1086">
        <v>65</v>
      </c>
      <c r="H8" s="1088">
        <v>56</v>
      </c>
      <c r="I8" s="1091" t="s">
        <v>1373</v>
      </c>
      <c r="J8" s="1088" t="s">
        <v>1373</v>
      </c>
      <c r="K8" s="1088" t="s">
        <v>1373</v>
      </c>
      <c r="L8" s="1088" t="s">
        <v>1373</v>
      </c>
      <c r="M8" s="473" t="s">
        <v>97</v>
      </c>
    </row>
    <row r="9" spans="1:13" s="479" customFormat="1" ht="21.75" customHeight="1">
      <c r="A9" s="652" t="s">
        <v>263</v>
      </c>
      <c r="B9" s="654">
        <v>17465</v>
      </c>
      <c r="C9" s="655">
        <v>9382</v>
      </c>
      <c r="D9" s="655">
        <v>1405</v>
      </c>
      <c r="E9" s="1086">
        <v>235</v>
      </c>
      <c r="F9" s="1086">
        <v>717</v>
      </c>
      <c r="G9" s="1086">
        <v>453</v>
      </c>
      <c r="H9" s="1088">
        <v>102</v>
      </c>
      <c r="I9" s="1088">
        <v>4</v>
      </c>
      <c r="J9" s="1086">
        <v>89</v>
      </c>
      <c r="K9" s="1086">
        <v>82</v>
      </c>
      <c r="L9" s="1086">
        <v>7</v>
      </c>
      <c r="M9" s="473" t="s">
        <v>98</v>
      </c>
    </row>
    <row r="10" spans="1:13" s="479" customFormat="1" ht="21.75" customHeight="1">
      <c r="A10" s="445" t="s">
        <v>696</v>
      </c>
      <c r="B10" s="654">
        <v>20270</v>
      </c>
      <c r="C10" s="655">
        <v>9625</v>
      </c>
      <c r="D10" s="655">
        <v>1736</v>
      </c>
      <c r="E10" s="1086">
        <v>261</v>
      </c>
      <c r="F10" s="1086">
        <v>940</v>
      </c>
      <c r="G10" s="1086">
        <v>535</v>
      </c>
      <c r="H10" s="1088">
        <v>119</v>
      </c>
      <c r="I10" s="1088">
        <v>62</v>
      </c>
      <c r="J10" s="1086">
        <v>65</v>
      </c>
      <c r="K10" s="1086">
        <v>52</v>
      </c>
      <c r="L10" s="1086">
        <v>13</v>
      </c>
      <c r="M10" s="480" t="s">
        <v>696</v>
      </c>
    </row>
    <row r="11" spans="1:13" s="467" customFormat="1" ht="21.75" customHeight="1">
      <c r="A11" s="363" t="s">
        <v>730</v>
      </c>
      <c r="B11" s="656">
        <v>20100</v>
      </c>
      <c r="C11" s="657">
        <v>9660</v>
      </c>
      <c r="D11" s="657">
        <f>SUM(E11:G11)</f>
        <v>1815</v>
      </c>
      <c r="E11" s="1087">
        <v>280</v>
      </c>
      <c r="F11" s="1087">
        <v>946</v>
      </c>
      <c r="G11" s="1087">
        <v>589</v>
      </c>
      <c r="H11" s="1089">
        <v>109</v>
      </c>
      <c r="I11" s="1089">
        <v>97</v>
      </c>
      <c r="J11" s="1087">
        <v>27</v>
      </c>
      <c r="K11" s="1087">
        <v>27</v>
      </c>
      <c r="L11" s="1090" t="s">
        <v>1139</v>
      </c>
      <c r="M11" s="498" t="s">
        <v>730</v>
      </c>
    </row>
    <row r="12" spans="1:22" s="467" customFormat="1" ht="16.5" customHeight="1">
      <c r="A12" s="641"/>
      <c r="B12" s="648"/>
      <c r="C12" s="648"/>
      <c r="D12" s="648"/>
      <c r="E12" s="648"/>
      <c r="F12" s="648"/>
      <c r="G12" s="648"/>
      <c r="H12" s="648"/>
      <c r="I12" s="648"/>
      <c r="J12" s="648"/>
      <c r="K12" s="648"/>
      <c r="L12" s="649"/>
      <c r="M12" s="648"/>
      <c r="N12" s="648"/>
      <c r="O12" s="648"/>
      <c r="P12" s="648"/>
      <c r="Q12" s="648"/>
      <c r="R12" s="648"/>
      <c r="S12" s="648"/>
      <c r="T12" s="648"/>
      <c r="U12" s="648"/>
      <c r="V12" s="650"/>
    </row>
    <row r="13" spans="1:12" s="6" customFormat="1" ht="18" customHeight="1">
      <c r="A13" s="92"/>
      <c r="B13" s="93" t="s">
        <v>598</v>
      </c>
      <c r="C13" s="93" t="s">
        <v>599</v>
      </c>
      <c r="D13" s="1517" t="s">
        <v>600</v>
      </c>
      <c r="E13" s="1530"/>
      <c r="F13" s="1530"/>
      <c r="G13" s="1459"/>
      <c r="H13" s="231" t="s">
        <v>94</v>
      </c>
      <c r="I13" s="231" t="s">
        <v>601</v>
      </c>
      <c r="J13" s="233" t="s">
        <v>95</v>
      </c>
      <c r="K13" s="1531" t="s">
        <v>1159</v>
      </c>
      <c r="L13" s="1532"/>
    </row>
    <row r="14" spans="1:12" ht="14.25">
      <c r="A14" s="205"/>
      <c r="B14" s="204"/>
      <c r="C14" s="204"/>
      <c r="D14" s="1480" t="s">
        <v>605</v>
      </c>
      <c r="E14" s="1481"/>
      <c r="F14" s="1481"/>
      <c r="G14" s="1485"/>
      <c r="H14" s="236" t="s">
        <v>93</v>
      </c>
      <c r="I14" s="236" t="s">
        <v>609</v>
      </c>
      <c r="J14" s="235" t="s">
        <v>96</v>
      </c>
      <c r="K14" s="1533"/>
      <c r="L14" s="1534"/>
    </row>
    <row r="15" spans="1:12" ht="6" customHeight="1">
      <c r="A15" s="205"/>
      <c r="B15" s="43"/>
      <c r="C15" s="43"/>
      <c r="D15" s="1388"/>
      <c r="E15" s="1482"/>
      <c r="F15" s="1482"/>
      <c r="G15" s="1410"/>
      <c r="H15" s="653"/>
      <c r="I15" s="653"/>
      <c r="K15" s="1533"/>
      <c r="L15" s="1534"/>
    </row>
    <row r="16" spans="1:12" ht="14.25">
      <c r="A16" s="235" t="s">
        <v>99</v>
      </c>
      <c r="B16" s="53"/>
      <c r="C16" s="53"/>
      <c r="D16" s="204" t="s">
        <v>724</v>
      </c>
      <c r="E16" s="204" t="s">
        <v>618</v>
      </c>
      <c r="F16" s="204" t="s">
        <v>619</v>
      </c>
      <c r="G16" s="204" t="s">
        <v>620</v>
      </c>
      <c r="H16" s="204" t="s">
        <v>621</v>
      </c>
      <c r="I16" s="204" t="s">
        <v>622</v>
      </c>
      <c r="J16" s="95" t="s">
        <v>623</v>
      </c>
      <c r="K16" s="1533"/>
      <c r="L16" s="1534"/>
    </row>
    <row r="17" spans="1:12" ht="36">
      <c r="A17" s="94"/>
      <c r="B17" s="239" t="s">
        <v>388</v>
      </c>
      <c r="C17" s="57" t="s">
        <v>628</v>
      </c>
      <c r="D17" s="56" t="s">
        <v>725</v>
      </c>
      <c r="E17" s="238" t="s">
        <v>92</v>
      </c>
      <c r="F17" s="238" t="s">
        <v>629</v>
      </c>
      <c r="G17" s="238" t="s">
        <v>91</v>
      </c>
      <c r="H17" s="56" t="s">
        <v>630</v>
      </c>
      <c r="I17" s="239" t="s">
        <v>631</v>
      </c>
      <c r="J17" s="239" t="s">
        <v>632</v>
      </c>
      <c r="K17" s="1535"/>
      <c r="L17" s="1536"/>
    </row>
    <row r="18" spans="1:12" ht="21.75" customHeight="1">
      <c r="A18" s="651" t="s">
        <v>387</v>
      </c>
      <c r="B18" s="1086">
        <v>1791</v>
      </c>
      <c r="C18" s="1086">
        <v>7</v>
      </c>
      <c r="D18" s="1086">
        <v>88</v>
      </c>
      <c r="E18" s="1086">
        <v>40</v>
      </c>
      <c r="F18" s="1086">
        <v>44</v>
      </c>
      <c r="G18" s="1086">
        <v>4</v>
      </c>
      <c r="H18" s="1088">
        <v>41</v>
      </c>
      <c r="I18" s="1088">
        <v>38</v>
      </c>
      <c r="J18" s="1086">
        <v>385</v>
      </c>
      <c r="K18" s="1522" t="s">
        <v>97</v>
      </c>
      <c r="L18" s="1523"/>
    </row>
    <row r="19" spans="1:12" ht="21.75" customHeight="1">
      <c r="A19" s="652" t="s">
        <v>263</v>
      </c>
      <c r="B19" s="1086">
        <v>4077</v>
      </c>
      <c r="C19" s="1086">
        <v>441</v>
      </c>
      <c r="D19" s="1086">
        <v>259</v>
      </c>
      <c r="E19" s="1086">
        <v>183</v>
      </c>
      <c r="F19" s="1086">
        <v>66</v>
      </c>
      <c r="G19" s="1086">
        <v>10</v>
      </c>
      <c r="H19" s="1088">
        <v>163</v>
      </c>
      <c r="I19" s="1088">
        <v>178</v>
      </c>
      <c r="J19" s="1086">
        <v>1365</v>
      </c>
      <c r="K19" s="1524" t="s">
        <v>98</v>
      </c>
      <c r="L19" s="1525"/>
    </row>
    <row r="20" spans="1:12" ht="21.75" customHeight="1">
      <c r="A20" s="481" t="s">
        <v>696</v>
      </c>
      <c r="B20" s="1086">
        <v>5576</v>
      </c>
      <c r="C20" s="1086">
        <v>300</v>
      </c>
      <c r="D20" s="1086">
        <v>308</v>
      </c>
      <c r="E20" s="1086">
        <v>184</v>
      </c>
      <c r="F20" s="1086">
        <v>95</v>
      </c>
      <c r="G20" s="1086">
        <v>29</v>
      </c>
      <c r="H20" s="1088">
        <v>215</v>
      </c>
      <c r="I20" s="1088">
        <v>214</v>
      </c>
      <c r="J20" s="1086">
        <v>2050</v>
      </c>
      <c r="K20" s="1526" t="s">
        <v>696</v>
      </c>
      <c r="L20" s="1527"/>
    </row>
    <row r="21" spans="1:12" ht="21.75" customHeight="1">
      <c r="A21" s="363" t="s">
        <v>730</v>
      </c>
      <c r="B21" s="1087">
        <v>5517</v>
      </c>
      <c r="C21" s="1087">
        <v>428</v>
      </c>
      <c r="D21" s="1087">
        <f>SUM(E21:G21)</f>
        <v>319</v>
      </c>
      <c r="E21" s="1087">
        <v>182</v>
      </c>
      <c r="F21" s="1087">
        <v>104</v>
      </c>
      <c r="G21" s="1087">
        <v>33</v>
      </c>
      <c r="H21" s="1089">
        <v>227</v>
      </c>
      <c r="I21" s="1089">
        <v>223</v>
      </c>
      <c r="J21" s="1087">
        <v>1678</v>
      </c>
      <c r="K21" s="1528" t="s">
        <v>730</v>
      </c>
      <c r="L21" s="1529"/>
    </row>
    <row r="22" spans="1:21" ht="15.75" customHeight="1">
      <c r="A22" s="189" t="s">
        <v>1170</v>
      </c>
      <c r="B22" s="190"/>
      <c r="C22" s="190"/>
      <c r="D22" s="172"/>
      <c r="E22" s="172"/>
      <c r="F22" s="172"/>
      <c r="G22" s="172"/>
      <c r="H22" s="172"/>
      <c r="I22" s="172"/>
      <c r="J22" s="172"/>
      <c r="K22" s="172"/>
      <c r="L22" s="179" t="s">
        <v>1172</v>
      </c>
      <c r="M22" s="190"/>
      <c r="N22" s="190"/>
      <c r="O22" s="172"/>
      <c r="P22" s="41"/>
      <c r="Q22" s="41"/>
      <c r="R22" s="41"/>
      <c r="S22" s="172"/>
      <c r="T22" s="172"/>
      <c r="U22" s="172"/>
    </row>
  </sheetData>
  <mergeCells count="14">
    <mergeCell ref="D3:G3"/>
    <mergeCell ref="J3:L3"/>
    <mergeCell ref="A1:M1"/>
    <mergeCell ref="A3:A7"/>
    <mergeCell ref="M3:M7"/>
    <mergeCell ref="D13:G13"/>
    <mergeCell ref="D14:G15"/>
    <mergeCell ref="K13:L17"/>
    <mergeCell ref="D4:G5"/>
    <mergeCell ref="J4:L5"/>
    <mergeCell ref="K18:L18"/>
    <mergeCell ref="K19:L19"/>
    <mergeCell ref="K20:L20"/>
    <mergeCell ref="K21:L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R24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13.28125" style="24" customWidth="1"/>
    <col min="2" max="2" width="10.140625" style="24" customWidth="1"/>
    <col min="3" max="3" width="11.00390625" style="24" customWidth="1"/>
    <col min="4" max="4" width="10.00390625" style="24" customWidth="1"/>
    <col min="5" max="5" width="8.8515625" style="24" customWidth="1"/>
    <col min="6" max="6" width="8.421875" style="24" customWidth="1"/>
    <col min="7" max="7" width="9.140625" style="24" customWidth="1"/>
    <col min="8" max="8" width="9.421875" style="24" customWidth="1"/>
    <col min="9" max="9" width="8.140625" style="24" customWidth="1"/>
    <col min="10" max="10" width="7.8515625" style="24" customWidth="1"/>
    <col min="11" max="11" width="8.28125" style="24" customWidth="1"/>
    <col min="12" max="12" width="9.421875" style="24" customWidth="1"/>
    <col min="13" max="13" width="9.00390625" style="24" customWidth="1"/>
    <col min="14" max="14" width="8.8515625" style="24" customWidth="1"/>
    <col min="15" max="15" width="9.421875" style="24" customWidth="1"/>
    <col min="16" max="16" width="14.421875" style="24" customWidth="1"/>
    <col min="17" max="16384" width="12.57421875" style="24" customWidth="1"/>
  </cols>
  <sheetData>
    <row r="1" spans="1:16" s="1301" customFormat="1" ht="32.25" customHeight="1">
      <c r="A1" s="1494" t="s">
        <v>634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</row>
    <row r="2" spans="1:16" s="6" customFormat="1" ht="18" customHeight="1">
      <c r="A2" s="1403" t="s">
        <v>635</v>
      </c>
      <c r="B2" s="140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228" t="s">
        <v>636</v>
      </c>
    </row>
    <row r="3" spans="1:16" s="62" customFormat="1" ht="30" customHeight="1">
      <c r="A3" s="1409" t="s">
        <v>722</v>
      </c>
      <c r="B3" s="1546" t="s">
        <v>660</v>
      </c>
      <c r="C3" s="1496"/>
      <c r="D3" s="1496"/>
      <c r="E3" s="1496"/>
      <c r="F3" s="1497"/>
      <c r="G3" s="1358" t="s">
        <v>661</v>
      </c>
      <c r="H3" s="1356"/>
      <c r="I3" s="1356"/>
      <c r="J3" s="1356"/>
      <c r="K3" s="1356"/>
      <c r="L3" s="1356"/>
      <c r="M3" s="1356"/>
      <c r="N3" s="1356"/>
      <c r="O3" s="1357"/>
      <c r="P3" s="1368" t="s">
        <v>723</v>
      </c>
    </row>
    <row r="4" spans="1:16" s="62" customFormat="1" ht="30" customHeight="1">
      <c r="A4" s="1366"/>
      <c r="B4" s="231" t="s">
        <v>724</v>
      </c>
      <c r="C4" s="231" t="s">
        <v>637</v>
      </c>
      <c r="D4" s="1314" t="s">
        <v>662</v>
      </c>
      <c r="E4" s="231" t="s">
        <v>638</v>
      </c>
      <c r="F4" s="231" t="s">
        <v>663</v>
      </c>
      <c r="G4" s="231" t="s">
        <v>724</v>
      </c>
      <c r="H4" s="231" t="s">
        <v>664</v>
      </c>
      <c r="I4" s="231" t="s">
        <v>665</v>
      </c>
      <c r="J4" s="231" t="s">
        <v>666</v>
      </c>
      <c r="K4" s="231" t="s">
        <v>667</v>
      </c>
      <c r="L4" s="231" t="s">
        <v>639</v>
      </c>
      <c r="M4" s="1315" t="s">
        <v>668</v>
      </c>
      <c r="N4" s="231" t="s">
        <v>640</v>
      </c>
      <c r="O4" s="231" t="s">
        <v>669</v>
      </c>
      <c r="P4" s="1369"/>
    </row>
    <row r="5" spans="1:16" s="62" customFormat="1" ht="30" customHeight="1">
      <c r="A5" s="1366"/>
      <c r="B5" s="846"/>
      <c r="C5" s="211"/>
      <c r="D5" s="211"/>
      <c r="E5" s="211"/>
      <c r="F5" s="211"/>
      <c r="G5" s="846"/>
      <c r="H5" s="211"/>
      <c r="I5" s="211"/>
      <c r="J5" s="1316"/>
      <c r="K5" s="211" t="s">
        <v>641</v>
      </c>
      <c r="L5" s="1316"/>
      <c r="M5" s="211"/>
      <c r="N5" s="211"/>
      <c r="O5" s="1316"/>
      <c r="P5" s="1369"/>
    </row>
    <row r="6" spans="1:16" s="62" customFormat="1" ht="27" customHeight="1">
      <c r="A6" s="1366"/>
      <c r="B6" s="846"/>
      <c r="C6" s="211"/>
      <c r="D6" s="211"/>
      <c r="E6" s="211"/>
      <c r="F6" s="211"/>
      <c r="G6" s="846"/>
      <c r="H6" s="211" t="s">
        <v>642</v>
      </c>
      <c r="I6" s="211"/>
      <c r="J6" s="211" t="s">
        <v>643</v>
      </c>
      <c r="K6" s="1316" t="s">
        <v>644</v>
      </c>
      <c r="L6" s="1316" t="s">
        <v>645</v>
      </c>
      <c r="M6" s="211" t="s">
        <v>646</v>
      </c>
      <c r="N6" s="211" t="s">
        <v>647</v>
      </c>
      <c r="O6" s="211" t="s">
        <v>648</v>
      </c>
      <c r="P6" s="1369"/>
    </row>
    <row r="7" spans="1:16" s="62" customFormat="1" ht="28.5" customHeight="1">
      <c r="A7" s="1367"/>
      <c r="B7" s="197" t="s">
        <v>725</v>
      </c>
      <c r="C7" s="215" t="s">
        <v>649</v>
      </c>
      <c r="D7" s="215" t="s">
        <v>650</v>
      </c>
      <c r="E7" s="197" t="s">
        <v>651</v>
      </c>
      <c r="F7" s="197" t="s">
        <v>332</v>
      </c>
      <c r="G7" s="197" t="s">
        <v>725</v>
      </c>
      <c r="H7" s="197" t="s">
        <v>652</v>
      </c>
      <c r="I7" s="197" t="s">
        <v>653</v>
      </c>
      <c r="J7" s="197" t="s">
        <v>654</v>
      </c>
      <c r="K7" s="394" t="s">
        <v>655</v>
      </c>
      <c r="L7" s="197" t="s">
        <v>656</v>
      </c>
      <c r="M7" s="197" t="s">
        <v>657</v>
      </c>
      <c r="N7" s="197" t="s">
        <v>658</v>
      </c>
      <c r="O7" s="394" t="s">
        <v>654</v>
      </c>
      <c r="P7" s="1370"/>
    </row>
    <row r="8" spans="1:43" s="29" customFormat="1" ht="29.25" customHeight="1">
      <c r="A8" s="603" t="s">
        <v>389</v>
      </c>
      <c r="B8" s="751">
        <v>3794</v>
      </c>
      <c r="C8" s="417">
        <v>1589</v>
      </c>
      <c r="D8" s="417">
        <v>1109</v>
      </c>
      <c r="E8" s="417">
        <v>1096</v>
      </c>
      <c r="F8" s="1092" t="s">
        <v>659</v>
      </c>
      <c r="G8" s="409">
        <v>7402</v>
      </c>
      <c r="H8" s="1097" t="s">
        <v>659</v>
      </c>
      <c r="I8" s="409">
        <v>805</v>
      </c>
      <c r="J8" s="1092" t="s">
        <v>659</v>
      </c>
      <c r="K8" s="1092" t="s">
        <v>659</v>
      </c>
      <c r="L8" s="417">
        <v>365</v>
      </c>
      <c r="M8" s="417">
        <v>181</v>
      </c>
      <c r="N8" s="409">
        <v>5804</v>
      </c>
      <c r="O8" s="417">
        <v>247</v>
      </c>
      <c r="P8" s="478" t="s">
        <v>549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1:16" s="241" customFormat="1" ht="29.25" customHeight="1">
      <c r="A9" s="607" t="s">
        <v>835</v>
      </c>
      <c r="B9" s="1102">
        <v>19444</v>
      </c>
      <c r="C9" s="1101">
        <v>8277</v>
      </c>
      <c r="D9" s="1101">
        <v>5554</v>
      </c>
      <c r="E9" s="1103">
        <v>5613</v>
      </c>
      <c r="F9" s="1093" t="s">
        <v>712</v>
      </c>
      <c r="G9" s="411">
        <v>37650</v>
      </c>
      <c r="H9" s="1095">
        <v>9</v>
      </c>
      <c r="I9" s="410">
        <v>4466</v>
      </c>
      <c r="J9" s="1092" t="s">
        <v>659</v>
      </c>
      <c r="K9" s="1092" t="s">
        <v>659</v>
      </c>
      <c r="L9" s="1101">
        <v>1856</v>
      </c>
      <c r="M9" s="1101">
        <v>961</v>
      </c>
      <c r="N9" s="410">
        <v>29624</v>
      </c>
      <c r="O9" s="1101">
        <v>734</v>
      </c>
      <c r="P9" s="602" t="s">
        <v>390</v>
      </c>
    </row>
    <row r="10" spans="1:16" s="39" customFormat="1" ht="29.25" customHeight="1">
      <c r="A10" s="603" t="s">
        <v>836</v>
      </c>
      <c r="B10" s="751">
        <f>SUM(C10:F10)</f>
        <v>2158</v>
      </c>
      <c r="C10" s="417">
        <v>895</v>
      </c>
      <c r="D10" s="417">
        <v>637</v>
      </c>
      <c r="E10" s="417">
        <v>626</v>
      </c>
      <c r="F10" s="1092" t="s">
        <v>659</v>
      </c>
      <c r="G10" s="409">
        <v>5352</v>
      </c>
      <c r="H10" s="1097" t="s">
        <v>659</v>
      </c>
      <c r="I10" s="409">
        <v>565</v>
      </c>
      <c r="J10" s="1092" t="s">
        <v>659</v>
      </c>
      <c r="K10" s="1092" t="s">
        <v>659</v>
      </c>
      <c r="L10" s="417">
        <v>197</v>
      </c>
      <c r="M10" s="417">
        <v>116</v>
      </c>
      <c r="N10" s="409">
        <v>4152</v>
      </c>
      <c r="O10" s="417">
        <v>322</v>
      </c>
      <c r="P10" s="602" t="s">
        <v>391</v>
      </c>
    </row>
    <row r="11" spans="1:16" s="241" customFormat="1" ht="29.25" customHeight="1">
      <c r="A11" s="607" t="s">
        <v>837</v>
      </c>
      <c r="B11" s="1102">
        <v>10841.7</v>
      </c>
      <c r="C11" s="1101">
        <v>4065</v>
      </c>
      <c r="D11" s="1101">
        <v>2541.8</v>
      </c>
      <c r="E11" s="1103">
        <v>1943</v>
      </c>
      <c r="F11" s="1093">
        <v>2291.9</v>
      </c>
      <c r="G11" s="411">
        <v>22950.5</v>
      </c>
      <c r="H11" s="1095">
        <v>1366</v>
      </c>
      <c r="I11" s="410">
        <v>1898.7</v>
      </c>
      <c r="J11" s="1092" t="s">
        <v>659</v>
      </c>
      <c r="K11" s="1092" t="s">
        <v>659</v>
      </c>
      <c r="L11" s="1101">
        <v>1407</v>
      </c>
      <c r="M11" s="1101">
        <v>592</v>
      </c>
      <c r="N11" s="410">
        <v>17138.8</v>
      </c>
      <c r="O11" s="1101">
        <v>548</v>
      </c>
      <c r="P11" s="602" t="s">
        <v>392</v>
      </c>
    </row>
    <row r="12" spans="1:16" s="39" customFormat="1" ht="29.25" customHeight="1">
      <c r="A12" s="603" t="s">
        <v>838</v>
      </c>
      <c r="B12" s="751">
        <v>2540</v>
      </c>
      <c r="C12" s="417">
        <v>1037</v>
      </c>
      <c r="D12" s="417">
        <v>762</v>
      </c>
      <c r="E12" s="417">
        <v>741</v>
      </c>
      <c r="F12" s="1092" t="s">
        <v>712</v>
      </c>
      <c r="G12" s="409">
        <v>6536</v>
      </c>
      <c r="H12" s="1097" t="s">
        <v>712</v>
      </c>
      <c r="I12" s="409">
        <v>581</v>
      </c>
      <c r="J12" s="1092" t="s">
        <v>659</v>
      </c>
      <c r="K12" s="1092" t="s">
        <v>659</v>
      </c>
      <c r="L12" s="417">
        <v>204</v>
      </c>
      <c r="M12" s="417">
        <v>97</v>
      </c>
      <c r="N12" s="409">
        <v>5396</v>
      </c>
      <c r="O12" s="417">
        <v>258</v>
      </c>
      <c r="P12" s="602" t="s">
        <v>393</v>
      </c>
    </row>
    <row r="13" spans="1:16" s="241" customFormat="1" ht="29.25" customHeight="1">
      <c r="A13" s="607" t="s">
        <v>839</v>
      </c>
      <c r="B13" s="1102">
        <v>15421</v>
      </c>
      <c r="C13" s="1101">
        <v>6676</v>
      </c>
      <c r="D13" s="1101">
        <v>4319</v>
      </c>
      <c r="E13" s="1103">
        <v>4426</v>
      </c>
      <c r="F13" s="1092" t="s">
        <v>712</v>
      </c>
      <c r="G13" s="411">
        <v>39650</v>
      </c>
      <c r="H13" s="1095">
        <v>45</v>
      </c>
      <c r="I13" s="410">
        <v>4673</v>
      </c>
      <c r="J13" s="1092" t="s">
        <v>659</v>
      </c>
      <c r="K13" s="1092" t="s">
        <v>659</v>
      </c>
      <c r="L13" s="1101">
        <v>1895</v>
      </c>
      <c r="M13" s="1101">
        <v>591</v>
      </c>
      <c r="N13" s="410">
        <v>32031</v>
      </c>
      <c r="O13" s="1101">
        <v>415</v>
      </c>
      <c r="P13" s="602" t="s">
        <v>394</v>
      </c>
    </row>
    <row r="14" spans="1:43" s="242" customFormat="1" ht="29.25" customHeight="1">
      <c r="A14" s="606" t="s">
        <v>840</v>
      </c>
      <c r="B14" s="752">
        <f>SUM(C14:F14)</f>
        <v>2334</v>
      </c>
      <c r="C14" s="419">
        <v>959</v>
      </c>
      <c r="D14" s="419">
        <v>687</v>
      </c>
      <c r="E14" s="419">
        <v>688</v>
      </c>
      <c r="F14" s="1092" t="s">
        <v>712</v>
      </c>
      <c r="G14" s="413">
        <v>5716</v>
      </c>
      <c r="H14" s="1098" t="s">
        <v>1373</v>
      </c>
      <c r="I14" s="412">
        <v>519</v>
      </c>
      <c r="J14" s="1092" t="s">
        <v>659</v>
      </c>
      <c r="K14" s="1092" t="s">
        <v>659</v>
      </c>
      <c r="L14" s="419">
        <v>145</v>
      </c>
      <c r="M14" s="419">
        <v>90</v>
      </c>
      <c r="N14" s="412">
        <v>4769</v>
      </c>
      <c r="O14" s="419">
        <v>193</v>
      </c>
      <c r="P14" s="602" t="s">
        <v>395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s="242" customFormat="1" ht="29.25" customHeight="1">
      <c r="A15" s="607" t="s">
        <v>263</v>
      </c>
      <c r="B15" s="419">
        <v>15805</v>
      </c>
      <c r="C15" s="419">
        <v>6666</v>
      </c>
      <c r="D15" s="419">
        <v>4676</v>
      </c>
      <c r="E15" s="419">
        <v>4463</v>
      </c>
      <c r="F15" s="1092" t="s">
        <v>712</v>
      </c>
      <c r="G15" s="413">
        <v>41239</v>
      </c>
      <c r="H15" s="1096">
        <v>19</v>
      </c>
      <c r="I15" s="412">
        <v>4392</v>
      </c>
      <c r="J15" s="1092" t="s">
        <v>659</v>
      </c>
      <c r="K15" s="1092" t="s">
        <v>659</v>
      </c>
      <c r="L15" s="419">
        <v>2422</v>
      </c>
      <c r="M15" s="419">
        <v>449</v>
      </c>
      <c r="N15" s="412">
        <v>32884</v>
      </c>
      <c r="O15" s="419">
        <v>1073</v>
      </c>
      <c r="P15" s="602" t="s">
        <v>396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s="242" customFormat="1" ht="29.25" customHeight="1">
      <c r="A16" s="135" t="s">
        <v>728</v>
      </c>
      <c r="B16" s="752">
        <v>19099</v>
      </c>
      <c r="C16" s="419">
        <v>7765</v>
      </c>
      <c r="D16" s="419">
        <v>5630</v>
      </c>
      <c r="E16" s="419">
        <v>5704</v>
      </c>
      <c r="F16" s="100" t="s">
        <v>712</v>
      </c>
      <c r="G16" s="413">
        <v>48508</v>
      </c>
      <c r="H16" s="1096">
        <v>47</v>
      </c>
      <c r="I16" s="412">
        <v>3937</v>
      </c>
      <c r="J16" s="1099">
        <v>0</v>
      </c>
      <c r="K16" s="1099">
        <v>0</v>
      </c>
      <c r="L16" s="419">
        <v>2138</v>
      </c>
      <c r="M16" s="419">
        <v>643</v>
      </c>
      <c r="N16" s="412">
        <v>41305</v>
      </c>
      <c r="O16" s="419">
        <v>438</v>
      </c>
      <c r="P16" s="136" t="s">
        <v>397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s="467" customFormat="1" ht="29.25" customHeight="1">
      <c r="A17" s="658" t="s">
        <v>730</v>
      </c>
      <c r="B17" s="1104">
        <f>SUM(C17:F17)</f>
        <v>10914</v>
      </c>
      <c r="C17" s="1060">
        <v>5014</v>
      </c>
      <c r="D17" s="1060">
        <v>2846</v>
      </c>
      <c r="E17" s="1060">
        <v>3054</v>
      </c>
      <c r="F17" s="1094" t="s">
        <v>1373</v>
      </c>
      <c r="G17" s="611">
        <f>SUM(H17:O17)</f>
        <v>26538</v>
      </c>
      <c r="H17" s="841">
        <v>50</v>
      </c>
      <c r="I17" s="611">
        <v>3869</v>
      </c>
      <c r="J17" s="1100" t="s">
        <v>670</v>
      </c>
      <c r="K17" s="1100" t="s">
        <v>776</v>
      </c>
      <c r="L17" s="1060">
        <v>968</v>
      </c>
      <c r="M17" s="1060">
        <v>273</v>
      </c>
      <c r="N17" s="611">
        <v>20955</v>
      </c>
      <c r="O17" s="1105">
        <v>423</v>
      </c>
      <c r="P17" s="660" t="s">
        <v>398</v>
      </c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61"/>
      <c r="AE17" s="661"/>
      <c r="AF17" s="661"/>
      <c r="AG17" s="661"/>
      <c r="AH17" s="661"/>
      <c r="AI17" s="661"/>
      <c r="AJ17" s="661"/>
      <c r="AK17" s="661"/>
      <c r="AL17" s="661"/>
      <c r="AM17" s="661"/>
      <c r="AN17" s="661"/>
      <c r="AO17" s="661"/>
      <c r="AP17" s="661"/>
      <c r="AQ17" s="661"/>
    </row>
    <row r="18" spans="1:21" s="6" customFormat="1" ht="15.75" customHeight="1">
      <c r="A18" s="189" t="s">
        <v>1170</v>
      </c>
      <c r="B18" s="190"/>
      <c r="C18" s="190"/>
      <c r="D18" s="172"/>
      <c r="E18" s="172"/>
      <c r="F18" s="172"/>
      <c r="G18" s="172"/>
      <c r="H18" s="172"/>
      <c r="I18" s="172"/>
      <c r="J18" s="172"/>
      <c r="K18" s="172"/>
      <c r="L18" s="172"/>
      <c r="M18" s="190"/>
      <c r="N18" s="190"/>
      <c r="O18" s="172"/>
      <c r="P18" s="179" t="s">
        <v>1172</v>
      </c>
      <c r="Q18" s="41"/>
      <c r="R18" s="41"/>
      <c r="S18" s="172"/>
      <c r="T18" s="172"/>
      <c r="U18" s="172"/>
    </row>
    <row r="19" spans="1:16" s="62" customFormat="1" ht="15.75" customHeight="1">
      <c r="A19" s="1545" t="s">
        <v>671</v>
      </c>
      <c r="B19" s="1545"/>
      <c r="N19" s="245"/>
      <c r="O19" s="1545" t="s">
        <v>672</v>
      </c>
      <c r="P19" s="1545"/>
    </row>
    <row r="20" spans="1:148" s="22" customFormat="1" ht="27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</row>
    <row r="21" spans="1:148" s="23" customFormat="1" ht="23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</row>
    <row r="22" spans="1:148" s="21" customFormat="1" ht="23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</row>
    <row r="23" spans="1:148" s="78" customFormat="1" ht="23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</row>
    <row r="24" spans="1:148" s="23" customFormat="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</row>
  </sheetData>
  <mergeCells count="8">
    <mergeCell ref="A19:B19"/>
    <mergeCell ref="O19:P19"/>
    <mergeCell ref="A1:P1"/>
    <mergeCell ref="A2:B2"/>
    <mergeCell ref="A3:A7"/>
    <mergeCell ref="B3:F3"/>
    <mergeCell ref="G3:O3"/>
    <mergeCell ref="P3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workbookViewId="0" topLeftCell="A7">
      <selection activeCell="G15" sqref="G15"/>
    </sheetView>
  </sheetViews>
  <sheetFormatPr defaultColWidth="9.140625" defaultRowHeight="12.75"/>
  <cols>
    <col min="1" max="1" width="14.00390625" style="2" customWidth="1"/>
    <col min="2" max="2" width="10.57421875" style="2" customWidth="1"/>
    <col min="3" max="3" width="10.8515625" style="2" customWidth="1"/>
    <col min="4" max="4" width="9.7109375" style="2" customWidth="1"/>
    <col min="5" max="5" width="12.421875" style="2" customWidth="1"/>
    <col min="6" max="6" width="12.7109375" style="2" customWidth="1"/>
    <col min="7" max="7" width="12.00390625" style="2" customWidth="1"/>
    <col min="8" max="8" width="11.8515625" style="2" customWidth="1"/>
    <col min="9" max="9" width="12.57421875" style="2" customWidth="1"/>
    <col min="10" max="10" width="12.00390625" style="2" customWidth="1"/>
    <col min="11" max="11" width="14.00390625" style="2" customWidth="1"/>
    <col min="12" max="16384" width="9.140625" style="2" customWidth="1"/>
  </cols>
  <sheetData>
    <row r="1" spans="1:11" ht="32.25" customHeight="1">
      <c r="A1" s="1452" t="s">
        <v>284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</row>
    <row r="2" spans="1:11" s="6" customFormat="1" ht="18" customHeight="1">
      <c r="A2" s="91" t="s">
        <v>1343</v>
      </c>
      <c r="B2" s="172"/>
      <c r="C2" s="172"/>
      <c r="D2" s="172"/>
      <c r="E2" s="172"/>
      <c r="F2" s="172"/>
      <c r="G2" s="172"/>
      <c r="H2" s="172"/>
      <c r="I2" s="172"/>
      <c r="K2" s="5" t="s">
        <v>1344</v>
      </c>
    </row>
    <row r="3" spans="1:11" s="6" customFormat="1" ht="26.25" customHeight="1">
      <c r="A3" s="1409" t="s">
        <v>1189</v>
      </c>
      <c r="B3" s="1517" t="s">
        <v>1345</v>
      </c>
      <c r="C3" s="1516"/>
      <c r="D3" s="1517" t="s">
        <v>1346</v>
      </c>
      <c r="E3" s="1479"/>
      <c r="F3" s="1479"/>
      <c r="G3" s="1479"/>
      <c r="H3" s="1516"/>
      <c r="I3" s="93" t="s">
        <v>1347</v>
      </c>
      <c r="J3" s="93" t="s">
        <v>1348</v>
      </c>
      <c r="K3" s="1411" t="s">
        <v>554</v>
      </c>
    </row>
    <row r="4" spans="1:11" s="6" customFormat="1" ht="26.25" customHeight="1">
      <c r="A4" s="1485"/>
      <c r="B4" s="93" t="s">
        <v>1349</v>
      </c>
      <c r="C4" s="93" t="s">
        <v>1350</v>
      </c>
      <c r="D4" s="93" t="s">
        <v>1351</v>
      </c>
      <c r="E4" s="1489" t="s">
        <v>1352</v>
      </c>
      <c r="F4" s="1429"/>
      <c r="G4" s="1429"/>
      <c r="H4" s="1430"/>
      <c r="I4" s="53"/>
      <c r="J4" s="53" t="s">
        <v>1353</v>
      </c>
      <c r="K4" s="1480"/>
    </row>
    <row r="5" spans="1:11" s="6" customFormat="1" ht="21.75" customHeight="1">
      <c r="A5" s="1485"/>
      <c r="B5" s="53"/>
      <c r="C5" s="53"/>
      <c r="D5" s="53"/>
      <c r="E5" s="93" t="s">
        <v>724</v>
      </c>
      <c r="F5" s="93" t="s">
        <v>1354</v>
      </c>
      <c r="G5" s="93" t="s">
        <v>1355</v>
      </c>
      <c r="H5" s="93" t="s">
        <v>1356</v>
      </c>
      <c r="I5" s="53" t="s">
        <v>1357</v>
      </c>
      <c r="J5" s="53" t="s">
        <v>1358</v>
      </c>
      <c r="K5" s="1480"/>
    </row>
    <row r="6" spans="1:11" s="6" customFormat="1" ht="21.75" customHeight="1">
      <c r="A6" s="1485"/>
      <c r="B6" s="53" t="s">
        <v>1359</v>
      </c>
      <c r="C6" s="246" t="s">
        <v>1360</v>
      </c>
      <c r="D6" s="53" t="s">
        <v>1361</v>
      </c>
      <c r="E6" s="53"/>
      <c r="F6" s="53" t="s">
        <v>1362</v>
      </c>
      <c r="G6" s="53" t="s">
        <v>1363</v>
      </c>
      <c r="H6" s="53"/>
      <c r="I6" s="53" t="s">
        <v>1364</v>
      </c>
      <c r="J6" s="53" t="s">
        <v>1365</v>
      </c>
      <c r="K6" s="1480"/>
    </row>
    <row r="7" spans="1:11" s="6" customFormat="1" ht="21.75" customHeight="1">
      <c r="A7" s="1410"/>
      <c r="B7" s="56" t="s">
        <v>1366</v>
      </c>
      <c r="C7" s="56" t="s">
        <v>1364</v>
      </c>
      <c r="D7" s="56" t="s">
        <v>1367</v>
      </c>
      <c r="E7" s="56" t="s">
        <v>725</v>
      </c>
      <c r="F7" s="56" t="s">
        <v>1368</v>
      </c>
      <c r="G7" s="56" t="s">
        <v>1368</v>
      </c>
      <c r="H7" s="206" t="s">
        <v>1369</v>
      </c>
      <c r="I7" s="56" t="s">
        <v>1370</v>
      </c>
      <c r="J7" s="56" t="s">
        <v>1371</v>
      </c>
      <c r="K7" s="1388"/>
    </row>
    <row r="8" spans="1:11" s="479" customFormat="1" ht="24.75" customHeight="1">
      <c r="A8" s="664" t="s">
        <v>828</v>
      </c>
      <c r="B8" s="936">
        <v>7</v>
      </c>
      <c r="C8" s="642">
        <v>802900</v>
      </c>
      <c r="D8" s="936">
        <v>5</v>
      </c>
      <c r="E8" s="642">
        <v>4329002</v>
      </c>
      <c r="F8" s="642">
        <v>3463201</v>
      </c>
      <c r="G8" s="642">
        <v>865801</v>
      </c>
      <c r="H8" s="1106" t="s">
        <v>1373</v>
      </c>
      <c r="I8" s="642">
        <v>5131902</v>
      </c>
      <c r="J8" s="506">
        <v>5190</v>
      </c>
      <c r="K8" s="478" t="s">
        <v>549</v>
      </c>
    </row>
    <row r="9" spans="1:11" s="479" customFormat="1" ht="24.75" customHeight="1">
      <c r="A9" s="665" t="s">
        <v>829</v>
      </c>
      <c r="B9" s="936">
        <v>17</v>
      </c>
      <c r="C9" s="642">
        <v>2211128</v>
      </c>
      <c r="D9" s="936">
        <v>23</v>
      </c>
      <c r="E9" s="642">
        <v>4641491</v>
      </c>
      <c r="F9" s="642">
        <v>3713193</v>
      </c>
      <c r="G9" s="642">
        <v>928298</v>
      </c>
      <c r="H9" s="1106" t="s">
        <v>1373</v>
      </c>
      <c r="I9" s="642">
        <v>6852619</v>
      </c>
      <c r="J9" s="506">
        <v>13600</v>
      </c>
      <c r="K9" s="602" t="s">
        <v>390</v>
      </c>
    </row>
    <row r="10" spans="1:11" s="479" customFormat="1" ht="24.75" customHeight="1">
      <c r="A10" s="664" t="s">
        <v>830</v>
      </c>
      <c r="B10" s="936">
        <v>3</v>
      </c>
      <c r="C10" s="642">
        <v>488210</v>
      </c>
      <c r="D10" s="936">
        <v>2</v>
      </c>
      <c r="E10" s="642">
        <v>992477</v>
      </c>
      <c r="F10" s="642">
        <v>793981</v>
      </c>
      <c r="G10" s="642">
        <v>198496</v>
      </c>
      <c r="H10" s="1106" t="s">
        <v>776</v>
      </c>
      <c r="I10" s="642">
        <v>1480687</v>
      </c>
      <c r="J10" s="506">
        <v>2400</v>
      </c>
      <c r="K10" s="602" t="s">
        <v>391</v>
      </c>
    </row>
    <row r="11" spans="1:11" s="479" customFormat="1" ht="24.75" customHeight="1">
      <c r="A11" s="665" t="s">
        <v>831</v>
      </c>
      <c r="B11" s="936">
        <v>12</v>
      </c>
      <c r="C11" s="642">
        <v>1227580</v>
      </c>
      <c r="D11" s="936">
        <v>13</v>
      </c>
      <c r="E11" s="642">
        <v>3130527</v>
      </c>
      <c r="F11" s="642">
        <v>2504421</v>
      </c>
      <c r="G11" s="642">
        <v>626106</v>
      </c>
      <c r="H11" s="1106" t="s">
        <v>776</v>
      </c>
      <c r="I11" s="642">
        <v>4358107</v>
      </c>
      <c r="J11" s="506">
        <v>9600</v>
      </c>
      <c r="K11" s="602" t="s">
        <v>392</v>
      </c>
    </row>
    <row r="12" spans="1:11" s="479" customFormat="1" ht="24.75" customHeight="1">
      <c r="A12" s="664" t="s">
        <v>832</v>
      </c>
      <c r="B12" s="936">
        <v>2</v>
      </c>
      <c r="C12" s="642">
        <v>477000</v>
      </c>
      <c r="D12" s="936">
        <v>2</v>
      </c>
      <c r="E12" s="642">
        <v>614119</v>
      </c>
      <c r="F12" s="642">
        <v>491295</v>
      </c>
      <c r="G12" s="642">
        <v>122824</v>
      </c>
      <c r="H12" s="1106" t="s">
        <v>776</v>
      </c>
      <c r="I12" s="642">
        <v>1091119</v>
      </c>
      <c r="J12" s="506">
        <v>1600</v>
      </c>
      <c r="K12" s="602" t="s">
        <v>393</v>
      </c>
    </row>
    <row r="13" spans="1:11" s="479" customFormat="1" ht="24.75" customHeight="1">
      <c r="A13" s="665" t="s">
        <v>833</v>
      </c>
      <c r="B13" s="936">
        <v>12</v>
      </c>
      <c r="C13" s="642">
        <v>1531000</v>
      </c>
      <c r="D13" s="936">
        <v>9</v>
      </c>
      <c r="E13" s="642">
        <v>5557061</v>
      </c>
      <c r="F13" s="642">
        <v>4445648</v>
      </c>
      <c r="G13" s="642">
        <v>1111413</v>
      </c>
      <c r="H13" s="1106" t="s">
        <v>776</v>
      </c>
      <c r="I13" s="642">
        <v>7088061</v>
      </c>
      <c r="J13" s="506">
        <v>9500</v>
      </c>
      <c r="K13" s="602" t="s">
        <v>394</v>
      </c>
    </row>
    <row r="14" spans="1:11" s="378" customFormat="1" ht="24.75" customHeight="1">
      <c r="A14" s="666" t="s">
        <v>834</v>
      </c>
      <c r="B14" s="1110">
        <v>2</v>
      </c>
      <c r="C14" s="662">
        <v>230000</v>
      </c>
      <c r="D14" s="1110">
        <v>2</v>
      </c>
      <c r="E14" s="662">
        <v>701481</v>
      </c>
      <c r="F14" s="662">
        <v>561185</v>
      </c>
      <c r="G14" s="662">
        <v>140296</v>
      </c>
      <c r="H14" s="1107" t="s">
        <v>776</v>
      </c>
      <c r="I14" s="662">
        <v>931481</v>
      </c>
      <c r="J14" s="1108">
        <v>1400</v>
      </c>
      <c r="K14" s="602" t="s">
        <v>395</v>
      </c>
    </row>
    <row r="15" spans="1:11" s="378" customFormat="1" ht="24.75" customHeight="1">
      <c r="A15" s="667" t="s">
        <v>1374</v>
      </c>
      <c r="B15" s="1110">
        <v>3</v>
      </c>
      <c r="C15" s="662">
        <v>583744</v>
      </c>
      <c r="D15" s="1110">
        <v>18</v>
      </c>
      <c r="E15" s="662">
        <v>4574639</v>
      </c>
      <c r="F15" s="662">
        <v>3659711</v>
      </c>
      <c r="G15" s="662">
        <v>914928</v>
      </c>
      <c r="H15" s="1107" t="s">
        <v>776</v>
      </c>
      <c r="I15" s="662">
        <v>5158383</v>
      </c>
      <c r="J15" s="1108">
        <v>2400</v>
      </c>
      <c r="K15" s="602" t="s">
        <v>396</v>
      </c>
    </row>
    <row r="16" spans="1:11" s="378" customFormat="1" ht="24.75" customHeight="1">
      <c r="A16" s="447" t="s">
        <v>696</v>
      </c>
      <c r="B16" s="1110">
        <v>6</v>
      </c>
      <c r="C16" s="662">
        <v>1383660</v>
      </c>
      <c r="D16" s="1110">
        <v>12</v>
      </c>
      <c r="E16" s="662">
        <v>12807180</v>
      </c>
      <c r="F16" s="662">
        <v>10245740</v>
      </c>
      <c r="G16" s="662">
        <v>2561440</v>
      </c>
      <c r="H16" s="1107" t="s">
        <v>776</v>
      </c>
      <c r="I16" s="662">
        <v>14190840</v>
      </c>
      <c r="J16" s="1108">
        <v>5600</v>
      </c>
      <c r="K16" s="480" t="s">
        <v>696</v>
      </c>
    </row>
    <row r="17" spans="1:11" s="467" customFormat="1" ht="24.75" customHeight="1">
      <c r="A17" s="363" t="s">
        <v>698</v>
      </c>
      <c r="B17" s="915">
        <v>6</v>
      </c>
      <c r="C17" s="611">
        <v>1588248</v>
      </c>
      <c r="D17" s="915">
        <v>7</v>
      </c>
      <c r="E17" s="611">
        <f>SUM(F17:H17)</f>
        <v>11961271</v>
      </c>
      <c r="F17" s="611">
        <v>9569016</v>
      </c>
      <c r="G17" s="611">
        <v>2392255</v>
      </c>
      <c r="H17" s="366" t="s">
        <v>776</v>
      </c>
      <c r="I17" s="611">
        <v>13549519</v>
      </c>
      <c r="J17" s="1060">
        <v>5400</v>
      </c>
      <c r="K17" s="371" t="s">
        <v>398</v>
      </c>
    </row>
    <row r="18" spans="1:21" s="6" customFormat="1" ht="18" customHeight="1">
      <c r="A18" s="189" t="s">
        <v>1170</v>
      </c>
      <c r="B18" s="190"/>
      <c r="C18" s="190"/>
      <c r="D18" s="172"/>
      <c r="E18" s="172"/>
      <c r="F18" s="172"/>
      <c r="G18" s="172"/>
      <c r="H18" s="172"/>
      <c r="I18" s="172"/>
      <c r="J18" s="172"/>
      <c r="K18" s="179" t="s">
        <v>1172</v>
      </c>
      <c r="L18" s="172"/>
      <c r="M18" s="190"/>
      <c r="N18" s="190"/>
      <c r="O18" s="172"/>
      <c r="Q18" s="41"/>
      <c r="R18" s="41"/>
      <c r="S18" s="172"/>
      <c r="T18" s="172"/>
      <c r="U18" s="172"/>
    </row>
    <row r="19" spans="1:2" ht="18" customHeight="1">
      <c r="A19" s="1545" t="s">
        <v>1372</v>
      </c>
      <c r="B19" s="1545"/>
    </row>
  </sheetData>
  <mergeCells count="7">
    <mergeCell ref="A19:B19"/>
    <mergeCell ref="A1:K1"/>
    <mergeCell ref="B3:C3"/>
    <mergeCell ref="D3:H3"/>
    <mergeCell ref="E4:H4"/>
    <mergeCell ref="A3:A7"/>
    <mergeCell ref="K3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10">
      <selection activeCell="A1" sqref="A1:IV4"/>
    </sheetView>
  </sheetViews>
  <sheetFormatPr defaultColWidth="9.140625" defaultRowHeight="12.75"/>
  <cols>
    <col min="1" max="1" width="13.421875" style="0" customWidth="1"/>
    <col min="9" max="9" width="10.00390625" style="0" customWidth="1"/>
    <col min="14" max="14" width="9.28125" style="0" bestFit="1" customWidth="1"/>
    <col min="15" max="15" width="9.57421875" style="0" bestFit="1" customWidth="1"/>
    <col min="16" max="16" width="13.421875" style="0" customWidth="1"/>
  </cols>
  <sheetData>
    <row r="1" spans="1:18" s="2" customFormat="1" ht="32.25" customHeight="1">
      <c r="A1" s="1494" t="s">
        <v>1375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  <c r="R1" s="1494"/>
    </row>
    <row r="2" spans="1:16" s="6" customFormat="1" ht="18" customHeight="1">
      <c r="A2" s="190" t="s">
        <v>1380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228" t="s">
        <v>1376</v>
      </c>
    </row>
    <row r="3" spans="1:16" s="847" customFormat="1" ht="43.5" customHeight="1">
      <c r="A3" s="1547" t="s">
        <v>1190</v>
      </c>
      <c r="B3" s="1387" t="s">
        <v>1381</v>
      </c>
      <c r="C3" s="1381"/>
      <c r="D3" s="1387" t="s">
        <v>1382</v>
      </c>
      <c r="E3" s="1381"/>
      <c r="F3" s="1387" t="s">
        <v>1383</v>
      </c>
      <c r="G3" s="1381"/>
      <c r="H3" s="1387" t="s">
        <v>1384</v>
      </c>
      <c r="I3" s="1381"/>
      <c r="J3" s="1549" t="s">
        <v>1385</v>
      </c>
      <c r="K3" s="1381"/>
      <c r="L3" s="1387" t="s">
        <v>1386</v>
      </c>
      <c r="M3" s="1381"/>
      <c r="N3" s="1385" t="s">
        <v>1387</v>
      </c>
      <c r="O3" s="1381"/>
      <c r="P3" s="1550" t="s">
        <v>1191</v>
      </c>
    </row>
    <row r="4" spans="1:16" s="847" customFormat="1" ht="45" customHeight="1">
      <c r="A4" s="1548"/>
      <c r="B4" s="1281" t="s">
        <v>1388</v>
      </c>
      <c r="C4" s="1317" t="s">
        <v>1389</v>
      </c>
      <c r="D4" s="1281" t="s">
        <v>1388</v>
      </c>
      <c r="E4" s="1317" t="s">
        <v>1389</v>
      </c>
      <c r="F4" s="1318" t="s">
        <v>1388</v>
      </c>
      <c r="G4" s="1317" t="s">
        <v>1389</v>
      </c>
      <c r="H4" s="1281" t="s">
        <v>1388</v>
      </c>
      <c r="I4" s="1281" t="s">
        <v>1389</v>
      </c>
      <c r="J4" s="1319" t="s">
        <v>1388</v>
      </c>
      <c r="K4" s="1317" t="s">
        <v>1389</v>
      </c>
      <c r="L4" s="1281" t="s">
        <v>1388</v>
      </c>
      <c r="M4" s="1317" t="s">
        <v>1389</v>
      </c>
      <c r="N4" s="1319" t="s">
        <v>1388</v>
      </c>
      <c r="O4" s="1317" t="s">
        <v>1389</v>
      </c>
      <c r="P4" s="1439"/>
    </row>
    <row r="5" spans="1:16" s="670" customFormat="1" ht="15" customHeight="1">
      <c r="A5" s="669" t="s">
        <v>828</v>
      </c>
      <c r="B5" s="1111">
        <v>78</v>
      </c>
      <c r="C5" s="691">
        <v>1770</v>
      </c>
      <c r="D5" s="1111">
        <v>17</v>
      </c>
      <c r="E5" s="1111">
        <v>889</v>
      </c>
      <c r="F5" s="1111">
        <v>16</v>
      </c>
      <c r="G5" s="691">
        <v>9038</v>
      </c>
      <c r="H5" s="1111">
        <v>26</v>
      </c>
      <c r="I5" s="1115">
        <v>21606</v>
      </c>
      <c r="J5" s="1111">
        <v>46</v>
      </c>
      <c r="K5" s="691">
        <v>1044</v>
      </c>
      <c r="L5" s="1111">
        <v>10</v>
      </c>
      <c r="M5" s="1111">
        <v>575</v>
      </c>
      <c r="N5" s="1111">
        <v>2</v>
      </c>
      <c r="O5" s="691">
        <v>18</v>
      </c>
      <c r="P5" s="478" t="s">
        <v>549</v>
      </c>
    </row>
    <row r="6" spans="1:16" s="670" customFormat="1" ht="15" customHeight="1">
      <c r="A6" s="671" t="s">
        <v>829</v>
      </c>
      <c r="B6" s="1109">
        <v>484</v>
      </c>
      <c r="C6" s="692">
        <v>10217</v>
      </c>
      <c r="D6" s="1114">
        <v>59</v>
      </c>
      <c r="E6" s="1114">
        <v>4481</v>
      </c>
      <c r="F6" s="1109">
        <v>252</v>
      </c>
      <c r="G6" s="662">
        <v>260571</v>
      </c>
      <c r="H6" s="1109">
        <v>100</v>
      </c>
      <c r="I6" s="642">
        <v>1244174</v>
      </c>
      <c r="J6" s="1114">
        <v>197</v>
      </c>
      <c r="K6" s="692">
        <v>4605</v>
      </c>
      <c r="L6" s="1114">
        <v>36</v>
      </c>
      <c r="M6" s="1114">
        <v>1188</v>
      </c>
      <c r="N6" s="1114">
        <v>1</v>
      </c>
      <c r="O6" s="692">
        <v>7</v>
      </c>
      <c r="P6" s="602" t="s">
        <v>390</v>
      </c>
    </row>
    <row r="7" spans="1:16" s="670" customFormat="1" ht="15" customHeight="1">
      <c r="A7" s="669" t="s">
        <v>830</v>
      </c>
      <c r="B7" s="1111">
        <v>71</v>
      </c>
      <c r="C7" s="691">
        <v>1694</v>
      </c>
      <c r="D7" s="1111">
        <v>18</v>
      </c>
      <c r="E7" s="1111">
        <v>896</v>
      </c>
      <c r="F7" s="1111">
        <v>14</v>
      </c>
      <c r="G7" s="691">
        <v>10572</v>
      </c>
      <c r="H7" s="1111">
        <v>20</v>
      </c>
      <c r="I7" s="1115">
        <v>20854</v>
      </c>
      <c r="J7" s="1111">
        <v>66</v>
      </c>
      <c r="K7" s="691">
        <v>1479</v>
      </c>
      <c r="L7" s="1111">
        <v>12</v>
      </c>
      <c r="M7" s="1111">
        <v>571</v>
      </c>
      <c r="N7" s="1111">
        <v>2</v>
      </c>
      <c r="O7" s="691">
        <v>29</v>
      </c>
      <c r="P7" s="602" t="s">
        <v>391</v>
      </c>
    </row>
    <row r="8" spans="1:16" s="670" customFormat="1" ht="15" customHeight="1">
      <c r="A8" s="671" t="s">
        <v>831</v>
      </c>
      <c r="B8" s="1109">
        <v>471</v>
      </c>
      <c r="C8" s="692">
        <v>11318</v>
      </c>
      <c r="D8" s="1114">
        <v>59</v>
      </c>
      <c r="E8" s="1114">
        <v>4681</v>
      </c>
      <c r="F8" s="1109">
        <v>229</v>
      </c>
      <c r="G8" s="662">
        <v>261474</v>
      </c>
      <c r="H8" s="1109">
        <v>93</v>
      </c>
      <c r="I8" s="642">
        <v>1401042</v>
      </c>
      <c r="J8" s="1114">
        <v>210</v>
      </c>
      <c r="K8" s="692">
        <v>4793</v>
      </c>
      <c r="L8" s="1114">
        <v>26</v>
      </c>
      <c r="M8" s="1114">
        <v>1149</v>
      </c>
      <c r="N8" s="1114">
        <v>1</v>
      </c>
      <c r="O8" s="692">
        <v>7</v>
      </c>
      <c r="P8" s="602" t="s">
        <v>392</v>
      </c>
    </row>
    <row r="9" spans="1:16" s="670" customFormat="1" ht="15" customHeight="1">
      <c r="A9" s="669" t="s">
        <v>832</v>
      </c>
      <c r="B9" s="1111">
        <v>83</v>
      </c>
      <c r="C9" s="691">
        <v>1632</v>
      </c>
      <c r="D9" s="1111">
        <v>21</v>
      </c>
      <c r="E9" s="1111">
        <v>1038</v>
      </c>
      <c r="F9" s="1111">
        <v>15</v>
      </c>
      <c r="G9" s="691">
        <v>9445</v>
      </c>
      <c r="H9" s="1111">
        <v>21</v>
      </c>
      <c r="I9" s="1115">
        <v>21021</v>
      </c>
      <c r="J9" s="1111">
        <v>87</v>
      </c>
      <c r="K9" s="691">
        <v>1977</v>
      </c>
      <c r="L9" s="1111">
        <v>6</v>
      </c>
      <c r="M9" s="1111">
        <v>402</v>
      </c>
      <c r="N9" s="1111">
        <v>2</v>
      </c>
      <c r="O9" s="691">
        <v>30</v>
      </c>
      <c r="P9" s="602" t="s">
        <v>393</v>
      </c>
    </row>
    <row r="10" spans="1:16" s="670" customFormat="1" ht="15" customHeight="1">
      <c r="A10" s="671" t="s">
        <v>833</v>
      </c>
      <c r="B10" s="1109">
        <v>419</v>
      </c>
      <c r="C10" s="692">
        <v>9892</v>
      </c>
      <c r="D10" s="1114">
        <v>55</v>
      </c>
      <c r="E10" s="1114">
        <v>4195</v>
      </c>
      <c r="F10" s="1109">
        <v>223</v>
      </c>
      <c r="G10" s="662">
        <v>260012</v>
      </c>
      <c r="H10" s="1109">
        <v>92</v>
      </c>
      <c r="I10" s="642">
        <v>1082116</v>
      </c>
      <c r="J10" s="1114">
        <v>234</v>
      </c>
      <c r="K10" s="692">
        <v>5703</v>
      </c>
      <c r="L10" s="1114">
        <v>22</v>
      </c>
      <c r="M10" s="1114">
        <v>988</v>
      </c>
      <c r="N10" s="1114">
        <v>1</v>
      </c>
      <c r="O10" s="692">
        <v>10</v>
      </c>
      <c r="P10" s="602" t="s">
        <v>394</v>
      </c>
    </row>
    <row r="11" spans="1:17" s="674" customFormat="1" ht="15" customHeight="1">
      <c r="A11" s="672" t="s">
        <v>834</v>
      </c>
      <c r="B11" s="1112">
        <v>76</v>
      </c>
      <c r="C11" s="693">
        <v>2120</v>
      </c>
      <c r="D11" s="1112">
        <v>13</v>
      </c>
      <c r="E11" s="1112">
        <v>720</v>
      </c>
      <c r="F11" s="1112">
        <v>12</v>
      </c>
      <c r="G11" s="693">
        <v>11373</v>
      </c>
      <c r="H11" s="1112">
        <v>22</v>
      </c>
      <c r="I11" s="693">
        <v>21541</v>
      </c>
      <c r="J11" s="1112">
        <v>93</v>
      </c>
      <c r="K11" s="693">
        <v>2189</v>
      </c>
      <c r="L11" s="1112">
        <v>10</v>
      </c>
      <c r="M11" s="1112">
        <v>428</v>
      </c>
      <c r="N11" s="1112">
        <f>SUM(N22:N40)</f>
        <v>597</v>
      </c>
      <c r="O11" s="694">
        <f>SUM(O22:O40)</f>
        <v>76345</v>
      </c>
      <c r="P11" s="668" t="s">
        <v>395</v>
      </c>
      <c r="Q11" s="673"/>
    </row>
    <row r="12" spans="1:17" s="677" customFormat="1" ht="15" customHeight="1">
      <c r="A12" s="675" t="s">
        <v>1374</v>
      </c>
      <c r="B12" s="1109">
        <v>449</v>
      </c>
      <c r="C12" s="662">
        <v>11555</v>
      </c>
      <c r="D12" s="1109">
        <v>51</v>
      </c>
      <c r="E12" s="1109">
        <v>4401</v>
      </c>
      <c r="F12" s="1109">
        <v>217</v>
      </c>
      <c r="G12" s="662">
        <v>268033</v>
      </c>
      <c r="H12" s="1114">
        <v>74</v>
      </c>
      <c r="I12" s="692">
        <v>1127462</v>
      </c>
      <c r="J12" s="1109">
        <v>260</v>
      </c>
      <c r="K12" s="662">
        <v>6664</v>
      </c>
      <c r="L12" s="1114">
        <v>20</v>
      </c>
      <c r="M12" s="1114">
        <v>1197</v>
      </c>
      <c r="N12" s="1109">
        <f>SUM(N13:N20)</f>
        <v>169</v>
      </c>
      <c r="O12" s="663">
        <f>SUM(O13:O20)</f>
        <v>19950</v>
      </c>
      <c r="P12" s="668" t="s">
        <v>396</v>
      </c>
      <c r="Q12" s="676"/>
    </row>
    <row r="13" spans="1:17" s="674" customFormat="1" ht="15" customHeight="1">
      <c r="A13" s="457" t="s">
        <v>721</v>
      </c>
      <c r="B13" s="1112">
        <v>556</v>
      </c>
      <c r="C13" s="695">
        <v>13940</v>
      </c>
      <c r="D13" s="1112">
        <v>58</v>
      </c>
      <c r="E13" s="1113">
        <v>4822</v>
      </c>
      <c r="F13" s="1113">
        <v>227</v>
      </c>
      <c r="G13" s="695">
        <v>271185</v>
      </c>
      <c r="H13" s="1113">
        <v>105</v>
      </c>
      <c r="I13" s="695">
        <v>1124863</v>
      </c>
      <c r="J13" s="1112">
        <v>386</v>
      </c>
      <c r="K13" s="695">
        <v>9711</v>
      </c>
      <c r="L13" s="1112">
        <v>22</v>
      </c>
      <c r="M13" s="1112">
        <v>1427</v>
      </c>
      <c r="N13" s="1112">
        <v>1</v>
      </c>
      <c r="O13" s="694">
        <v>30</v>
      </c>
      <c r="P13" s="609" t="s">
        <v>397</v>
      </c>
      <c r="Q13" s="673"/>
    </row>
    <row r="14" spans="1:17" s="661" customFormat="1" ht="15" customHeight="1">
      <c r="A14" s="482" t="s">
        <v>698</v>
      </c>
      <c r="B14" s="1104">
        <v>583</v>
      </c>
      <c r="C14" s="611">
        <v>14352</v>
      </c>
      <c r="D14" s="1060">
        <v>61</v>
      </c>
      <c r="E14" s="1060">
        <v>4722</v>
      </c>
      <c r="F14" s="1060">
        <v>236</v>
      </c>
      <c r="G14" s="611">
        <v>280600</v>
      </c>
      <c r="H14" s="1060">
        <v>110</v>
      </c>
      <c r="I14" s="611">
        <v>987980</v>
      </c>
      <c r="J14" s="1060">
        <v>459</v>
      </c>
      <c r="K14" s="611">
        <v>11380</v>
      </c>
      <c r="L14" s="1060">
        <v>20</v>
      </c>
      <c r="M14" s="1060">
        <v>1220</v>
      </c>
      <c r="N14" s="1060">
        <v>4</v>
      </c>
      <c r="O14" s="659">
        <v>32</v>
      </c>
      <c r="P14" s="366" t="s">
        <v>398</v>
      </c>
      <c r="Q14" s="679"/>
    </row>
    <row r="15" s="595" customFormat="1" ht="19.5" customHeight="1"/>
    <row r="16" spans="1:16" s="595" customFormat="1" ht="38.25" customHeight="1">
      <c r="A16" s="1551" t="s">
        <v>1190</v>
      </c>
      <c r="B16" s="1553" t="s">
        <v>1390</v>
      </c>
      <c r="C16" s="1554"/>
      <c r="D16" s="1553" t="s">
        <v>1391</v>
      </c>
      <c r="E16" s="1554"/>
      <c r="F16" s="1555" t="s">
        <v>1392</v>
      </c>
      <c r="G16" s="1554"/>
      <c r="H16" s="1553" t="s">
        <v>1393</v>
      </c>
      <c r="I16" s="1558"/>
      <c r="J16" s="1556" t="s">
        <v>1394</v>
      </c>
      <c r="K16" s="1554"/>
      <c r="L16" s="1553" t="s">
        <v>1395</v>
      </c>
      <c r="M16" s="1554"/>
      <c r="N16" s="1555" t="s">
        <v>1396</v>
      </c>
      <c r="O16" s="1554"/>
      <c r="P16" s="1556" t="s">
        <v>1192</v>
      </c>
    </row>
    <row r="17" spans="1:16" s="595" customFormat="1" ht="49.5" customHeight="1">
      <c r="A17" s="1552"/>
      <c r="B17" s="681" t="s">
        <v>1377</v>
      </c>
      <c r="C17" s="682" t="s">
        <v>1378</v>
      </c>
      <c r="D17" s="681" t="s">
        <v>1377</v>
      </c>
      <c r="E17" s="682" t="s">
        <v>1378</v>
      </c>
      <c r="F17" s="681" t="s">
        <v>1377</v>
      </c>
      <c r="G17" s="682" t="s">
        <v>1378</v>
      </c>
      <c r="H17" s="680" t="s">
        <v>1377</v>
      </c>
      <c r="I17" s="681" t="s">
        <v>1378</v>
      </c>
      <c r="J17" s="683" t="s">
        <v>1377</v>
      </c>
      <c r="K17" s="682" t="s">
        <v>1378</v>
      </c>
      <c r="L17" s="681" t="s">
        <v>1377</v>
      </c>
      <c r="M17" s="682" t="s">
        <v>1378</v>
      </c>
      <c r="N17" s="681" t="s">
        <v>1377</v>
      </c>
      <c r="O17" s="682" t="s">
        <v>1378</v>
      </c>
      <c r="P17" s="1557"/>
    </row>
    <row r="18" spans="1:16" s="685" customFormat="1" ht="12.75" customHeight="1">
      <c r="A18" s="684" t="s">
        <v>821</v>
      </c>
      <c r="B18" s="1116">
        <v>18</v>
      </c>
      <c r="C18" s="1122">
        <v>429</v>
      </c>
      <c r="D18" s="1122">
        <v>7</v>
      </c>
      <c r="E18" s="1122">
        <v>1645</v>
      </c>
      <c r="F18" s="1122">
        <v>2684</v>
      </c>
      <c r="G18" s="696">
        <v>6309</v>
      </c>
      <c r="H18" s="1116">
        <v>10</v>
      </c>
      <c r="I18" s="696">
        <v>308</v>
      </c>
      <c r="J18" s="1116">
        <v>1</v>
      </c>
      <c r="K18" s="1122">
        <v>2</v>
      </c>
      <c r="L18" s="1122">
        <v>2</v>
      </c>
      <c r="M18" s="1122">
        <v>14</v>
      </c>
      <c r="N18" s="1122">
        <v>42</v>
      </c>
      <c r="O18" s="691">
        <v>6414</v>
      </c>
      <c r="P18" s="478" t="s">
        <v>549</v>
      </c>
    </row>
    <row r="19" spans="1:16" s="685" customFormat="1" ht="12.75" customHeight="1">
      <c r="A19" s="675" t="s">
        <v>822</v>
      </c>
      <c r="B19" s="1107">
        <v>38</v>
      </c>
      <c r="C19" s="1109">
        <v>1310</v>
      </c>
      <c r="D19" s="1109">
        <v>11</v>
      </c>
      <c r="E19" s="1109">
        <v>1753</v>
      </c>
      <c r="F19" s="1114">
        <v>4489</v>
      </c>
      <c r="G19" s="692">
        <v>11519</v>
      </c>
      <c r="H19" s="1107">
        <v>30</v>
      </c>
      <c r="I19" s="662">
        <v>5582</v>
      </c>
      <c r="J19" s="1107">
        <v>4</v>
      </c>
      <c r="K19" s="1109">
        <v>14</v>
      </c>
      <c r="L19" s="1109">
        <v>4</v>
      </c>
      <c r="M19" s="1109">
        <v>294</v>
      </c>
      <c r="N19" s="1109">
        <v>69</v>
      </c>
      <c r="O19" s="662">
        <v>5459</v>
      </c>
      <c r="P19" s="602" t="s">
        <v>390</v>
      </c>
    </row>
    <row r="20" spans="1:16" s="686" customFormat="1" ht="12.75" customHeight="1">
      <c r="A20" s="684" t="s">
        <v>823</v>
      </c>
      <c r="B20" s="1117">
        <v>20</v>
      </c>
      <c r="C20" s="1111">
        <v>492</v>
      </c>
      <c r="D20" s="1111">
        <v>6</v>
      </c>
      <c r="E20" s="1111">
        <v>2311</v>
      </c>
      <c r="F20" s="1111">
        <v>2589</v>
      </c>
      <c r="G20" s="691">
        <v>6662</v>
      </c>
      <c r="H20" s="1117">
        <v>16</v>
      </c>
      <c r="I20" s="691">
        <v>5929</v>
      </c>
      <c r="J20" s="1117">
        <v>1</v>
      </c>
      <c r="K20" s="1111">
        <v>4</v>
      </c>
      <c r="L20" s="1111">
        <v>5</v>
      </c>
      <c r="M20" s="1111">
        <v>20</v>
      </c>
      <c r="N20" s="1111">
        <v>53</v>
      </c>
      <c r="O20" s="691">
        <v>8015</v>
      </c>
      <c r="P20" s="602" t="s">
        <v>391</v>
      </c>
    </row>
    <row r="21" spans="1:16" s="686" customFormat="1" ht="12.75" customHeight="1">
      <c r="A21" s="675" t="s">
        <v>824</v>
      </c>
      <c r="B21" s="1107">
        <v>38</v>
      </c>
      <c r="C21" s="1109">
        <v>975</v>
      </c>
      <c r="D21" s="1109">
        <v>8</v>
      </c>
      <c r="E21" s="1109">
        <v>2037</v>
      </c>
      <c r="F21" s="1114">
        <v>4588</v>
      </c>
      <c r="G21" s="692">
        <v>14753</v>
      </c>
      <c r="H21" s="1107">
        <v>29</v>
      </c>
      <c r="I21" s="662">
        <v>9870</v>
      </c>
      <c r="J21" s="1107">
        <v>1</v>
      </c>
      <c r="K21" s="1109">
        <v>2</v>
      </c>
      <c r="L21" s="1109">
        <v>3</v>
      </c>
      <c r="M21" s="1109">
        <v>253</v>
      </c>
      <c r="N21" s="1109">
        <v>62</v>
      </c>
      <c r="O21" s="662">
        <v>5789</v>
      </c>
      <c r="P21" s="602" t="s">
        <v>392</v>
      </c>
    </row>
    <row r="22" spans="1:16" s="686" customFormat="1" ht="12.75" customHeight="1">
      <c r="A22" s="684" t="s">
        <v>825</v>
      </c>
      <c r="B22" s="1117">
        <v>21</v>
      </c>
      <c r="C22" s="1111">
        <v>505</v>
      </c>
      <c r="D22" s="1111">
        <v>6</v>
      </c>
      <c r="E22" s="1111">
        <v>2125</v>
      </c>
      <c r="F22" s="1111">
        <v>2665</v>
      </c>
      <c r="G22" s="691">
        <v>6038</v>
      </c>
      <c r="H22" s="1117">
        <v>24</v>
      </c>
      <c r="I22" s="691">
        <v>9821</v>
      </c>
      <c r="J22" s="1117">
        <v>4</v>
      </c>
      <c r="K22" s="1111">
        <v>10</v>
      </c>
      <c r="L22" s="1111">
        <v>6</v>
      </c>
      <c r="M22" s="1111">
        <v>18</v>
      </c>
      <c r="N22" s="1111">
        <v>63</v>
      </c>
      <c r="O22" s="691">
        <v>9439</v>
      </c>
      <c r="P22" s="602" t="s">
        <v>393</v>
      </c>
    </row>
    <row r="23" spans="1:16" s="686" customFormat="1" ht="12.75" customHeight="1">
      <c r="A23" s="675" t="s">
        <v>826</v>
      </c>
      <c r="B23" s="1107">
        <v>30</v>
      </c>
      <c r="C23" s="1109">
        <v>885</v>
      </c>
      <c r="D23" s="1109">
        <v>6</v>
      </c>
      <c r="E23" s="1109">
        <v>1358</v>
      </c>
      <c r="F23" s="1114">
        <v>4717</v>
      </c>
      <c r="G23" s="692">
        <v>15067</v>
      </c>
      <c r="H23" s="1107">
        <v>19</v>
      </c>
      <c r="I23" s="662">
        <v>20658</v>
      </c>
      <c r="J23" s="1107" t="s">
        <v>1139</v>
      </c>
      <c r="K23" s="1109" t="s">
        <v>1139</v>
      </c>
      <c r="L23" s="1109">
        <v>1</v>
      </c>
      <c r="M23" s="1109">
        <v>200</v>
      </c>
      <c r="N23" s="1109">
        <v>59</v>
      </c>
      <c r="O23" s="662">
        <v>4489</v>
      </c>
      <c r="P23" s="602" t="s">
        <v>394</v>
      </c>
    </row>
    <row r="24" spans="1:16" s="687" customFormat="1" ht="12.75" customHeight="1">
      <c r="A24" s="672" t="s">
        <v>827</v>
      </c>
      <c r="B24" s="1118">
        <v>20</v>
      </c>
      <c r="C24" s="1112">
        <v>424</v>
      </c>
      <c r="D24" s="1112">
        <v>8</v>
      </c>
      <c r="E24" s="1112">
        <v>1134</v>
      </c>
      <c r="F24" s="1112">
        <v>2365</v>
      </c>
      <c r="G24" s="693">
        <v>5694</v>
      </c>
      <c r="H24" s="1118">
        <v>21</v>
      </c>
      <c r="I24" s="693">
        <v>7005</v>
      </c>
      <c r="J24" s="1118">
        <v>2</v>
      </c>
      <c r="K24" s="1112">
        <v>6</v>
      </c>
      <c r="L24" s="1112">
        <v>5</v>
      </c>
      <c r="M24" s="1112">
        <v>24</v>
      </c>
      <c r="N24" s="1112">
        <v>78</v>
      </c>
      <c r="O24" s="693">
        <v>11764</v>
      </c>
      <c r="P24" s="602" t="s">
        <v>395</v>
      </c>
    </row>
    <row r="25" spans="1:16" s="687" customFormat="1" ht="12.75" customHeight="1">
      <c r="A25" s="675" t="s">
        <v>1379</v>
      </c>
      <c r="B25" s="1125">
        <v>27</v>
      </c>
      <c r="C25" s="1109">
        <v>634</v>
      </c>
      <c r="D25" s="1114">
        <v>7</v>
      </c>
      <c r="E25" s="1114">
        <v>1196</v>
      </c>
      <c r="F25" s="1114">
        <v>4619</v>
      </c>
      <c r="G25" s="692">
        <v>13558</v>
      </c>
      <c r="H25" s="1119">
        <v>23</v>
      </c>
      <c r="I25" s="692">
        <v>17276</v>
      </c>
      <c r="J25" s="1119">
        <v>2</v>
      </c>
      <c r="K25" s="1114">
        <v>14</v>
      </c>
      <c r="L25" s="1114">
        <v>3</v>
      </c>
      <c r="M25" s="1114">
        <v>155</v>
      </c>
      <c r="N25" s="1114">
        <v>79</v>
      </c>
      <c r="O25" s="692">
        <v>7684</v>
      </c>
      <c r="P25" s="602" t="s">
        <v>396</v>
      </c>
    </row>
    <row r="26" spans="1:16" s="687" customFormat="1" ht="12.75" customHeight="1">
      <c r="A26" s="457" t="s">
        <v>778</v>
      </c>
      <c r="B26" s="1120">
        <v>45</v>
      </c>
      <c r="C26" s="1123">
        <v>904</v>
      </c>
      <c r="D26" s="1123">
        <v>18</v>
      </c>
      <c r="E26" s="1123">
        <v>2980</v>
      </c>
      <c r="F26" s="1123">
        <v>7290</v>
      </c>
      <c r="G26" s="697">
        <v>19767</v>
      </c>
      <c r="H26" s="1120">
        <v>31</v>
      </c>
      <c r="I26" s="697">
        <v>27285</v>
      </c>
      <c r="J26" s="1120">
        <v>2</v>
      </c>
      <c r="K26" s="1123">
        <v>22</v>
      </c>
      <c r="L26" s="1123">
        <v>5</v>
      </c>
      <c r="M26" s="1123">
        <v>175</v>
      </c>
      <c r="N26" s="1123">
        <v>157</v>
      </c>
      <c r="O26" s="697">
        <v>21295</v>
      </c>
      <c r="P26" s="688" t="s">
        <v>397</v>
      </c>
    </row>
    <row r="27" spans="1:16" s="690" customFormat="1" ht="12.75" customHeight="1">
      <c r="A27" s="482" t="s">
        <v>779</v>
      </c>
      <c r="B27" s="1121">
        <v>37</v>
      </c>
      <c r="C27" s="1124">
        <v>711</v>
      </c>
      <c r="D27" s="1124">
        <v>16</v>
      </c>
      <c r="E27" s="1124">
        <v>2248</v>
      </c>
      <c r="F27" s="1124">
        <v>5031</v>
      </c>
      <c r="G27" s="698">
        <v>16180</v>
      </c>
      <c r="H27" s="1121">
        <v>23</v>
      </c>
      <c r="I27" s="698">
        <v>31351</v>
      </c>
      <c r="J27" s="1121">
        <v>2</v>
      </c>
      <c r="K27" s="1124">
        <v>18</v>
      </c>
      <c r="L27" s="1124">
        <v>4</v>
      </c>
      <c r="M27" s="1124">
        <v>609</v>
      </c>
      <c r="N27" s="1124">
        <v>161</v>
      </c>
      <c r="O27" s="698">
        <v>21674</v>
      </c>
      <c r="P27" s="689" t="s">
        <v>398</v>
      </c>
    </row>
    <row r="28" spans="1:16" ht="15.75" customHeight="1">
      <c r="A28" s="355" t="s">
        <v>1173</v>
      </c>
      <c r="P28" s="179" t="s">
        <v>1174</v>
      </c>
    </row>
  </sheetData>
  <mergeCells count="19">
    <mergeCell ref="P16:P17"/>
    <mergeCell ref="H16:I16"/>
    <mergeCell ref="J16:K16"/>
    <mergeCell ref="L16:M16"/>
    <mergeCell ref="N16:O16"/>
    <mergeCell ref="A16:A17"/>
    <mergeCell ref="B16:C16"/>
    <mergeCell ref="D16:E16"/>
    <mergeCell ref="F16:G16"/>
    <mergeCell ref="A1:R1"/>
    <mergeCell ref="A3:A4"/>
    <mergeCell ref="B3:C3"/>
    <mergeCell ref="D3:E3"/>
    <mergeCell ref="F3:G3"/>
    <mergeCell ref="H3:I3"/>
    <mergeCell ref="J3:K3"/>
    <mergeCell ref="L3:M3"/>
    <mergeCell ref="N3:O3"/>
    <mergeCell ref="P3:P4"/>
  </mergeCells>
  <printOptions/>
  <pageMargins left="0.7480314960629921" right="0.72" top="0.984251968503937" bottom="0.984251968503937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7">
      <selection activeCell="G9" sqref="G9"/>
    </sheetView>
  </sheetViews>
  <sheetFormatPr defaultColWidth="9.140625" defaultRowHeight="12.75"/>
  <cols>
    <col min="1" max="1" width="19.57421875" style="2" customWidth="1"/>
    <col min="2" max="2" width="13.7109375" style="2" customWidth="1"/>
    <col min="3" max="5" width="13.28125" style="2" customWidth="1"/>
    <col min="6" max="8" width="12.7109375" style="2" customWidth="1"/>
    <col min="9" max="9" width="21.28125" style="2" customWidth="1"/>
    <col min="10" max="10" width="17.7109375" style="2" hidden="1" customWidth="1"/>
    <col min="11" max="199" width="0" style="2" hidden="1" customWidth="1"/>
    <col min="200" max="16384" width="9.140625" style="2" customWidth="1"/>
  </cols>
  <sheetData>
    <row r="1" spans="1:9" ht="32.25" customHeight="1">
      <c r="A1" s="1452" t="s">
        <v>1397</v>
      </c>
      <c r="B1" s="1452"/>
      <c r="C1" s="1452"/>
      <c r="D1" s="1452"/>
      <c r="E1" s="1452"/>
      <c r="F1" s="1452"/>
      <c r="G1" s="1452"/>
      <c r="H1" s="1452"/>
      <c r="I1" s="1452"/>
    </row>
    <row r="2" spans="1:9" s="6" customFormat="1" ht="18" customHeight="1">
      <c r="A2" s="250" t="s">
        <v>1398</v>
      </c>
      <c r="B2" s="250"/>
      <c r="C2" s="250"/>
      <c r="D2" s="250"/>
      <c r="E2" s="250"/>
      <c r="F2" s="250"/>
      <c r="G2" s="250"/>
      <c r="I2" s="5" t="s">
        <v>1399</v>
      </c>
    </row>
    <row r="3" spans="1:9" s="6" customFormat="1" ht="27.75" customHeight="1">
      <c r="A3" s="92"/>
      <c r="B3" s="93" t="s">
        <v>1400</v>
      </c>
      <c r="C3" s="46" t="s">
        <v>1401</v>
      </c>
      <c r="D3" s="46" t="s">
        <v>1402</v>
      </c>
      <c r="E3" s="93" t="s">
        <v>1403</v>
      </c>
      <c r="F3" s="93" t="s">
        <v>1404</v>
      </c>
      <c r="G3" s="46" t="s">
        <v>1405</v>
      </c>
      <c r="H3" s="93" t="s">
        <v>1406</v>
      </c>
      <c r="I3" s="50"/>
    </row>
    <row r="4" spans="1:9" s="6" customFormat="1" ht="27.75" customHeight="1">
      <c r="A4" s="235" t="s">
        <v>1193</v>
      </c>
      <c r="C4" s="53" t="s">
        <v>1407</v>
      </c>
      <c r="D4" s="251" t="s">
        <v>1408</v>
      </c>
      <c r="E4" s="53" t="s">
        <v>1409</v>
      </c>
      <c r="G4" s="246" t="s">
        <v>1410</v>
      </c>
      <c r="H4" s="53" t="s">
        <v>1411</v>
      </c>
      <c r="I4" s="176" t="s">
        <v>554</v>
      </c>
    </row>
    <row r="5" spans="1:9" s="6" customFormat="1" ht="27.75" customHeight="1">
      <c r="A5" s="94"/>
      <c r="B5" s="206" t="s">
        <v>1412</v>
      </c>
      <c r="C5" s="56" t="s">
        <v>1413</v>
      </c>
      <c r="D5" s="56" t="s">
        <v>1414</v>
      </c>
      <c r="E5" s="206" t="s">
        <v>1415</v>
      </c>
      <c r="F5" s="56" t="s">
        <v>1416</v>
      </c>
      <c r="G5" s="206" t="s">
        <v>1417</v>
      </c>
      <c r="H5" s="206" t="s">
        <v>1417</v>
      </c>
      <c r="I5" s="57"/>
    </row>
    <row r="6" spans="1:9" s="479" customFormat="1" ht="29.25" customHeight="1">
      <c r="A6" s="709" t="s">
        <v>828</v>
      </c>
      <c r="B6" s="445" t="s">
        <v>712</v>
      </c>
      <c r="C6" s="445" t="s">
        <v>712</v>
      </c>
      <c r="D6" s="586" t="s">
        <v>712</v>
      </c>
      <c r="E6" s="445" t="s">
        <v>712</v>
      </c>
      <c r="F6" s="445" t="s">
        <v>712</v>
      </c>
      <c r="G6" s="445" t="s">
        <v>712</v>
      </c>
      <c r="H6" s="445" t="s">
        <v>712</v>
      </c>
      <c r="I6" s="1241" t="s">
        <v>549</v>
      </c>
    </row>
    <row r="7" spans="1:9" s="479" customFormat="1" ht="29.25" customHeight="1">
      <c r="A7" s="710" t="s">
        <v>829</v>
      </c>
      <c r="B7" s="699" t="s">
        <v>712</v>
      </c>
      <c r="C7" s="699" t="s">
        <v>712</v>
      </c>
      <c r="D7" s="586" t="s">
        <v>712</v>
      </c>
      <c r="E7" s="699" t="s">
        <v>712</v>
      </c>
      <c r="F7" s="699" t="s">
        <v>712</v>
      </c>
      <c r="G7" s="586" t="s">
        <v>712</v>
      </c>
      <c r="H7" s="699" t="s">
        <v>712</v>
      </c>
      <c r="I7" s="1242" t="s">
        <v>390</v>
      </c>
    </row>
    <row r="8" spans="1:9" s="479" customFormat="1" ht="29.25" customHeight="1">
      <c r="A8" s="709" t="s">
        <v>830</v>
      </c>
      <c r="B8" s="699" t="s">
        <v>712</v>
      </c>
      <c r="C8" s="699" t="s">
        <v>712</v>
      </c>
      <c r="D8" s="586" t="s">
        <v>712</v>
      </c>
      <c r="E8" s="699" t="s">
        <v>712</v>
      </c>
      <c r="F8" s="699" t="s">
        <v>712</v>
      </c>
      <c r="G8" s="586" t="s">
        <v>1373</v>
      </c>
      <c r="H8" s="699" t="s">
        <v>712</v>
      </c>
      <c r="I8" s="1242" t="s">
        <v>391</v>
      </c>
    </row>
    <row r="9" spans="1:9" s="479" customFormat="1" ht="29.25" customHeight="1">
      <c r="A9" s="710" t="s">
        <v>831</v>
      </c>
      <c r="B9" s="699" t="s">
        <v>712</v>
      </c>
      <c r="C9" s="699" t="s">
        <v>712</v>
      </c>
      <c r="D9" s="586" t="s">
        <v>712</v>
      </c>
      <c r="E9" s="699" t="s">
        <v>712</v>
      </c>
      <c r="F9" s="699" t="s">
        <v>712</v>
      </c>
      <c r="G9" s="586" t="s">
        <v>1373</v>
      </c>
      <c r="H9" s="700" t="s">
        <v>712</v>
      </c>
      <c r="I9" s="1243" t="s">
        <v>392</v>
      </c>
    </row>
    <row r="10" spans="1:9" s="479" customFormat="1" ht="29.25" customHeight="1">
      <c r="A10" s="709" t="s">
        <v>832</v>
      </c>
      <c r="B10" s="445" t="s">
        <v>712</v>
      </c>
      <c r="C10" s="445" t="s">
        <v>712</v>
      </c>
      <c r="D10" s="586" t="s">
        <v>712</v>
      </c>
      <c r="E10" s="445" t="s">
        <v>712</v>
      </c>
      <c r="F10" s="445" t="s">
        <v>712</v>
      </c>
      <c r="G10" s="445" t="s">
        <v>712</v>
      </c>
      <c r="H10" s="481" t="s">
        <v>712</v>
      </c>
      <c r="I10" s="1243" t="s">
        <v>393</v>
      </c>
    </row>
    <row r="11" spans="1:9" s="479" customFormat="1" ht="29.25" customHeight="1">
      <c r="A11" s="710" t="s">
        <v>833</v>
      </c>
      <c r="B11" s="699" t="s">
        <v>712</v>
      </c>
      <c r="C11" s="699" t="s">
        <v>712</v>
      </c>
      <c r="D11" s="586" t="s">
        <v>712</v>
      </c>
      <c r="E11" s="699" t="s">
        <v>712</v>
      </c>
      <c r="F11" s="699" t="s">
        <v>712</v>
      </c>
      <c r="G11" s="586" t="s">
        <v>712</v>
      </c>
      <c r="H11" s="700" t="s">
        <v>712</v>
      </c>
      <c r="I11" s="1243" t="s">
        <v>394</v>
      </c>
    </row>
    <row r="12" spans="1:9" s="479" customFormat="1" ht="29.25" customHeight="1">
      <c r="A12" s="711" t="s">
        <v>834</v>
      </c>
      <c r="B12" s="699" t="s">
        <v>712</v>
      </c>
      <c r="C12" s="699" t="s">
        <v>712</v>
      </c>
      <c r="D12" s="586" t="s">
        <v>712</v>
      </c>
      <c r="E12" s="699" t="s">
        <v>712</v>
      </c>
      <c r="F12" s="699" t="s">
        <v>712</v>
      </c>
      <c r="G12" s="586" t="s">
        <v>1373</v>
      </c>
      <c r="H12" s="700" t="s">
        <v>712</v>
      </c>
      <c r="I12" s="1243" t="s">
        <v>395</v>
      </c>
    </row>
    <row r="13" spans="1:9" s="479" customFormat="1" ht="29.25" customHeight="1">
      <c r="A13" s="712" t="s">
        <v>1374</v>
      </c>
      <c r="B13" s="699" t="s">
        <v>712</v>
      </c>
      <c r="C13" s="699" t="s">
        <v>712</v>
      </c>
      <c r="D13" s="586" t="s">
        <v>712</v>
      </c>
      <c r="E13" s="699" t="s">
        <v>712</v>
      </c>
      <c r="F13" s="699" t="s">
        <v>712</v>
      </c>
      <c r="G13" s="586">
        <v>7000</v>
      </c>
      <c r="H13" s="700" t="s">
        <v>712</v>
      </c>
      <c r="I13" s="1243" t="s">
        <v>396</v>
      </c>
    </row>
    <row r="14" spans="1:9" s="479" customFormat="1" ht="29.25" customHeight="1">
      <c r="A14" s="701" t="s">
        <v>696</v>
      </c>
      <c r="B14" s="699">
        <v>0</v>
      </c>
      <c r="C14" s="699">
        <v>0</v>
      </c>
      <c r="D14" s="586" t="s">
        <v>1139</v>
      </c>
      <c r="E14" s="699">
        <v>0</v>
      </c>
      <c r="F14" s="699">
        <v>0</v>
      </c>
      <c r="G14" s="586">
        <v>1170</v>
      </c>
      <c r="H14" s="700">
        <v>0</v>
      </c>
      <c r="I14" s="702" t="s">
        <v>696</v>
      </c>
    </row>
    <row r="15" spans="1:9" s="467" customFormat="1" ht="29.25" customHeight="1">
      <c r="A15" s="703" t="s">
        <v>698</v>
      </c>
      <c r="B15" s="704">
        <v>0</v>
      </c>
      <c r="C15" s="705">
        <v>0</v>
      </c>
      <c r="D15" s="705">
        <v>0</v>
      </c>
      <c r="E15" s="705">
        <v>0</v>
      </c>
      <c r="F15" s="705">
        <v>0</v>
      </c>
      <c r="G15" s="706" t="s">
        <v>1373</v>
      </c>
      <c r="H15" s="707">
        <v>0</v>
      </c>
      <c r="I15" s="708" t="s">
        <v>398</v>
      </c>
    </row>
    <row r="16" spans="1:9" s="6" customFormat="1" ht="18" customHeight="1">
      <c r="A16" s="1559" t="s">
        <v>1175</v>
      </c>
      <c r="B16" s="1559"/>
      <c r="C16" s="172"/>
      <c r="D16" s="1560" t="s">
        <v>1176</v>
      </c>
      <c r="E16" s="1560"/>
      <c r="F16" s="1560"/>
      <c r="G16" s="1560"/>
      <c r="H16" s="1560"/>
      <c r="I16" s="1560"/>
    </row>
    <row r="24" spans="4:5" ht="14.25" hidden="1">
      <c r="D24" s="253"/>
      <c r="E24" s="253"/>
    </row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</sheetData>
  <mergeCells count="3">
    <mergeCell ref="A1:I1"/>
    <mergeCell ref="A16:B16"/>
    <mergeCell ref="D16:I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7">
      <selection activeCell="F12" sqref="F12"/>
    </sheetView>
  </sheetViews>
  <sheetFormatPr defaultColWidth="9.140625" defaultRowHeight="12.75"/>
  <cols>
    <col min="1" max="1" width="14.00390625" style="24" customWidth="1"/>
    <col min="2" max="2" width="11.7109375" style="24" bestFit="1" customWidth="1"/>
    <col min="3" max="3" width="14.421875" style="24" customWidth="1"/>
    <col min="4" max="4" width="12.421875" style="24" customWidth="1"/>
    <col min="5" max="5" width="13.140625" style="24" customWidth="1"/>
    <col min="6" max="7" width="10.57421875" style="24" customWidth="1"/>
    <col min="8" max="8" width="9.28125" style="24" customWidth="1"/>
    <col min="9" max="9" width="12.8515625" style="24" customWidth="1"/>
    <col min="10" max="10" width="12.140625" style="24" customWidth="1"/>
    <col min="11" max="11" width="11.421875" style="24" customWidth="1"/>
    <col min="12" max="12" width="15.00390625" style="24" customWidth="1"/>
    <col min="13" max="16384" width="13.8515625" style="24" customWidth="1"/>
  </cols>
  <sheetData>
    <row r="1" spans="1:12" s="1320" customFormat="1" ht="32.25" customHeight="1">
      <c r="A1" s="1451" t="s">
        <v>977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</row>
    <row r="2" spans="1:12" s="6" customFormat="1" ht="22.5" customHeight="1">
      <c r="A2" s="6" t="s">
        <v>1436</v>
      </c>
      <c r="B2" s="172"/>
      <c r="C2" s="172"/>
      <c r="D2" s="172"/>
      <c r="E2" s="172"/>
      <c r="F2" s="172"/>
      <c r="G2" s="172"/>
      <c r="H2" s="172"/>
      <c r="I2" s="172"/>
      <c r="J2" s="244"/>
      <c r="K2" s="172"/>
      <c r="L2" s="59" t="s">
        <v>1399</v>
      </c>
    </row>
    <row r="3" spans="1:12" s="192" customFormat="1" ht="34.5" customHeight="1">
      <c r="A3" s="1409" t="s">
        <v>740</v>
      </c>
      <c r="B3" s="231" t="s">
        <v>1437</v>
      </c>
      <c r="C3" s="231" t="s">
        <v>1418</v>
      </c>
      <c r="D3" s="231" t="s">
        <v>1438</v>
      </c>
      <c r="E3" s="231" t="s">
        <v>1419</v>
      </c>
      <c r="F3" s="1315" t="s">
        <v>1439</v>
      </c>
      <c r="G3" s="231" t="s">
        <v>1405</v>
      </c>
      <c r="H3" s="233" t="s">
        <v>1440</v>
      </c>
      <c r="I3" s="231" t="s">
        <v>1420</v>
      </c>
      <c r="J3" s="231" t="s">
        <v>1421</v>
      </c>
      <c r="K3" s="231" t="s">
        <v>1441</v>
      </c>
      <c r="L3" s="1368" t="s">
        <v>720</v>
      </c>
    </row>
    <row r="4" spans="1:12" s="192" customFormat="1" ht="34.5" customHeight="1">
      <c r="A4" s="1366"/>
      <c r="B4" s="211"/>
      <c r="C4" s="236" t="s">
        <v>1422</v>
      </c>
      <c r="D4" s="236" t="s">
        <v>1423</v>
      </c>
      <c r="E4" s="1321" t="s">
        <v>1442</v>
      </c>
      <c r="F4" s="236" t="s">
        <v>1424</v>
      </c>
      <c r="G4" s="211"/>
      <c r="H4" s="846"/>
      <c r="I4" s="211"/>
      <c r="J4" s="236" t="s">
        <v>1425</v>
      </c>
      <c r="K4" s="211"/>
      <c r="L4" s="1369"/>
    </row>
    <row r="5" spans="1:12" s="192" customFormat="1" ht="34.5" customHeight="1">
      <c r="A5" s="1366"/>
      <c r="B5" s="211" t="s">
        <v>1426</v>
      </c>
      <c r="C5" s="211" t="s">
        <v>1427</v>
      </c>
      <c r="D5" s="211" t="s">
        <v>1428</v>
      </c>
      <c r="E5" s="211" t="s">
        <v>1429</v>
      </c>
      <c r="F5" s="211"/>
      <c r="G5" s="211" t="s">
        <v>1410</v>
      </c>
      <c r="H5" s="846"/>
      <c r="I5" s="211" t="s">
        <v>1430</v>
      </c>
      <c r="J5" s="211" t="s">
        <v>1431</v>
      </c>
      <c r="K5" s="211"/>
      <c r="L5" s="1369"/>
    </row>
    <row r="6" spans="1:12" s="192" customFormat="1" ht="34.5" customHeight="1">
      <c r="A6" s="1367"/>
      <c r="B6" s="197" t="s">
        <v>1412</v>
      </c>
      <c r="C6" s="197" t="s">
        <v>1432</v>
      </c>
      <c r="D6" s="197" t="s">
        <v>1433</v>
      </c>
      <c r="E6" s="197" t="s">
        <v>1434</v>
      </c>
      <c r="F6" s="197" t="s">
        <v>1414</v>
      </c>
      <c r="G6" s="197" t="s">
        <v>1417</v>
      </c>
      <c r="H6" s="870" t="s">
        <v>1416</v>
      </c>
      <c r="I6" s="197" t="s">
        <v>1435</v>
      </c>
      <c r="J6" s="197" t="s">
        <v>1417</v>
      </c>
      <c r="K6" s="197" t="s">
        <v>307</v>
      </c>
      <c r="L6" s="1370"/>
    </row>
    <row r="7" spans="1:12" s="39" customFormat="1" ht="27.75" customHeight="1">
      <c r="A7" s="603" t="s">
        <v>828</v>
      </c>
      <c r="B7" s="256">
        <v>0</v>
      </c>
      <c r="C7" s="1013">
        <v>400</v>
      </c>
      <c r="D7" s="417">
        <v>1000</v>
      </c>
      <c r="E7" s="417">
        <v>1000</v>
      </c>
      <c r="F7" s="248" t="s">
        <v>712</v>
      </c>
      <c r="G7" s="409">
        <v>1054000</v>
      </c>
      <c r="H7" s="409">
        <v>3000</v>
      </c>
      <c r="I7" s="417">
        <v>3400</v>
      </c>
      <c r="J7" s="417">
        <v>500</v>
      </c>
      <c r="K7" s="417">
        <v>2000</v>
      </c>
      <c r="L7" s="478" t="s">
        <v>549</v>
      </c>
    </row>
    <row r="8" spans="1:12" s="259" customFormat="1" ht="27.75" customHeight="1">
      <c r="A8" s="607" t="s">
        <v>829</v>
      </c>
      <c r="B8" s="257" t="s">
        <v>712</v>
      </c>
      <c r="C8" s="1126">
        <v>2658</v>
      </c>
      <c r="D8" s="418">
        <v>31000</v>
      </c>
      <c r="E8" s="418">
        <v>45000</v>
      </c>
      <c r="F8" s="248" t="s">
        <v>712</v>
      </c>
      <c r="G8" s="422">
        <v>1715000</v>
      </c>
      <c r="H8" s="422">
        <v>3000</v>
      </c>
      <c r="I8" s="750">
        <v>2226</v>
      </c>
      <c r="J8" s="750">
        <v>3197</v>
      </c>
      <c r="K8" s="248" t="s">
        <v>712</v>
      </c>
      <c r="L8" s="602" t="s">
        <v>390</v>
      </c>
    </row>
    <row r="9" spans="1:12" s="39" customFormat="1" ht="27.75" customHeight="1">
      <c r="A9" s="603" t="s">
        <v>830</v>
      </c>
      <c r="B9" s="256">
        <v>0</v>
      </c>
      <c r="C9" s="1013">
        <v>800</v>
      </c>
      <c r="D9" s="417">
        <v>2000</v>
      </c>
      <c r="E9" s="417">
        <v>2000</v>
      </c>
      <c r="F9" s="63" t="s">
        <v>776</v>
      </c>
      <c r="G9" s="409">
        <v>1551000</v>
      </c>
      <c r="H9" s="409">
        <v>2600</v>
      </c>
      <c r="I9" s="417">
        <v>801</v>
      </c>
      <c r="J9" s="417">
        <v>402</v>
      </c>
      <c r="K9" s="417">
        <v>33070</v>
      </c>
      <c r="L9" s="602" t="s">
        <v>391</v>
      </c>
    </row>
    <row r="10" spans="1:12" s="259" customFormat="1" ht="27.75" customHeight="1">
      <c r="A10" s="607" t="s">
        <v>831</v>
      </c>
      <c r="B10" s="257" t="s">
        <v>712</v>
      </c>
      <c r="C10" s="1126">
        <v>4600</v>
      </c>
      <c r="D10" s="418">
        <v>40000</v>
      </c>
      <c r="E10" s="418">
        <v>47000</v>
      </c>
      <c r="F10" s="248" t="s">
        <v>712</v>
      </c>
      <c r="G10" s="422">
        <v>2688000</v>
      </c>
      <c r="H10" s="422">
        <v>3000</v>
      </c>
      <c r="I10" s="750">
        <v>4600</v>
      </c>
      <c r="J10" s="750">
        <v>2300</v>
      </c>
      <c r="K10" s="248" t="s">
        <v>712</v>
      </c>
      <c r="L10" s="602" t="s">
        <v>392</v>
      </c>
    </row>
    <row r="11" spans="1:12" s="29" customFormat="1" ht="27.75" customHeight="1">
      <c r="A11" s="603" t="s">
        <v>832</v>
      </c>
      <c r="B11" s="256" t="s">
        <v>776</v>
      </c>
      <c r="C11" s="1013">
        <v>780</v>
      </c>
      <c r="D11" s="417">
        <v>2010</v>
      </c>
      <c r="E11" s="417">
        <v>2010</v>
      </c>
      <c r="F11" s="150" t="s">
        <v>776</v>
      </c>
      <c r="G11" s="409">
        <v>1623000</v>
      </c>
      <c r="H11" s="409">
        <v>3400</v>
      </c>
      <c r="I11" s="417">
        <v>787</v>
      </c>
      <c r="J11" s="417">
        <v>392</v>
      </c>
      <c r="K11" s="417">
        <v>30120</v>
      </c>
      <c r="L11" s="602" t="s">
        <v>393</v>
      </c>
    </row>
    <row r="12" spans="1:12" s="259" customFormat="1" ht="27.75" customHeight="1">
      <c r="A12" s="607" t="s">
        <v>833</v>
      </c>
      <c r="B12" s="257" t="s">
        <v>712</v>
      </c>
      <c r="C12" s="1126">
        <v>1770</v>
      </c>
      <c r="D12" s="418">
        <v>45500</v>
      </c>
      <c r="E12" s="418">
        <v>45500</v>
      </c>
      <c r="F12" s="248" t="s">
        <v>712</v>
      </c>
      <c r="G12" s="422">
        <v>2355000</v>
      </c>
      <c r="H12" s="422">
        <v>3000</v>
      </c>
      <c r="I12" s="750">
        <v>3286</v>
      </c>
      <c r="J12" s="750">
        <v>1489</v>
      </c>
      <c r="K12" s="1130" t="s">
        <v>712</v>
      </c>
      <c r="L12" s="668" t="s">
        <v>394</v>
      </c>
    </row>
    <row r="13" spans="1:12" s="242" customFormat="1" ht="27.75" customHeight="1">
      <c r="A13" s="606" t="s">
        <v>834</v>
      </c>
      <c r="B13" s="260">
        <v>0</v>
      </c>
      <c r="C13" s="910">
        <v>400</v>
      </c>
      <c r="D13" s="419">
        <v>2600</v>
      </c>
      <c r="E13" s="419">
        <v>2600</v>
      </c>
      <c r="F13" s="33">
        <v>0</v>
      </c>
      <c r="G13" s="412">
        <v>1360000</v>
      </c>
      <c r="H13" s="412">
        <v>3500</v>
      </c>
      <c r="I13" s="419">
        <v>800</v>
      </c>
      <c r="J13" s="419">
        <v>400</v>
      </c>
      <c r="K13" s="753">
        <v>34000</v>
      </c>
      <c r="L13" s="668" t="s">
        <v>395</v>
      </c>
    </row>
    <row r="14" spans="1:12" s="262" customFormat="1" ht="27.75" customHeight="1">
      <c r="A14" s="607" t="s">
        <v>1374</v>
      </c>
      <c r="B14" s="261" t="s">
        <v>941</v>
      </c>
      <c r="C14" s="1127">
        <v>24000</v>
      </c>
      <c r="D14" s="420">
        <v>48510</v>
      </c>
      <c r="E14" s="420">
        <v>48510</v>
      </c>
      <c r="F14" s="261" t="s">
        <v>941</v>
      </c>
      <c r="G14" s="415">
        <v>4740000</v>
      </c>
      <c r="H14" s="423">
        <v>2800</v>
      </c>
      <c r="I14" s="420">
        <v>4700</v>
      </c>
      <c r="J14" s="420">
        <v>2400</v>
      </c>
      <c r="K14" s="1129">
        <v>73050</v>
      </c>
      <c r="L14" s="668" t="s">
        <v>396</v>
      </c>
    </row>
    <row r="15" spans="1:12" s="242" customFormat="1" ht="27.75" customHeight="1">
      <c r="A15" s="32" t="s">
        <v>721</v>
      </c>
      <c r="B15" s="260">
        <v>0</v>
      </c>
      <c r="C15" s="910">
        <v>2800</v>
      </c>
      <c r="D15" s="419">
        <v>56050</v>
      </c>
      <c r="E15" s="419">
        <v>56050</v>
      </c>
      <c r="F15" s="33">
        <v>0</v>
      </c>
      <c r="G15" s="424">
        <v>5440000</v>
      </c>
      <c r="H15" s="412">
        <v>6300</v>
      </c>
      <c r="I15" s="419">
        <v>5600</v>
      </c>
      <c r="J15" s="419">
        <v>2730</v>
      </c>
      <c r="K15" s="753">
        <v>67990</v>
      </c>
      <c r="L15" s="35" t="s">
        <v>397</v>
      </c>
    </row>
    <row r="16" spans="1:12" s="243" customFormat="1" ht="27.75" customHeight="1">
      <c r="A16" s="249" t="s">
        <v>698</v>
      </c>
      <c r="B16" s="347">
        <v>0</v>
      </c>
      <c r="C16" s="1128">
        <v>2800</v>
      </c>
      <c r="D16" s="421">
        <v>57100</v>
      </c>
      <c r="E16" s="421">
        <v>43000</v>
      </c>
      <c r="F16" s="328">
        <v>0</v>
      </c>
      <c r="G16" s="425">
        <v>3820000</v>
      </c>
      <c r="H16" s="416">
        <v>6300</v>
      </c>
      <c r="I16" s="421">
        <v>5600</v>
      </c>
      <c r="J16" s="421">
        <v>2370</v>
      </c>
      <c r="K16" s="984">
        <v>32040</v>
      </c>
      <c r="L16" s="325" t="s">
        <v>398</v>
      </c>
    </row>
    <row r="17" spans="1:12" s="479" customFormat="1" ht="15.75" customHeight="1">
      <c r="A17" s="1561" t="s">
        <v>1175</v>
      </c>
      <c r="B17" s="1562"/>
      <c r="C17" s="713"/>
      <c r="D17" s="713"/>
      <c r="E17" s="713"/>
      <c r="F17" s="713"/>
      <c r="H17" s="1563" t="s">
        <v>1177</v>
      </c>
      <c r="I17" s="1563"/>
      <c r="J17" s="1563"/>
      <c r="K17" s="1563"/>
      <c r="L17" s="1563"/>
    </row>
    <row r="18" s="714" customFormat="1" ht="12.75"/>
  </sheetData>
  <mergeCells count="5">
    <mergeCell ref="A1:L1"/>
    <mergeCell ref="A3:A6"/>
    <mergeCell ref="L3:L6"/>
    <mergeCell ref="A17:B17"/>
    <mergeCell ref="H17:L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0">
      <selection activeCell="G14" sqref="G14"/>
    </sheetView>
  </sheetViews>
  <sheetFormatPr defaultColWidth="9.140625" defaultRowHeight="12.75"/>
  <cols>
    <col min="1" max="1" width="17.00390625" style="24" customWidth="1"/>
    <col min="2" max="9" width="12.28125" style="24" customWidth="1"/>
    <col min="10" max="10" width="17.57421875" style="24" customWidth="1"/>
    <col min="11" max="16384" width="13.8515625" style="24" customWidth="1"/>
  </cols>
  <sheetData>
    <row r="1" spans="1:10" s="1301" customFormat="1" ht="41.25" customHeight="1">
      <c r="A1" s="1452" t="s">
        <v>1455</v>
      </c>
      <c r="B1" s="1452"/>
      <c r="C1" s="1452"/>
      <c r="D1" s="1452"/>
      <c r="E1" s="1452"/>
      <c r="F1" s="1452"/>
      <c r="G1" s="1452"/>
      <c r="H1" s="1452"/>
      <c r="I1" s="1452"/>
      <c r="J1" s="1452"/>
    </row>
    <row r="2" spans="1:10" s="6" customFormat="1" ht="18" customHeight="1">
      <c r="A2" s="6" t="s">
        <v>1456</v>
      </c>
      <c r="B2" s="172"/>
      <c r="C2" s="172"/>
      <c r="D2" s="172"/>
      <c r="E2" s="172"/>
      <c r="F2" s="172"/>
      <c r="G2" s="172"/>
      <c r="H2" s="172"/>
      <c r="I2" s="172"/>
      <c r="J2" s="228" t="s">
        <v>704</v>
      </c>
    </row>
    <row r="3" spans="1:10" s="62" customFormat="1" ht="32.25" customHeight="1">
      <c r="A3" s="1409" t="s">
        <v>740</v>
      </c>
      <c r="B3" s="1355" t="s">
        <v>1457</v>
      </c>
      <c r="C3" s="1566"/>
      <c r="D3" s="1566"/>
      <c r="E3" s="1566"/>
      <c r="F3" s="1566"/>
      <c r="G3" s="1566"/>
      <c r="H3" s="1566"/>
      <c r="I3" s="1567"/>
      <c r="J3" s="1368" t="s">
        <v>720</v>
      </c>
    </row>
    <row r="4" spans="1:10" s="62" customFormat="1" ht="29.25" customHeight="1">
      <c r="A4" s="1366"/>
      <c r="B4" s="231" t="s">
        <v>679</v>
      </c>
      <c r="C4" s="231" t="s">
        <v>1458</v>
      </c>
      <c r="D4" s="1314" t="s">
        <v>1459</v>
      </c>
      <c r="E4" s="231" t="s">
        <v>1460</v>
      </c>
      <c r="F4" s="231" t="s">
        <v>1447</v>
      </c>
      <c r="G4" s="231" t="s">
        <v>1461</v>
      </c>
      <c r="H4" s="1286" t="s">
        <v>1462</v>
      </c>
      <c r="I4" s="231" t="s">
        <v>1441</v>
      </c>
      <c r="J4" s="1369"/>
    </row>
    <row r="5" spans="1:10" s="62" customFormat="1" ht="29.25" customHeight="1">
      <c r="A5" s="1366"/>
      <c r="B5" s="846"/>
      <c r="C5" s="211"/>
      <c r="D5" s="211"/>
      <c r="E5" s="211" t="s">
        <v>1448</v>
      </c>
      <c r="F5" s="211"/>
      <c r="G5" s="211"/>
      <c r="H5" s="444"/>
      <c r="I5" s="211"/>
      <c r="J5" s="1369"/>
    </row>
    <row r="6" spans="1:10" s="62" customFormat="1" ht="29.25" customHeight="1">
      <c r="A6" s="1367"/>
      <c r="B6" s="197" t="s">
        <v>686</v>
      </c>
      <c r="C6" s="197" t="s">
        <v>1449</v>
      </c>
      <c r="D6" s="197" t="s">
        <v>1450</v>
      </c>
      <c r="E6" s="197" t="s">
        <v>1451</v>
      </c>
      <c r="F6" s="197" t="s">
        <v>1452</v>
      </c>
      <c r="G6" s="197" t="s">
        <v>1453</v>
      </c>
      <c r="H6" s="216" t="s">
        <v>1454</v>
      </c>
      <c r="I6" s="197" t="s">
        <v>307</v>
      </c>
      <c r="J6" s="1370"/>
    </row>
    <row r="7" spans="1:10" s="39" customFormat="1" ht="24.75" customHeight="1">
      <c r="A7" s="403" t="s">
        <v>399</v>
      </c>
      <c r="B7" s="720">
        <v>120</v>
      </c>
      <c r="C7" s="721">
        <v>13</v>
      </c>
      <c r="D7" s="721">
        <v>3</v>
      </c>
      <c r="E7" s="721">
        <v>4</v>
      </c>
      <c r="F7" s="721">
        <v>16</v>
      </c>
      <c r="G7" s="721">
        <v>17</v>
      </c>
      <c r="H7" s="721">
        <v>13</v>
      </c>
      <c r="I7" s="721">
        <v>54</v>
      </c>
      <c r="J7" s="717" t="s">
        <v>549</v>
      </c>
    </row>
    <row r="8" spans="1:10" s="259" customFormat="1" ht="24.75" customHeight="1">
      <c r="A8" s="255" t="s">
        <v>829</v>
      </c>
      <c r="B8" s="722">
        <v>23</v>
      </c>
      <c r="C8" s="722">
        <v>2</v>
      </c>
      <c r="D8" s="722" t="s">
        <v>712</v>
      </c>
      <c r="E8" s="723">
        <v>10</v>
      </c>
      <c r="F8" s="723">
        <v>4</v>
      </c>
      <c r="G8" s="723" t="s">
        <v>712</v>
      </c>
      <c r="H8" s="723">
        <v>2</v>
      </c>
      <c r="I8" s="723">
        <v>5</v>
      </c>
      <c r="J8" s="718" t="s">
        <v>569</v>
      </c>
    </row>
    <row r="9" spans="1:10" s="39" customFormat="1" ht="24.75" customHeight="1">
      <c r="A9" s="403" t="s">
        <v>400</v>
      </c>
      <c r="B9" s="720">
        <v>126</v>
      </c>
      <c r="C9" s="721">
        <v>13</v>
      </c>
      <c r="D9" s="721">
        <v>3</v>
      </c>
      <c r="E9" s="721">
        <v>4</v>
      </c>
      <c r="F9" s="721">
        <v>22</v>
      </c>
      <c r="G9" s="721">
        <v>17</v>
      </c>
      <c r="H9" s="721">
        <v>13</v>
      </c>
      <c r="I9" s="724">
        <v>54</v>
      </c>
      <c r="J9" s="719" t="s">
        <v>550</v>
      </c>
    </row>
    <row r="10" spans="1:10" s="259" customFormat="1" ht="24.75" customHeight="1">
      <c r="A10" s="255" t="s">
        <v>831</v>
      </c>
      <c r="B10" s="722">
        <v>23</v>
      </c>
      <c r="C10" s="722">
        <v>2</v>
      </c>
      <c r="D10" s="722" t="s">
        <v>712</v>
      </c>
      <c r="E10" s="723">
        <v>10</v>
      </c>
      <c r="F10" s="723">
        <v>4</v>
      </c>
      <c r="G10" s="723" t="s">
        <v>712</v>
      </c>
      <c r="H10" s="723">
        <v>2</v>
      </c>
      <c r="I10" s="725">
        <v>5</v>
      </c>
      <c r="J10" s="719" t="s">
        <v>570</v>
      </c>
    </row>
    <row r="11" spans="1:10" s="39" customFormat="1" ht="24.75" customHeight="1">
      <c r="A11" s="403" t="s">
        <v>401</v>
      </c>
      <c r="B11" s="720">
        <v>121</v>
      </c>
      <c r="C11" s="721">
        <v>21</v>
      </c>
      <c r="D11" s="721">
        <v>2</v>
      </c>
      <c r="E11" s="721">
        <v>4</v>
      </c>
      <c r="F11" s="721">
        <v>25</v>
      </c>
      <c r="G11" s="721">
        <v>19</v>
      </c>
      <c r="H11" s="721">
        <v>3</v>
      </c>
      <c r="I11" s="724">
        <v>47</v>
      </c>
      <c r="J11" s="719" t="s">
        <v>551</v>
      </c>
    </row>
    <row r="12" spans="1:10" s="259" customFormat="1" ht="24.75" customHeight="1">
      <c r="A12" s="255" t="s">
        <v>833</v>
      </c>
      <c r="B12" s="722">
        <v>36</v>
      </c>
      <c r="C12" s="722">
        <v>2</v>
      </c>
      <c r="D12" s="722" t="s">
        <v>712</v>
      </c>
      <c r="E12" s="723">
        <v>8</v>
      </c>
      <c r="F12" s="723">
        <v>11</v>
      </c>
      <c r="G12" s="723" t="s">
        <v>712</v>
      </c>
      <c r="H12" s="723">
        <v>7</v>
      </c>
      <c r="I12" s="725">
        <v>8</v>
      </c>
      <c r="J12" s="719" t="s">
        <v>571</v>
      </c>
    </row>
    <row r="13" spans="1:10" s="242" customFormat="1" ht="24.75" customHeight="1">
      <c r="A13" s="254" t="s">
        <v>1210</v>
      </c>
      <c r="B13" s="726">
        <f>SUM(C13:I13)</f>
        <v>131</v>
      </c>
      <c r="C13" s="727">
        <v>19</v>
      </c>
      <c r="D13" s="727">
        <v>2</v>
      </c>
      <c r="E13" s="727">
        <v>4</v>
      </c>
      <c r="F13" s="727">
        <v>34</v>
      </c>
      <c r="G13" s="727">
        <v>20</v>
      </c>
      <c r="H13" s="727">
        <v>3</v>
      </c>
      <c r="I13" s="728">
        <v>49</v>
      </c>
      <c r="J13" s="719" t="s">
        <v>552</v>
      </c>
    </row>
    <row r="14" spans="1:10" s="259" customFormat="1" ht="24.75" customHeight="1">
      <c r="A14" s="255" t="s">
        <v>1374</v>
      </c>
      <c r="B14" s="723">
        <v>38</v>
      </c>
      <c r="C14" s="723">
        <v>2</v>
      </c>
      <c r="D14" s="723" t="s">
        <v>941</v>
      </c>
      <c r="E14" s="723">
        <v>10</v>
      </c>
      <c r="F14" s="723">
        <v>20</v>
      </c>
      <c r="G14" s="729" t="s">
        <v>941</v>
      </c>
      <c r="H14" s="723">
        <v>6</v>
      </c>
      <c r="I14" s="725">
        <v>49</v>
      </c>
      <c r="J14" s="719" t="s">
        <v>572</v>
      </c>
    </row>
    <row r="15" spans="1:10" s="242" customFormat="1" ht="24.75" customHeight="1">
      <c r="A15" s="32" t="s">
        <v>721</v>
      </c>
      <c r="B15" s="726">
        <f>SUM(C15:I15)</f>
        <v>172</v>
      </c>
      <c r="C15" s="727">
        <v>24</v>
      </c>
      <c r="D15" s="727">
        <v>2</v>
      </c>
      <c r="E15" s="727">
        <v>14</v>
      </c>
      <c r="F15" s="727">
        <v>52</v>
      </c>
      <c r="G15" s="727">
        <v>22</v>
      </c>
      <c r="H15" s="727">
        <v>9</v>
      </c>
      <c r="I15" s="728">
        <v>49</v>
      </c>
      <c r="J15" s="35" t="s">
        <v>721</v>
      </c>
    </row>
    <row r="16" spans="1:10" s="243" customFormat="1" ht="24.75" customHeight="1">
      <c r="A16" s="249" t="s">
        <v>698</v>
      </c>
      <c r="B16" s="730">
        <f>SUM(C16:I16)</f>
        <v>177</v>
      </c>
      <c r="C16" s="731">
        <v>27</v>
      </c>
      <c r="D16" s="731">
        <v>2</v>
      </c>
      <c r="E16" s="731">
        <v>16</v>
      </c>
      <c r="F16" s="731">
        <v>52</v>
      </c>
      <c r="G16" s="731">
        <v>22</v>
      </c>
      <c r="H16" s="731">
        <v>9</v>
      </c>
      <c r="I16" s="732">
        <v>49</v>
      </c>
      <c r="J16" s="326" t="s">
        <v>698</v>
      </c>
    </row>
    <row r="17" spans="1:10" s="62" customFormat="1" ht="18" customHeight="1">
      <c r="A17" s="189" t="s">
        <v>1178</v>
      </c>
      <c r="B17" s="191"/>
      <c r="C17" s="191"/>
      <c r="D17" s="192"/>
      <c r="E17" s="192"/>
      <c r="F17" s="1564" t="s">
        <v>402</v>
      </c>
      <c r="G17" s="1565"/>
      <c r="H17" s="1565"/>
      <c r="I17" s="1565"/>
      <c r="J17" s="1565"/>
    </row>
    <row r="18" s="28" customFormat="1" ht="12.75">
      <c r="J18" s="27"/>
    </row>
  </sheetData>
  <mergeCells count="5">
    <mergeCell ref="F17:J17"/>
    <mergeCell ref="A1:J1"/>
    <mergeCell ref="A3:A6"/>
    <mergeCell ref="B3:I3"/>
    <mergeCell ref="J3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0">
      <selection activeCell="A16" sqref="A16"/>
    </sheetView>
  </sheetViews>
  <sheetFormatPr defaultColWidth="9.140625" defaultRowHeight="12.75"/>
  <cols>
    <col min="1" max="1" width="11.28125" style="58" customWidth="1"/>
    <col min="2" max="2" width="10.57421875" style="58" customWidth="1"/>
    <col min="3" max="4" width="12.28125" style="58" customWidth="1"/>
    <col min="5" max="7" width="12.7109375" style="58" customWidth="1"/>
    <col min="8" max="8" width="12.8515625" style="58" customWidth="1"/>
    <col min="9" max="9" width="8.28125" style="58" customWidth="1"/>
    <col min="10" max="10" width="7.7109375" style="58" customWidth="1"/>
    <col min="11" max="11" width="8.7109375" style="58" customWidth="1"/>
    <col min="12" max="13" width="7.57421875" style="58" customWidth="1"/>
    <col min="14" max="14" width="10.00390625" style="58" customWidth="1"/>
    <col min="15" max="16384" width="9.140625" style="58" customWidth="1"/>
  </cols>
  <sheetData>
    <row r="1" spans="1:14" ht="32.25" customHeight="1">
      <c r="A1" s="1451" t="s">
        <v>0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</row>
    <row r="2" spans="1:14" s="6" customFormat="1" ht="18" customHeight="1">
      <c r="A2" s="229" t="s">
        <v>1</v>
      </c>
      <c r="N2" s="264" t="s">
        <v>2</v>
      </c>
    </row>
    <row r="3" spans="1:14" s="6" customFormat="1" ht="49.5" customHeight="1">
      <c r="A3" s="8"/>
      <c r="B3" s="1492" t="s">
        <v>3</v>
      </c>
      <c r="C3" s="1429"/>
      <c r="D3" s="1430"/>
      <c r="E3" s="1492" t="s">
        <v>4</v>
      </c>
      <c r="F3" s="1429"/>
      <c r="G3" s="1430"/>
      <c r="H3" s="1489" t="s">
        <v>5</v>
      </c>
      <c r="I3" s="1429"/>
      <c r="J3" s="1430"/>
      <c r="K3" s="1492" t="s">
        <v>6</v>
      </c>
      <c r="L3" s="1429"/>
      <c r="M3" s="1430"/>
      <c r="N3" s="8"/>
    </row>
    <row r="4" spans="1:14" s="6" customFormat="1" ht="49.5" customHeight="1">
      <c r="A4" s="381" t="s">
        <v>1198</v>
      </c>
      <c r="B4" s="93" t="s">
        <v>7</v>
      </c>
      <c r="C4" s="93" t="s">
        <v>8</v>
      </c>
      <c r="D4" s="93" t="s">
        <v>9</v>
      </c>
      <c r="E4" s="93" t="s">
        <v>7</v>
      </c>
      <c r="F4" s="93" t="s">
        <v>8</v>
      </c>
      <c r="G4" s="93" t="s">
        <v>9</v>
      </c>
      <c r="H4" s="93" t="s">
        <v>7</v>
      </c>
      <c r="I4" s="93" t="s">
        <v>8</v>
      </c>
      <c r="J4" s="93" t="s">
        <v>9</v>
      </c>
      <c r="K4" s="175" t="s">
        <v>7</v>
      </c>
      <c r="L4" s="93" t="s">
        <v>8</v>
      </c>
      <c r="M4" s="93" t="s">
        <v>9</v>
      </c>
      <c r="N4" s="7" t="s">
        <v>1199</v>
      </c>
    </row>
    <row r="5" spans="1:14" s="6" customFormat="1" ht="49.5" customHeight="1">
      <c r="A5" s="10"/>
      <c r="B5" s="265" t="s">
        <v>10</v>
      </c>
      <c r="C5" s="239" t="s">
        <v>11</v>
      </c>
      <c r="D5" s="239" t="s">
        <v>12</v>
      </c>
      <c r="E5" s="265" t="s">
        <v>10</v>
      </c>
      <c r="F5" s="239" t="s">
        <v>11</v>
      </c>
      <c r="G5" s="239" t="s">
        <v>12</v>
      </c>
      <c r="H5" s="265" t="s">
        <v>10</v>
      </c>
      <c r="I5" s="239" t="s">
        <v>11</v>
      </c>
      <c r="J5" s="239" t="s">
        <v>12</v>
      </c>
      <c r="K5" s="266" t="s">
        <v>10</v>
      </c>
      <c r="L5" s="239" t="s">
        <v>11</v>
      </c>
      <c r="M5" s="239" t="s">
        <v>12</v>
      </c>
      <c r="N5" s="9"/>
    </row>
    <row r="6" spans="1:14" s="479" customFormat="1" ht="45.75" customHeight="1">
      <c r="A6" s="627" t="s">
        <v>692</v>
      </c>
      <c r="B6" s="1131">
        <v>3056</v>
      </c>
      <c r="C6" s="740">
        <v>1985823</v>
      </c>
      <c r="D6" s="740">
        <v>1136832</v>
      </c>
      <c r="E6" s="740">
        <v>490874</v>
      </c>
      <c r="F6" s="740">
        <v>53242732</v>
      </c>
      <c r="G6" s="740">
        <v>37797298</v>
      </c>
      <c r="H6" s="628">
        <v>2540257</v>
      </c>
      <c r="I6" s="734" t="s">
        <v>789</v>
      </c>
      <c r="J6" s="734" t="s">
        <v>789</v>
      </c>
      <c r="K6" s="734">
        <v>110</v>
      </c>
      <c r="L6" s="734" t="s">
        <v>789</v>
      </c>
      <c r="M6" s="734" t="s">
        <v>789</v>
      </c>
      <c r="N6" s="546" t="s">
        <v>692</v>
      </c>
    </row>
    <row r="7" spans="1:14" s="479" customFormat="1" ht="45.75" customHeight="1">
      <c r="A7" s="627" t="s">
        <v>693</v>
      </c>
      <c r="B7" s="1131">
        <v>2136</v>
      </c>
      <c r="C7" s="740">
        <v>1302960</v>
      </c>
      <c r="D7" s="740">
        <v>735207</v>
      </c>
      <c r="E7" s="740">
        <v>549911</v>
      </c>
      <c r="F7" s="740">
        <v>60490210</v>
      </c>
      <c r="G7" s="740">
        <v>45367657</v>
      </c>
      <c r="H7" s="740">
        <v>2744396</v>
      </c>
      <c r="I7" s="733" t="s">
        <v>789</v>
      </c>
      <c r="J7" s="733" t="s">
        <v>789</v>
      </c>
      <c r="K7" s="733">
        <v>209</v>
      </c>
      <c r="L7" s="733" t="s">
        <v>789</v>
      </c>
      <c r="M7" s="735" t="s">
        <v>789</v>
      </c>
      <c r="N7" s="546" t="s">
        <v>693</v>
      </c>
    </row>
    <row r="8" spans="1:14" s="479" customFormat="1" ht="45.75" customHeight="1">
      <c r="A8" s="627" t="s">
        <v>694</v>
      </c>
      <c r="B8" s="1131">
        <v>1590</v>
      </c>
      <c r="C8" s="740">
        <v>1062120</v>
      </c>
      <c r="D8" s="740">
        <v>599430</v>
      </c>
      <c r="E8" s="740">
        <v>602172</v>
      </c>
      <c r="F8" s="740">
        <v>65962190</v>
      </c>
      <c r="G8" s="740">
        <v>47571588</v>
      </c>
      <c r="H8" s="740">
        <v>2785636</v>
      </c>
      <c r="I8" s="733" t="s">
        <v>789</v>
      </c>
      <c r="J8" s="733" t="s">
        <v>789</v>
      </c>
      <c r="K8" s="733">
        <v>257</v>
      </c>
      <c r="L8" s="733" t="s">
        <v>789</v>
      </c>
      <c r="M8" s="735" t="s">
        <v>789</v>
      </c>
      <c r="N8" s="546" t="s">
        <v>694</v>
      </c>
    </row>
    <row r="9" spans="1:14" s="479" customFormat="1" ht="45.75" customHeight="1">
      <c r="A9" s="627" t="s">
        <v>695</v>
      </c>
      <c r="B9" s="1131">
        <v>1690</v>
      </c>
      <c r="C9" s="740">
        <v>1098500</v>
      </c>
      <c r="D9" s="740">
        <v>637130</v>
      </c>
      <c r="E9" s="740">
        <v>612991</v>
      </c>
      <c r="F9" s="740">
        <v>67429010</v>
      </c>
      <c r="G9" s="740">
        <v>49039280</v>
      </c>
      <c r="H9" s="740">
        <v>2669266</v>
      </c>
      <c r="I9" s="733" t="s">
        <v>789</v>
      </c>
      <c r="J9" s="733" t="s">
        <v>789</v>
      </c>
      <c r="K9" s="733">
        <v>359</v>
      </c>
      <c r="L9" s="733" t="s">
        <v>789</v>
      </c>
      <c r="M9" s="735" t="s">
        <v>789</v>
      </c>
      <c r="N9" s="546" t="s">
        <v>695</v>
      </c>
    </row>
    <row r="10" spans="1:14" s="479" customFormat="1" ht="45.75" customHeight="1">
      <c r="A10" s="627" t="s">
        <v>696</v>
      </c>
      <c r="B10" s="1131">
        <v>2083</v>
      </c>
      <c r="C10" s="740">
        <v>1353950</v>
      </c>
      <c r="D10" s="740">
        <v>783208</v>
      </c>
      <c r="E10" s="740">
        <v>558360</v>
      </c>
      <c r="F10" s="740">
        <v>64211400</v>
      </c>
      <c r="G10" s="740">
        <v>44668800</v>
      </c>
      <c r="H10" s="740">
        <v>3207636</v>
      </c>
      <c r="I10" s="733" t="s">
        <v>789</v>
      </c>
      <c r="J10" s="733" t="s">
        <v>789</v>
      </c>
      <c r="K10" s="733">
        <v>564</v>
      </c>
      <c r="L10" s="733" t="s">
        <v>789</v>
      </c>
      <c r="M10" s="735" t="s">
        <v>789</v>
      </c>
      <c r="N10" s="546" t="s">
        <v>696</v>
      </c>
    </row>
    <row r="11" spans="1:14" s="739" customFormat="1" ht="45.75" customHeight="1">
      <c r="A11" s="482" t="s">
        <v>698</v>
      </c>
      <c r="B11" s="1132">
        <v>2311</v>
      </c>
      <c r="C11" s="741">
        <v>1412021</v>
      </c>
      <c r="D11" s="741">
        <v>862003</v>
      </c>
      <c r="E11" s="741">
        <v>570951</v>
      </c>
      <c r="F11" s="741">
        <v>62233659</v>
      </c>
      <c r="G11" s="741">
        <v>46817982</v>
      </c>
      <c r="H11" s="741">
        <v>3121728</v>
      </c>
      <c r="I11" s="737" t="s">
        <v>789</v>
      </c>
      <c r="J11" s="737" t="s">
        <v>789</v>
      </c>
      <c r="K11" s="736">
        <v>732</v>
      </c>
      <c r="L11" s="736" t="s">
        <v>125</v>
      </c>
      <c r="M11" s="738" t="s">
        <v>790</v>
      </c>
      <c r="N11" s="498" t="s">
        <v>698</v>
      </c>
    </row>
    <row r="12" spans="1:15" s="62" customFormat="1" ht="15" customHeight="1">
      <c r="A12" s="189" t="s">
        <v>1200</v>
      </c>
      <c r="B12" s="191"/>
      <c r="C12" s="191"/>
      <c r="D12" s="192"/>
      <c r="E12" s="192"/>
      <c r="F12" s="192"/>
      <c r="G12" s="272"/>
      <c r="H12" s="272"/>
      <c r="I12" s="272"/>
      <c r="J12" s="272"/>
      <c r="L12" s="357"/>
      <c r="M12" s="272"/>
      <c r="N12" s="272" t="s">
        <v>1201</v>
      </c>
      <c r="O12" s="272"/>
    </row>
    <row r="13" spans="1:3" s="62" customFormat="1" ht="15" customHeight="1">
      <c r="A13" s="1545" t="s">
        <v>1202</v>
      </c>
      <c r="B13" s="1545"/>
      <c r="C13" s="1545"/>
    </row>
  </sheetData>
  <mergeCells count="6">
    <mergeCell ref="A13:C13"/>
    <mergeCell ref="A1:N1"/>
    <mergeCell ref="B3:D3"/>
    <mergeCell ref="E3:G3"/>
    <mergeCell ref="H3:J3"/>
    <mergeCell ref="K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100" workbookViewId="0" topLeftCell="D7">
      <selection activeCell="K9" sqref="K9"/>
    </sheetView>
  </sheetViews>
  <sheetFormatPr defaultColWidth="9.140625" defaultRowHeight="12.75"/>
  <cols>
    <col min="1" max="1" width="14.421875" style="24" customWidth="1"/>
    <col min="2" max="3" width="9.140625" style="24" customWidth="1"/>
    <col min="4" max="4" width="9.28125" style="24" customWidth="1"/>
    <col min="5" max="5" width="9.8515625" style="24" customWidth="1"/>
    <col min="6" max="6" width="10.57421875" style="24" customWidth="1"/>
    <col min="7" max="7" width="10.00390625" style="24" customWidth="1"/>
    <col min="8" max="8" width="10.7109375" style="24" customWidth="1"/>
    <col min="9" max="9" width="11.421875" style="24" customWidth="1"/>
    <col min="10" max="10" width="9.140625" style="24" customWidth="1"/>
    <col min="11" max="11" width="9.421875" style="24" customWidth="1"/>
    <col min="12" max="12" width="8.7109375" style="24" customWidth="1"/>
    <col min="13" max="13" width="8.28125" style="24" customWidth="1"/>
    <col min="14" max="14" width="10.7109375" style="24" customWidth="1"/>
    <col min="15" max="15" width="9.421875" style="24" customWidth="1"/>
    <col min="16" max="16" width="10.57421875" style="24" customWidth="1"/>
    <col min="17" max="17" width="14.57421875" style="24" customWidth="1"/>
    <col min="18" max="16384" width="16.421875" style="24" customWidth="1"/>
  </cols>
  <sheetData>
    <row r="1" spans="1:17" s="1320" customFormat="1" ht="32.25" customHeight="1">
      <c r="A1" s="1452" t="s">
        <v>1334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</row>
    <row r="2" spans="1:17" s="6" customFormat="1" ht="21" customHeight="1">
      <c r="A2" s="6" t="s">
        <v>20</v>
      </c>
      <c r="Q2" s="59" t="s">
        <v>13</v>
      </c>
    </row>
    <row r="3" spans="1:17" s="62" customFormat="1" ht="60" customHeight="1">
      <c r="A3" s="1568" t="s">
        <v>21</v>
      </c>
      <c r="B3" s="1322" t="s">
        <v>22</v>
      </c>
      <c r="C3" s="93" t="s">
        <v>14</v>
      </c>
      <c r="D3" s="93" t="s">
        <v>15</v>
      </c>
      <c r="E3" s="1428" t="s">
        <v>23</v>
      </c>
      <c r="F3" s="1356"/>
      <c r="G3" s="1356"/>
      <c r="H3" s="1356"/>
      <c r="I3" s="1357"/>
      <c r="J3" s="1327" t="s">
        <v>16</v>
      </c>
      <c r="K3" s="1328" t="s">
        <v>17</v>
      </c>
      <c r="L3" s="1428" t="s">
        <v>24</v>
      </c>
      <c r="M3" s="1356"/>
      <c r="N3" s="1356"/>
      <c r="O3" s="1356"/>
      <c r="P3" s="1356"/>
      <c r="Q3" s="1449" t="s">
        <v>720</v>
      </c>
    </row>
    <row r="4" spans="1:17" s="62" customFormat="1" ht="60" customHeight="1">
      <c r="A4" s="1390"/>
      <c r="B4" s="846"/>
      <c r="C4" s="211" t="s">
        <v>25</v>
      </c>
      <c r="D4" s="211" t="s">
        <v>26</v>
      </c>
      <c r="E4" s="46" t="s">
        <v>27</v>
      </c>
      <c r="F4" s="1329" t="s">
        <v>28</v>
      </c>
      <c r="G4" s="1328" t="s">
        <v>29</v>
      </c>
      <c r="H4" s="93" t="s">
        <v>30</v>
      </c>
      <c r="I4" s="93" t="s">
        <v>31</v>
      </c>
      <c r="J4" s="1330" t="s">
        <v>32</v>
      </c>
      <c r="K4" s="1331" t="s">
        <v>32</v>
      </c>
      <c r="L4" s="93" t="s">
        <v>33</v>
      </c>
      <c r="M4" s="1329" t="s">
        <v>34</v>
      </c>
      <c r="N4" s="1328" t="s">
        <v>35</v>
      </c>
      <c r="O4" s="1328" t="s">
        <v>49</v>
      </c>
      <c r="P4" s="1332" t="s">
        <v>50</v>
      </c>
      <c r="Q4" s="1450"/>
    </row>
    <row r="5" spans="1:17" s="62" customFormat="1" ht="75" customHeight="1">
      <c r="A5" s="1440"/>
      <c r="B5" s="870" t="s">
        <v>813</v>
      </c>
      <c r="C5" s="394" t="s">
        <v>51</v>
      </c>
      <c r="D5" s="394" t="s">
        <v>52</v>
      </c>
      <c r="E5" s="197" t="s">
        <v>53</v>
      </c>
      <c r="F5" s="394" t="s">
        <v>54</v>
      </c>
      <c r="G5" s="394" t="s">
        <v>403</v>
      </c>
      <c r="H5" s="394" t="s">
        <v>55</v>
      </c>
      <c r="I5" s="394" t="s">
        <v>56</v>
      </c>
      <c r="J5" s="1333" t="s">
        <v>57</v>
      </c>
      <c r="K5" s="394" t="s">
        <v>58</v>
      </c>
      <c r="L5" s="197" t="s">
        <v>53</v>
      </c>
      <c r="M5" s="394" t="s">
        <v>59</v>
      </c>
      <c r="N5" s="394" t="s">
        <v>60</v>
      </c>
      <c r="O5" s="394" t="s">
        <v>61</v>
      </c>
      <c r="P5" s="1334" t="s">
        <v>62</v>
      </c>
      <c r="Q5" s="1438"/>
    </row>
    <row r="6" spans="1:17" s="39" customFormat="1" ht="34.5" customHeight="1">
      <c r="A6" s="603" t="s">
        <v>821</v>
      </c>
      <c r="B6" s="65">
        <f>SUM(C6,D6,E6,J6,K6,L6)</f>
        <v>416</v>
      </c>
      <c r="C6" s="65">
        <v>1</v>
      </c>
      <c r="D6" s="65" t="s">
        <v>63</v>
      </c>
      <c r="E6" s="65">
        <v>21</v>
      </c>
      <c r="F6" s="65">
        <v>19</v>
      </c>
      <c r="G6" s="268" t="s">
        <v>64</v>
      </c>
      <c r="H6" s="65">
        <v>2</v>
      </c>
      <c r="I6" s="65" t="s">
        <v>63</v>
      </c>
      <c r="J6" s="65" t="s">
        <v>63</v>
      </c>
      <c r="K6" s="65">
        <v>1</v>
      </c>
      <c r="L6" s="65">
        <v>393</v>
      </c>
      <c r="M6" s="65">
        <v>346</v>
      </c>
      <c r="N6" s="65" t="s">
        <v>63</v>
      </c>
      <c r="O6" s="65">
        <v>47</v>
      </c>
      <c r="P6" s="65" t="s">
        <v>63</v>
      </c>
      <c r="Q6" s="715" t="s">
        <v>404</v>
      </c>
    </row>
    <row r="7" spans="1:17" s="39" customFormat="1" ht="34.5" customHeight="1">
      <c r="A7" s="607" t="s">
        <v>822</v>
      </c>
      <c r="B7" s="65" t="s">
        <v>63</v>
      </c>
      <c r="C7" s="65" t="s">
        <v>63</v>
      </c>
      <c r="D7" s="65" t="s">
        <v>63</v>
      </c>
      <c r="E7" s="65" t="s">
        <v>63</v>
      </c>
      <c r="F7" s="65" t="s">
        <v>63</v>
      </c>
      <c r="G7" s="268" t="s">
        <v>64</v>
      </c>
      <c r="H7" s="65" t="s">
        <v>63</v>
      </c>
      <c r="I7" s="65" t="s">
        <v>63</v>
      </c>
      <c r="J7" s="65" t="s">
        <v>63</v>
      </c>
      <c r="K7" s="65" t="s">
        <v>63</v>
      </c>
      <c r="L7" s="65" t="s">
        <v>63</v>
      </c>
      <c r="M7" s="65" t="s">
        <v>63</v>
      </c>
      <c r="N7" s="65" t="s">
        <v>63</v>
      </c>
      <c r="O7" s="65" t="s">
        <v>63</v>
      </c>
      <c r="P7" s="65" t="s">
        <v>63</v>
      </c>
      <c r="Q7" s="716" t="s">
        <v>405</v>
      </c>
    </row>
    <row r="8" spans="1:17" s="39" customFormat="1" ht="34.5" customHeight="1">
      <c r="A8" s="603" t="s">
        <v>823</v>
      </c>
      <c r="B8" s="65">
        <f>SUM(C8,D8,E8,J8,K8,L8)</f>
        <v>435</v>
      </c>
      <c r="C8" s="65">
        <v>1</v>
      </c>
      <c r="D8" s="65" t="s">
        <v>777</v>
      </c>
      <c r="E8" s="65">
        <f>SUM(F8:I8)</f>
        <v>24</v>
      </c>
      <c r="F8" s="65">
        <v>21</v>
      </c>
      <c r="G8" s="268" t="s">
        <v>64</v>
      </c>
      <c r="H8" s="65">
        <v>2</v>
      </c>
      <c r="I8" s="65">
        <v>1</v>
      </c>
      <c r="J8" s="65" t="s">
        <v>777</v>
      </c>
      <c r="K8" s="65">
        <v>1</v>
      </c>
      <c r="L8" s="65">
        <v>409</v>
      </c>
      <c r="M8" s="65">
        <v>352</v>
      </c>
      <c r="N8" s="65" t="s">
        <v>777</v>
      </c>
      <c r="O8" s="65">
        <v>57</v>
      </c>
      <c r="P8" s="65" t="s">
        <v>777</v>
      </c>
      <c r="Q8" s="716" t="s">
        <v>406</v>
      </c>
    </row>
    <row r="9" spans="1:17" s="29" customFormat="1" ht="34.5" customHeight="1">
      <c r="A9" s="607" t="s">
        <v>824</v>
      </c>
      <c r="B9" s="66">
        <v>139</v>
      </c>
      <c r="C9" s="66">
        <v>1</v>
      </c>
      <c r="D9" s="66">
        <v>1</v>
      </c>
      <c r="E9" s="66">
        <v>19</v>
      </c>
      <c r="F9" s="66">
        <v>18</v>
      </c>
      <c r="G9" s="268" t="s">
        <v>64</v>
      </c>
      <c r="H9" s="66">
        <v>1</v>
      </c>
      <c r="I9" s="269" t="s">
        <v>939</v>
      </c>
      <c r="J9" s="66">
        <v>2</v>
      </c>
      <c r="K9" s="66">
        <v>3</v>
      </c>
      <c r="L9" s="66">
        <v>113</v>
      </c>
      <c r="M9" s="66">
        <v>100</v>
      </c>
      <c r="N9" s="66">
        <v>1</v>
      </c>
      <c r="O9" s="66">
        <v>12</v>
      </c>
      <c r="P9" s="269" t="s">
        <v>939</v>
      </c>
      <c r="Q9" s="716" t="s">
        <v>407</v>
      </c>
    </row>
    <row r="10" spans="1:17" s="39" customFormat="1" ht="34.5" customHeight="1">
      <c r="A10" s="603" t="s">
        <v>825</v>
      </c>
      <c r="B10" s="65">
        <v>448</v>
      </c>
      <c r="C10" s="65">
        <v>1</v>
      </c>
      <c r="D10" s="65">
        <v>1</v>
      </c>
      <c r="E10" s="65">
        <v>26</v>
      </c>
      <c r="F10" s="65">
        <v>23</v>
      </c>
      <c r="G10" s="268" t="s">
        <v>64</v>
      </c>
      <c r="H10" s="65">
        <v>2</v>
      </c>
      <c r="I10" s="65">
        <v>1</v>
      </c>
      <c r="J10" s="65" t="s">
        <v>777</v>
      </c>
      <c r="K10" s="65">
        <v>1</v>
      </c>
      <c r="L10" s="65">
        <v>419</v>
      </c>
      <c r="M10" s="65">
        <v>358</v>
      </c>
      <c r="N10" s="65" t="s">
        <v>777</v>
      </c>
      <c r="O10" s="65">
        <v>61</v>
      </c>
      <c r="P10" s="38" t="s">
        <v>777</v>
      </c>
      <c r="Q10" s="670" t="s">
        <v>408</v>
      </c>
    </row>
    <row r="11" spans="1:17" s="29" customFormat="1" ht="34.5" customHeight="1">
      <c r="A11" s="607" t="s">
        <v>826</v>
      </c>
      <c r="B11" s="66">
        <v>150</v>
      </c>
      <c r="C11" s="66">
        <v>1</v>
      </c>
      <c r="D11" s="66">
        <v>1</v>
      </c>
      <c r="E11" s="66">
        <v>23</v>
      </c>
      <c r="F11" s="66">
        <v>22</v>
      </c>
      <c r="G11" s="268" t="s">
        <v>64</v>
      </c>
      <c r="H11" s="66">
        <v>1</v>
      </c>
      <c r="I11" s="269" t="s">
        <v>939</v>
      </c>
      <c r="J11" s="66">
        <v>2</v>
      </c>
      <c r="K11" s="66">
        <v>3</v>
      </c>
      <c r="L11" s="66">
        <v>120</v>
      </c>
      <c r="M11" s="66">
        <v>103</v>
      </c>
      <c r="N11" s="66">
        <v>1</v>
      </c>
      <c r="O11" s="66">
        <v>16</v>
      </c>
      <c r="P11" s="426" t="s">
        <v>939</v>
      </c>
      <c r="Q11" s="670" t="s">
        <v>409</v>
      </c>
    </row>
    <row r="12" spans="1:17" s="36" customFormat="1" ht="34.5" customHeight="1">
      <c r="A12" s="606" t="s">
        <v>827</v>
      </c>
      <c r="B12" s="35">
        <f>SUM(C12,D12,E12,J12,K12,L12)</f>
        <v>525</v>
      </c>
      <c r="C12" s="35">
        <v>1</v>
      </c>
      <c r="D12" s="35">
        <v>1</v>
      </c>
      <c r="E12" s="35">
        <v>37</v>
      </c>
      <c r="F12" s="35">
        <v>9</v>
      </c>
      <c r="G12" s="35">
        <v>25</v>
      </c>
      <c r="H12" s="35">
        <v>2</v>
      </c>
      <c r="I12" s="35">
        <v>1</v>
      </c>
      <c r="J12" s="269" t="s">
        <v>939</v>
      </c>
      <c r="K12" s="35">
        <v>2</v>
      </c>
      <c r="L12" s="35">
        <v>484</v>
      </c>
      <c r="M12" s="35">
        <v>399</v>
      </c>
      <c r="N12" s="269" t="s">
        <v>939</v>
      </c>
      <c r="O12" s="35">
        <v>83</v>
      </c>
      <c r="P12" s="32">
        <v>2</v>
      </c>
      <c r="Q12" s="670" t="s">
        <v>410</v>
      </c>
    </row>
    <row r="13" spans="1:17" s="36" customFormat="1" ht="34.5" customHeight="1">
      <c r="A13" s="607" t="s">
        <v>1379</v>
      </c>
      <c r="B13" s="35">
        <v>153</v>
      </c>
      <c r="C13" s="35">
        <v>1</v>
      </c>
      <c r="D13" s="35">
        <v>1</v>
      </c>
      <c r="E13" s="35">
        <v>31</v>
      </c>
      <c r="F13" s="35">
        <v>10</v>
      </c>
      <c r="G13" s="35">
        <v>20</v>
      </c>
      <c r="H13" s="35">
        <v>1</v>
      </c>
      <c r="I13" s="269" t="s">
        <v>939</v>
      </c>
      <c r="J13" s="35">
        <v>2</v>
      </c>
      <c r="K13" s="35">
        <v>4</v>
      </c>
      <c r="L13" s="35">
        <v>114</v>
      </c>
      <c r="M13" s="35">
        <v>98</v>
      </c>
      <c r="N13" s="35">
        <v>1</v>
      </c>
      <c r="O13" s="35">
        <v>15</v>
      </c>
      <c r="P13" s="426" t="s">
        <v>939</v>
      </c>
      <c r="Q13" s="670" t="s">
        <v>411</v>
      </c>
    </row>
    <row r="14" spans="1:17" s="36" customFormat="1" ht="34.5" customHeight="1">
      <c r="A14" s="32" t="s">
        <v>778</v>
      </c>
      <c r="B14" s="72">
        <v>734</v>
      </c>
      <c r="C14" s="35">
        <v>2</v>
      </c>
      <c r="D14" s="35">
        <v>2</v>
      </c>
      <c r="E14" s="35">
        <v>85</v>
      </c>
      <c r="F14" s="35">
        <v>21</v>
      </c>
      <c r="G14" s="35">
        <v>60</v>
      </c>
      <c r="H14" s="35">
        <v>3</v>
      </c>
      <c r="I14" s="35">
        <v>1</v>
      </c>
      <c r="J14" s="35">
        <v>2</v>
      </c>
      <c r="K14" s="35">
        <v>10</v>
      </c>
      <c r="L14" s="35">
        <v>633</v>
      </c>
      <c r="M14" s="35">
        <v>525</v>
      </c>
      <c r="N14" s="35">
        <v>1</v>
      </c>
      <c r="O14" s="35">
        <v>105</v>
      </c>
      <c r="P14" s="35">
        <v>2</v>
      </c>
      <c r="Q14" s="72" t="s">
        <v>778</v>
      </c>
    </row>
    <row r="15" spans="1:17" s="102" customFormat="1" ht="34.5" customHeight="1">
      <c r="A15" s="249" t="s">
        <v>779</v>
      </c>
      <c r="B15" s="326">
        <v>661</v>
      </c>
      <c r="C15" s="325">
        <v>2</v>
      </c>
      <c r="D15" s="325">
        <v>2</v>
      </c>
      <c r="E15" s="325">
        <v>80</v>
      </c>
      <c r="F15" s="325">
        <v>23</v>
      </c>
      <c r="G15" s="325">
        <v>53</v>
      </c>
      <c r="H15" s="325">
        <v>3</v>
      </c>
      <c r="I15" s="325">
        <v>1</v>
      </c>
      <c r="J15" s="325">
        <v>2</v>
      </c>
      <c r="K15" s="325">
        <v>10</v>
      </c>
      <c r="L15" s="325">
        <v>565</v>
      </c>
      <c r="M15" s="325">
        <v>455</v>
      </c>
      <c r="N15" s="325">
        <v>1</v>
      </c>
      <c r="O15" s="325">
        <v>107</v>
      </c>
      <c r="P15" s="249">
        <v>2</v>
      </c>
      <c r="Q15" s="326" t="s">
        <v>779</v>
      </c>
    </row>
    <row r="16" spans="1:17" s="62" customFormat="1" ht="18" customHeight="1">
      <c r="A16" s="189" t="s">
        <v>412</v>
      </c>
      <c r="B16" s="191"/>
      <c r="C16" s="191"/>
      <c r="D16" s="192"/>
      <c r="E16" s="192"/>
      <c r="F16" s="192"/>
      <c r="G16" s="272"/>
      <c r="H16" s="272"/>
      <c r="L16" s="272"/>
      <c r="M16" s="272"/>
      <c r="O16" s="357"/>
      <c r="P16" s="272"/>
      <c r="Q16" s="272" t="s">
        <v>413</v>
      </c>
    </row>
    <row r="17" s="267" customFormat="1" ht="12.75"/>
    <row r="18" s="267" customFormat="1" ht="12.75"/>
    <row r="19" s="267" customFormat="1" ht="12.75"/>
    <row r="20" s="267" customFormat="1" ht="12.75"/>
    <row r="21" s="267" customFormat="1" ht="12.75"/>
    <row r="22" s="267" customFormat="1" ht="12.75"/>
    <row r="23" s="267" customFormat="1" ht="12.75"/>
    <row r="24" s="267" customFormat="1" ht="12.75"/>
    <row r="25" s="267" customFormat="1" ht="12.75"/>
    <row r="26" s="267" customFormat="1" ht="12.75"/>
    <row r="27" s="267" customFormat="1" ht="12.75"/>
    <row r="28" s="267" customFormat="1" ht="12.75"/>
    <row r="29" s="267" customFormat="1" ht="12.75"/>
    <row r="30" s="267" customFormat="1" ht="12.75"/>
    <row r="31" s="267" customFormat="1" ht="12.75"/>
    <row r="32" s="267" customFormat="1" ht="12.75"/>
    <row r="33" s="267" customFormat="1" ht="12.75"/>
    <row r="34" s="267" customFormat="1" ht="12.75"/>
    <row r="35" s="267" customFormat="1" ht="12.75"/>
    <row r="36" s="267" customFormat="1" ht="12.75"/>
    <row r="37" s="267" customFormat="1" ht="12.75"/>
    <row r="38" s="267" customFormat="1" ht="12.75"/>
    <row r="39" s="267" customFormat="1" ht="12.75"/>
    <row r="40" s="267" customFormat="1" ht="12.75"/>
    <row r="41" s="267" customFormat="1" ht="12.75"/>
    <row r="42" s="267" customFormat="1" ht="12.75"/>
    <row r="43" s="267" customFormat="1" ht="12.75"/>
    <row r="44" s="267" customFormat="1" ht="12.75"/>
    <row r="45" s="267" customFormat="1" ht="12.75"/>
    <row r="46" s="267" customFormat="1" ht="12.75"/>
    <row r="47" s="267" customFormat="1" ht="12.75"/>
    <row r="48" s="267" customFormat="1" ht="12.75"/>
    <row r="49" s="267" customFormat="1" ht="12.75"/>
    <row r="50" s="267" customFormat="1" ht="12.75"/>
    <row r="51" s="267" customFormat="1" ht="12.75"/>
    <row r="52" s="267" customFormat="1" ht="12.75"/>
    <row r="53" s="267" customFormat="1" ht="12.75"/>
    <row r="54" s="267" customFormat="1" ht="12.75"/>
    <row r="55" s="267" customFormat="1" ht="12.75"/>
    <row r="56" s="267" customFormat="1" ht="12.75"/>
    <row r="57" s="267" customFormat="1" ht="12.75"/>
    <row r="58" s="267" customFormat="1" ht="12.75"/>
    <row r="59" s="267" customFormat="1" ht="12.75"/>
    <row r="60" s="267" customFormat="1" ht="12.75"/>
    <row r="61" s="267" customFormat="1" ht="12.75"/>
    <row r="62" s="267" customFormat="1" ht="12.75"/>
    <row r="63" s="267" customFormat="1" ht="12.75"/>
    <row r="64" s="267" customFormat="1" ht="12.75"/>
    <row r="65" s="267" customFormat="1" ht="12.75"/>
    <row r="66" s="267" customFormat="1" ht="12.75"/>
    <row r="67" s="267" customFormat="1" ht="12.75"/>
    <row r="68" s="267" customFormat="1" ht="12.75"/>
    <row r="69" s="267" customFormat="1" ht="12.75"/>
    <row r="70" s="267" customFormat="1" ht="12.75"/>
    <row r="71" s="267" customFormat="1" ht="12.75"/>
    <row r="72" s="267" customFormat="1" ht="12.75"/>
    <row r="73" s="267" customFormat="1" ht="12.75"/>
    <row r="74" s="267" customFormat="1" ht="12.75"/>
    <row r="75" s="267" customFormat="1" ht="12.75"/>
    <row r="76" s="267" customFormat="1" ht="12.75"/>
    <row r="77" s="267" customFormat="1" ht="12.75"/>
    <row r="78" s="267" customFormat="1" ht="12.75"/>
    <row r="79" s="267" customFormat="1" ht="12.75"/>
    <row r="80" s="267" customFormat="1" ht="12.75"/>
    <row r="81" s="267" customFormat="1" ht="12.75"/>
    <row r="82" s="267" customFormat="1" ht="12.75"/>
    <row r="83" s="267" customFormat="1" ht="12.75"/>
    <row r="84" s="267" customFormat="1" ht="12.75"/>
    <row r="85" s="267" customFormat="1" ht="12.75"/>
    <row r="86" s="267" customFormat="1" ht="12.75"/>
    <row r="87" s="267" customFormat="1" ht="12.75"/>
    <row r="88" s="267" customFormat="1" ht="12.75"/>
    <row r="89" s="267" customFormat="1" ht="12.75"/>
    <row r="90" s="267" customFormat="1" ht="12.75"/>
    <row r="91" s="267" customFormat="1" ht="12.75"/>
    <row r="92" s="267" customFormat="1" ht="12.75"/>
    <row r="93" s="267" customFormat="1" ht="12.75"/>
    <row r="94" s="267" customFormat="1" ht="12.75"/>
    <row r="95" s="267" customFormat="1" ht="12.75"/>
    <row r="96" s="267" customFormat="1" ht="12.75"/>
    <row r="97" s="267" customFormat="1" ht="12.75"/>
    <row r="98" s="267" customFormat="1" ht="12.75"/>
    <row r="99" s="267" customFormat="1" ht="12.75"/>
    <row r="100" s="267" customFormat="1" ht="12.75"/>
    <row r="101" s="267" customFormat="1" ht="12.75"/>
    <row r="102" s="267" customFormat="1" ht="12.75"/>
    <row r="103" s="267" customFormat="1" ht="12.75"/>
    <row r="104" s="267" customFormat="1" ht="12.75"/>
    <row r="105" s="267" customFormat="1" ht="12.75"/>
    <row r="106" s="267" customFormat="1" ht="12.75"/>
    <row r="107" s="267" customFormat="1" ht="12.75"/>
    <row r="108" s="267" customFormat="1" ht="12.75"/>
    <row r="109" s="267" customFormat="1" ht="12.75"/>
    <row r="110" s="267" customFormat="1" ht="12.75"/>
    <row r="111" s="267" customFormat="1" ht="12.75"/>
    <row r="112" s="267" customFormat="1" ht="12.75"/>
    <row r="113" s="267" customFormat="1" ht="12.75"/>
    <row r="114" s="267" customFormat="1" ht="12.75"/>
    <row r="115" s="267" customFormat="1" ht="12.75"/>
    <row r="116" s="267" customFormat="1" ht="12.75"/>
    <row r="117" s="267" customFormat="1" ht="12.75"/>
    <row r="118" s="267" customFormat="1" ht="12.75"/>
    <row r="119" s="267" customFormat="1" ht="12.75"/>
    <row r="120" s="267" customFormat="1" ht="12.75"/>
    <row r="121" s="267" customFormat="1" ht="12.75"/>
    <row r="122" s="267" customFormat="1" ht="12.75"/>
    <row r="123" s="267" customFormat="1" ht="12.75"/>
    <row r="124" s="267" customFormat="1" ht="12.75"/>
    <row r="125" s="267" customFormat="1" ht="12.75"/>
    <row r="126" s="267" customFormat="1" ht="12.75"/>
    <row r="127" s="267" customFormat="1" ht="12.75"/>
    <row r="128" s="267" customFormat="1" ht="12.75"/>
    <row r="129" s="267" customFormat="1" ht="12.75"/>
    <row r="130" s="267" customFormat="1" ht="12.75"/>
    <row r="131" s="267" customFormat="1" ht="12.75"/>
    <row r="132" s="267" customFormat="1" ht="12.75"/>
    <row r="133" s="267" customFormat="1" ht="12.75"/>
    <row r="134" s="267" customFormat="1" ht="12.75"/>
    <row r="135" s="267" customFormat="1" ht="12.75"/>
    <row r="136" s="267" customFormat="1" ht="12.75"/>
    <row r="137" s="267" customFormat="1" ht="12.75"/>
    <row r="138" s="267" customFormat="1" ht="12.75"/>
    <row r="139" s="267" customFormat="1" ht="12.75"/>
    <row r="140" s="267" customFormat="1" ht="12.75"/>
    <row r="141" s="267" customFormat="1" ht="12.75"/>
    <row r="142" s="267" customFormat="1" ht="12.75"/>
    <row r="143" s="267" customFormat="1" ht="12.75"/>
    <row r="144" s="267" customFormat="1" ht="12.75"/>
    <row r="145" s="267" customFormat="1" ht="12.75"/>
    <row r="146" s="267" customFormat="1" ht="12.75"/>
    <row r="147" s="267" customFormat="1" ht="12.75"/>
    <row r="148" s="267" customFormat="1" ht="12.75"/>
    <row r="149" s="267" customFormat="1" ht="12.75"/>
    <row r="150" s="267" customFormat="1" ht="12.75"/>
    <row r="151" s="267" customFormat="1" ht="12.75"/>
    <row r="152" s="267" customFormat="1" ht="12.75"/>
    <row r="153" s="267" customFormat="1" ht="12.75"/>
    <row r="154" s="267" customFormat="1" ht="12.75"/>
    <row r="155" s="267" customFormat="1" ht="12.75"/>
    <row r="156" s="267" customFormat="1" ht="12.75"/>
    <row r="157" s="267" customFormat="1" ht="12.75"/>
    <row r="158" s="267" customFormat="1" ht="12.75"/>
    <row r="159" s="267" customFormat="1" ht="12.75"/>
    <row r="160" s="267" customFormat="1" ht="12.75"/>
    <row r="161" s="267" customFormat="1" ht="12.75"/>
    <row r="162" s="267" customFormat="1" ht="12.75"/>
    <row r="163" s="267" customFormat="1" ht="12.75"/>
    <row r="164" s="267" customFormat="1" ht="12.75"/>
    <row r="165" s="267" customFormat="1" ht="12.75"/>
    <row r="166" s="267" customFormat="1" ht="12.75"/>
    <row r="167" s="267" customFormat="1" ht="12.75"/>
    <row r="168" s="267" customFormat="1" ht="12.75"/>
    <row r="169" s="267" customFormat="1" ht="12.75"/>
    <row r="170" s="267" customFormat="1" ht="12.75"/>
    <row r="171" s="267" customFormat="1" ht="12.75"/>
    <row r="172" s="267" customFormat="1" ht="12.75"/>
    <row r="173" s="267" customFormat="1" ht="12.75"/>
    <row r="174" s="267" customFormat="1" ht="12.75"/>
    <row r="175" s="267" customFormat="1" ht="12.75"/>
    <row r="176" s="267" customFormat="1" ht="12.75"/>
    <row r="177" s="267" customFormat="1" ht="12.75"/>
    <row r="178" s="267" customFormat="1" ht="12.75"/>
    <row r="179" s="267" customFormat="1" ht="12.75"/>
  </sheetData>
  <mergeCells count="5">
    <mergeCell ref="A1:Q1"/>
    <mergeCell ref="A3:A5"/>
    <mergeCell ref="E3:I3"/>
    <mergeCell ref="L3:P3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7">
      <selection activeCell="F19" sqref="F19"/>
    </sheetView>
  </sheetViews>
  <sheetFormatPr defaultColWidth="9.140625" defaultRowHeight="12.75"/>
  <cols>
    <col min="1" max="1" width="17.57421875" style="24" customWidth="1"/>
    <col min="2" max="2" width="16.7109375" style="24" customWidth="1"/>
    <col min="3" max="7" width="16.28125" style="24" customWidth="1"/>
    <col min="8" max="8" width="16.8515625" style="24" customWidth="1"/>
    <col min="9" max="16384" width="16.421875" style="24" customWidth="1"/>
  </cols>
  <sheetData>
    <row r="1" spans="1:8" s="18" customFormat="1" ht="32.25" customHeight="1">
      <c r="A1" s="1427" t="s">
        <v>1331</v>
      </c>
      <c r="B1" s="1427"/>
      <c r="C1" s="1427"/>
      <c r="D1" s="1427"/>
      <c r="E1" s="1427"/>
      <c r="F1" s="1427"/>
      <c r="G1" s="1427"/>
      <c r="H1" s="1427"/>
    </row>
    <row r="2" spans="1:8" s="41" customFormat="1" ht="18" customHeight="1">
      <c r="A2" s="3" t="s">
        <v>741</v>
      </c>
      <c r="B2" s="9"/>
      <c r="C2" s="9"/>
      <c r="D2" s="9"/>
      <c r="E2" s="9"/>
      <c r="F2" s="9"/>
      <c r="G2" s="9"/>
      <c r="H2" s="40" t="s">
        <v>742</v>
      </c>
    </row>
    <row r="3" spans="1:8" s="6" customFormat="1" ht="29.25" customHeight="1">
      <c r="A3" s="8"/>
      <c r="B3" s="11" t="s">
        <v>743</v>
      </c>
      <c r="C3" s="11" t="s">
        <v>744</v>
      </c>
      <c r="D3" s="17" t="s">
        <v>745</v>
      </c>
      <c r="E3" s="1428" t="s">
        <v>746</v>
      </c>
      <c r="F3" s="1429"/>
      <c r="G3" s="1430"/>
      <c r="H3" s="8"/>
    </row>
    <row r="4" spans="1:8" s="6" customFormat="1" ht="19.5" customHeight="1">
      <c r="A4" s="382" t="s">
        <v>553</v>
      </c>
      <c r="B4" s="42"/>
      <c r="C4" s="43"/>
      <c r="E4" s="11" t="s">
        <v>747</v>
      </c>
      <c r="F4" s="11" t="s">
        <v>744</v>
      </c>
      <c r="G4" s="14" t="s">
        <v>745</v>
      </c>
      <c r="H4" s="383" t="s">
        <v>720</v>
      </c>
    </row>
    <row r="5" spans="1:8" s="6" customFormat="1" ht="19.5" customHeight="1">
      <c r="A5" s="9"/>
      <c r="B5" s="13" t="s">
        <v>748</v>
      </c>
      <c r="C5" s="44" t="s">
        <v>749</v>
      </c>
      <c r="D5" s="45" t="s">
        <v>750</v>
      </c>
      <c r="E5" s="13" t="s">
        <v>748</v>
      </c>
      <c r="F5" s="13" t="s">
        <v>749</v>
      </c>
      <c r="G5" s="45" t="s">
        <v>750</v>
      </c>
      <c r="H5" s="9"/>
    </row>
    <row r="6" spans="1:10" s="26" customFormat="1" ht="30" customHeight="1">
      <c r="A6" s="447" t="s">
        <v>37</v>
      </c>
      <c r="B6" s="905">
        <f>SUM(C6,D6)</f>
        <v>5924</v>
      </c>
      <c r="C6" s="933" t="s">
        <v>776</v>
      </c>
      <c r="D6" s="906">
        <v>5924</v>
      </c>
      <c r="E6" s="916">
        <f>SUM(F6,G6)</f>
        <v>0.76</v>
      </c>
      <c r="F6" s="929" t="s">
        <v>776</v>
      </c>
      <c r="G6" s="917">
        <v>0.76</v>
      </c>
      <c r="H6" s="472" t="s">
        <v>549</v>
      </c>
      <c r="I6" s="25"/>
      <c r="J6" s="25"/>
    </row>
    <row r="7" spans="1:8" s="31" customFormat="1" ht="30" customHeight="1">
      <c r="A7" s="451" t="s">
        <v>41</v>
      </c>
      <c r="B7" s="907">
        <v>24670</v>
      </c>
      <c r="C7" s="919">
        <v>120</v>
      </c>
      <c r="D7" s="908">
        <v>24550</v>
      </c>
      <c r="E7" s="918">
        <v>177.6</v>
      </c>
      <c r="F7" s="930">
        <v>0.9</v>
      </c>
      <c r="G7" s="920">
        <v>176.7</v>
      </c>
      <c r="H7" s="473" t="s">
        <v>569</v>
      </c>
    </row>
    <row r="8" spans="1:10" s="26" customFormat="1" ht="30" customHeight="1">
      <c r="A8" s="447" t="s">
        <v>38</v>
      </c>
      <c r="B8" s="905">
        <v>5910</v>
      </c>
      <c r="C8" s="933" t="s">
        <v>776</v>
      </c>
      <c r="D8" s="906">
        <v>5910</v>
      </c>
      <c r="E8" s="916">
        <v>0.81</v>
      </c>
      <c r="F8" s="929" t="s">
        <v>776</v>
      </c>
      <c r="G8" s="917">
        <v>0.81</v>
      </c>
      <c r="H8" s="473" t="s">
        <v>550</v>
      </c>
      <c r="I8" s="25"/>
      <c r="J8" s="25"/>
    </row>
    <row r="9" spans="1:8" s="31" customFormat="1" ht="30" customHeight="1">
      <c r="A9" s="451" t="s">
        <v>42</v>
      </c>
      <c r="B9" s="907">
        <v>24935</v>
      </c>
      <c r="C9" s="919">
        <v>120</v>
      </c>
      <c r="D9" s="908">
        <v>24815</v>
      </c>
      <c r="E9" s="918">
        <v>204.8</v>
      </c>
      <c r="F9" s="930">
        <v>1</v>
      </c>
      <c r="G9" s="920">
        <v>203.8</v>
      </c>
      <c r="H9" s="473" t="s">
        <v>570</v>
      </c>
    </row>
    <row r="10" spans="1:10" s="26" customFormat="1" ht="30" customHeight="1">
      <c r="A10" s="447" t="s">
        <v>39</v>
      </c>
      <c r="B10" s="905">
        <v>5737</v>
      </c>
      <c r="C10" s="933" t="s">
        <v>776</v>
      </c>
      <c r="D10" s="906">
        <v>5737</v>
      </c>
      <c r="E10" s="916">
        <v>0.8</v>
      </c>
      <c r="F10" s="929" t="s">
        <v>776</v>
      </c>
      <c r="G10" s="917">
        <v>0.8</v>
      </c>
      <c r="H10" s="473" t="s">
        <v>551</v>
      </c>
      <c r="I10" s="25"/>
      <c r="J10" s="25"/>
    </row>
    <row r="11" spans="1:8" s="31" customFormat="1" ht="30" customHeight="1">
      <c r="A11" s="452" t="s">
        <v>43</v>
      </c>
      <c r="B11" s="907">
        <v>24730</v>
      </c>
      <c r="C11" s="919">
        <v>120</v>
      </c>
      <c r="D11" s="908">
        <v>24610</v>
      </c>
      <c r="E11" s="918">
        <v>206.9</v>
      </c>
      <c r="F11" s="930">
        <v>1</v>
      </c>
      <c r="G11" s="920">
        <v>205.9</v>
      </c>
      <c r="H11" s="473" t="s">
        <v>571</v>
      </c>
    </row>
    <row r="12" spans="1:10" s="36" customFormat="1" ht="30" customHeight="1">
      <c r="A12" s="457" t="s">
        <v>40</v>
      </c>
      <c r="B12" s="909">
        <f>SUM(C12:D12)</f>
        <v>5477</v>
      </c>
      <c r="C12" s="934" t="s">
        <v>776</v>
      </c>
      <c r="D12" s="910">
        <v>5477</v>
      </c>
      <c r="E12" s="921">
        <v>79.1</v>
      </c>
      <c r="F12" s="931" t="s">
        <v>776</v>
      </c>
      <c r="G12" s="922">
        <v>79.1</v>
      </c>
      <c r="H12" s="473" t="s">
        <v>552</v>
      </c>
      <c r="I12" s="35"/>
      <c r="J12" s="35"/>
    </row>
    <row r="13" spans="1:8" s="37" customFormat="1" ht="30" customHeight="1">
      <c r="A13" s="451" t="s">
        <v>44</v>
      </c>
      <c r="B13" s="911">
        <f>SUM(C13,D13)</f>
        <v>24764</v>
      </c>
      <c r="C13" s="924">
        <v>97</v>
      </c>
      <c r="D13" s="912">
        <v>24667</v>
      </c>
      <c r="E13" s="923">
        <v>222</v>
      </c>
      <c r="F13" s="932">
        <v>0.9</v>
      </c>
      <c r="G13" s="925">
        <v>221.1</v>
      </c>
      <c r="H13" s="473" t="s">
        <v>572</v>
      </c>
    </row>
    <row r="14" spans="1:10" s="491" customFormat="1" ht="30" customHeight="1">
      <c r="A14" s="288" t="s">
        <v>731</v>
      </c>
      <c r="B14" s="913">
        <v>29929</v>
      </c>
      <c r="C14" s="935">
        <v>97</v>
      </c>
      <c r="D14" s="914">
        <v>29832</v>
      </c>
      <c r="E14" s="926">
        <v>154.6</v>
      </c>
      <c r="F14" s="291">
        <v>0.5</v>
      </c>
      <c r="G14" s="927">
        <v>154.1</v>
      </c>
      <c r="H14" s="292" t="s">
        <v>731</v>
      </c>
      <c r="I14" s="490"/>
      <c r="J14" s="490"/>
    </row>
    <row r="15" spans="1:11" s="494" customFormat="1" ht="30" customHeight="1">
      <c r="A15" s="363" t="s">
        <v>732</v>
      </c>
      <c r="B15" s="915">
        <v>29524</v>
      </c>
      <c r="C15" s="928">
        <v>33</v>
      </c>
      <c r="D15" s="915">
        <v>29491</v>
      </c>
      <c r="E15" s="1434">
        <v>149.9</v>
      </c>
      <c r="F15" s="1432">
        <v>0.2</v>
      </c>
      <c r="G15" s="1433">
        <v>149.8</v>
      </c>
      <c r="H15" s="492" t="s">
        <v>732</v>
      </c>
      <c r="I15" s="493"/>
      <c r="J15" s="493"/>
      <c r="K15" s="493"/>
    </row>
    <row r="16" spans="1:8" s="384" customFormat="1" ht="15.75" customHeight="1">
      <c r="A16" s="1424" t="s">
        <v>557</v>
      </c>
      <c r="B16" s="1425"/>
      <c r="C16" s="1425"/>
      <c r="D16" s="1426" t="s">
        <v>726</v>
      </c>
      <c r="E16" s="1426"/>
      <c r="F16" s="1426"/>
      <c r="G16" s="1426"/>
      <c r="H16" s="1426"/>
    </row>
    <row r="17" spans="1:8" s="384" customFormat="1" ht="15.75" customHeight="1">
      <c r="A17" s="384" t="s">
        <v>558</v>
      </c>
      <c r="F17" s="385" t="s">
        <v>701</v>
      </c>
      <c r="G17" s="385"/>
      <c r="H17" s="385"/>
    </row>
    <row r="18" s="29" customFormat="1" ht="15" customHeight="1">
      <c r="A18" s="29" t="s">
        <v>19</v>
      </c>
    </row>
    <row r="19" s="22" customFormat="1" ht="13.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pans="1:13" s="23" customFormat="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23" customFormat="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s="23" customFormat="1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s="23" customFormat="1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23" customFormat="1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s="23" customFormat="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23" customFormat="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4" s="23" customFormat="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23" customFormat="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mergeCells count="4">
    <mergeCell ref="A16:C16"/>
    <mergeCell ref="D16:H16"/>
    <mergeCell ref="A1:H1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A7">
      <selection activeCell="C11" sqref="C11"/>
    </sheetView>
  </sheetViews>
  <sheetFormatPr defaultColWidth="9.140625" defaultRowHeight="12.75"/>
  <cols>
    <col min="1" max="1" width="17.7109375" style="0" customWidth="1"/>
    <col min="2" max="2" width="14.421875" style="0" customWidth="1"/>
    <col min="3" max="3" width="14.140625" style="0" customWidth="1"/>
    <col min="4" max="4" width="14.28125" style="0" customWidth="1"/>
    <col min="5" max="5" width="13.8515625" style="0" customWidth="1"/>
    <col min="6" max="6" width="14.140625" style="0" customWidth="1"/>
    <col min="7" max="7" width="13.8515625" style="0" customWidth="1"/>
    <col min="8" max="8" width="13.140625" style="0" customWidth="1"/>
    <col min="9" max="9" width="17.140625" style="0" customWidth="1"/>
    <col min="10" max="16384" width="21.57421875" style="0" customWidth="1"/>
  </cols>
  <sheetData>
    <row r="1" spans="1:9" s="1335" customFormat="1" ht="32.25" customHeight="1">
      <c r="A1" s="1452" t="s">
        <v>1335</v>
      </c>
      <c r="B1" s="1452"/>
      <c r="C1" s="1452"/>
      <c r="D1" s="1452"/>
      <c r="E1" s="1452"/>
      <c r="F1" s="1452"/>
      <c r="G1" s="1452"/>
      <c r="H1" s="1452"/>
      <c r="I1" s="1452"/>
    </row>
    <row r="2" spans="1:9" s="6" customFormat="1" ht="21" customHeight="1">
      <c r="A2" s="6" t="s">
        <v>70</v>
      </c>
      <c r="I2" s="59" t="s">
        <v>633</v>
      </c>
    </row>
    <row r="3" spans="1:9" s="62" customFormat="1" ht="39.75" customHeight="1">
      <c r="A3" s="1568" t="s">
        <v>21</v>
      </c>
      <c r="B3" s="11" t="s">
        <v>71</v>
      </c>
      <c r="C3" s="17" t="s">
        <v>72</v>
      </c>
      <c r="D3" s="11" t="s">
        <v>73</v>
      </c>
      <c r="E3" s="17" t="s">
        <v>74</v>
      </c>
      <c r="F3" s="11" t="s">
        <v>75</v>
      </c>
      <c r="G3" s="17" t="s">
        <v>76</v>
      </c>
      <c r="H3" s="11" t="s">
        <v>77</v>
      </c>
      <c r="I3" s="1449" t="s">
        <v>720</v>
      </c>
    </row>
    <row r="4" spans="1:9" s="62" customFormat="1" ht="39.75" customHeight="1">
      <c r="A4" s="1440"/>
      <c r="B4" s="1259" t="s">
        <v>686</v>
      </c>
      <c r="C4" s="1252" t="s">
        <v>65</v>
      </c>
      <c r="D4" s="1259" t="s">
        <v>66</v>
      </c>
      <c r="E4" s="1252" t="s">
        <v>67</v>
      </c>
      <c r="F4" s="197" t="s">
        <v>68</v>
      </c>
      <c r="G4" s="1252" t="s">
        <v>69</v>
      </c>
      <c r="H4" s="1259" t="s">
        <v>307</v>
      </c>
      <c r="I4" s="1438"/>
    </row>
    <row r="5" spans="1:9" s="39" customFormat="1" ht="30.75" customHeight="1">
      <c r="A5" s="742" t="s">
        <v>828</v>
      </c>
      <c r="B5" s="1133">
        <v>86189</v>
      </c>
      <c r="C5" s="1133">
        <v>26007</v>
      </c>
      <c r="D5" s="1133">
        <v>57982</v>
      </c>
      <c r="E5" s="1133">
        <v>141</v>
      </c>
      <c r="F5" s="1143">
        <v>0</v>
      </c>
      <c r="G5" s="1133">
        <v>1933</v>
      </c>
      <c r="H5" s="1133">
        <v>126</v>
      </c>
      <c r="I5" s="747" t="s">
        <v>549</v>
      </c>
    </row>
    <row r="6" spans="1:9" s="271" customFormat="1" ht="30.75" customHeight="1">
      <c r="A6" s="743" t="s">
        <v>835</v>
      </c>
      <c r="B6" s="722">
        <v>18875</v>
      </c>
      <c r="C6" s="257" t="s">
        <v>712</v>
      </c>
      <c r="D6" s="722">
        <v>17021</v>
      </c>
      <c r="E6" s="722">
        <v>1008</v>
      </c>
      <c r="F6" s="1144" t="s">
        <v>712</v>
      </c>
      <c r="G6" s="1134">
        <v>337</v>
      </c>
      <c r="H6" s="1135">
        <v>509</v>
      </c>
      <c r="I6" s="748" t="s">
        <v>390</v>
      </c>
    </row>
    <row r="7" spans="1:9" s="137" customFormat="1" ht="30.75" customHeight="1">
      <c r="A7" s="744" t="s">
        <v>830</v>
      </c>
      <c r="B7" s="1149">
        <f>SUM(C7:H7)</f>
        <v>91486</v>
      </c>
      <c r="C7" s="1136">
        <v>24063</v>
      </c>
      <c r="D7" s="1136">
        <v>65400</v>
      </c>
      <c r="E7" s="1136">
        <v>60</v>
      </c>
      <c r="F7" s="1145">
        <v>0</v>
      </c>
      <c r="G7" s="1136">
        <v>1779</v>
      </c>
      <c r="H7" s="1136">
        <v>184</v>
      </c>
      <c r="I7" s="748" t="s">
        <v>391</v>
      </c>
    </row>
    <row r="8" spans="1:9" s="271" customFormat="1" ht="30.75" customHeight="1">
      <c r="A8" s="745" t="s">
        <v>837</v>
      </c>
      <c r="B8" s="1135">
        <v>19435</v>
      </c>
      <c r="C8" s="1148" t="s">
        <v>712</v>
      </c>
      <c r="D8" s="1135">
        <v>17266</v>
      </c>
      <c r="E8" s="1135">
        <v>667</v>
      </c>
      <c r="F8" s="1144" t="s">
        <v>712</v>
      </c>
      <c r="G8" s="1134">
        <v>874</v>
      </c>
      <c r="H8" s="1137">
        <v>628</v>
      </c>
      <c r="I8" s="749" t="s">
        <v>392</v>
      </c>
    </row>
    <row r="9" spans="1:9" s="137" customFormat="1" ht="30.75" customHeight="1">
      <c r="A9" s="744" t="s">
        <v>832</v>
      </c>
      <c r="B9" s="1149">
        <v>89693</v>
      </c>
      <c r="C9" s="1136">
        <v>19765</v>
      </c>
      <c r="D9" s="1136">
        <v>68088</v>
      </c>
      <c r="E9" s="1145">
        <v>0</v>
      </c>
      <c r="F9" s="1145">
        <v>0</v>
      </c>
      <c r="G9" s="1136">
        <v>1613</v>
      </c>
      <c r="H9" s="1138">
        <v>227</v>
      </c>
      <c r="I9" s="749" t="s">
        <v>393</v>
      </c>
    </row>
    <row r="10" spans="1:9" s="271" customFormat="1" ht="30.75" customHeight="1">
      <c r="A10" s="745" t="s">
        <v>839</v>
      </c>
      <c r="B10" s="1135">
        <v>19436</v>
      </c>
      <c r="C10" s="1148" t="s">
        <v>712</v>
      </c>
      <c r="D10" s="1135">
        <v>16474</v>
      </c>
      <c r="E10" s="1135">
        <v>1266</v>
      </c>
      <c r="F10" s="1144" t="s">
        <v>712</v>
      </c>
      <c r="G10" s="1134">
        <v>1090</v>
      </c>
      <c r="H10" s="1137">
        <v>606</v>
      </c>
      <c r="I10" s="749" t="s">
        <v>394</v>
      </c>
    </row>
    <row r="11" spans="1:9" s="36" customFormat="1" ht="30.75" customHeight="1">
      <c r="A11" s="746" t="s">
        <v>834</v>
      </c>
      <c r="B11" s="1150">
        <f>SUM(C11:H11)</f>
        <v>82534</v>
      </c>
      <c r="C11" s="1139">
        <v>19075</v>
      </c>
      <c r="D11" s="1139">
        <v>61385</v>
      </c>
      <c r="E11" s="1146">
        <v>0</v>
      </c>
      <c r="F11" s="1146">
        <v>0</v>
      </c>
      <c r="G11" s="1139">
        <v>1665</v>
      </c>
      <c r="H11" s="1140">
        <v>409</v>
      </c>
      <c r="I11" s="749" t="s">
        <v>395</v>
      </c>
    </row>
    <row r="12" spans="1:9" s="36" customFormat="1" ht="30.75" customHeight="1">
      <c r="A12" s="743" t="s">
        <v>263</v>
      </c>
      <c r="B12" s="1139">
        <v>19688</v>
      </c>
      <c r="C12" s="1146">
        <v>0</v>
      </c>
      <c r="D12" s="1139">
        <v>17662</v>
      </c>
      <c r="E12" s="1139">
        <v>1146</v>
      </c>
      <c r="F12" s="1146">
        <v>0</v>
      </c>
      <c r="G12" s="1139">
        <v>224</v>
      </c>
      <c r="H12" s="1140">
        <v>656</v>
      </c>
      <c r="I12" s="749" t="s">
        <v>396</v>
      </c>
    </row>
    <row r="13" spans="1:9" s="36" customFormat="1" ht="30.75" customHeight="1">
      <c r="A13" s="32" t="s">
        <v>721</v>
      </c>
      <c r="B13" s="1151">
        <f>SUM(C13:H13)</f>
        <v>93896</v>
      </c>
      <c r="C13" s="1139">
        <v>20318</v>
      </c>
      <c r="D13" s="1139">
        <v>66310</v>
      </c>
      <c r="E13" s="1139">
        <v>4675</v>
      </c>
      <c r="F13" s="1146">
        <v>0</v>
      </c>
      <c r="G13" s="1139">
        <v>1383</v>
      </c>
      <c r="H13" s="1140">
        <v>1210</v>
      </c>
      <c r="I13" s="35" t="s">
        <v>721</v>
      </c>
    </row>
    <row r="14" spans="1:9" s="102" customFormat="1" ht="30.75" customHeight="1">
      <c r="A14" s="249" t="s">
        <v>698</v>
      </c>
      <c r="B14" s="1152">
        <v>92955</v>
      </c>
      <c r="C14" s="1141">
        <v>18075</v>
      </c>
      <c r="D14" s="1141">
        <v>62580</v>
      </c>
      <c r="E14" s="1141">
        <v>8342</v>
      </c>
      <c r="F14" s="1147">
        <v>0</v>
      </c>
      <c r="G14" s="1141">
        <v>2600</v>
      </c>
      <c r="H14" s="1142">
        <v>1358</v>
      </c>
      <c r="I14" s="326" t="s">
        <v>698</v>
      </c>
    </row>
    <row r="15" spans="1:16" s="6" customFormat="1" ht="18" customHeight="1">
      <c r="A15" s="189" t="s">
        <v>1178</v>
      </c>
      <c r="B15" s="190"/>
      <c r="C15" s="190"/>
      <c r="D15" s="172"/>
      <c r="E15" s="172"/>
      <c r="F15" s="172"/>
      <c r="G15" s="59"/>
      <c r="H15" s="59"/>
      <c r="I15" s="59" t="s">
        <v>1180</v>
      </c>
      <c r="L15" s="59"/>
      <c r="M15" s="59"/>
      <c r="O15" s="356"/>
      <c r="P15" s="59"/>
    </row>
    <row r="16" s="23" customFormat="1" ht="12.75">
      <c r="G16" s="270"/>
    </row>
    <row r="17" s="267" customFormat="1" ht="12.75"/>
    <row r="18" s="267" customFormat="1" ht="12.75"/>
    <row r="19" s="267" customFormat="1" ht="12.75"/>
    <row r="20" s="267" customFormat="1" ht="12.75"/>
    <row r="21" s="267" customFormat="1" ht="12.75"/>
    <row r="22" s="267" customFormat="1" ht="12.75"/>
    <row r="23" s="267" customFormat="1" ht="12.75"/>
    <row r="24" s="267" customFormat="1" ht="12.75"/>
    <row r="25" s="267" customFormat="1" ht="12.75"/>
    <row r="26" s="267" customFormat="1" ht="12.75"/>
    <row r="27" s="267" customFormat="1" ht="12.75"/>
    <row r="28" s="267" customFormat="1" ht="12.75"/>
    <row r="29" s="267" customFormat="1" ht="12.75"/>
    <row r="30" s="267" customFormat="1" ht="12.75"/>
    <row r="31" s="267" customFormat="1" ht="12.75"/>
    <row r="32" s="267" customFormat="1" ht="12.75"/>
    <row r="33" s="267" customFormat="1" ht="12.75"/>
    <row r="34" s="267" customFormat="1" ht="12.75"/>
    <row r="35" s="267" customFormat="1" ht="12.75"/>
    <row r="36" s="267" customFormat="1" ht="12.75"/>
    <row r="37" s="267" customFormat="1" ht="12.75"/>
    <row r="38" s="267" customFormat="1" ht="12.75"/>
    <row r="39" s="267" customFormat="1" ht="12.75"/>
    <row r="40" s="267" customFormat="1" ht="12.75"/>
    <row r="41" s="267" customFormat="1" ht="12.75"/>
    <row r="42" s="267" customFormat="1" ht="12.75"/>
    <row r="43" s="267" customFormat="1" ht="12.75"/>
    <row r="44" s="267" customFormat="1" ht="12.75"/>
    <row r="45" s="267" customFormat="1" ht="12.75"/>
    <row r="46" s="267" customFormat="1" ht="12.75"/>
    <row r="47" s="267" customFormat="1" ht="12.75"/>
    <row r="48" s="267" customFormat="1" ht="12.75"/>
    <row r="49" s="267" customFormat="1" ht="12.75"/>
    <row r="50" s="267" customFormat="1" ht="12.75"/>
    <row r="51" s="267" customFormat="1" ht="12.75"/>
    <row r="52" s="267" customFormat="1" ht="12.75"/>
    <row r="53" s="267" customFormat="1" ht="12.75"/>
    <row r="54" s="267" customFormat="1" ht="12.75"/>
    <row r="55" s="267" customFormat="1" ht="12.75"/>
    <row r="56" s="267" customFormat="1" ht="12.75"/>
    <row r="57" s="267" customFormat="1" ht="12.75"/>
    <row r="58" s="267" customFormat="1" ht="12.75"/>
    <row r="59" s="267" customFormat="1" ht="12.75"/>
    <row r="60" s="267" customFormat="1" ht="12.75"/>
    <row r="61" s="267" customFormat="1" ht="12.75"/>
    <row r="62" s="267" customFormat="1" ht="12.75"/>
    <row r="63" s="267" customFormat="1" ht="12.75"/>
    <row r="64" s="267" customFormat="1" ht="12.75"/>
    <row r="65" s="267" customFormat="1" ht="12.75"/>
    <row r="66" s="267" customFormat="1" ht="12.75"/>
    <row r="67" s="267" customFormat="1" ht="12.75"/>
    <row r="68" s="267" customFormat="1" ht="12.75"/>
    <row r="69" s="267" customFormat="1" ht="12.75"/>
    <row r="70" s="267" customFormat="1" ht="12.75"/>
    <row r="71" s="267" customFormat="1" ht="12.75"/>
    <row r="72" s="267" customFormat="1" ht="12.75"/>
    <row r="73" s="267" customFormat="1" ht="12.75"/>
    <row r="74" s="267" customFormat="1" ht="12.75"/>
    <row r="75" s="267" customFormat="1" ht="12.75"/>
    <row r="76" s="267" customFormat="1" ht="12.75"/>
    <row r="77" s="267" customFormat="1" ht="12.75"/>
    <row r="78" s="267" customFormat="1" ht="12.75"/>
    <row r="79" s="267" customFormat="1" ht="12.75"/>
    <row r="80" s="267" customFormat="1" ht="12.75"/>
    <row r="81" s="267" customFormat="1" ht="12.75"/>
    <row r="82" s="267" customFormat="1" ht="12.75"/>
    <row r="83" s="267" customFormat="1" ht="12.75"/>
    <row r="84" s="267" customFormat="1" ht="12.75"/>
    <row r="85" s="267" customFormat="1" ht="12.75"/>
    <row r="86" s="267" customFormat="1" ht="12.75"/>
    <row r="87" s="267" customFormat="1" ht="12.75"/>
    <row r="88" s="267" customFormat="1" ht="12.75"/>
    <row r="89" s="267" customFormat="1" ht="12.75"/>
    <row r="90" s="267" customFormat="1" ht="12.75"/>
    <row r="91" s="267" customFormat="1" ht="12.75"/>
    <row r="92" s="267" customFormat="1" ht="12.75"/>
    <row r="93" s="267" customFormat="1" ht="12.75"/>
    <row r="94" s="267" customFormat="1" ht="12.75"/>
    <row r="95" s="267" customFormat="1" ht="12.75"/>
    <row r="96" s="267" customFormat="1" ht="12.75"/>
    <row r="97" s="267" customFormat="1" ht="12.75"/>
    <row r="98" s="267" customFormat="1" ht="12.75"/>
    <row r="99" s="267" customFormat="1" ht="12.75"/>
    <row r="100" s="267" customFormat="1" ht="12.75"/>
    <row r="101" s="267" customFormat="1" ht="12.75"/>
    <row r="102" s="267" customFormat="1" ht="12.75"/>
    <row r="103" s="267" customFormat="1" ht="12.75"/>
    <row r="104" s="267" customFormat="1" ht="12.75"/>
    <row r="105" s="267" customFormat="1" ht="12.75"/>
    <row r="106" s="267" customFormat="1" ht="12.75"/>
    <row r="107" s="267" customFormat="1" ht="12.75"/>
    <row r="108" s="267" customFormat="1" ht="12.75"/>
    <row r="109" s="267" customFormat="1" ht="12.75"/>
    <row r="110" s="267" customFormat="1" ht="12.75"/>
    <row r="111" s="267" customFormat="1" ht="12.75"/>
    <row r="112" s="267" customFormat="1" ht="12.75"/>
    <row r="113" s="267" customFormat="1" ht="12.75"/>
    <row r="114" s="267" customFormat="1" ht="12.75"/>
    <row r="115" s="267" customFormat="1" ht="12.75"/>
    <row r="116" s="267" customFormat="1" ht="12.75"/>
    <row r="117" s="267" customFormat="1" ht="12.75"/>
    <row r="118" s="267" customFormat="1" ht="12.75"/>
    <row r="119" s="267" customFormat="1" ht="12.75"/>
    <row r="120" s="267" customFormat="1" ht="12.75"/>
    <row r="121" s="267" customFormat="1" ht="12.75"/>
    <row r="122" s="267" customFormat="1" ht="12.75"/>
    <row r="123" s="267" customFormat="1" ht="12.75"/>
    <row r="124" s="267" customFormat="1" ht="12.75"/>
    <row r="125" s="267" customFormat="1" ht="12.75"/>
    <row r="126" s="267" customFormat="1" ht="12.75"/>
    <row r="127" s="267" customFormat="1" ht="12.75"/>
    <row r="128" s="267" customFormat="1" ht="12.75"/>
    <row r="129" s="267" customFormat="1" ht="12.75"/>
    <row r="130" s="267" customFormat="1" ht="12.75"/>
    <row r="131" s="267" customFormat="1" ht="12.75"/>
    <row r="132" s="267" customFormat="1" ht="12.75"/>
    <row r="133" s="267" customFormat="1" ht="12.75"/>
    <row r="134" s="267" customFormat="1" ht="12.75"/>
    <row r="135" s="267" customFormat="1" ht="12.75"/>
    <row r="136" s="267" customFormat="1" ht="12.75"/>
    <row r="137" s="267" customFormat="1" ht="12.75"/>
    <row r="138" s="267" customFormat="1" ht="12.75"/>
    <row r="139" s="267" customFormat="1" ht="12.75"/>
    <row r="140" s="267" customFormat="1" ht="12.75"/>
    <row r="141" s="267" customFormat="1" ht="12.75"/>
    <row r="142" s="267" customFormat="1" ht="12.75"/>
    <row r="143" s="267" customFormat="1" ht="12.75"/>
    <row r="144" s="267" customFormat="1" ht="12.75"/>
    <row r="145" s="267" customFormat="1" ht="12.75"/>
    <row r="146" s="267" customFormat="1" ht="12.75"/>
    <row r="147" s="267" customFormat="1" ht="12.75"/>
    <row r="148" s="267" customFormat="1" ht="12.75"/>
    <row r="149" s="267" customFormat="1" ht="12.75"/>
    <row r="150" s="267" customFormat="1" ht="12.75"/>
    <row r="151" s="267" customFormat="1" ht="12.75"/>
    <row r="152" s="267" customFormat="1" ht="12.75"/>
    <row r="153" s="267" customFormat="1" ht="12.75"/>
    <row r="154" s="267" customFormat="1" ht="12.75"/>
    <row r="155" s="267" customFormat="1" ht="12.75"/>
    <row r="156" s="267" customFormat="1" ht="12.75"/>
    <row r="157" s="267" customFormat="1" ht="12.75"/>
    <row r="158" s="267" customFormat="1" ht="12.75"/>
    <row r="159" s="267" customFormat="1" ht="12.75"/>
    <row r="160" s="267" customFormat="1" ht="12.75"/>
    <row r="161" s="267" customFormat="1" ht="12.75"/>
    <row r="162" s="267" customFormat="1" ht="12.75"/>
    <row r="163" s="267" customFormat="1" ht="12.75"/>
    <row r="164" s="267" customFormat="1" ht="12.75"/>
    <row r="165" s="267" customFormat="1" ht="12.75"/>
    <row r="166" s="267" customFormat="1" ht="12.75"/>
    <row r="167" s="267" customFormat="1" ht="12.75"/>
    <row r="168" s="267" customFormat="1" ht="12.75"/>
    <row r="169" s="267" customFormat="1" ht="12.75"/>
  </sheetData>
  <mergeCells count="3">
    <mergeCell ref="A1:I1"/>
    <mergeCell ref="A3:A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7">
      <selection activeCell="E12" sqref="E12"/>
    </sheetView>
  </sheetViews>
  <sheetFormatPr defaultColWidth="9.140625" defaultRowHeight="12.75"/>
  <cols>
    <col min="1" max="1" width="17.00390625" style="0" customWidth="1"/>
    <col min="2" max="2" width="13.8515625" style="0" customWidth="1"/>
    <col min="3" max="3" width="13.140625" style="0" customWidth="1"/>
    <col min="4" max="4" width="17.00390625" style="0" customWidth="1"/>
    <col min="5" max="5" width="14.28125" style="0" customWidth="1"/>
    <col min="6" max="6" width="12.57421875" style="0" customWidth="1"/>
    <col min="7" max="7" width="16.28125" style="0" customWidth="1"/>
    <col min="8" max="8" width="12.57421875" style="0" customWidth="1"/>
    <col min="9" max="9" width="14.421875" style="0" customWidth="1"/>
    <col min="10" max="10" width="16.140625" style="0" customWidth="1"/>
    <col min="11" max="16384" width="21.57421875" style="0" customWidth="1"/>
  </cols>
  <sheetData>
    <row r="1" spans="1:10" s="1301" customFormat="1" ht="32.25" customHeight="1">
      <c r="A1" s="1452" t="s">
        <v>79</v>
      </c>
      <c r="B1" s="1452"/>
      <c r="C1" s="1452"/>
      <c r="D1" s="1452"/>
      <c r="E1" s="1452"/>
      <c r="F1" s="1452"/>
      <c r="G1" s="1452"/>
      <c r="H1" s="1452"/>
      <c r="I1" s="1452"/>
      <c r="J1" s="1452"/>
    </row>
    <row r="2" spans="1:10" s="6" customFormat="1" ht="18" customHeight="1">
      <c r="A2" s="6" t="s">
        <v>80</v>
      </c>
      <c r="J2" s="59" t="s">
        <v>719</v>
      </c>
    </row>
    <row r="3" spans="1:10" s="62" customFormat="1" ht="31.5" customHeight="1">
      <c r="A3" s="1568" t="s">
        <v>90</v>
      </c>
      <c r="B3" s="11" t="s">
        <v>754</v>
      </c>
      <c r="C3" s="1442" t="s">
        <v>100</v>
      </c>
      <c r="D3" s="1443"/>
      <c r="E3" s="1444"/>
      <c r="F3" s="1442" t="s">
        <v>101</v>
      </c>
      <c r="G3" s="1443"/>
      <c r="H3" s="1444"/>
      <c r="I3" s="11" t="s">
        <v>102</v>
      </c>
      <c r="J3" s="1449" t="s">
        <v>720</v>
      </c>
    </row>
    <row r="4" spans="1:10" s="62" customFormat="1" ht="31.5" customHeight="1">
      <c r="A4" s="1390"/>
      <c r="B4" s="1258"/>
      <c r="C4" s="845"/>
      <c r="D4" s="11" t="s">
        <v>103</v>
      </c>
      <c r="E4" s="11" t="s">
        <v>104</v>
      </c>
      <c r="F4" s="845"/>
      <c r="G4" s="11" t="s">
        <v>105</v>
      </c>
      <c r="H4" s="1250" t="s">
        <v>81</v>
      </c>
      <c r="I4" s="1258"/>
      <c r="J4" s="1450"/>
    </row>
    <row r="5" spans="1:10" s="62" customFormat="1" ht="31.5" customHeight="1">
      <c r="A5" s="1390"/>
      <c r="B5" s="1258"/>
      <c r="C5" s="845"/>
      <c r="D5" s="1258" t="s">
        <v>82</v>
      </c>
      <c r="E5" s="1336" t="s">
        <v>83</v>
      </c>
      <c r="F5" s="845"/>
      <c r="G5" s="1258"/>
      <c r="H5" s="1254"/>
      <c r="I5" s="1258" t="s">
        <v>84</v>
      </c>
      <c r="J5" s="1450"/>
    </row>
    <row r="6" spans="1:10" s="62" customFormat="1" ht="33" customHeight="1">
      <c r="A6" s="1440"/>
      <c r="B6" s="1259" t="s">
        <v>686</v>
      </c>
      <c r="C6" s="1252"/>
      <c r="D6" s="1259" t="s">
        <v>85</v>
      </c>
      <c r="E6" s="394" t="s">
        <v>86</v>
      </c>
      <c r="F6" s="1252"/>
      <c r="G6" s="1259" t="s">
        <v>87</v>
      </c>
      <c r="H6" s="1251" t="s">
        <v>88</v>
      </c>
      <c r="I6" s="1259" t="s">
        <v>89</v>
      </c>
      <c r="J6" s="1438"/>
    </row>
    <row r="7" spans="1:10" s="65" customFormat="1" ht="30.75" customHeight="1">
      <c r="A7" s="742" t="s">
        <v>828</v>
      </c>
      <c r="B7" s="1013">
        <f>SUM(C7,F7,I7)</f>
        <v>12985</v>
      </c>
      <c r="C7" s="1013">
        <f>SUM(D7,E7)</f>
        <v>6004</v>
      </c>
      <c r="D7" s="1154">
        <v>3476</v>
      </c>
      <c r="E7" s="1013">
        <v>2528</v>
      </c>
      <c r="F7" s="1013">
        <v>557</v>
      </c>
      <c r="G7" s="1154">
        <v>235</v>
      </c>
      <c r="H7" s="1013">
        <v>322</v>
      </c>
      <c r="I7" s="1013">
        <v>6424</v>
      </c>
      <c r="J7" s="747" t="s">
        <v>549</v>
      </c>
    </row>
    <row r="8" spans="1:10" s="201" customFormat="1" ht="30.75" customHeight="1">
      <c r="A8" s="743" t="s">
        <v>829</v>
      </c>
      <c r="B8" s="1162">
        <v>34071</v>
      </c>
      <c r="C8" s="1162">
        <v>7878</v>
      </c>
      <c r="D8" s="1155">
        <v>5430</v>
      </c>
      <c r="E8" s="1153">
        <v>2448</v>
      </c>
      <c r="F8" s="1157">
        <v>4132</v>
      </c>
      <c r="G8" s="1155">
        <v>95</v>
      </c>
      <c r="H8" s="1153">
        <v>4037</v>
      </c>
      <c r="I8" s="1159">
        <v>22061</v>
      </c>
      <c r="J8" s="749" t="s">
        <v>569</v>
      </c>
    </row>
    <row r="9" spans="1:11" s="65" customFormat="1" ht="30.75" customHeight="1">
      <c r="A9" s="742" t="s">
        <v>830</v>
      </c>
      <c r="B9" s="1163">
        <f>SUM(C9,F9,I9)</f>
        <v>12965</v>
      </c>
      <c r="C9" s="1013">
        <f>SUM(D9,E9)</f>
        <v>6004</v>
      </c>
      <c r="D9" s="1154">
        <v>3476</v>
      </c>
      <c r="E9" s="1013">
        <v>2528</v>
      </c>
      <c r="F9" s="1013">
        <f>SUM(G9,H9)</f>
        <v>557</v>
      </c>
      <c r="G9" s="1154">
        <v>235</v>
      </c>
      <c r="H9" s="1013">
        <v>322</v>
      </c>
      <c r="I9" s="1160">
        <v>6404</v>
      </c>
      <c r="J9" s="749" t="s">
        <v>550</v>
      </c>
      <c r="K9" s="65" t="s">
        <v>701</v>
      </c>
    </row>
    <row r="10" spans="1:10" s="201" customFormat="1" ht="30.75" customHeight="1">
      <c r="A10" s="743" t="s">
        <v>831</v>
      </c>
      <c r="B10" s="1162">
        <v>34012</v>
      </c>
      <c r="C10" s="1162">
        <v>7872</v>
      </c>
      <c r="D10" s="1155">
        <v>5430</v>
      </c>
      <c r="E10" s="1153">
        <v>2442</v>
      </c>
      <c r="F10" s="1157">
        <v>4099</v>
      </c>
      <c r="G10" s="1155">
        <v>70</v>
      </c>
      <c r="H10" s="1153">
        <v>4029</v>
      </c>
      <c r="I10" s="1159">
        <v>22041</v>
      </c>
      <c r="J10" s="749" t="s">
        <v>570</v>
      </c>
    </row>
    <row r="11" spans="1:11" s="65" customFormat="1" ht="30.75" customHeight="1">
      <c r="A11" s="742" t="s">
        <v>832</v>
      </c>
      <c r="B11" s="1163">
        <v>12859</v>
      </c>
      <c r="C11" s="1013">
        <v>5927</v>
      </c>
      <c r="D11" s="1154">
        <v>3476</v>
      </c>
      <c r="E11" s="1013">
        <v>2451</v>
      </c>
      <c r="F11" s="1013">
        <v>557</v>
      </c>
      <c r="G11" s="1154">
        <v>235</v>
      </c>
      <c r="H11" s="1013">
        <v>322</v>
      </c>
      <c r="I11" s="1160">
        <v>6375</v>
      </c>
      <c r="J11" s="749" t="s">
        <v>551</v>
      </c>
      <c r="K11" s="65" t="s">
        <v>78</v>
      </c>
    </row>
    <row r="12" spans="1:10" s="201" customFormat="1" ht="30.75" customHeight="1">
      <c r="A12" s="743" t="s">
        <v>833</v>
      </c>
      <c r="B12" s="1162">
        <v>33864</v>
      </c>
      <c r="C12" s="1162">
        <v>7885</v>
      </c>
      <c r="D12" s="1155">
        <v>5430</v>
      </c>
      <c r="E12" s="1153">
        <v>2455</v>
      </c>
      <c r="F12" s="1157">
        <v>3803</v>
      </c>
      <c r="G12" s="1155">
        <v>76</v>
      </c>
      <c r="H12" s="1153">
        <v>3727</v>
      </c>
      <c r="I12" s="1159">
        <v>22176</v>
      </c>
      <c r="J12" s="749" t="s">
        <v>571</v>
      </c>
    </row>
    <row r="13" spans="1:11" s="35" customFormat="1" ht="30.75" customHeight="1">
      <c r="A13" s="746" t="s">
        <v>834</v>
      </c>
      <c r="B13" s="909">
        <v>12737</v>
      </c>
      <c r="C13" s="910">
        <v>5927</v>
      </c>
      <c r="D13" s="934">
        <v>3476</v>
      </c>
      <c r="E13" s="910">
        <v>2451</v>
      </c>
      <c r="F13" s="910">
        <v>557</v>
      </c>
      <c r="G13" s="934">
        <v>235</v>
      </c>
      <c r="H13" s="910">
        <v>322</v>
      </c>
      <c r="I13" s="1161">
        <v>6253</v>
      </c>
      <c r="J13" s="749" t="s">
        <v>552</v>
      </c>
      <c r="K13" s="35" t="s">
        <v>701</v>
      </c>
    </row>
    <row r="14" spans="1:10" s="201" customFormat="1" ht="30.75" customHeight="1">
      <c r="A14" s="743" t="s">
        <v>1374</v>
      </c>
      <c r="B14" s="1164">
        <f>SUM(C14,F14,I14)</f>
        <v>33789</v>
      </c>
      <c r="C14" s="1153">
        <v>7891</v>
      </c>
      <c r="D14" s="1155">
        <v>5430</v>
      </c>
      <c r="E14" s="1153">
        <v>2461</v>
      </c>
      <c r="F14" s="1157">
        <v>3807</v>
      </c>
      <c r="G14" s="1155">
        <v>86</v>
      </c>
      <c r="H14" s="1153">
        <v>3721</v>
      </c>
      <c r="I14" s="1159">
        <v>22091</v>
      </c>
      <c r="J14" s="749" t="s">
        <v>572</v>
      </c>
    </row>
    <row r="15" spans="1:10" s="36" customFormat="1" ht="30.75" customHeight="1">
      <c r="A15" s="32" t="s">
        <v>721</v>
      </c>
      <c r="B15" s="909">
        <f>SUM(C15+F15+I15)</f>
        <v>46337</v>
      </c>
      <c r="C15" s="910">
        <v>13783</v>
      </c>
      <c r="D15" s="934">
        <v>8906</v>
      </c>
      <c r="E15" s="910">
        <v>4877</v>
      </c>
      <c r="F15" s="910">
        <v>4370</v>
      </c>
      <c r="G15" s="934">
        <v>4370</v>
      </c>
      <c r="H15" s="1099">
        <v>0</v>
      </c>
      <c r="I15" s="910">
        <v>28184</v>
      </c>
      <c r="J15" s="72" t="s">
        <v>721</v>
      </c>
    </row>
    <row r="16" spans="1:10" s="102" customFormat="1" ht="30.75" customHeight="1">
      <c r="A16" s="249" t="s">
        <v>698</v>
      </c>
      <c r="B16" s="1017">
        <f>SUM(C16,F16,I16)</f>
        <v>46218</v>
      </c>
      <c r="C16" s="1128">
        <v>13833</v>
      </c>
      <c r="D16" s="1156">
        <v>8906</v>
      </c>
      <c r="E16" s="1128">
        <v>4927</v>
      </c>
      <c r="F16" s="1128">
        <v>3956</v>
      </c>
      <c r="G16" s="1156">
        <v>3956</v>
      </c>
      <c r="H16" s="1158" t="s">
        <v>776</v>
      </c>
      <c r="I16" s="1128">
        <v>28429</v>
      </c>
      <c r="J16" s="326" t="s">
        <v>698</v>
      </c>
    </row>
    <row r="17" spans="1:10" s="6" customFormat="1" ht="18" customHeight="1">
      <c r="A17" s="189" t="s">
        <v>1179</v>
      </c>
      <c r="B17" s="190"/>
      <c r="I17" s="228"/>
      <c r="J17" s="228" t="s">
        <v>1181</v>
      </c>
    </row>
    <row r="18" s="267" customFormat="1" ht="12.75"/>
    <row r="19" s="267" customFormat="1" ht="12.75"/>
    <row r="20" s="267" customFormat="1" ht="12.75"/>
    <row r="21" s="267" customFormat="1" ht="12.75"/>
    <row r="22" s="267" customFormat="1" ht="12.75"/>
    <row r="23" s="267" customFormat="1" ht="12.75"/>
    <row r="24" s="267" customFormat="1" ht="12.75"/>
    <row r="25" s="267" customFormat="1" ht="12.75"/>
    <row r="26" s="267" customFormat="1" ht="12.75"/>
    <row r="27" s="267" customFormat="1" ht="12.75"/>
    <row r="28" s="267" customFormat="1" ht="12.75"/>
    <row r="29" s="267" customFormat="1" ht="12.75"/>
    <row r="30" s="267" customFormat="1" ht="12.75"/>
    <row r="31" s="267" customFormat="1" ht="12.75"/>
    <row r="32" s="267" customFormat="1" ht="12.75"/>
    <row r="33" s="267" customFormat="1" ht="12.75"/>
    <row r="34" s="267" customFormat="1" ht="12.75"/>
    <row r="35" s="267" customFormat="1" ht="12.75"/>
    <row r="36" s="267" customFormat="1" ht="12.75"/>
    <row r="37" s="267" customFormat="1" ht="12.75"/>
    <row r="38" s="267" customFormat="1" ht="12.75"/>
    <row r="39" s="267" customFormat="1" ht="12.75"/>
    <row r="40" s="267" customFormat="1" ht="12.75"/>
    <row r="41" s="267" customFormat="1" ht="12.75"/>
    <row r="42" s="267" customFormat="1" ht="12.75"/>
    <row r="43" s="267" customFormat="1" ht="12.75"/>
    <row r="44" s="267" customFormat="1" ht="12.75"/>
    <row r="45" s="267" customFormat="1" ht="12.75"/>
    <row r="46" s="267" customFormat="1" ht="12.75"/>
    <row r="47" s="267" customFormat="1" ht="12.75"/>
    <row r="48" s="267" customFormat="1" ht="12.75"/>
    <row r="49" s="267" customFormat="1" ht="12.75"/>
    <row r="50" s="267" customFormat="1" ht="12.75"/>
    <row r="51" s="267" customFormat="1" ht="12.75"/>
    <row r="52" s="267" customFormat="1" ht="12.75"/>
    <row r="53" s="267" customFormat="1" ht="12.75"/>
    <row r="54" s="267" customFormat="1" ht="12.75"/>
    <row r="55" s="267" customFormat="1" ht="12.75"/>
    <row r="56" s="267" customFormat="1" ht="12.75"/>
    <row r="57" s="267" customFormat="1" ht="12.75"/>
    <row r="58" s="267" customFormat="1" ht="12.75"/>
    <row r="59" s="267" customFormat="1" ht="12.75"/>
    <row r="60" s="267" customFormat="1" ht="12.75"/>
    <row r="61" s="267" customFormat="1" ht="12.75"/>
    <row r="62" s="267" customFormat="1" ht="12.75"/>
    <row r="63" s="267" customFormat="1" ht="12.75"/>
    <row r="64" s="267" customFormat="1" ht="12.75"/>
    <row r="65" s="267" customFormat="1" ht="12.75"/>
    <row r="66" s="267" customFormat="1" ht="12.75"/>
    <row r="67" s="267" customFormat="1" ht="12.75"/>
    <row r="68" s="267" customFormat="1" ht="12.75"/>
    <row r="69" s="267" customFormat="1" ht="12.75"/>
    <row r="70" s="267" customFormat="1" ht="12.75"/>
    <row r="71" s="267" customFormat="1" ht="12.75"/>
    <row r="72" s="267" customFormat="1" ht="12.75"/>
    <row r="73" s="267" customFormat="1" ht="12.75"/>
    <row r="74" s="267" customFormat="1" ht="12.75"/>
    <row r="75" s="267" customFormat="1" ht="12.75"/>
    <row r="76" s="267" customFormat="1" ht="12.75"/>
    <row r="77" s="267" customFormat="1" ht="12.75"/>
    <row r="78" s="267" customFormat="1" ht="12.75"/>
    <row r="79" s="267" customFormat="1" ht="12.75"/>
    <row r="80" s="267" customFormat="1" ht="12.75"/>
    <row r="81" s="267" customFormat="1" ht="12.75"/>
    <row r="82" s="267" customFormat="1" ht="12.75"/>
    <row r="83" s="267" customFormat="1" ht="12.75"/>
    <row r="84" s="267" customFormat="1" ht="12.75"/>
    <row r="85" s="267" customFormat="1" ht="12.75"/>
    <row r="86" s="267" customFormat="1" ht="12.75"/>
    <row r="87" s="267" customFormat="1" ht="12.75"/>
    <row r="88" s="267" customFormat="1" ht="12.75"/>
    <row r="89" s="267" customFormat="1" ht="12.75"/>
    <row r="90" s="267" customFormat="1" ht="12.75"/>
    <row r="91" s="267" customFormat="1" ht="12.75"/>
    <row r="92" s="267" customFormat="1" ht="12.75"/>
    <row r="93" s="267" customFormat="1" ht="12.75"/>
    <row r="94" s="267" customFormat="1" ht="12.75"/>
    <row r="95" s="267" customFormat="1" ht="12.75"/>
    <row r="96" s="267" customFormat="1" ht="12.75"/>
    <row r="97" s="267" customFormat="1" ht="12.75"/>
    <row r="98" s="267" customFormat="1" ht="12.75"/>
    <row r="99" s="267" customFormat="1" ht="12.75"/>
    <row r="100" s="267" customFormat="1" ht="12.75"/>
    <row r="101" s="267" customFormat="1" ht="12.75"/>
    <row r="102" s="267" customFormat="1" ht="12.75"/>
    <row r="103" s="267" customFormat="1" ht="12.75"/>
    <row r="104" s="267" customFormat="1" ht="12.75"/>
    <row r="105" s="267" customFormat="1" ht="12.75"/>
    <row r="106" s="267" customFormat="1" ht="12.75"/>
    <row r="107" s="267" customFormat="1" ht="12.75"/>
    <row r="108" s="267" customFormat="1" ht="12.75"/>
    <row r="109" s="267" customFormat="1" ht="12.75"/>
    <row r="110" s="267" customFormat="1" ht="12.75"/>
    <row r="111" s="267" customFormat="1" ht="12.75"/>
    <row r="112" s="267" customFormat="1" ht="12.75"/>
    <row r="113" s="267" customFormat="1" ht="12.75"/>
    <row r="114" s="267" customFormat="1" ht="12.75"/>
    <row r="115" s="267" customFormat="1" ht="12.75"/>
    <row r="116" s="267" customFormat="1" ht="12.75"/>
    <row r="117" s="267" customFormat="1" ht="12.75"/>
    <row r="118" s="267" customFormat="1" ht="12.75"/>
    <row r="119" s="267" customFormat="1" ht="12.75"/>
    <row r="120" s="267" customFormat="1" ht="12.75"/>
    <row r="121" s="267" customFormat="1" ht="12.75"/>
    <row r="122" s="267" customFormat="1" ht="12.75"/>
    <row r="123" s="267" customFormat="1" ht="12.75"/>
    <row r="124" s="267" customFormat="1" ht="12.75"/>
    <row r="125" s="267" customFormat="1" ht="12.75"/>
    <row r="126" s="267" customFormat="1" ht="12.75"/>
    <row r="127" s="267" customFormat="1" ht="12.75"/>
    <row r="128" s="267" customFormat="1" ht="12.75"/>
    <row r="129" s="267" customFormat="1" ht="12.75"/>
    <row r="130" s="267" customFormat="1" ht="12.75"/>
    <row r="131" s="267" customFormat="1" ht="12.75"/>
    <row r="132" s="267" customFormat="1" ht="12.75"/>
    <row r="133" s="267" customFormat="1" ht="12.75"/>
    <row r="134" s="267" customFormat="1" ht="12.75"/>
    <row r="135" s="267" customFormat="1" ht="12.75"/>
    <row r="136" s="267" customFormat="1" ht="12.75"/>
    <row r="137" s="267" customFormat="1" ht="12.75"/>
    <row r="138" s="267" customFormat="1" ht="12.75"/>
    <row r="139" s="267" customFormat="1" ht="12.75"/>
    <row r="140" s="267" customFormat="1" ht="12.75"/>
    <row r="141" s="267" customFormat="1" ht="12.75"/>
    <row r="142" s="267" customFormat="1" ht="12.75"/>
    <row r="143" s="267" customFormat="1" ht="12.75"/>
    <row r="144" s="267" customFormat="1" ht="12.75"/>
    <row r="145" s="267" customFormat="1" ht="12.75"/>
    <row r="146" s="267" customFormat="1" ht="12.75"/>
    <row r="147" s="267" customFormat="1" ht="12.75"/>
    <row r="148" s="267" customFormat="1" ht="12.75"/>
    <row r="149" s="267" customFormat="1" ht="12.75"/>
    <row r="150" s="267" customFormat="1" ht="12.75"/>
    <row r="151" s="267" customFormat="1" ht="12.75"/>
    <row r="152" s="267" customFormat="1" ht="12.75"/>
    <row r="153" s="267" customFormat="1" ht="12.75"/>
    <row r="154" s="267" customFormat="1" ht="12.75"/>
    <row r="155" s="267" customFormat="1" ht="12.75"/>
    <row r="156" s="267" customFormat="1" ht="12.75"/>
    <row r="157" s="267" customFormat="1" ht="12.75"/>
    <row r="158" s="267" customFormat="1" ht="12.75"/>
    <row r="159" s="267" customFormat="1" ht="12.75"/>
    <row r="160" s="267" customFormat="1" ht="12.75"/>
    <row r="161" s="267" customFormat="1" ht="12.75"/>
    <row r="162" s="267" customFormat="1" ht="12.75"/>
    <row r="163" s="267" customFormat="1" ht="12.75"/>
    <row r="164" s="267" customFormat="1" ht="12.75"/>
    <row r="165" s="267" customFormat="1" ht="12.75"/>
    <row r="166" s="267" customFormat="1" ht="12.75"/>
    <row r="167" s="267" customFormat="1" ht="12.75"/>
    <row r="168" s="267" customFormat="1" ht="12.75"/>
    <row r="169" s="267" customFormat="1" ht="12.75"/>
    <row r="170" s="267" customFormat="1" ht="12.75"/>
    <row r="171" s="267" customFormat="1" ht="12.75"/>
    <row r="172" s="267" customFormat="1" ht="12.75"/>
    <row r="173" s="267" customFormat="1" ht="12.75"/>
    <row r="174" s="267" customFormat="1" ht="12.75"/>
    <row r="175" s="267" customFormat="1" ht="12.75"/>
  </sheetData>
  <mergeCells count="5">
    <mergeCell ref="A1:J1"/>
    <mergeCell ref="A3:A6"/>
    <mergeCell ref="C3:E3"/>
    <mergeCell ref="F3:H3"/>
    <mergeCell ref="J3:J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W16"/>
  <sheetViews>
    <sheetView zoomScaleSheetLayoutView="100" workbookViewId="0" topLeftCell="A7">
      <selection activeCell="H20" sqref="H20"/>
    </sheetView>
  </sheetViews>
  <sheetFormatPr defaultColWidth="9.140625" defaultRowHeight="12.75"/>
  <cols>
    <col min="1" max="1" width="14.421875" style="0" customWidth="1"/>
    <col min="2" max="2" width="12.140625" style="0" customWidth="1"/>
    <col min="3" max="7" width="11.140625" style="0" customWidth="1"/>
    <col min="8" max="8" width="10.421875" style="0" customWidth="1"/>
    <col min="9" max="9" width="10.57421875" style="0" customWidth="1"/>
    <col min="10" max="10" width="9.7109375" style="0" customWidth="1"/>
    <col min="11" max="11" width="10.140625" style="0" customWidth="1"/>
    <col min="12" max="12" width="11.140625" style="0" customWidth="1"/>
    <col min="13" max="13" width="13.140625" style="0" customWidth="1"/>
    <col min="14" max="16384" width="12.00390625" style="0" customWidth="1"/>
  </cols>
  <sheetData>
    <row r="1" spans="1:13" s="2" customFormat="1" ht="32.25" customHeight="1">
      <c r="A1" s="1451" t="s">
        <v>1336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</row>
    <row r="2" spans="1:13" s="6" customFormat="1" ht="18" customHeight="1">
      <c r="A2" s="6" t="s">
        <v>739</v>
      </c>
      <c r="M2" s="59" t="s">
        <v>719</v>
      </c>
    </row>
    <row r="3" spans="1:13" s="62" customFormat="1" ht="38.25" customHeight="1">
      <c r="A3" s="1446" t="s">
        <v>740</v>
      </c>
      <c r="B3" s="1292" t="s">
        <v>117</v>
      </c>
      <c r="C3" s="1569" t="s">
        <v>118</v>
      </c>
      <c r="D3" s="1443"/>
      <c r="E3" s="1443"/>
      <c r="F3" s="1443"/>
      <c r="G3" s="1444"/>
      <c r="H3" s="1570" t="s">
        <v>119</v>
      </c>
      <c r="I3" s="1571"/>
      <c r="J3" s="1571"/>
      <c r="K3" s="1571"/>
      <c r="L3" s="1572"/>
      <c r="M3" s="1449" t="s">
        <v>720</v>
      </c>
    </row>
    <row r="4" spans="1:13" s="62" customFormat="1" ht="28.5" customHeight="1">
      <c r="A4" s="1390"/>
      <c r="B4" s="1258"/>
      <c r="C4" s="1292" t="s">
        <v>679</v>
      </c>
      <c r="D4" s="1292" t="s">
        <v>106</v>
      </c>
      <c r="E4" s="1292" t="s">
        <v>107</v>
      </c>
      <c r="F4" s="1292" t="s">
        <v>120</v>
      </c>
      <c r="G4" s="1293" t="s">
        <v>121</v>
      </c>
      <c r="H4" s="1292" t="s">
        <v>679</v>
      </c>
      <c r="I4" s="1292" t="s">
        <v>108</v>
      </c>
      <c r="J4" s="1292" t="s">
        <v>122</v>
      </c>
      <c r="K4" s="1292" t="s">
        <v>123</v>
      </c>
      <c r="L4" s="1292" t="s">
        <v>124</v>
      </c>
      <c r="M4" s="1450"/>
    </row>
    <row r="5" spans="1:13" s="62" customFormat="1" ht="28.5" customHeight="1">
      <c r="A5" s="1440"/>
      <c r="B5" s="197" t="s">
        <v>686</v>
      </c>
      <c r="C5" s="870" t="s">
        <v>18</v>
      </c>
      <c r="D5" s="215" t="s">
        <v>109</v>
      </c>
      <c r="E5" s="215" t="s">
        <v>110</v>
      </c>
      <c r="F5" s="197" t="s">
        <v>111</v>
      </c>
      <c r="G5" s="1248" t="s">
        <v>112</v>
      </c>
      <c r="H5" s="216" t="s">
        <v>18</v>
      </c>
      <c r="I5" s="197" t="s">
        <v>113</v>
      </c>
      <c r="J5" s="197" t="s">
        <v>114</v>
      </c>
      <c r="K5" s="197" t="s">
        <v>115</v>
      </c>
      <c r="L5" s="215" t="s">
        <v>116</v>
      </c>
      <c r="M5" s="1438"/>
    </row>
    <row r="6" spans="1:13" s="65" customFormat="1" ht="33.75" customHeight="1">
      <c r="A6" s="154" t="s">
        <v>1203</v>
      </c>
      <c r="B6" s="972">
        <f>C6+H6</f>
        <v>12985</v>
      </c>
      <c r="C6" s="972">
        <f>SUM(D6:G6)</f>
        <v>10130</v>
      </c>
      <c r="D6" s="972">
        <v>3357</v>
      </c>
      <c r="E6" s="972">
        <v>6515</v>
      </c>
      <c r="F6" s="972">
        <v>258</v>
      </c>
      <c r="G6" s="64" t="s">
        <v>776</v>
      </c>
      <c r="H6" s="972">
        <f>SUM(I6:L6)</f>
        <v>2855</v>
      </c>
      <c r="I6" s="972">
        <v>89</v>
      </c>
      <c r="J6" s="63" t="s">
        <v>776</v>
      </c>
      <c r="K6" s="1165" t="s">
        <v>776</v>
      </c>
      <c r="L6" s="1170">
        <v>2766</v>
      </c>
      <c r="M6" s="476" t="s">
        <v>549</v>
      </c>
    </row>
    <row r="7" spans="1:13" s="201" customFormat="1" ht="33.75" customHeight="1">
      <c r="A7" s="155" t="s">
        <v>1443</v>
      </c>
      <c r="B7" s="1169">
        <v>34071</v>
      </c>
      <c r="C7" s="1169">
        <v>25209</v>
      </c>
      <c r="D7" s="972">
        <v>10016</v>
      </c>
      <c r="E7" s="972">
        <v>14084</v>
      </c>
      <c r="F7" s="972">
        <v>1109</v>
      </c>
      <c r="G7" s="64" t="s">
        <v>776</v>
      </c>
      <c r="H7" s="1169">
        <v>8862</v>
      </c>
      <c r="I7" s="972">
        <v>422</v>
      </c>
      <c r="J7" s="63">
        <v>1</v>
      </c>
      <c r="K7" s="1165" t="s">
        <v>776</v>
      </c>
      <c r="L7" s="1171">
        <v>8439</v>
      </c>
      <c r="M7" s="668" t="s">
        <v>569</v>
      </c>
    </row>
    <row r="8" spans="1:13" s="65" customFormat="1" ht="33.75" customHeight="1">
      <c r="A8" s="154" t="s">
        <v>1204</v>
      </c>
      <c r="B8" s="1173">
        <f>C8+H8</f>
        <v>12965</v>
      </c>
      <c r="C8" s="972">
        <f>SUM(D8:G8)</f>
        <v>10137</v>
      </c>
      <c r="D8" s="972">
        <v>3356</v>
      </c>
      <c r="E8" s="972">
        <v>6523</v>
      </c>
      <c r="F8" s="972">
        <v>258</v>
      </c>
      <c r="G8" s="64" t="s">
        <v>776</v>
      </c>
      <c r="H8" s="972">
        <f>SUM(I8:L8)</f>
        <v>2828</v>
      </c>
      <c r="I8" s="972">
        <v>82</v>
      </c>
      <c r="J8" s="63" t="s">
        <v>776</v>
      </c>
      <c r="K8" s="1165" t="s">
        <v>776</v>
      </c>
      <c r="L8" s="1171">
        <v>2746</v>
      </c>
      <c r="M8" s="668" t="s">
        <v>550</v>
      </c>
    </row>
    <row r="9" spans="1:13" s="201" customFormat="1" ht="33.75" customHeight="1">
      <c r="A9" s="155" t="s">
        <v>1444</v>
      </c>
      <c r="B9" s="1169">
        <v>34012</v>
      </c>
      <c r="C9" s="1169">
        <v>25214</v>
      </c>
      <c r="D9" s="972">
        <v>10006</v>
      </c>
      <c r="E9" s="972">
        <v>14099</v>
      </c>
      <c r="F9" s="972">
        <v>1109</v>
      </c>
      <c r="G9" s="64" t="s">
        <v>776</v>
      </c>
      <c r="H9" s="1169">
        <v>8798</v>
      </c>
      <c r="I9" s="972">
        <v>424</v>
      </c>
      <c r="J9" s="63">
        <v>1</v>
      </c>
      <c r="K9" s="1165" t="s">
        <v>776</v>
      </c>
      <c r="L9" s="1171">
        <v>8373</v>
      </c>
      <c r="M9" s="668" t="s">
        <v>570</v>
      </c>
    </row>
    <row r="10" spans="1:13" s="65" customFormat="1" ht="33.75" customHeight="1">
      <c r="A10" s="154" t="s">
        <v>1205</v>
      </c>
      <c r="B10" s="1173">
        <v>12859</v>
      </c>
      <c r="C10" s="972">
        <v>10134</v>
      </c>
      <c r="D10" s="972">
        <v>3346</v>
      </c>
      <c r="E10" s="972">
        <v>6530</v>
      </c>
      <c r="F10" s="972">
        <v>258</v>
      </c>
      <c r="G10" s="64" t="s">
        <v>776</v>
      </c>
      <c r="H10" s="972">
        <v>2725</v>
      </c>
      <c r="I10" s="972">
        <v>85</v>
      </c>
      <c r="J10" s="63" t="s">
        <v>776</v>
      </c>
      <c r="K10" s="1165" t="s">
        <v>776</v>
      </c>
      <c r="L10" s="1171">
        <v>2640</v>
      </c>
      <c r="M10" s="668" t="s">
        <v>551</v>
      </c>
    </row>
    <row r="11" spans="1:13" s="201" customFormat="1" ht="33.75" customHeight="1">
      <c r="A11" s="155" t="s">
        <v>1445</v>
      </c>
      <c r="B11" s="1169">
        <v>33864</v>
      </c>
      <c r="C11" s="1169">
        <v>25193</v>
      </c>
      <c r="D11" s="972">
        <v>9986</v>
      </c>
      <c r="E11" s="972">
        <v>14098</v>
      </c>
      <c r="F11" s="972">
        <v>1109</v>
      </c>
      <c r="G11" s="64" t="s">
        <v>776</v>
      </c>
      <c r="H11" s="1169">
        <v>8671</v>
      </c>
      <c r="I11" s="972">
        <v>386</v>
      </c>
      <c r="J11" s="63">
        <v>1</v>
      </c>
      <c r="K11" s="1165" t="s">
        <v>712</v>
      </c>
      <c r="L11" s="1171">
        <v>8284</v>
      </c>
      <c r="M11" s="668" t="s">
        <v>571</v>
      </c>
    </row>
    <row r="12" spans="1:13" s="35" customFormat="1" ht="33.75" customHeight="1">
      <c r="A12" s="156" t="s">
        <v>1206</v>
      </c>
      <c r="B12" s="1174">
        <v>12737</v>
      </c>
      <c r="C12" s="496">
        <v>10134</v>
      </c>
      <c r="D12" s="496">
        <v>3346</v>
      </c>
      <c r="E12" s="496">
        <v>6530</v>
      </c>
      <c r="F12" s="496">
        <v>258</v>
      </c>
      <c r="G12" s="73" t="s">
        <v>776</v>
      </c>
      <c r="H12" s="496">
        <v>2603</v>
      </c>
      <c r="I12" s="496">
        <v>85</v>
      </c>
      <c r="J12" s="34" t="s">
        <v>776</v>
      </c>
      <c r="K12" s="1166" t="s">
        <v>776</v>
      </c>
      <c r="L12" s="1172">
        <v>2518</v>
      </c>
      <c r="M12" s="668" t="s">
        <v>552</v>
      </c>
    </row>
    <row r="13" spans="1:127" s="275" customFormat="1" ht="33.75" customHeight="1">
      <c r="A13" s="155" t="s">
        <v>1446</v>
      </c>
      <c r="B13" s="972">
        <f>SUM(C13,H13)</f>
        <v>33789</v>
      </c>
      <c r="C13" s="972">
        <f>SUM(D13:G13)</f>
        <v>25181</v>
      </c>
      <c r="D13" s="972">
        <v>9962</v>
      </c>
      <c r="E13" s="972">
        <v>14110</v>
      </c>
      <c r="F13" s="972">
        <v>1109</v>
      </c>
      <c r="G13" s="64" t="s">
        <v>941</v>
      </c>
      <c r="H13" s="972">
        <v>8608</v>
      </c>
      <c r="I13" s="972">
        <v>404</v>
      </c>
      <c r="J13" s="63">
        <v>1</v>
      </c>
      <c r="K13" s="1165" t="s">
        <v>941</v>
      </c>
      <c r="L13" s="1171">
        <v>8203</v>
      </c>
      <c r="M13" s="668" t="s">
        <v>572</v>
      </c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</row>
    <row r="14" spans="1:13" s="35" customFormat="1" ht="33.75" customHeight="1">
      <c r="A14" s="32" t="s">
        <v>721</v>
      </c>
      <c r="B14" s="496">
        <v>46337</v>
      </c>
      <c r="C14" s="496">
        <v>33347</v>
      </c>
      <c r="D14" s="496">
        <v>13361</v>
      </c>
      <c r="E14" s="496">
        <v>15308</v>
      </c>
      <c r="F14" s="496">
        <v>4678</v>
      </c>
      <c r="G14" s="73" t="s">
        <v>776</v>
      </c>
      <c r="H14" s="496">
        <v>12990</v>
      </c>
      <c r="I14" s="496">
        <v>2085</v>
      </c>
      <c r="J14" s="34" t="s">
        <v>776</v>
      </c>
      <c r="K14" s="1166" t="s">
        <v>776</v>
      </c>
      <c r="L14" s="496">
        <v>10905</v>
      </c>
      <c r="M14" s="72" t="s">
        <v>721</v>
      </c>
    </row>
    <row r="15" spans="1:13" s="85" customFormat="1" ht="33.75" customHeight="1">
      <c r="A15" s="249" t="s">
        <v>698</v>
      </c>
      <c r="B15" s="968">
        <f>SUM(C15,H15)</f>
        <v>46218</v>
      </c>
      <c r="C15" s="968">
        <f>SUM(D15:G15)</f>
        <v>33369</v>
      </c>
      <c r="D15" s="968">
        <v>13362</v>
      </c>
      <c r="E15" s="968">
        <v>15328</v>
      </c>
      <c r="F15" s="968">
        <v>4679</v>
      </c>
      <c r="G15" s="338" t="s">
        <v>776</v>
      </c>
      <c r="H15" s="968">
        <v>12849</v>
      </c>
      <c r="I15" s="968">
        <v>2064</v>
      </c>
      <c r="J15" s="335" t="s">
        <v>776</v>
      </c>
      <c r="K15" s="1167" t="s">
        <v>776</v>
      </c>
      <c r="L15" s="968">
        <v>10785</v>
      </c>
      <c r="M15" s="326" t="s">
        <v>698</v>
      </c>
    </row>
    <row r="16" spans="1:13" s="6" customFormat="1" ht="18" customHeight="1">
      <c r="A16" s="189" t="s">
        <v>1179</v>
      </c>
      <c r="B16" s="190"/>
      <c r="I16" s="228"/>
      <c r="M16" s="228" t="s">
        <v>1181</v>
      </c>
    </row>
    <row r="17" s="274" customFormat="1" ht="13.5"/>
    <row r="18" s="274" customFormat="1" ht="13.5"/>
    <row r="19" s="274" customFormat="1" ht="13.5"/>
    <row r="20" s="274" customFormat="1" ht="13.5"/>
    <row r="21" s="274" customFormat="1" ht="13.5"/>
    <row r="22" s="274" customFormat="1" ht="13.5"/>
    <row r="23" s="274" customFormat="1" ht="13.5"/>
    <row r="24" s="274" customFormat="1" ht="13.5"/>
    <row r="25" s="274" customFormat="1" ht="13.5"/>
    <row r="26" s="274" customFormat="1" ht="13.5"/>
    <row r="27" s="267" customFormat="1" ht="12.75"/>
    <row r="28" s="267" customFormat="1" ht="12.75"/>
    <row r="29" s="267" customFormat="1" ht="12.75"/>
    <row r="30" s="267" customFormat="1" ht="12.75"/>
    <row r="31" s="267" customFormat="1" ht="12.75"/>
    <row r="32" s="267" customFormat="1" ht="12.75"/>
    <row r="33" s="267" customFormat="1" ht="12.75"/>
    <row r="34" s="267" customFormat="1" ht="12.75"/>
    <row r="35" s="267" customFormat="1" ht="12.75"/>
    <row r="36" s="267" customFormat="1" ht="12.75"/>
    <row r="37" s="267" customFormat="1" ht="12.75"/>
    <row r="38" s="267" customFormat="1" ht="12.75"/>
    <row r="39" s="267" customFormat="1" ht="12.75"/>
    <row r="40" s="267" customFormat="1" ht="12.75"/>
    <row r="41" s="267" customFormat="1" ht="12.75"/>
    <row r="42" s="267" customFormat="1" ht="12.75"/>
    <row r="43" s="267" customFormat="1" ht="12.75"/>
    <row r="44" s="267" customFormat="1" ht="12.75"/>
    <row r="45" s="267" customFormat="1" ht="12.75"/>
    <row r="46" s="267" customFormat="1" ht="12.75"/>
    <row r="47" s="267" customFormat="1" ht="12.75"/>
    <row r="48" s="267" customFormat="1" ht="12.75"/>
    <row r="49" s="267" customFormat="1" ht="12.75"/>
    <row r="50" s="267" customFormat="1" ht="12.75"/>
    <row r="51" s="267" customFormat="1" ht="12.75"/>
    <row r="52" s="267" customFormat="1" ht="12.75"/>
    <row r="53" s="267" customFormat="1" ht="12.75"/>
    <row r="54" s="267" customFormat="1" ht="12.75"/>
    <row r="55" s="267" customFormat="1" ht="12.75"/>
    <row r="56" s="267" customFormat="1" ht="12.75"/>
    <row r="57" s="267" customFormat="1" ht="12.75"/>
    <row r="58" s="267" customFormat="1" ht="12.75"/>
    <row r="59" s="267" customFormat="1" ht="12.75"/>
    <row r="60" s="267" customFormat="1" ht="12.75"/>
    <row r="61" s="267" customFormat="1" ht="12.75"/>
    <row r="62" s="267" customFormat="1" ht="12.75"/>
    <row r="63" s="267" customFormat="1" ht="12.75"/>
    <row r="64" s="267" customFormat="1" ht="12.75"/>
    <row r="65" s="267" customFormat="1" ht="12.75"/>
    <row r="66" s="267" customFormat="1" ht="12.75"/>
    <row r="67" s="267" customFormat="1" ht="12.75"/>
    <row r="68" s="267" customFormat="1" ht="12.75"/>
    <row r="69" s="267" customFormat="1" ht="12.75"/>
    <row r="70" s="267" customFormat="1" ht="12.75"/>
    <row r="71" s="267" customFormat="1" ht="12.75"/>
    <row r="72" s="267" customFormat="1" ht="12.75"/>
    <row r="73" s="267" customFormat="1" ht="12.75"/>
    <row r="74" s="267" customFormat="1" ht="12.75"/>
    <row r="75" s="267" customFormat="1" ht="12.75"/>
    <row r="76" s="267" customFormat="1" ht="12.75"/>
    <row r="77" s="267" customFormat="1" ht="12.75"/>
    <row r="78" s="267" customFormat="1" ht="12.75"/>
    <row r="79" s="267" customFormat="1" ht="12.75"/>
    <row r="80" s="267" customFormat="1" ht="12.75"/>
    <row r="81" s="267" customFormat="1" ht="12.75"/>
    <row r="82" s="267" customFormat="1" ht="12.75"/>
    <row r="83" s="267" customFormat="1" ht="12.75"/>
    <row r="84" s="267" customFormat="1" ht="12.75"/>
    <row r="85" s="267" customFormat="1" ht="12.75"/>
    <row r="86" s="267" customFormat="1" ht="12.75"/>
    <row r="87" s="267" customFormat="1" ht="12.75"/>
    <row r="88" s="267" customFormat="1" ht="12.75"/>
    <row r="89" s="267" customFormat="1" ht="12.75"/>
    <row r="90" s="267" customFormat="1" ht="12.75"/>
    <row r="91" s="267" customFormat="1" ht="12.75"/>
    <row r="92" s="267" customFormat="1" ht="12.75"/>
    <row r="93" s="267" customFormat="1" ht="12.75"/>
    <row r="94" s="267" customFormat="1" ht="12.75"/>
    <row r="95" s="267" customFormat="1" ht="12.75"/>
    <row r="96" s="267" customFormat="1" ht="12.75"/>
    <row r="97" s="267" customFormat="1" ht="12.75"/>
    <row r="98" s="267" customFormat="1" ht="12.75"/>
    <row r="99" s="267" customFormat="1" ht="12.75"/>
    <row r="100" s="267" customFormat="1" ht="12.75"/>
    <row r="101" s="267" customFormat="1" ht="12.75"/>
    <row r="102" s="267" customFormat="1" ht="12.75"/>
    <row r="103" s="267" customFormat="1" ht="12.75"/>
    <row r="104" s="267" customFormat="1" ht="12.75"/>
    <row r="105" s="267" customFormat="1" ht="12.75"/>
    <row r="106" s="267" customFormat="1" ht="12.75"/>
    <row r="107" s="267" customFormat="1" ht="12.75"/>
    <row r="108" s="267" customFormat="1" ht="12.75"/>
    <row r="109" s="267" customFormat="1" ht="12.75"/>
    <row r="110" s="267" customFormat="1" ht="12.75"/>
    <row r="111" s="267" customFormat="1" ht="12.75"/>
    <row r="112" s="267" customFormat="1" ht="12.75"/>
    <row r="113" s="267" customFormat="1" ht="12.75"/>
    <row r="114" s="267" customFormat="1" ht="12.75"/>
    <row r="115" s="267" customFormat="1" ht="12.75"/>
    <row r="116" s="267" customFormat="1" ht="12.75"/>
    <row r="117" s="267" customFormat="1" ht="12.75"/>
    <row r="118" s="267" customFormat="1" ht="12.75"/>
    <row r="119" s="267" customFormat="1" ht="12.75"/>
    <row r="120" s="267" customFormat="1" ht="12.75"/>
    <row r="121" s="267" customFormat="1" ht="12.75"/>
    <row r="122" s="267" customFormat="1" ht="12.75"/>
    <row r="123" s="267" customFormat="1" ht="12.75"/>
    <row r="124" s="267" customFormat="1" ht="12.75"/>
    <row r="125" s="267" customFormat="1" ht="12.75"/>
    <row r="126" s="267" customFormat="1" ht="12.75"/>
    <row r="127" s="267" customFormat="1" ht="12.75"/>
    <row r="128" s="267" customFormat="1" ht="12.75"/>
    <row r="129" s="267" customFormat="1" ht="12.75"/>
    <row r="130" s="267" customFormat="1" ht="12.75"/>
    <row r="131" s="267" customFormat="1" ht="12.75"/>
    <row r="132" s="267" customFormat="1" ht="12.75"/>
    <row r="133" s="267" customFormat="1" ht="12.75"/>
    <row r="134" s="267" customFormat="1" ht="12.75"/>
    <row r="135" s="267" customFormat="1" ht="12.75"/>
    <row r="136" s="267" customFormat="1" ht="12.75"/>
    <row r="137" s="267" customFormat="1" ht="12.75"/>
    <row r="138" s="267" customFormat="1" ht="12.75"/>
    <row r="139" s="267" customFormat="1" ht="12.75"/>
    <row r="140" s="267" customFormat="1" ht="12.75"/>
    <row r="141" s="267" customFormat="1" ht="12.75"/>
    <row r="142" s="267" customFormat="1" ht="12.75"/>
    <row r="143" s="267" customFormat="1" ht="12.75"/>
    <row r="144" s="267" customFormat="1" ht="12.75"/>
    <row r="145" s="267" customFormat="1" ht="12.75"/>
    <row r="146" s="267" customFormat="1" ht="12.75"/>
    <row r="147" s="267" customFormat="1" ht="12.75"/>
    <row r="148" s="267" customFormat="1" ht="12.75"/>
    <row r="149" s="267" customFormat="1" ht="12.75"/>
  </sheetData>
  <mergeCells count="5">
    <mergeCell ref="A1:M1"/>
    <mergeCell ref="A3:A5"/>
    <mergeCell ref="C3:G3"/>
    <mergeCell ref="H3:L3"/>
    <mergeCell ref="M3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V15"/>
  <sheetViews>
    <sheetView zoomScaleSheetLayoutView="100" workbookViewId="0" topLeftCell="A7">
      <selection activeCell="E12" sqref="E12"/>
    </sheetView>
  </sheetViews>
  <sheetFormatPr defaultColWidth="9.140625" defaultRowHeight="12.75"/>
  <cols>
    <col min="1" max="1" width="18.00390625" style="0" customWidth="1"/>
    <col min="2" max="2" width="19.140625" style="0" customWidth="1"/>
    <col min="3" max="4" width="19.421875" style="0" customWidth="1"/>
    <col min="5" max="5" width="19.00390625" style="0" customWidth="1"/>
    <col min="6" max="6" width="17.421875" style="0" customWidth="1"/>
    <col min="7" max="7" width="20.140625" style="0" customWidth="1"/>
    <col min="8" max="16384" width="19.00390625" style="0" customWidth="1"/>
  </cols>
  <sheetData>
    <row r="1" spans="1:7" s="58" customFormat="1" ht="32.25" customHeight="1">
      <c r="A1" s="1452" t="s">
        <v>126</v>
      </c>
      <c r="B1" s="1452"/>
      <c r="C1" s="1452"/>
      <c r="D1" s="1452"/>
      <c r="E1" s="1452"/>
      <c r="F1" s="1452"/>
      <c r="G1" s="1452"/>
    </row>
    <row r="2" spans="1:7" s="6" customFormat="1" ht="18" customHeight="1">
      <c r="A2" s="6" t="s">
        <v>127</v>
      </c>
      <c r="G2" s="59" t="s">
        <v>128</v>
      </c>
    </row>
    <row r="3" spans="1:7" s="62" customFormat="1" ht="37.5" customHeight="1">
      <c r="A3" s="1568" t="s">
        <v>21</v>
      </c>
      <c r="B3" s="11" t="s">
        <v>71</v>
      </c>
      <c r="C3" s="17" t="s">
        <v>129</v>
      </c>
      <c r="D3" s="11" t="s">
        <v>130</v>
      </c>
      <c r="E3" s="17" t="s">
        <v>131</v>
      </c>
      <c r="F3" s="11" t="s">
        <v>132</v>
      </c>
      <c r="G3" s="1449" t="s">
        <v>720</v>
      </c>
    </row>
    <row r="4" spans="1:7" s="62" customFormat="1" ht="37.5" customHeight="1">
      <c r="A4" s="1440"/>
      <c r="B4" s="1259" t="s">
        <v>686</v>
      </c>
      <c r="C4" s="1337" t="s">
        <v>109</v>
      </c>
      <c r="D4" s="1338" t="s">
        <v>110</v>
      </c>
      <c r="E4" s="1252" t="s">
        <v>111</v>
      </c>
      <c r="F4" s="1338" t="s">
        <v>112</v>
      </c>
      <c r="G4" s="1438"/>
    </row>
    <row r="5" spans="1:7" s="39" customFormat="1" ht="30" customHeight="1">
      <c r="A5" s="181" t="s">
        <v>1207</v>
      </c>
      <c r="B5" s="1154">
        <f>SUM(C5:F5)</f>
        <v>1341639</v>
      </c>
      <c r="C5" s="1154">
        <v>368119</v>
      </c>
      <c r="D5" s="1154">
        <v>948699</v>
      </c>
      <c r="E5" s="1154">
        <v>24821</v>
      </c>
      <c r="F5" s="427" t="s">
        <v>776</v>
      </c>
      <c r="G5" s="517" t="s">
        <v>549</v>
      </c>
    </row>
    <row r="6" spans="1:7" s="276" customFormat="1" ht="30" customHeight="1">
      <c r="A6" s="182" t="s">
        <v>1211</v>
      </c>
      <c r="B6" s="1178">
        <v>2409136</v>
      </c>
      <c r="C6" s="1155">
        <v>970594</v>
      </c>
      <c r="D6" s="1155">
        <v>1375636</v>
      </c>
      <c r="E6" s="1155">
        <v>62906</v>
      </c>
      <c r="F6" s="430" t="s">
        <v>712</v>
      </c>
      <c r="G6" s="518" t="s">
        <v>569</v>
      </c>
    </row>
    <row r="7" spans="1:7" s="39" customFormat="1" ht="30" customHeight="1">
      <c r="A7" s="181" t="s">
        <v>1208</v>
      </c>
      <c r="B7" s="1179">
        <f>SUM(C7:F7)</f>
        <v>1391118</v>
      </c>
      <c r="C7" s="1154">
        <v>385722</v>
      </c>
      <c r="D7" s="1154">
        <v>979556</v>
      </c>
      <c r="E7" s="1154">
        <v>25840</v>
      </c>
      <c r="F7" s="429" t="s">
        <v>776</v>
      </c>
      <c r="G7" s="518" t="s">
        <v>550</v>
      </c>
    </row>
    <row r="8" spans="1:7" s="276" customFormat="1" ht="30" customHeight="1">
      <c r="A8" s="182" t="s">
        <v>1212</v>
      </c>
      <c r="B8" s="1178">
        <v>2513968</v>
      </c>
      <c r="C8" s="1155">
        <v>1020700</v>
      </c>
      <c r="D8" s="1155">
        <v>1427257</v>
      </c>
      <c r="E8" s="1155">
        <v>66011</v>
      </c>
      <c r="F8" s="430" t="s">
        <v>712</v>
      </c>
      <c r="G8" s="518" t="s">
        <v>570</v>
      </c>
    </row>
    <row r="9" spans="1:7" s="39" customFormat="1" ht="30" customHeight="1">
      <c r="A9" s="181" t="s">
        <v>1209</v>
      </c>
      <c r="B9" s="1179">
        <v>1428153</v>
      </c>
      <c r="C9" s="1154">
        <v>395942</v>
      </c>
      <c r="D9" s="1154">
        <v>1005656</v>
      </c>
      <c r="E9" s="1154">
        <v>26555</v>
      </c>
      <c r="F9" s="430" t="s">
        <v>712</v>
      </c>
      <c r="G9" s="518" t="s">
        <v>551</v>
      </c>
    </row>
    <row r="10" spans="1:7" s="276" customFormat="1" ht="30" customHeight="1">
      <c r="A10" s="182" t="s">
        <v>1213</v>
      </c>
      <c r="B10" s="1178">
        <v>2594845</v>
      </c>
      <c r="C10" s="1155">
        <v>1058559</v>
      </c>
      <c r="D10" s="1155">
        <v>1468148</v>
      </c>
      <c r="E10" s="1155">
        <v>68138</v>
      </c>
      <c r="F10" s="430" t="s">
        <v>712</v>
      </c>
      <c r="G10" s="518" t="s">
        <v>571</v>
      </c>
    </row>
    <row r="11" spans="1:7" s="36" customFormat="1" ht="30" customHeight="1">
      <c r="A11" s="135" t="s">
        <v>1210</v>
      </c>
      <c r="B11" s="1180">
        <v>1464202</v>
      </c>
      <c r="C11" s="934">
        <v>404352</v>
      </c>
      <c r="D11" s="934">
        <v>1032560</v>
      </c>
      <c r="E11" s="934">
        <v>27290</v>
      </c>
      <c r="F11" s="430" t="s">
        <v>712</v>
      </c>
      <c r="G11" s="518" t="s">
        <v>552</v>
      </c>
    </row>
    <row r="12" spans="1:48" s="277" customFormat="1" ht="30.75" customHeight="1">
      <c r="A12" s="182" t="s">
        <v>1214</v>
      </c>
      <c r="B12" s="1155">
        <f>SUM(C12:F12)</f>
        <v>2681445</v>
      </c>
      <c r="C12" s="1155">
        <v>1099477</v>
      </c>
      <c r="D12" s="1155">
        <v>1511629</v>
      </c>
      <c r="E12" s="1155">
        <v>70339</v>
      </c>
      <c r="F12" s="430" t="s">
        <v>712</v>
      </c>
      <c r="G12" s="518" t="s">
        <v>572</v>
      </c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</row>
    <row r="13" spans="1:7" s="36" customFormat="1" ht="30" customHeight="1">
      <c r="A13" s="32" t="s">
        <v>721</v>
      </c>
      <c r="B13" s="1180">
        <v>4440311</v>
      </c>
      <c r="C13" s="934">
        <v>1618041</v>
      </c>
      <c r="D13" s="934">
        <v>2406553</v>
      </c>
      <c r="E13" s="934">
        <v>415717</v>
      </c>
      <c r="F13" s="278" t="s">
        <v>712</v>
      </c>
      <c r="G13" s="72" t="s">
        <v>721</v>
      </c>
    </row>
    <row r="14" spans="1:7" s="102" customFormat="1" ht="30" customHeight="1">
      <c r="A14" s="249" t="s">
        <v>698</v>
      </c>
      <c r="B14" s="1181">
        <f>SUM(C14:F14)</f>
        <v>4583603</v>
      </c>
      <c r="C14" s="1156">
        <v>1678094</v>
      </c>
      <c r="D14" s="1156">
        <v>2476422</v>
      </c>
      <c r="E14" s="1156">
        <v>429087</v>
      </c>
      <c r="F14" s="358" t="s">
        <v>776</v>
      </c>
      <c r="G14" s="326" t="s">
        <v>698</v>
      </c>
    </row>
    <row r="15" spans="1:9" s="6" customFormat="1" ht="18" customHeight="1">
      <c r="A15" s="189" t="s">
        <v>1179</v>
      </c>
      <c r="B15" s="190"/>
      <c r="G15" s="228" t="s">
        <v>1181</v>
      </c>
      <c r="I15" s="228"/>
    </row>
    <row r="16" s="267" customFormat="1" ht="12.75"/>
    <row r="17" s="267" customFormat="1" ht="12.75"/>
    <row r="18" s="267" customFormat="1" ht="12.75"/>
    <row r="19" s="267" customFormat="1" ht="12.75"/>
    <row r="20" s="267" customFormat="1" ht="12.75"/>
    <row r="21" s="267" customFormat="1" ht="12.75"/>
    <row r="22" s="267" customFormat="1" ht="12.75"/>
    <row r="23" s="267" customFormat="1" ht="12.75"/>
    <row r="24" s="267" customFormat="1" ht="12.75"/>
    <row r="25" s="267" customFormat="1" ht="12.75"/>
    <row r="26" s="267" customFormat="1" ht="12.75"/>
    <row r="27" s="267" customFormat="1" ht="12.75"/>
    <row r="28" s="267" customFormat="1" ht="12.75"/>
    <row r="29" s="267" customFormat="1" ht="12.75"/>
    <row r="30" s="267" customFormat="1" ht="12.75"/>
    <row r="31" s="267" customFormat="1" ht="12.75"/>
    <row r="32" s="267" customFormat="1" ht="12.75"/>
    <row r="33" s="267" customFormat="1" ht="12.75"/>
    <row r="34" s="267" customFormat="1" ht="12.75"/>
    <row r="35" s="267" customFormat="1" ht="12.75"/>
    <row r="36" s="267" customFormat="1" ht="12.75"/>
    <row r="37" s="267" customFormat="1" ht="12.75"/>
    <row r="38" s="267" customFormat="1" ht="12.75"/>
    <row r="39" s="267" customFormat="1" ht="12.75"/>
    <row r="40" s="267" customFormat="1" ht="12.75"/>
    <row r="41" s="267" customFormat="1" ht="12.75"/>
    <row r="42" s="267" customFormat="1" ht="12.75"/>
    <row r="43" s="267" customFormat="1" ht="12.75"/>
    <row r="44" s="267" customFormat="1" ht="12.75"/>
    <row r="45" s="267" customFormat="1" ht="12.75"/>
    <row r="46" s="267" customFormat="1" ht="12.75"/>
    <row r="47" s="267" customFormat="1" ht="12.75"/>
    <row r="48" s="267" customFormat="1" ht="12.75"/>
    <row r="49" s="267" customFormat="1" ht="12.75"/>
    <row r="50" s="267" customFormat="1" ht="12.75"/>
    <row r="51" s="267" customFormat="1" ht="12.75"/>
    <row r="52" s="267" customFormat="1" ht="12.75"/>
    <row r="53" s="267" customFormat="1" ht="12.75"/>
    <row r="54" s="267" customFormat="1" ht="12.75"/>
    <row r="55" s="267" customFormat="1" ht="12.75"/>
    <row r="56" s="267" customFormat="1" ht="12.75"/>
    <row r="57" s="267" customFormat="1" ht="12.75"/>
    <row r="58" s="267" customFormat="1" ht="12.75"/>
    <row r="59" s="267" customFormat="1" ht="12.75"/>
    <row r="60" s="267" customFormat="1" ht="12.75"/>
    <row r="61" s="267" customFormat="1" ht="12.75"/>
    <row r="62" s="267" customFormat="1" ht="12.75"/>
    <row r="63" s="267" customFormat="1" ht="12.75"/>
    <row r="64" s="267" customFormat="1" ht="12.75"/>
    <row r="65" s="267" customFormat="1" ht="12.75"/>
    <row r="66" s="267" customFormat="1" ht="12.75"/>
    <row r="67" s="267" customFormat="1" ht="12.75"/>
    <row r="68" s="267" customFormat="1" ht="12.75"/>
    <row r="69" s="267" customFormat="1" ht="12.75"/>
    <row r="70" s="267" customFormat="1" ht="12.75"/>
    <row r="71" s="267" customFormat="1" ht="12.75"/>
    <row r="72" s="267" customFormat="1" ht="12.75"/>
    <row r="73" s="267" customFormat="1" ht="12.75"/>
    <row r="74" s="267" customFormat="1" ht="12.75"/>
    <row r="75" s="267" customFormat="1" ht="12.75"/>
    <row r="76" s="267" customFormat="1" ht="12.75"/>
    <row r="77" s="267" customFormat="1" ht="12.75"/>
    <row r="78" s="267" customFormat="1" ht="12.75"/>
    <row r="79" s="267" customFormat="1" ht="12.75"/>
    <row r="80" s="267" customFormat="1" ht="12.75"/>
    <row r="81" s="267" customFormat="1" ht="12.75"/>
    <row r="82" s="267" customFormat="1" ht="12.75"/>
    <row r="83" s="267" customFormat="1" ht="12.75"/>
    <row r="84" s="267" customFormat="1" ht="12.75"/>
    <row r="85" s="267" customFormat="1" ht="12.75"/>
    <row r="86" s="267" customFormat="1" ht="12.75"/>
    <row r="87" s="267" customFormat="1" ht="12.75"/>
    <row r="88" s="267" customFormat="1" ht="12.75"/>
    <row r="89" s="267" customFormat="1" ht="12.75"/>
    <row r="90" s="267" customFormat="1" ht="12.75"/>
    <row r="91" s="267" customFormat="1" ht="12.75"/>
    <row r="92" s="267" customFormat="1" ht="12.75"/>
    <row r="93" s="267" customFormat="1" ht="12.75"/>
    <row r="94" s="267" customFormat="1" ht="12.75"/>
    <row r="95" s="267" customFormat="1" ht="12.75"/>
    <row r="96" s="267" customFormat="1" ht="12.75"/>
    <row r="97" s="267" customFormat="1" ht="12.75"/>
    <row r="98" s="267" customFormat="1" ht="12.75"/>
    <row r="99" s="267" customFormat="1" ht="12.75"/>
    <row r="100" s="267" customFormat="1" ht="12.75"/>
    <row r="101" s="267" customFormat="1" ht="12.75"/>
    <row r="102" s="267" customFormat="1" ht="12.75"/>
    <row r="103" s="267" customFormat="1" ht="12.75"/>
    <row r="104" s="267" customFormat="1" ht="12.75"/>
    <row r="105" s="267" customFormat="1" ht="12.75"/>
    <row r="106" s="267" customFormat="1" ht="12.75"/>
    <row r="107" s="267" customFormat="1" ht="12.75"/>
    <row r="108" s="267" customFormat="1" ht="12.75"/>
    <row r="109" s="267" customFormat="1" ht="12.75"/>
    <row r="110" s="267" customFormat="1" ht="12.75"/>
    <row r="111" s="267" customFormat="1" ht="12.75"/>
    <row r="112" s="267" customFormat="1" ht="12.75"/>
    <row r="113" s="267" customFormat="1" ht="12.75"/>
    <row r="114" s="267" customFormat="1" ht="12.75"/>
    <row r="115" s="267" customFormat="1" ht="12.75"/>
    <row r="116" s="267" customFormat="1" ht="12.75"/>
    <row r="117" s="267" customFormat="1" ht="12.75"/>
    <row r="118" s="267" customFormat="1" ht="12.75"/>
    <row r="119" s="267" customFormat="1" ht="12.75"/>
    <row r="120" s="267" customFormat="1" ht="12.75"/>
    <row r="121" s="267" customFormat="1" ht="12.75"/>
    <row r="122" s="267" customFormat="1" ht="12.75"/>
    <row r="123" s="267" customFormat="1" ht="12.75"/>
    <row r="124" s="267" customFormat="1" ht="12.75"/>
    <row r="125" s="267" customFormat="1" ht="12.75"/>
    <row r="126" s="267" customFormat="1" ht="12.75"/>
    <row r="127" s="267" customFormat="1" ht="12.75"/>
    <row r="128" s="267" customFormat="1" ht="12.75"/>
    <row r="129" s="267" customFormat="1" ht="12.75"/>
    <row r="130" s="267" customFormat="1" ht="12.75"/>
    <row r="131" s="267" customFormat="1" ht="12.75"/>
    <row r="132" s="267" customFormat="1" ht="12.75"/>
    <row r="133" s="267" customFormat="1" ht="12.75"/>
    <row r="134" s="267" customFormat="1" ht="12.75"/>
    <row r="135" s="267" customFormat="1" ht="12.75"/>
    <row r="136" s="267" customFormat="1" ht="12.75"/>
    <row r="137" s="267" customFormat="1" ht="12.75"/>
    <row r="138" s="267" customFormat="1" ht="12.75"/>
    <row r="139" s="267" customFormat="1" ht="12.75"/>
    <row r="140" s="267" customFormat="1" ht="12.75"/>
    <row r="141" s="267" customFormat="1" ht="12.75"/>
    <row r="142" s="267" customFormat="1" ht="12.75"/>
    <row r="143" s="267" customFormat="1" ht="12.75"/>
    <row r="144" s="267" customFormat="1" ht="12.75"/>
    <row r="145" s="267" customFormat="1" ht="12.75"/>
    <row r="146" s="267" customFormat="1" ht="12.75"/>
    <row r="147" s="267" customFormat="1" ht="12.75"/>
    <row r="148" s="267" customFormat="1" ht="12.75"/>
    <row r="149" s="267" customFormat="1" ht="12.75"/>
    <row r="150" s="267" customFormat="1" ht="12.75"/>
    <row r="151" s="267" customFormat="1" ht="12.75"/>
    <row r="152" s="267" customFormat="1" ht="12.75"/>
    <row r="153" s="267" customFormat="1" ht="12.75"/>
    <row r="154" s="267" customFormat="1" ht="12.75"/>
    <row r="155" s="267" customFormat="1" ht="12.75"/>
    <row r="156" s="267" customFormat="1" ht="12.75"/>
    <row r="157" s="267" customFormat="1" ht="12.75"/>
    <row r="158" s="267" customFormat="1" ht="12.75"/>
    <row r="159" s="267" customFormat="1" ht="12.75"/>
    <row r="160" s="267" customFormat="1" ht="12.75"/>
    <row r="161" s="267" customFormat="1" ht="12.75"/>
    <row r="162" s="267" customFormat="1" ht="12.75"/>
    <row r="163" s="267" customFormat="1" ht="12.75"/>
    <row r="164" s="267" customFormat="1" ht="12.75"/>
    <row r="165" s="267" customFormat="1" ht="12.75"/>
    <row r="166" s="267" customFormat="1" ht="12.75"/>
    <row r="167" s="267" customFormat="1" ht="12.75"/>
    <row r="168" s="267" customFormat="1" ht="12.75"/>
    <row r="169" s="267" customFormat="1" ht="12.75"/>
    <row r="170" s="267" customFormat="1" ht="12.75"/>
    <row r="171" s="267" customFormat="1" ht="12.75"/>
    <row r="172" s="267" customFormat="1" ht="12.75"/>
    <row r="173" s="267" customFormat="1" ht="12.75"/>
  </sheetData>
  <mergeCells count="3">
    <mergeCell ref="A1:G1"/>
    <mergeCell ref="A3:A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7">
      <selection activeCell="E12" sqref="E12"/>
    </sheetView>
  </sheetViews>
  <sheetFormatPr defaultColWidth="9.140625" defaultRowHeight="12.75"/>
  <cols>
    <col min="1" max="1" width="14.00390625" style="0" customWidth="1"/>
    <col min="2" max="2" width="10.8515625" style="0" customWidth="1"/>
    <col min="3" max="4" width="9.421875" style="0" customWidth="1"/>
    <col min="5" max="5" width="10.7109375" style="0" customWidth="1"/>
    <col min="6" max="7" width="10.140625" style="0" customWidth="1"/>
    <col min="8" max="8" width="10.28125" style="0" customWidth="1"/>
    <col min="9" max="12" width="9.421875" style="0" customWidth="1"/>
    <col min="13" max="13" width="11.140625" style="0" customWidth="1"/>
    <col min="14" max="14" width="13.421875" style="0" customWidth="1"/>
    <col min="15" max="16384" width="12.57421875" style="0" customWidth="1"/>
  </cols>
  <sheetData>
    <row r="1" spans="1:14" s="80" customFormat="1" ht="32.25" customHeight="1">
      <c r="A1" s="1427" t="s">
        <v>153</v>
      </c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</row>
    <row r="2" spans="1:14" s="1340" customFormat="1" ht="17.25" customHeight="1">
      <c r="A2" s="1339"/>
      <c r="B2" s="1339"/>
      <c r="C2" s="1339"/>
      <c r="D2" s="1339"/>
      <c r="G2" s="1339"/>
      <c r="N2" s="1339"/>
    </row>
    <row r="3" spans="1:14" s="62" customFormat="1" ht="34.5" customHeight="1">
      <c r="A3" s="1568" t="s">
        <v>21</v>
      </c>
      <c r="B3" s="1292" t="s">
        <v>154</v>
      </c>
      <c r="C3" s="1292" t="s">
        <v>155</v>
      </c>
      <c r="D3" s="1292" t="s">
        <v>156</v>
      </c>
      <c r="E3" s="1292" t="s">
        <v>133</v>
      </c>
      <c r="F3" s="1292" t="s">
        <v>157</v>
      </c>
      <c r="G3" s="1292" t="s">
        <v>158</v>
      </c>
      <c r="H3" s="1292" t="s">
        <v>134</v>
      </c>
      <c r="I3" s="1292" t="s">
        <v>159</v>
      </c>
      <c r="J3" s="1292" t="s">
        <v>135</v>
      </c>
      <c r="K3" s="1292" t="s">
        <v>160</v>
      </c>
      <c r="L3" s="1292" t="s">
        <v>161</v>
      </c>
      <c r="M3" s="1292" t="s">
        <v>162</v>
      </c>
      <c r="N3" s="1449" t="s">
        <v>720</v>
      </c>
    </row>
    <row r="4" spans="1:14" s="62" customFormat="1" ht="34.5" customHeight="1">
      <c r="A4" s="1390"/>
      <c r="B4" s="1258" t="s">
        <v>136</v>
      </c>
      <c r="C4" s="1258" t="s">
        <v>112</v>
      </c>
      <c r="D4" s="1258" t="s">
        <v>137</v>
      </c>
      <c r="E4" s="211" t="s">
        <v>138</v>
      </c>
      <c r="F4" s="1258" t="s">
        <v>139</v>
      </c>
      <c r="G4" s="1258" t="s">
        <v>140</v>
      </c>
      <c r="H4" s="1258" t="s">
        <v>141</v>
      </c>
      <c r="I4" s="213"/>
      <c r="J4" s="1258" t="s">
        <v>142</v>
      </c>
      <c r="K4" s="1258" t="s">
        <v>143</v>
      </c>
      <c r="L4" s="1258" t="s">
        <v>112</v>
      </c>
      <c r="M4" s="1258" t="s">
        <v>144</v>
      </c>
      <c r="N4" s="1450"/>
    </row>
    <row r="5" spans="1:14" s="62" customFormat="1" ht="34.5" customHeight="1">
      <c r="A5" s="1390"/>
      <c r="B5" s="1258"/>
      <c r="C5" s="213"/>
      <c r="D5" s="213"/>
      <c r="E5" s="1258" t="s">
        <v>145</v>
      </c>
      <c r="F5" s="1258" t="s">
        <v>146</v>
      </c>
      <c r="G5" s="213"/>
      <c r="H5" s="1258" t="s">
        <v>145</v>
      </c>
      <c r="I5" s="1258" t="s">
        <v>147</v>
      </c>
      <c r="J5" s="1258" t="s">
        <v>145</v>
      </c>
      <c r="K5" s="1258" t="s">
        <v>148</v>
      </c>
      <c r="L5" s="1258" t="s">
        <v>149</v>
      </c>
      <c r="M5" s="1258" t="s">
        <v>150</v>
      </c>
      <c r="N5" s="1450"/>
    </row>
    <row r="6" spans="1:14" s="62" customFormat="1" ht="34.5" customHeight="1">
      <c r="A6" s="1440"/>
      <c r="B6" s="1259" t="s">
        <v>163</v>
      </c>
      <c r="C6" s="1259" t="s">
        <v>164</v>
      </c>
      <c r="D6" s="1259" t="s">
        <v>151</v>
      </c>
      <c r="E6" s="1338" t="s">
        <v>152</v>
      </c>
      <c r="F6" s="1259" t="s">
        <v>165</v>
      </c>
      <c r="G6" s="1259" t="s">
        <v>165</v>
      </c>
      <c r="H6" s="1259" t="s">
        <v>165</v>
      </c>
      <c r="I6" s="1259" t="s">
        <v>165</v>
      </c>
      <c r="J6" s="1259" t="s">
        <v>165</v>
      </c>
      <c r="K6" s="1259" t="s">
        <v>165</v>
      </c>
      <c r="L6" s="1259" t="s">
        <v>165</v>
      </c>
      <c r="M6" s="1259" t="s">
        <v>165</v>
      </c>
      <c r="N6" s="1438"/>
    </row>
    <row r="7" spans="1:14" s="39" customFormat="1" ht="29.25" customHeight="1">
      <c r="A7" s="154" t="s">
        <v>1215</v>
      </c>
      <c r="B7" s="388">
        <v>72.1</v>
      </c>
      <c r="C7" s="150">
        <v>0</v>
      </c>
      <c r="D7" s="150">
        <v>0</v>
      </c>
      <c r="E7" s="388" t="s">
        <v>776</v>
      </c>
      <c r="F7" s="388" t="s">
        <v>776</v>
      </c>
      <c r="G7" s="388">
        <v>35538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431">
        <v>205000</v>
      </c>
      <c r="N7" s="476" t="s">
        <v>549</v>
      </c>
    </row>
    <row r="8" spans="1:14" s="276" customFormat="1" ht="29.25" customHeight="1">
      <c r="A8" s="155" t="s">
        <v>829</v>
      </c>
      <c r="B8" s="755">
        <v>961</v>
      </c>
      <c r="C8" s="258" t="s">
        <v>712</v>
      </c>
      <c r="D8" s="258">
        <v>40</v>
      </c>
      <c r="E8" s="755">
        <v>22022</v>
      </c>
      <c r="F8" s="755" t="s">
        <v>712</v>
      </c>
      <c r="G8" s="755">
        <v>40153</v>
      </c>
      <c r="H8" s="258" t="s">
        <v>712</v>
      </c>
      <c r="I8" s="258" t="s">
        <v>712</v>
      </c>
      <c r="J8" s="258" t="s">
        <v>712</v>
      </c>
      <c r="K8" s="258" t="s">
        <v>712</v>
      </c>
      <c r="L8" s="280" t="s">
        <v>712</v>
      </c>
      <c r="M8" s="428">
        <v>3226482</v>
      </c>
      <c r="N8" s="668" t="s">
        <v>569</v>
      </c>
    </row>
    <row r="9" spans="1:14" s="39" customFormat="1" ht="29.25" customHeight="1">
      <c r="A9" s="154" t="s">
        <v>1216</v>
      </c>
      <c r="B9" s="388">
        <v>258</v>
      </c>
      <c r="C9" s="150">
        <v>0</v>
      </c>
      <c r="D9" s="150">
        <v>0</v>
      </c>
      <c r="E9" s="388" t="s">
        <v>776</v>
      </c>
      <c r="F9" s="388" t="s">
        <v>776</v>
      </c>
      <c r="G9" s="388">
        <v>36400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432">
        <v>235000</v>
      </c>
      <c r="N9" s="668" t="s">
        <v>550</v>
      </c>
    </row>
    <row r="10" spans="1:14" s="276" customFormat="1" ht="29.25" customHeight="1">
      <c r="A10" s="155" t="s">
        <v>831</v>
      </c>
      <c r="B10" s="755">
        <v>501</v>
      </c>
      <c r="C10" s="258" t="s">
        <v>712</v>
      </c>
      <c r="D10" s="258" t="s">
        <v>712</v>
      </c>
      <c r="E10" s="755">
        <v>26006</v>
      </c>
      <c r="F10" s="755">
        <v>64</v>
      </c>
      <c r="G10" s="755">
        <v>49570</v>
      </c>
      <c r="H10" s="258" t="s">
        <v>712</v>
      </c>
      <c r="I10" s="258" t="s">
        <v>712</v>
      </c>
      <c r="J10" s="258" t="s">
        <v>712</v>
      </c>
      <c r="K10" s="258" t="s">
        <v>712</v>
      </c>
      <c r="L10" s="280" t="s">
        <v>712</v>
      </c>
      <c r="M10" s="428">
        <v>3662970</v>
      </c>
      <c r="N10" s="668" t="s">
        <v>570</v>
      </c>
    </row>
    <row r="11" spans="1:14" s="39" customFormat="1" ht="29.25" customHeight="1">
      <c r="A11" s="154" t="s">
        <v>1217</v>
      </c>
      <c r="B11" s="388">
        <v>1073</v>
      </c>
      <c r="C11" s="150">
        <v>0</v>
      </c>
      <c r="D11" s="258" t="s">
        <v>712</v>
      </c>
      <c r="E11" s="388">
        <v>0</v>
      </c>
      <c r="F11" s="388">
        <v>0</v>
      </c>
      <c r="G11" s="388">
        <v>18350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432">
        <v>415730</v>
      </c>
      <c r="N11" s="668" t="s">
        <v>551</v>
      </c>
    </row>
    <row r="12" spans="1:14" s="276" customFormat="1" ht="29.25" customHeight="1">
      <c r="A12" s="155" t="s">
        <v>833</v>
      </c>
      <c r="B12" s="755">
        <v>3321</v>
      </c>
      <c r="C12" s="150">
        <v>0</v>
      </c>
      <c r="D12" s="258" t="s">
        <v>712</v>
      </c>
      <c r="E12" s="755">
        <v>23470</v>
      </c>
      <c r="F12" s="755">
        <v>351</v>
      </c>
      <c r="G12" s="755">
        <v>60380</v>
      </c>
      <c r="H12" s="258" t="s">
        <v>712</v>
      </c>
      <c r="I12" s="258" t="s">
        <v>712</v>
      </c>
      <c r="J12" s="258" t="s">
        <v>712</v>
      </c>
      <c r="K12" s="258" t="s">
        <v>712</v>
      </c>
      <c r="L12" s="280" t="s">
        <v>712</v>
      </c>
      <c r="M12" s="428">
        <v>3473651</v>
      </c>
      <c r="N12" s="668" t="s">
        <v>571</v>
      </c>
    </row>
    <row r="13" spans="1:14" s="242" customFormat="1" ht="29.25" customHeight="1">
      <c r="A13" s="156" t="s">
        <v>1210</v>
      </c>
      <c r="B13" s="389">
        <v>7227</v>
      </c>
      <c r="C13" s="150">
        <v>0</v>
      </c>
      <c r="D13" s="258" t="s">
        <v>712</v>
      </c>
      <c r="E13" s="755" t="s">
        <v>712</v>
      </c>
      <c r="F13" s="755" t="s">
        <v>712</v>
      </c>
      <c r="G13" s="389">
        <v>43400</v>
      </c>
      <c r="H13" s="258" t="s">
        <v>712</v>
      </c>
      <c r="I13" s="258" t="s">
        <v>712</v>
      </c>
      <c r="J13" s="258" t="s">
        <v>712</v>
      </c>
      <c r="K13" s="258" t="s">
        <v>712</v>
      </c>
      <c r="L13" s="280" t="s">
        <v>712</v>
      </c>
      <c r="M13" s="414">
        <v>162000</v>
      </c>
      <c r="N13" s="668" t="s">
        <v>552</v>
      </c>
    </row>
    <row r="14" spans="1:14" s="276" customFormat="1" ht="29.25" customHeight="1">
      <c r="A14" s="155" t="s">
        <v>1374</v>
      </c>
      <c r="B14" s="755">
        <v>2154</v>
      </c>
      <c r="C14" s="150">
        <v>0</v>
      </c>
      <c r="D14" s="258" t="s">
        <v>712</v>
      </c>
      <c r="E14" s="755">
        <v>1717</v>
      </c>
      <c r="F14" s="755">
        <v>400</v>
      </c>
      <c r="G14" s="755">
        <v>42100</v>
      </c>
      <c r="H14" s="258" t="s">
        <v>712</v>
      </c>
      <c r="I14" s="258" t="s">
        <v>712</v>
      </c>
      <c r="J14" s="258" t="s">
        <v>712</v>
      </c>
      <c r="K14" s="258" t="s">
        <v>712</v>
      </c>
      <c r="L14" s="280" t="s">
        <v>712</v>
      </c>
      <c r="M14" s="428">
        <v>3568777</v>
      </c>
      <c r="N14" s="668" t="s">
        <v>572</v>
      </c>
    </row>
    <row r="15" spans="1:14" s="242" customFormat="1" ht="29.25" customHeight="1">
      <c r="A15" s="32" t="s">
        <v>721</v>
      </c>
      <c r="B15" s="389">
        <v>1440</v>
      </c>
      <c r="C15" s="33">
        <v>0</v>
      </c>
      <c r="D15" s="281" t="s">
        <v>712</v>
      </c>
      <c r="E15" s="389">
        <v>1847</v>
      </c>
      <c r="F15" s="389">
        <v>97365</v>
      </c>
      <c r="G15" s="389">
        <v>58477</v>
      </c>
      <c r="H15" s="281" t="s">
        <v>712</v>
      </c>
      <c r="I15" s="281" t="s">
        <v>712</v>
      </c>
      <c r="J15" s="281" t="s">
        <v>712</v>
      </c>
      <c r="K15" s="281" t="s">
        <v>712</v>
      </c>
      <c r="L15" s="282" t="s">
        <v>712</v>
      </c>
      <c r="M15" s="433">
        <v>3401000</v>
      </c>
      <c r="N15" s="35" t="s">
        <v>721</v>
      </c>
    </row>
    <row r="16" spans="1:14" s="243" customFormat="1" ht="29.25" customHeight="1">
      <c r="A16" s="249" t="s">
        <v>698</v>
      </c>
      <c r="B16" s="390">
        <v>482</v>
      </c>
      <c r="C16" s="359" t="s">
        <v>1373</v>
      </c>
      <c r="D16" s="360" t="s">
        <v>1373</v>
      </c>
      <c r="E16" s="390">
        <v>1957</v>
      </c>
      <c r="F16" s="390">
        <v>106105</v>
      </c>
      <c r="G16" s="390">
        <v>42800</v>
      </c>
      <c r="H16" s="361" t="s">
        <v>712</v>
      </c>
      <c r="I16" s="361" t="s">
        <v>712</v>
      </c>
      <c r="J16" s="361" t="s">
        <v>712</v>
      </c>
      <c r="K16" s="361" t="s">
        <v>712</v>
      </c>
      <c r="L16" s="362" t="s">
        <v>712</v>
      </c>
      <c r="M16" s="342">
        <v>3511244</v>
      </c>
      <c r="N16" s="325" t="s">
        <v>698</v>
      </c>
    </row>
    <row r="17" spans="1:14" s="6" customFormat="1" ht="18" customHeight="1">
      <c r="A17" s="189" t="s">
        <v>1179</v>
      </c>
      <c r="B17" s="190"/>
      <c r="I17" s="228"/>
      <c r="N17" s="228" t="s">
        <v>1181</v>
      </c>
    </row>
    <row r="18" ht="13.5">
      <c r="M18" s="279"/>
    </row>
  </sheetData>
  <mergeCells count="3">
    <mergeCell ref="A1:N1"/>
    <mergeCell ref="A3:A6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0">
      <selection activeCell="G10" sqref="G10"/>
    </sheetView>
  </sheetViews>
  <sheetFormatPr defaultColWidth="9.140625" defaultRowHeight="12.75"/>
  <cols>
    <col min="1" max="1" width="15.421875" style="0" customWidth="1"/>
    <col min="2" max="2" width="12.28125" style="0" customWidth="1"/>
    <col min="3" max="3" width="11.421875" style="0" customWidth="1"/>
    <col min="4" max="4" width="11.28125" style="0" customWidth="1"/>
    <col min="5" max="5" width="11.8515625" style="0" customWidth="1"/>
    <col min="6" max="6" width="11.28125" style="0" customWidth="1"/>
    <col min="7" max="7" width="10.8515625" style="0" customWidth="1"/>
    <col min="8" max="8" width="10.57421875" style="0" customWidth="1"/>
    <col min="9" max="9" width="11.8515625" style="0" customWidth="1"/>
    <col min="10" max="11" width="12.8515625" style="0" customWidth="1"/>
    <col min="12" max="12" width="14.57421875" style="0" customWidth="1"/>
    <col min="13" max="13" width="15.57421875" style="0" customWidth="1"/>
  </cols>
  <sheetData>
    <row r="1" spans="1:12" s="80" customFormat="1" ht="32.25" customHeight="1">
      <c r="A1" s="1441" t="s">
        <v>179</v>
      </c>
      <c r="B1" s="1441"/>
      <c r="C1" s="1441"/>
      <c r="D1" s="1441"/>
      <c r="E1" s="1441"/>
      <c r="F1" s="1441"/>
      <c r="G1" s="1441"/>
      <c r="H1" s="1441"/>
      <c r="I1" s="1441"/>
      <c r="J1" s="1441"/>
      <c r="K1" s="1441"/>
      <c r="L1" s="1441"/>
    </row>
    <row r="2" spans="1:12" s="6" customFormat="1" ht="18" customHeight="1">
      <c r="A2" s="6" t="s">
        <v>180</v>
      </c>
      <c r="B2" s="172"/>
      <c r="C2" s="172"/>
      <c r="D2" s="172"/>
      <c r="E2" s="172"/>
      <c r="F2" s="172"/>
      <c r="G2" s="172"/>
      <c r="H2" s="172"/>
      <c r="I2" s="172"/>
      <c r="L2" s="264" t="s">
        <v>166</v>
      </c>
    </row>
    <row r="3" spans="1:12" s="62" customFormat="1" ht="31.5" customHeight="1">
      <c r="A3" s="1409" t="s">
        <v>1090</v>
      </c>
      <c r="B3" s="1546" t="s">
        <v>181</v>
      </c>
      <c r="C3" s="1496"/>
      <c r="D3" s="1496"/>
      <c r="E3" s="1497"/>
      <c r="F3" s="1546" t="s">
        <v>182</v>
      </c>
      <c r="G3" s="1496"/>
      <c r="H3" s="1496"/>
      <c r="I3" s="1497"/>
      <c r="J3" s="231" t="s">
        <v>183</v>
      </c>
      <c r="K3" s="231" t="s">
        <v>167</v>
      </c>
      <c r="L3" s="1368" t="s">
        <v>720</v>
      </c>
    </row>
    <row r="4" spans="1:12" s="62" customFormat="1" ht="31.5" customHeight="1">
      <c r="A4" s="1366"/>
      <c r="B4" s="1576" t="s">
        <v>168</v>
      </c>
      <c r="C4" s="1577"/>
      <c r="D4" s="1577"/>
      <c r="E4" s="1366"/>
      <c r="F4" s="1369" t="s">
        <v>169</v>
      </c>
      <c r="G4" s="1577"/>
      <c r="H4" s="1577"/>
      <c r="I4" s="1366"/>
      <c r="J4" s="211" t="s">
        <v>170</v>
      </c>
      <c r="K4" s="211"/>
      <c r="L4" s="1369"/>
    </row>
    <row r="5" spans="1:12" s="62" customFormat="1" ht="28.5" customHeight="1">
      <c r="A5" s="1366"/>
      <c r="B5" s="231" t="s">
        <v>679</v>
      </c>
      <c r="C5" s="231" t="s">
        <v>184</v>
      </c>
      <c r="D5" s="231" t="s">
        <v>185</v>
      </c>
      <c r="E5" s="1286" t="s">
        <v>186</v>
      </c>
      <c r="F5" s="231" t="s">
        <v>679</v>
      </c>
      <c r="G5" s="231" t="s">
        <v>184</v>
      </c>
      <c r="H5" s="231" t="s">
        <v>185</v>
      </c>
      <c r="I5" s="1286" t="s">
        <v>186</v>
      </c>
      <c r="J5" s="211" t="s">
        <v>171</v>
      </c>
      <c r="K5" s="211" t="s">
        <v>172</v>
      </c>
      <c r="L5" s="1369"/>
    </row>
    <row r="6" spans="1:12" s="62" customFormat="1" ht="28.5" customHeight="1">
      <c r="A6" s="1366"/>
      <c r="B6" s="846"/>
      <c r="C6" s="211"/>
      <c r="D6" s="211"/>
      <c r="E6" s="444" t="s">
        <v>173</v>
      </c>
      <c r="F6" s="444"/>
      <c r="G6" s="211"/>
      <c r="H6" s="211"/>
      <c r="I6" s="444" t="s">
        <v>173</v>
      </c>
      <c r="J6" s="211" t="s">
        <v>174</v>
      </c>
      <c r="K6" s="211" t="s">
        <v>175</v>
      </c>
      <c r="L6" s="1369"/>
    </row>
    <row r="7" spans="1:12" s="62" customFormat="1" ht="28.5" customHeight="1">
      <c r="A7" s="1367"/>
      <c r="B7" s="870" t="s">
        <v>686</v>
      </c>
      <c r="C7" s="197" t="s">
        <v>176</v>
      </c>
      <c r="D7" s="215" t="s">
        <v>177</v>
      </c>
      <c r="E7" s="1334" t="s">
        <v>178</v>
      </c>
      <c r="F7" s="216" t="s">
        <v>686</v>
      </c>
      <c r="G7" s="197" t="s">
        <v>176</v>
      </c>
      <c r="H7" s="215" t="s">
        <v>177</v>
      </c>
      <c r="I7" s="1334" t="s">
        <v>178</v>
      </c>
      <c r="J7" s="197" t="s">
        <v>187</v>
      </c>
      <c r="K7" s="197" t="s">
        <v>188</v>
      </c>
      <c r="L7" s="1370"/>
    </row>
    <row r="8" spans="1:12" s="39" customFormat="1" ht="30" customHeight="1">
      <c r="A8" s="154" t="s">
        <v>1203</v>
      </c>
      <c r="B8" s="757">
        <f>SUM(C8:E8)</f>
        <v>166</v>
      </c>
      <c r="C8" s="757">
        <v>72</v>
      </c>
      <c r="D8" s="757">
        <v>94</v>
      </c>
      <c r="E8" s="64" t="s">
        <v>776</v>
      </c>
      <c r="F8" s="757">
        <f>SUM(G8:I8)</f>
        <v>425</v>
      </c>
      <c r="G8" s="757">
        <v>331</v>
      </c>
      <c r="H8" s="757">
        <v>94</v>
      </c>
      <c r="I8" s="64" t="s">
        <v>776</v>
      </c>
      <c r="J8" s="757">
        <v>2759</v>
      </c>
      <c r="K8" s="1170">
        <v>152860</v>
      </c>
      <c r="L8" s="476" t="s">
        <v>549</v>
      </c>
    </row>
    <row r="9" spans="1:12" s="65" customFormat="1" ht="30" customHeight="1">
      <c r="A9" s="155" t="s">
        <v>1443</v>
      </c>
      <c r="B9" s="1168">
        <v>45</v>
      </c>
      <c r="C9" s="757">
        <v>45</v>
      </c>
      <c r="D9" s="63" t="s">
        <v>712</v>
      </c>
      <c r="E9" s="64" t="s">
        <v>776</v>
      </c>
      <c r="F9" s="1168">
        <v>2</v>
      </c>
      <c r="G9" s="757">
        <v>2</v>
      </c>
      <c r="H9" s="63" t="s">
        <v>776</v>
      </c>
      <c r="I9" s="64" t="s">
        <v>776</v>
      </c>
      <c r="J9" s="757">
        <v>1168</v>
      </c>
      <c r="K9" s="1171">
        <v>220</v>
      </c>
      <c r="L9" s="668" t="s">
        <v>569</v>
      </c>
    </row>
    <row r="10" spans="1:12" s="39" customFormat="1" ht="30" customHeight="1">
      <c r="A10" s="154" t="s">
        <v>1204</v>
      </c>
      <c r="B10" s="758">
        <f>SUM(C10:E10)</f>
        <v>133</v>
      </c>
      <c r="C10" s="757">
        <v>57</v>
      </c>
      <c r="D10" s="757">
        <v>76</v>
      </c>
      <c r="E10" s="64" t="s">
        <v>776</v>
      </c>
      <c r="F10" s="757">
        <f>SUM(G10:I10)</f>
        <v>529</v>
      </c>
      <c r="G10" s="757">
        <v>429</v>
      </c>
      <c r="H10" s="757">
        <v>100</v>
      </c>
      <c r="I10" s="64" t="s">
        <v>776</v>
      </c>
      <c r="J10" s="757">
        <v>3595</v>
      </c>
      <c r="K10" s="1171">
        <v>187680</v>
      </c>
      <c r="L10" s="668" t="s">
        <v>550</v>
      </c>
    </row>
    <row r="11" spans="1:12" s="65" customFormat="1" ht="30" customHeight="1">
      <c r="A11" s="155" t="s">
        <v>1444</v>
      </c>
      <c r="B11" s="1168">
        <v>26</v>
      </c>
      <c r="C11" s="757">
        <v>26</v>
      </c>
      <c r="D11" s="63" t="s">
        <v>712</v>
      </c>
      <c r="E11" s="64" t="s">
        <v>776</v>
      </c>
      <c r="F11" s="1168">
        <v>22</v>
      </c>
      <c r="G11" s="757">
        <v>22</v>
      </c>
      <c r="H11" s="63" t="s">
        <v>712</v>
      </c>
      <c r="I11" s="64" t="s">
        <v>776</v>
      </c>
      <c r="J11" s="757">
        <v>1358</v>
      </c>
      <c r="K11" s="1171">
        <v>5130</v>
      </c>
      <c r="L11" s="668" t="s">
        <v>570</v>
      </c>
    </row>
    <row r="12" spans="1:12" s="39" customFormat="1" ht="30" customHeight="1">
      <c r="A12" s="154" t="s">
        <v>1205</v>
      </c>
      <c r="B12" s="758">
        <v>84</v>
      </c>
      <c r="C12" s="757">
        <v>27</v>
      </c>
      <c r="D12" s="757">
        <v>57</v>
      </c>
      <c r="E12" s="64" t="s">
        <v>776</v>
      </c>
      <c r="F12" s="757">
        <v>487</v>
      </c>
      <c r="G12" s="757">
        <v>430</v>
      </c>
      <c r="H12" s="757">
        <v>57</v>
      </c>
      <c r="I12" s="64" t="s">
        <v>776</v>
      </c>
      <c r="J12" s="757">
        <v>2747</v>
      </c>
      <c r="K12" s="1171">
        <v>179760</v>
      </c>
      <c r="L12" s="668" t="s">
        <v>551</v>
      </c>
    </row>
    <row r="13" spans="1:12" s="65" customFormat="1" ht="30" customHeight="1">
      <c r="A13" s="155" t="s">
        <v>1445</v>
      </c>
      <c r="B13" s="1168">
        <v>17</v>
      </c>
      <c r="C13" s="757">
        <v>17</v>
      </c>
      <c r="D13" s="63" t="s">
        <v>712</v>
      </c>
      <c r="E13" s="64" t="s">
        <v>776</v>
      </c>
      <c r="F13" s="1168">
        <v>4</v>
      </c>
      <c r="G13" s="757">
        <v>4</v>
      </c>
      <c r="H13" s="63" t="s">
        <v>712</v>
      </c>
      <c r="I13" s="64" t="s">
        <v>776</v>
      </c>
      <c r="J13" s="757">
        <v>1438</v>
      </c>
      <c r="K13" s="1171">
        <v>1640</v>
      </c>
      <c r="L13" s="668" t="s">
        <v>571</v>
      </c>
    </row>
    <row r="14" spans="1:12" s="36" customFormat="1" ht="30" customHeight="1">
      <c r="A14" s="156" t="s">
        <v>1206</v>
      </c>
      <c r="B14" s="759">
        <v>113</v>
      </c>
      <c r="C14" s="760">
        <v>49</v>
      </c>
      <c r="D14" s="760">
        <v>64</v>
      </c>
      <c r="E14" s="64" t="s">
        <v>776</v>
      </c>
      <c r="F14" s="760">
        <v>438</v>
      </c>
      <c r="G14" s="760">
        <v>374</v>
      </c>
      <c r="H14" s="760">
        <v>64</v>
      </c>
      <c r="I14" s="64" t="s">
        <v>776</v>
      </c>
      <c r="J14" s="760">
        <v>2276</v>
      </c>
      <c r="K14" s="1172">
        <v>159930</v>
      </c>
      <c r="L14" s="668" t="s">
        <v>552</v>
      </c>
    </row>
    <row r="15" spans="1:12" s="35" customFormat="1" ht="30" customHeight="1">
      <c r="A15" s="155" t="s">
        <v>1446</v>
      </c>
      <c r="B15" s="759">
        <f>SUM(C15:E15)</f>
        <v>20</v>
      </c>
      <c r="C15" s="760">
        <v>20</v>
      </c>
      <c r="D15" s="34" t="s">
        <v>941</v>
      </c>
      <c r="E15" s="64" t="s">
        <v>776</v>
      </c>
      <c r="F15" s="760">
        <v>1</v>
      </c>
      <c r="G15" s="760">
        <v>1</v>
      </c>
      <c r="H15" s="34" t="s">
        <v>941</v>
      </c>
      <c r="I15" s="64" t="s">
        <v>776</v>
      </c>
      <c r="J15" s="760">
        <v>1211</v>
      </c>
      <c r="K15" s="1172">
        <v>600</v>
      </c>
      <c r="L15" s="668" t="s">
        <v>572</v>
      </c>
    </row>
    <row r="16" spans="1:12" s="36" customFormat="1" ht="30" customHeight="1">
      <c r="A16" s="32" t="s">
        <v>721</v>
      </c>
      <c r="B16" s="760">
        <v>143</v>
      </c>
      <c r="C16" s="760">
        <v>118</v>
      </c>
      <c r="D16" s="760">
        <v>25</v>
      </c>
      <c r="E16" s="73" t="s">
        <v>776</v>
      </c>
      <c r="F16" s="760">
        <v>403</v>
      </c>
      <c r="G16" s="760">
        <v>378</v>
      </c>
      <c r="H16" s="760">
        <v>25</v>
      </c>
      <c r="I16" s="73" t="s">
        <v>776</v>
      </c>
      <c r="J16" s="760">
        <v>3143</v>
      </c>
      <c r="K16" s="496">
        <v>131690</v>
      </c>
      <c r="L16" s="72" t="s">
        <v>721</v>
      </c>
    </row>
    <row r="17" spans="1:12" s="102" customFormat="1" ht="30" customHeight="1">
      <c r="A17" s="249" t="s">
        <v>698</v>
      </c>
      <c r="B17" s="762">
        <f>SUM(C17:E17)</f>
        <v>154</v>
      </c>
      <c r="C17" s="762">
        <v>111</v>
      </c>
      <c r="D17" s="762">
        <v>43</v>
      </c>
      <c r="E17" s="1040" t="s">
        <v>776</v>
      </c>
      <c r="F17" s="762">
        <f>SUM(G17:I17)</f>
        <v>466</v>
      </c>
      <c r="G17" s="762">
        <v>423</v>
      </c>
      <c r="H17" s="762">
        <v>43</v>
      </c>
      <c r="I17" s="1040" t="s">
        <v>776</v>
      </c>
      <c r="J17" s="762">
        <v>6789</v>
      </c>
      <c r="K17" s="968">
        <v>155610</v>
      </c>
      <c r="L17" s="326" t="s">
        <v>698</v>
      </c>
    </row>
    <row r="18" spans="1:12" s="283" customFormat="1" ht="18" customHeight="1">
      <c r="A18" s="1573" t="s">
        <v>1183</v>
      </c>
      <c r="B18" s="1574"/>
      <c r="C18" s="1575"/>
      <c r="D18" s="172"/>
      <c r="E18" s="172"/>
      <c r="F18" s="172"/>
      <c r="G18" s="172"/>
      <c r="H18" s="172"/>
      <c r="I18" s="172"/>
      <c r="J18" s="172"/>
      <c r="K18" s="6"/>
      <c r="L18" s="352" t="s">
        <v>1182</v>
      </c>
    </row>
  </sheetData>
  <mergeCells count="8">
    <mergeCell ref="A18:C18"/>
    <mergeCell ref="A1:L1"/>
    <mergeCell ref="A3:A7"/>
    <mergeCell ref="B3:E3"/>
    <mergeCell ref="F3:I3"/>
    <mergeCell ref="L3:L7"/>
    <mergeCell ref="B4:E4"/>
    <mergeCell ref="F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T15"/>
  <sheetViews>
    <sheetView zoomScaleSheetLayoutView="100" workbookViewId="0" topLeftCell="A4">
      <selection activeCell="D8" sqref="D8"/>
    </sheetView>
  </sheetViews>
  <sheetFormatPr defaultColWidth="9.140625" defaultRowHeight="12.75"/>
  <cols>
    <col min="1" max="1" width="18.28125" style="24" customWidth="1"/>
    <col min="2" max="5" width="23.421875" style="24" customWidth="1"/>
    <col min="6" max="6" width="19.7109375" style="24" customWidth="1"/>
    <col min="7" max="16384" width="13.8515625" style="24" customWidth="1"/>
  </cols>
  <sheetData>
    <row r="1" spans="1:6" s="1341" customFormat="1" ht="32.25" customHeight="1">
      <c r="A1" s="1452" t="s">
        <v>192</v>
      </c>
      <c r="B1" s="1452"/>
      <c r="C1" s="1452"/>
      <c r="D1" s="1452"/>
      <c r="E1" s="1452"/>
      <c r="F1" s="1452"/>
    </row>
    <row r="2" spans="1:6" s="6" customFormat="1" ht="18" customHeight="1">
      <c r="A2" s="6" t="s">
        <v>180</v>
      </c>
      <c r="B2" s="172"/>
      <c r="C2" s="172"/>
      <c r="D2" s="172"/>
      <c r="E2" s="172"/>
      <c r="F2" s="264" t="s">
        <v>166</v>
      </c>
    </row>
    <row r="3" spans="1:6" s="62" customFormat="1" ht="38.25" customHeight="1">
      <c r="A3" s="1409" t="s">
        <v>740</v>
      </c>
      <c r="B3" s="231" t="s">
        <v>679</v>
      </c>
      <c r="C3" s="209" t="s">
        <v>193</v>
      </c>
      <c r="D3" s="1314" t="s">
        <v>194</v>
      </c>
      <c r="E3" s="1314" t="s">
        <v>195</v>
      </c>
      <c r="F3" s="1368" t="s">
        <v>720</v>
      </c>
    </row>
    <row r="4" spans="1:6" s="62" customFormat="1" ht="38.25" customHeight="1">
      <c r="A4" s="1367"/>
      <c r="B4" s="197" t="s">
        <v>686</v>
      </c>
      <c r="C4" s="870" t="s">
        <v>189</v>
      </c>
      <c r="D4" s="197" t="s">
        <v>190</v>
      </c>
      <c r="E4" s="197" t="s">
        <v>191</v>
      </c>
      <c r="F4" s="1370"/>
    </row>
    <row r="5" spans="1:6" s="39" customFormat="1" ht="30.75" customHeight="1">
      <c r="A5" s="403" t="s">
        <v>1215</v>
      </c>
      <c r="B5" s="763">
        <v>166</v>
      </c>
      <c r="C5" s="764">
        <v>154</v>
      </c>
      <c r="D5" s="1182">
        <v>12</v>
      </c>
      <c r="E5" s="63" t="s">
        <v>776</v>
      </c>
      <c r="F5" s="517" t="s">
        <v>549</v>
      </c>
    </row>
    <row r="6" spans="1:6" s="39" customFormat="1" ht="30.75" customHeight="1">
      <c r="A6" s="255" t="s">
        <v>829</v>
      </c>
      <c r="B6" s="765">
        <v>45</v>
      </c>
      <c r="C6" s="766">
        <v>24</v>
      </c>
      <c r="D6" s="1183">
        <v>21</v>
      </c>
      <c r="E6" s="63" t="s">
        <v>776</v>
      </c>
      <c r="F6" s="518" t="s">
        <v>569</v>
      </c>
    </row>
    <row r="7" spans="1:6" s="39" customFormat="1" ht="30.75" customHeight="1">
      <c r="A7" s="403" t="s">
        <v>1216</v>
      </c>
      <c r="B7" s="763">
        <v>133</v>
      </c>
      <c r="C7" s="764">
        <v>118</v>
      </c>
      <c r="D7" s="1182">
        <v>15</v>
      </c>
      <c r="E7" s="63" t="s">
        <v>776</v>
      </c>
      <c r="F7" s="518" t="s">
        <v>550</v>
      </c>
    </row>
    <row r="8" spans="1:6" s="39" customFormat="1" ht="30.75" customHeight="1">
      <c r="A8" s="255" t="s">
        <v>831</v>
      </c>
      <c r="B8" s="765">
        <v>26</v>
      </c>
      <c r="C8" s="766">
        <v>19</v>
      </c>
      <c r="D8" s="1183">
        <v>7</v>
      </c>
      <c r="E8" s="63" t="s">
        <v>776</v>
      </c>
      <c r="F8" s="518" t="s">
        <v>570</v>
      </c>
    </row>
    <row r="9" spans="1:6" s="39" customFormat="1" ht="30.75" customHeight="1">
      <c r="A9" s="403" t="s">
        <v>1217</v>
      </c>
      <c r="B9" s="763">
        <v>84</v>
      </c>
      <c r="C9" s="764">
        <v>77</v>
      </c>
      <c r="D9" s="1182">
        <v>7</v>
      </c>
      <c r="E9" s="63" t="s">
        <v>776</v>
      </c>
      <c r="F9" s="518" t="s">
        <v>551</v>
      </c>
    </row>
    <row r="10" spans="1:6" s="39" customFormat="1" ht="30.75" customHeight="1">
      <c r="A10" s="255" t="s">
        <v>833</v>
      </c>
      <c r="B10" s="765">
        <v>17</v>
      </c>
      <c r="C10" s="766">
        <v>13</v>
      </c>
      <c r="D10" s="1183">
        <v>4</v>
      </c>
      <c r="E10" s="63" t="s">
        <v>776</v>
      </c>
      <c r="F10" s="518" t="s">
        <v>571</v>
      </c>
    </row>
    <row r="11" spans="1:6" s="242" customFormat="1" ht="30.75" customHeight="1">
      <c r="A11" s="254" t="s">
        <v>1210</v>
      </c>
      <c r="B11" s="767">
        <v>113</v>
      </c>
      <c r="C11" s="768">
        <v>106</v>
      </c>
      <c r="D11" s="1184">
        <v>7</v>
      </c>
      <c r="E11" s="63" t="s">
        <v>776</v>
      </c>
      <c r="F11" s="518" t="s">
        <v>552</v>
      </c>
    </row>
    <row r="12" spans="1:98" s="284" customFormat="1" ht="30.75" customHeight="1">
      <c r="A12" s="255" t="s">
        <v>1374</v>
      </c>
      <c r="B12" s="769">
        <f>SUM(C12:E12)</f>
        <v>20</v>
      </c>
      <c r="C12" s="769">
        <v>19</v>
      </c>
      <c r="D12" s="1185">
        <v>1</v>
      </c>
      <c r="E12" s="63" t="s">
        <v>776</v>
      </c>
      <c r="F12" s="518" t="s">
        <v>572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</row>
    <row r="13" spans="1:6" s="242" customFormat="1" ht="30.75" customHeight="1">
      <c r="A13" s="32" t="s">
        <v>721</v>
      </c>
      <c r="B13" s="768">
        <v>143</v>
      </c>
      <c r="C13" s="768">
        <v>143</v>
      </c>
      <c r="D13" s="34" t="s">
        <v>776</v>
      </c>
      <c r="E13" s="34" t="s">
        <v>776</v>
      </c>
      <c r="F13" s="72" t="s">
        <v>721</v>
      </c>
    </row>
    <row r="14" spans="1:6" s="243" customFormat="1" ht="30.75" customHeight="1">
      <c r="A14" s="249" t="s">
        <v>698</v>
      </c>
      <c r="B14" s="770">
        <f>SUM(C14:E14)</f>
        <v>154</v>
      </c>
      <c r="C14" s="770">
        <v>120</v>
      </c>
      <c r="D14" s="1186">
        <v>34</v>
      </c>
      <c r="E14" s="335" t="s">
        <v>1373</v>
      </c>
      <c r="F14" s="326" t="s">
        <v>698</v>
      </c>
    </row>
    <row r="15" spans="1:6" s="62" customFormat="1" ht="18" customHeight="1">
      <c r="A15" s="1578" t="s">
        <v>1219</v>
      </c>
      <c r="B15" s="1578"/>
      <c r="C15" s="192"/>
      <c r="D15" s="192"/>
      <c r="E15" s="89"/>
      <c r="F15" s="352" t="s">
        <v>1218</v>
      </c>
    </row>
    <row r="16" s="22" customFormat="1" ht="13.5"/>
    <row r="17" s="22" customFormat="1" ht="13.5"/>
    <row r="18" s="23" customFormat="1" ht="12.75"/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</sheetData>
  <mergeCells count="4">
    <mergeCell ref="A1:F1"/>
    <mergeCell ref="A3:A4"/>
    <mergeCell ref="F3:F4"/>
    <mergeCell ref="A15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7">
      <selection activeCell="F7" sqref="F7"/>
    </sheetView>
  </sheetViews>
  <sheetFormatPr defaultColWidth="9.140625" defaultRowHeight="12.75"/>
  <cols>
    <col min="1" max="1" width="16.28125" style="80" customWidth="1"/>
    <col min="2" max="2" width="14.8515625" style="80" customWidth="1"/>
    <col min="3" max="3" width="13.8515625" style="80" customWidth="1"/>
    <col min="4" max="4" width="14.00390625" style="80" customWidth="1"/>
    <col min="5" max="8" width="13.7109375" style="80" customWidth="1"/>
    <col min="9" max="9" width="18.8515625" style="80" customWidth="1"/>
    <col min="10" max="16384" width="9.140625" style="80" customWidth="1"/>
  </cols>
  <sheetData>
    <row r="1" spans="1:9" s="2" customFormat="1" ht="32.25" customHeight="1">
      <c r="A1" s="1452" t="s">
        <v>205</v>
      </c>
      <c r="B1" s="1452"/>
      <c r="C1" s="1452"/>
      <c r="D1" s="1452"/>
      <c r="E1" s="1452"/>
      <c r="F1" s="1452"/>
      <c r="G1" s="1452"/>
      <c r="H1" s="1452"/>
      <c r="I1" s="1452"/>
    </row>
    <row r="2" spans="1:9" s="6" customFormat="1" ht="18" customHeight="1">
      <c r="A2" s="190" t="s">
        <v>206</v>
      </c>
      <c r="B2" s="172"/>
      <c r="C2" s="172"/>
      <c r="D2" s="172"/>
      <c r="E2" s="172"/>
      <c r="F2" s="172"/>
      <c r="G2" s="172"/>
      <c r="I2" s="228" t="s">
        <v>196</v>
      </c>
    </row>
    <row r="3" spans="1:9" s="62" customFormat="1" ht="29.25" customHeight="1">
      <c r="A3" s="1409" t="s">
        <v>561</v>
      </c>
      <c r="B3" s="1546" t="s">
        <v>979</v>
      </c>
      <c r="C3" s="1496"/>
      <c r="D3" s="1497"/>
      <c r="E3" s="1546" t="s">
        <v>980</v>
      </c>
      <c r="F3" s="1497"/>
      <c r="G3" s="1546" t="s">
        <v>981</v>
      </c>
      <c r="H3" s="1496"/>
      <c r="I3" s="1368" t="s">
        <v>554</v>
      </c>
    </row>
    <row r="4" spans="1:9" s="62" customFormat="1" ht="29.25" customHeight="1">
      <c r="A4" s="1485"/>
      <c r="B4" s="1371" t="s">
        <v>197</v>
      </c>
      <c r="C4" s="1354"/>
      <c r="D4" s="1367"/>
      <c r="E4" s="1370" t="s">
        <v>198</v>
      </c>
      <c r="F4" s="1367"/>
      <c r="G4" s="1370" t="s">
        <v>199</v>
      </c>
      <c r="H4" s="1354"/>
      <c r="I4" s="1369"/>
    </row>
    <row r="5" spans="1:9" s="62" customFormat="1" ht="29.25" customHeight="1">
      <c r="A5" s="1485"/>
      <c r="B5" s="236" t="s">
        <v>211</v>
      </c>
      <c r="C5" s="234" t="s">
        <v>200</v>
      </c>
      <c r="D5" s="236" t="s">
        <v>982</v>
      </c>
      <c r="E5" s="236" t="s">
        <v>983</v>
      </c>
      <c r="F5" s="236" t="s">
        <v>982</v>
      </c>
      <c r="G5" s="231" t="s">
        <v>984</v>
      </c>
      <c r="H5" s="1289" t="s">
        <v>982</v>
      </c>
      <c r="I5" s="1369"/>
    </row>
    <row r="6" spans="1:9" s="62" customFormat="1" ht="29.25" customHeight="1">
      <c r="A6" s="1410"/>
      <c r="B6" s="197" t="s">
        <v>843</v>
      </c>
      <c r="C6" s="870" t="s">
        <v>201</v>
      </c>
      <c r="D6" s="197" t="s">
        <v>202</v>
      </c>
      <c r="E6" s="197" t="s">
        <v>203</v>
      </c>
      <c r="F6" s="197" t="s">
        <v>202</v>
      </c>
      <c r="G6" s="197" t="s">
        <v>204</v>
      </c>
      <c r="H6" s="216" t="s">
        <v>202</v>
      </c>
      <c r="I6" s="1370"/>
    </row>
    <row r="7" spans="1:9" s="29" customFormat="1" ht="27" customHeight="1">
      <c r="A7" s="403" t="s">
        <v>1215</v>
      </c>
      <c r="B7" s="285" t="s">
        <v>776</v>
      </c>
      <c r="C7" s="286" t="s">
        <v>712</v>
      </c>
      <c r="D7" s="286" t="s">
        <v>776</v>
      </c>
      <c r="E7" s="286" t="s">
        <v>712</v>
      </c>
      <c r="F7" s="286" t="s">
        <v>712</v>
      </c>
      <c r="G7" s="286" t="s">
        <v>712</v>
      </c>
      <c r="H7" s="367" t="s">
        <v>712</v>
      </c>
      <c r="I7" s="517" t="s">
        <v>549</v>
      </c>
    </row>
    <row r="8" spans="1:9" s="29" customFormat="1" ht="27" customHeight="1">
      <c r="A8" s="255" t="s">
        <v>829</v>
      </c>
      <c r="B8" s="285">
        <v>3</v>
      </c>
      <c r="C8" s="286" t="s">
        <v>712</v>
      </c>
      <c r="D8" s="286">
        <v>161360</v>
      </c>
      <c r="E8" s="286" t="s">
        <v>712</v>
      </c>
      <c r="F8" s="286" t="s">
        <v>712</v>
      </c>
      <c r="G8" s="286" t="s">
        <v>712</v>
      </c>
      <c r="H8" s="368" t="s">
        <v>712</v>
      </c>
      <c r="I8" s="518" t="s">
        <v>569</v>
      </c>
    </row>
    <row r="9" spans="1:9" s="29" customFormat="1" ht="27" customHeight="1">
      <c r="A9" s="403" t="s">
        <v>1216</v>
      </c>
      <c r="B9" s="285" t="s">
        <v>776</v>
      </c>
      <c r="C9" s="286" t="s">
        <v>712</v>
      </c>
      <c r="D9" s="286" t="s">
        <v>776</v>
      </c>
      <c r="E9" s="286" t="s">
        <v>712</v>
      </c>
      <c r="F9" s="286" t="s">
        <v>712</v>
      </c>
      <c r="G9" s="286" t="s">
        <v>712</v>
      </c>
      <c r="H9" s="368" t="s">
        <v>712</v>
      </c>
      <c r="I9" s="518" t="s">
        <v>550</v>
      </c>
    </row>
    <row r="10" spans="1:9" s="29" customFormat="1" ht="27" customHeight="1">
      <c r="A10" s="255" t="s">
        <v>831</v>
      </c>
      <c r="B10" s="285">
        <v>1</v>
      </c>
      <c r="C10" s="286"/>
      <c r="D10" s="286">
        <v>53525</v>
      </c>
      <c r="E10" s="286"/>
      <c r="F10" s="286"/>
      <c r="G10" s="286"/>
      <c r="H10" s="368"/>
      <c r="I10" s="518" t="s">
        <v>570</v>
      </c>
    </row>
    <row r="11" spans="1:9" s="29" customFormat="1" ht="27" customHeight="1">
      <c r="A11" s="403" t="s">
        <v>1217</v>
      </c>
      <c r="B11" s="285" t="s">
        <v>776</v>
      </c>
      <c r="C11" s="286" t="s">
        <v>712</v>
      </c>
      <c r="D11" s="286" t="s">
        <v>776</v>
      </c>
      <c r="E11" s="286" t="s">
        <v>712</v>
      </c>
      <c r="F11" s="286" t="s">
        <v>712</v>
      </c>
      <c r="G11" s="286" t="s">
        <v>712</v>
      </c>
      <c r="H11" s="368" t="s">
        <v>712</v>
      </c>
      <c r="I11" s="518" t="s">
        <v>551</v>
      </c>
    </row>
    <row r="12" spans="1:9" s="29" customFormat="1" ht="27" customHeight="1">
      <c r="A12" s="255" t="s">
        <v>833</v>
      </c>
      <c r="B12" s="285">
        <v>1</v>
      </c>
      <c r="C12" s="287">
        <v>0</v>
      </c>
      <c r="D12" s="287">
        <v>53555</v>
      </c>
      <c r="E12" s="287">
        <v>0</v>
      </c>
      <c r="F12" s="287">
        <v>0</v>
      </c>
      <c r="G12" s="287">
        <v>0</v>
      </c>
      <c r="H12" s="369">
        <v>0</v>
      </c>
      <c r="I12" s="518" t="s">
        <v>571</v>
      </c>
    </row>
    <row r="13" spans="1:9" s="29" customFormat="1" ht="27" customHeight="1">
      <c r="A13" s="254" t="s">
        <v>1210</v>
      </c>
      <c r="B13" s="285" t="s">
        <v>776</v>
      </c>
      <c r="C13" s="286" t="s">
        <v>712</v>
      </c>
      <c r="D13" s="286" t="s">
        <v>776</v>
      </c>
      <c r="E13" s="286" t="s">
        <v>712</v>
      </c>
      <c r="F13" s="286" t="s">
        <v>712</v>
      </c>
      <c r="G13" s="286" t="s">
        <v>712</v>
      </c>
      <c r="H13" s="368" t="s">
        <v>712</v>
      </c>
      <c r="I13" s="518" t="s">
        <v>552</v>
      </c>
    </row>
    <row r="14" spans="1:9" s="29" customFormat="1" ht="27" customHeight="1">
      <c r="A14" s="255" t="s">
        <v>1374</v>
      </c>
      <c r="B14" s="285">
        <v>0.5</v>
      </c>
      <c r="C14" s="287">
        <v>0</v>
      </c>
      <c r="D14" s="287">
        <v>40230</v>
      </c>
      <c r="E14" s="287">
        <v>0</v>
      </c>
      <c r="F14" s="287">
        <v>0</v>
      </c>
      <c r="G14" s="287">
        <v>0</v>
      </c>
      <c r="H14" s="369">
        <v>0</v>
      </c>
      <c r="I14" s="518" t="s">
        <v>572</v>
      </c>
    </row>
    <row r="15" spans="1:9" s="242" customFormat="1" ht="27" customHeight="1">
      <c r="A15" s="288" t="s">
        <v>721</v>
      </c>
      <c r="B15" s="289">
        <v>1</v>
      </c>
      <c r="C15" s="290">
        <v>0</v>
      </c>
      <c r="D15" s="291">
        <v>79169</v>
      </c>
      <c r="E15" s="290">
        <v>0</v>
      </c>
      <c r="F15" s="290">
        <v>0</v>
      </c>
      <c r="G15" s="290">
        <v>0</v>
      </c>
      <c r="H15" s="315">
        <v>0</v>
      </c>
      <c r="I15" s="292" t="s">
        <v>721</v>
      </c>
    </row>
    <row r="16" spans="1:9" s="243" customFormat="1" ht="27" customHeight="1">
      <c r="A16" s="363" t="s">
        <v>698</v>
      </c>
      <c r="B16" s="364">
        <v>0.5</v>
      </c>
      <c r="C16" s="365">
        <v>0</v>
      </c>
      <c r="D16" s="366">
        <v>40500</v>
      </c>
      <c r="E16" s="365">
        <v>0</v>
      </c>
      <c r="F16" s="365">
        <v>0</v>
      </c>
      <c r="G16" s="365">
        <v>0</v>
      </c>
      <c r="H16" s="370">
        <v>0</v>
      </c>
      <c r="I16" s="371" t="s">
        <v>698</v>
      </c>
    </row>
    <row r="17" spans="1:9" s="29" customFormat="1" ht="18" customHeight="1">
      <c r="A17" s="20" t="s">
        <v>978</v>
      </c>
      <c r="B17" s="168"/>
      <c r="C17" s="168"/>
      <c r="D17" s="168"/>
      <c r="E17" s="168"/>
      <c r="F17" s="168"/>
      <c r="H17" s="139"/>
      <c r="I17" s="139" t="s">
        <v>1184</v>
      </c>
    </row>
    <row r="18" s="22" customFormat="1" ht="13.5"/>
    <row r="19" s="22" customFormat="1" ht="13.5"/>
    <row r="20" s="22" customFormat="1" ht="13.5"/>
  </sheetData>
  <mergeCells count="9">
    <mergeCell ref="B4:D4"/>
    <mergeCell ref="E4:F4"/>
    <mergeCell ref="G4:H4"/>
    <mergeCell ref="A1:I1"/>
    <mergeCell ref="B3:D3"/>
    <mergeCell ref="E3:F3"/>
    <mergeCell ref="G3:H3"/>
    <mergeCell ref="A3:A6"/>
    <mergeCell ref="I3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0">
      <selection activeCell="H8" sqref="H8"/>
    </sheetView>
  </sheetViews>
  <sheetFormatPr defaultColWidth="9.140625" defaultRowHeight="12.75"/>
  <cols>
    <col min="1" max="1" width="16.57421875" style="24" customWidth="1"/>
    <col min="2" max="2" width="9.8515625" style="24" customWidth="1"/>
    <col min="3" max="3" width="9.7109375" style="24" customWidth="1"/>
    <col min="4" max="15" width="8.7109375" style="24" customWidth="1"/>
    <col min="16" max="16" width="15.140625" style="24" customWidth="1"/>
    <col min="17" max="16384" width="13.8515625" style="24" customWidth="1"/>
  </cols>
  <sheetData>
    <row r="1" spans="1:16" s="2" customFormat="1" ht="32.25" customHeight="1">
      <c r="A1" s="1452" t="s">
        <v>985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</row>
    <row r="2" spans="1:16" s="6" customFormat="1" ht="18" customHeight="1">
      <c r="A2" s="190" t="s">
        <v>986</v>
      </c>
      <c r="B2" s="190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O2" s="228"/>
      <c r="P2" s="228" t="s">
        <v>987</v>
      </c>
    </row>
    <row r="3" spans="1:16" s="62" customFormat="1" ht="28.5" customHeight="1">
      <c r="A3" s="1409" t="s">
        <v>988</v>
      </c>
      <c r="B3" s="1546" t="s">
        <v>734</v>
      </c>
      <c r="C3" s="1497"/>
      <c r="D3" s="1546" t="s">
        <v>989</v>
      </c>
      <c r="E3" s="1497"/>
      <c r="F3" s="1546" t="s">
        <v>990</v>
      </c>
      <c r="G3" s="1497"/>
      <c r="H3" s="1546" t="s">
        <v>991</v>
      </c>
      <c r="I3" s="1497"/>
      <c r="J3" s="1546" t="s">
        <v>992</v>
      </c>
      <c r="K3" s="1497"/>
      <c r="L3" s="1546" t="s">
        <v>993</v>
      </c>
      <c r="M3" s="1497"/>
      <c r="N3" s="1546" t="s">
        <v>933</v>
      </c>
      <c r="O3" s="1497"/>
      <c r="P3" s="1368" t="s">
        <v>735</v>
      </c>
    </row>
    <row r="4" spans="1:16" s="62" customFormat="1" ht="28.5" customHeight="1">
      <c r="A4" s="1366"/>
      <c r="B4" s="1370" t="s">
        <v>736</v>
      </c>
      <c r="C4" s="1367"/>
      <c r="D4" s="1371" t="s">
        <v>994</v>
      </c>
      <c r="E4" s="1367"/>
      <c r="F4" s="1371" t="s">
        <v>995</v>
      </c>
      <c r="G4" s="1367"/>
      <c r="H4" s="1370" t="s">
        <v>996</v>
      </c>
      <c r="I4" s="1367"/>
      <c r="J4" s="1371" t="s">
        <v>997</v>
      </c>
      <c r="K4" s="1367"/>
      <c r="L4" s="1370" t="s">
        <v>998</v>
      </c>
      <c r="M4" s="1367"/>
      <c r="N4" s="1370" t="s">
        <v>999</v>
      </c>
      <c r="O4" s="1367"/>
      <c r="P4" s="1369"/>
    </row>
    <row r="5" spans="1:16" s="62" customFormat="1" ht="28.5" customHeight="1">
      <c r="A5" s="1366"/>
      <c r="B5" s="231" t="s">
        <v>1000</v>
      </c>
      <c r="C5" s="231" t="s">
        <v>1001</v>
      </c>
      <c r="D5" s="231" t="s">
        <v>1000</v>
      </c>
      <c r="E5" s="231" t="s">
        <v>1001</v>
      </c>
      <c r="F5" s="231" t="s">
        <v>1000</v>
      </c>
      <c r="G5" s="231" t="s">
        <v>1001</v>
      </c>
      <c r="H5" s="231" t="s">
        <v>1000</v>
      </c>
      <c r="I5" s="231" t="s">
        <v>1001</v>
      </c>
      <c r="J5" s="231" t="s">
        <v>1000</v>
      </c>
      <c r="K5" s="231" t="s">
        <v>1001</v>
      </c>
      <c r="L5" s="231" t="s">
        <v>1000</v>
      </c>
      <c r="M5" s="231" t="s">
        <v>1001</v>
      </c>
      <c r="N5" s="231" t="s">
        <v>1000</v>
      </c>
      <c r="O5" s="231" t="s">
        <v>1001</v>
      </c>
      <c r="P5" s="1369"/>
    </row>
    <row r="6" spans="1:16" s="62" customFormat="1" ht="28.5" customHeight="1">
      <c r="A6" s="1367"/>
      <c r="B6" s="197" t="s">
        <v>1002</v>
      </c>
      <c r="C6" s="197" t="s">
        <v>1003</v>
      </c>
      <c r="D6" s="197" t="s">
        <v>1002</v>
      </c>
      <c r="E6" s="197" t="s">
        <v>1003</v>
      </c>
      <c r="F6" s="197" t="s">
        <v>1002</v>
      </c>
      <c r="G6" s="197" t="s">
        <v>1003</v>
      </c>
      <c r="H6" s="197" t="s">
        <v>1002</v>
      </c>
      <c r="I6" s="197" t="s">
        <v>1003</v>
      </c>
      <c r="J6" s="197" t="s">
        <v>1002</v>
      </c>
      <c r="K6" s="197" t="s">
        <v>1003</v>
      </c>
      <c r="L6" s="197" t="s">
        <v>1002</v>
      </c>
      <c r="M6" s="197" t="s">
        <v>1003</v>
      </c>
      <c r="N6" s="197" t="s">
        <v>1002</v>
      </c>
      <c r="O6" s="197" t="s">
        <v>1003</v>
      </c>
      <c r="P6" s="1370"/>
    </row>
    <row r="7" spans="1:16" s="65" customFormat="1" ht="35.25" customHeight="1">
      <c r="A7" s="403" t="s">
        <v>1215</v>
      </c>
      <c r="B7" s="511">
        <v>6</v>
      </c>
      <c r="C7" s="511">
        <v>14.1</v>
      </c>
      <c r="D7" s="511">
        <v>2</v>
      </c>
      <c r="E7" s="511">
        <v>10</v>
      </c>
      <c r="F7" s="293" t="s">
        <v>712</v>
      </c>
      <c r="G7" s="293" t="s">
        <v>712</v>
      </c>
      <c r="H7" s="293" t="s">
        <v>712</v>
      </c>
      <c r="I7" s="293" t="s">
        <v>712</v>
      </c>
      <c r="J7" s="293" t="s">
        <v>712</v>
      </c>
      <c r="K7" s="293" t="s">
        <v>712</v>
      </c>
      <c r="L7" s="293" t="s">
        <v>712</v>
      </c>
      <c r="M7" s="293" t="s">
        <v>712</v>
      </c>
      <c r="N7" s="511">
        <v>4</v>
      </c>
      <c r="O7" s="776">
        <v>4.1</v>
      </c>
      <c r="P7" s="476" t="s">
        <v>549</v>
      </c>
    </row>
    <row r="8" spans="1:16" s="201" customFormat="1" ht="35.25" customHeight="1">
      <c r="A8" s="255" t="s">
        <v>829</v>
      </c>
      <c r="B8" s="771">
        <v>22</v>
      </c>
      <c r="C8" s="771">
        <v>67.2</v>
      </c>
      <c r="D8" s="772">
        <v>12</v>
      </c>
      <c r="E8" s="772">
        <v>60</v>
      </c>
      <c r="F8" s="293" t="s">
        <v>712</v>
      </c>
      <c r="G8" s="293" t="s">
        <v>712</v>
      </c>
      <c r="H8" s="293" t="s">
        <v>712</v>
      </c>
      <c r="I8" s="293" t="s">
        <v>712</v>
      </c>
      <c r="J8" s="293" t="s">
        <v>712</v>
      </c>
      <c r="K8" s="293" t="s">
        <v>712</v>
      </c>
      <c r="L8" s="293" t="s">
        <v>712</v>
      </c>
      <c r="M8" s="293" t="s">
        <v>712</v>
      </c>
      <c r="N8" s="772">
        <v>10</v>
      </c>
      <c r="O8" s="777">
        <v>7.2</v>
      </c>
      <c r="P8" s="668" t="s">
        <v>569</v>
      </c>
    </row>
    <row r="9" spans="1:16" s="65" customFormat="1" ht="35.25" customHeight="1">
      <c r="A9" s="403" t="s">
        <v>1216</v>
      </c>
      <c r="B9" s="773">
        <f>SUM(D9,F9,H9,J9,N9)</f>
        <v>8</v>
      </c>
      <c r="C9" s="511">
        <f>SUM(E9,G9,I9,K9,O9)</f>
        <v>5.4</v>
      </c>
      <c r="D9" s="293" t="s">
        <v>712</v>
      </c>
      <c r="E9" s="293" t="s">
        <v>712</v>
      </c>
      <c r="F9" s="293" t="s">
        <v>712</v>
      </c>
      <c r="G9" s="293" t="s">
        <v>712</v>
      </c>
      <c r="H9" s="293" t="s">
        <v>712</v>
      </c>
      <c r="I9" s="293" t="s">
        <v>712</v>
      </c>
      <c r="J9" s="293" t="s">
        <v>712</v>
      </c>
      <c r="K9" s="293" t="s">
        <v>712</v>
      </c>
      <c r="L9" s="293" t="s">
        <v>712</v>
      </c>
      <c r="M9" s="293" t="s">
        <v>712</v>
      </c>
      <c r="N9" s="511">
        <v>8</v>
      </c>
      <c r="O9" s="778">
        <v>5.4</v>
      </c>
      <c r="P9" s="668" t="s">
        <v>550</v>
      </c>
    </row>
    <row r="10" spans="1:16" s="201" customFormat="1" ht="35.25" customHeight="1">
      <c r="A10" s="255" t="s">
        <v>831</v>
      </c>
      <c r="B10" s="771">
        <v>19</v>
      </c>
      <c r="C10" s="771">
        <v>56.2</v>
      </c>
      <c r="D10" s="772">
        <v>10</v>
      </c>
      <c r="E10" s="772">
        <v>50</v>
      </c>
      <c r="F10" s="293" t="s">
        <v>712</v>
      </c>
      <c r="G10" s="293" t="s">
        <v>712</v>
      </c>
      <c r="H10" s="293" t="s">
        <v>712</v>
      </c>
      <c r="I10" s="293" t="s">
        <v>712</v>
      </c>
      <c r="J10" s="293" t="s">
        <v>712</v>
      </c>
      <c r="K10" s="293" t="s">
        <v>712</v>
      </c>
      <c r="L10" s="293" t="s">
        <v>712</v>
      </c>
      <c r="M10" s="293" t="s">
        <v>712</v>
      </c>
      <c r="N10" s="772">
        <v>9</v>
      </c>
      <c r="O10" s="777">
        <v>6.2</v>
      </c>
      <c r="P10" s="668" t="s">
        <v>570</v>
      </c>
    </row>
    <row r="11" spans="1:16" s="65" customFormat="1" ht="35.25" customHeight="1">
      <c r="A11" s="403" t="s">
        <v>1217</v>
      </c>
      <c r="B11" s="773">
        <v>7.5</v>
      </c>
      <c r="C11" s="511">
        <v>5.1</v>
      </c>
      <c r="D11" s="293" t="s">
        <v>712</v>
      </c>
      <c r="E11" s="293" t="s">
        <v>712</v>
      </c>
      <c r="F11" s="293" t="s">
        <v>712</v>
      </c>
      <c r="G11" s="293" t="s">
        <v>712</v>
      </c>
      <c r="H11" s="293" t="s">
        <v>712</v>
      </c>
      <c r="I11" s="293" t="s">
        <v>712</v>
      </c>
      <c r="J11" s="293" t="s">
        <v>712</v>
      </c>
      <c r="K11" s="293" t="s">
        <v>712</v>
      </c>
      <c r="L11" s="293" t="s">
        <v>712</v>
      </c>
      <c r="M11" s="293" t="s">
        <v>712</v>
      </c>
      <c r="N11" s="511">
        <v>7.5</v>
      </c>
      <c r="O11" s="778">
        <v>5.1</v>
      </c>
      <c r="P11" s="668" t="s">
        <v>551</v>
      </c>
    </row>
    <row r="12" spans="1:16" s="201" customFormat="1" ht="35.25" customHeight="1">
      <c r="A12" s="255" t="s">
        <v>833</v>
      </c>
      <c r="B12" s="771">
        <v>17</v>
      </c>
      <c r="C12" s="771">
        <v>52</v>
      </c>
      <c r="D12" s="772">
        <v>9</v>
      </c>
      <c r="E12" s="772">
        <v>45</v>
      </c>
      <c r="F12" s="293" t="s">
        <v>712</v>
      </c>
      <c r="G12" s="293" t="s">
        <v>712</v>
      </c>
      <c r="H12" s="293" t="s">
        <v>712</v>
      </c>
      <c r="I12" s="293" t="s">
        <v>712</v>
      </c>
      <c r="J12" s="293" t="s">
        <v>712</v>
      </c>
      <c r="K12" s="293" t="s">
        <v>712</v>
      </c>
      <c r="L12" s="293" t="s">
        <v>712</v>
      </c>
      <c r="M12" s="293" t="s">
        <v>712</v>
      </c>
      <c r="N12" s="772">
        <v>8</v>
      </c>
      <c r="O12" s="777">
        <v>7</v>
      </c>
      <c r="P12" s="668" t="s">
        <v>571</v>
      </c>
    </row>
    <row r="13" spans="1:16" s="35" customFormat="1" ht="35.25" customHeight="1">
      <c r="A13" s="254" t="s">
        <v>1210</v>
      </c>
      <c r="B13" s="774">
        <v>3</v>
      </c>
      <c r="C13" s="512">
        <v>0.4</v>
      </c>
      <c r="D13" s="293" t="s">
        <v>712</v>
      </c>
      <c r="E13" s="293" t="s">
        <v>712</v>
      </c>
      <c r="F13" s="293" t="s">
        <v>712</v>
      </c>
      <c r="G13" s="293" t="s">
        <v>712</v>
      </c>
      <c r="H13" s="293" t="s">
        <v>712</v>
      </c>
      <c r="I13" s="293" t="s">
        <v>712</v>
      </c>
      <c r="J13" s="293" t="s">
        <v>712</v>
      </c>
      <c r="K13" s="293" t="s">
        <v>712</v>
      </c>
      <c r="L13" s="293" t="s">
        <v>712</v>
      </c>
      <c r="M13" s="293" t="s">
        <v>712</v>
      </c>
      <c r="N13" s="512">
        <v>3</v>
      </c>
      <c r="O13" s="779">
        <v>0.4</v>
      </c>
      <c r="P13" s="668" t="s">
        <v>552</v>
      </c>
    </row>
    <row r="14" spans="1:16" s="296" customFormat="1" ht="35.25" customHeight="1">
      <c r="A14" s="255" t="s">
        <v>1374</v>
      </c>
      <c r="B14" s="775">
        <v>23</v>
      </c>
      <c r="C14" s="775">
        <v>64.52</v>
      </c>
      <c r="D14" s="775">
        <v>11</v>
      </c>
      <c r="E14" s="775">
        <v>53</v>
      </c>
      <c r="F14" s="294" t="s">
        <v>940</v>
      </c>
      <c r="G14" s="294" t="s">
        <v>940</v>
      </c>
      <c r="H14" s="295" t="s">
        <v>712</v>
      </c>
      <c r="I14" s="295" t="s">
        <v>712</v>
      </c>
      <c r="J14" s="293" t="s">
        <v>712</v>
      </c>
      <c r="K14" s="293" t="s">
        <v>712</v>
      </c>
      <c r="L14" s="293" t="s">
        <v>712</v>
      </c>
      <c r="M14" s="295"/>
      <c r="N14" s="780">
        <v>12</v>
      </c>
      <c r="O14" s="781">
        <v>11.52</v>
      </c>
      <c r="P14" s="668" t="s">
        <v>572</v>
      </c>
    </row>
    <row r="15" spans="1:16" s="36" customFormat="1" ht="35.25" customHeight="1">
      <c r="A15" s="32" t="s">
        <v>727</v>
      </c>
      <c r="B15" s="512">
        <v>24</v>
      </c>
      <c r="C15" s="512">
        <v>38</v>
      </c>
      <c r="D15" s="512">
        <v>6</v>
      </c>
      <c r="E15" s="512">
        <v>28</v>
      </c>
      <c r="F15" s="294" t="s">
        <v>940</v>
      </c>
      <c r="G15" s="294" t="s">
        <v>940</v>
      </c>
      <c r="H15" s="294" t="s">
        <v>940</v>
      </c>
      <c r="I15" s="294" t="s">
        <v>940</v>
      </c>
      <c r="J15" s="294" t="s">
        <v>940</v>
      </c>
      <c r="K15" s="294" t="s">
        <v>940</v>
      </c>
      <c r="L15" s="294" t="s">
        <v>940</v>
      </c>
      <c r="M15" s="294" t="s">
        <v>940</v>
      </c>
      <c r="N15" s="512">
        <v>18</v>
      </c>
      <c r="O15" s="779">
        <v>10</v>
      </c>
      <c r="P15" s="35" t="s">
        <v>727</v>
      </c>
    </row>
    <row r="16" spans="1:16" s="102" customFormat="1" ht="35.25" customHeight="1">
      <c r="A16" s="249" t="s">
        <v>729</v>
      </c>
      <c r="B16" s="513">
        <f>SUM(D16,F16,H16,J16,L16,N16)</f>
        <v>21</v>
      </c>
      <c r="C16" s="513">
        <f>SUM(E16,G16,I16,K16,M16,O16)</f>
        <v>69</v>
      </c>
      <c r="D16" s="513">
        <v>13</v>
      </c>
      <c r="E16" s="513">
        <v>63</v>
      </c>
      <c r="F16" s="372" t="s">
        <v>941</v>
      </c>
      <c r="G16" s="372" t="s">
        <v>941</v>
      </c>
      <c r="H16" s="372" t="s">
        <v>941</v>
      </c>
      <c r="I16" s="372" t="s">
        <v>941</v>
      </c>
      <c r="J16" s="372" t="s">
        <v>941</v>
      </c>
      <c r="K16" s="372" t="s">
        <v>941</v>
      </c>
      <c r="L16" s="372" t="s">
        <v>941</v>
      </c>
      <c r="M16" s="372" t="s">
        <v>941</v>
      </c>
      <c r="N16" s="513">
        <v>8</v>
      </c>
      <c r="O16" s="782">
        <v>6</v>
      </c>
      <c r="P16" s="325" t="s">
        <v>729</v>
      </c>
    </row>
    <row r="17" spans="1:16" s="62" customFormat="1" ht="18" customHeight="1">
      <c r="A17" s="189" t="s">
        <v>1185</v>
      </c>
      <c r="B17" s="191"/>
      <c r="I17" s="263"/>
      <c r="P17" s="263" t="s">
        <v>1186</v>
      </c>
    </row>
    <row r="18" s="22" customFormat="1" ht="13.5"/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</sheetData>
  <mergeCells count="17">
    <mergeCell ref="J4:K4"/>
    <mergeCell ref="L4:M4"/>
    <mergeCell ref="N4:O4"/>
    <mergeCell ref="B4:C4"/>
    <mergeCell ref="D4:E4"/>
    <mergeCell ref="F4:G4"/>
    <mergeCell ref="H4:I4"/>
    <mergeCell ref="A1:P1"/>
    <mergeCell ref="A3:A6"/>
    <mergeCell ref="B3:C3"/>
    <mergeCell ref="D3:E3"/>
    <mergeCell ref="F3:G3"/>
    <mergeCell ref="H3:I3"/>
    <mergeCell ref="J3:K3"/>
    <mergeCell ref="L3:M3"/>
    <mergeCell ref="N3:O3"/>
    <mergeCell ref="P3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workbookViewId="0" topLeftCell="A10">
      <selection activeCell="F26" sqref="F26"/>
    </sheetView>
  </sheetViews>
  <sheetFormatPr defaultColWidth="9.140625" defaultRowHeight="12.75"/>
  <cols>
    <col min="1" max="1" width="17.00390625" style="24" customWidth="1"/>
    <col min="2" max="4" width="11.140625" style="24" customWidth="1"/>
    <col min="5" max="5" width="10.421875" style="24" customWidth="1"/>
    <col min="6" max="6" width="11.140625" style="24" customWidth="1"/>
    <col min="7" max="7" width="11.421875" style="24" customWidth="1"/>
    <col min="8" max="10" width="11.28125" style="24" customWidth="1"/>
    <col min="11" max="11" width="14.8515625" style="24" customWidth="1"/>
    <col min="12" max="12" width="8.7109375" style="24" customWidth="1"/>
    <col min="13" max="13" width="11.140625" style="24" customWidth="1"/>
    <col min="14" max="14" width="7.421875" style="24" customWidth="1"/>
    <col min="15" max="15" width="8.7109375" style="24" customWidth="1"/>
    <col min="16" max="16" width="10.421875" style="24" customWidth="1"/>
    <col min="17" max="17" width="7.421875" style="24" customWidth="1"/>
    <col min="18" max="18" width="8.7109375" style="24" customWidth="1"/>
    <col min="19" max="19" width="10.00390625" style="24" customWidth="1"/>
    <col min="20" max="20" width="13.8515625" style="24" customWidth="1"/>
    <col min="21" max="16384" width="10.00390625" style="24" customWidth="1"/>
  </cols>
  <sheetData>
    <row r="1" spans="1:20" s="2" customFormat="1" ht="32.25" customHeight="1">
      <c r="A1" s="1452" t="s">
        <v>1004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"/>
      <c r="M1" s="1"/>
      <c r="N1" s="1"/>
      <c r="O1" s="1"/>
      <c r="P1" s="1"/>
      <c r="Q1" s="1"/>
      <c r="R1" s="1"/>
      <c r="S1" s="1"/>
      <c r="T1" s="1"/>
    </row>
    <row r="2" spans="1:11" s="6" customFormat="1" ht="15.75" customHeight="1">
      <c r="A2" s="190" t="s">
        <v>1005</v>
      </c>
      <c r="B2" s="190"/>
      <c r="C2" s="172"/>
      <c r="D2" s="172"/>
      <c r="E2" s="172"/>
      <c r="F2" s="172"/>
      <c r="G2" s="172"/>
      <c r="H2" s="172"/>
      <c r="I2" s="172"/>
      <c r="K2" s="228" t="s">
        <v>953</v>
      </c>
    </row>
    <row r="3" spans="1:11" s="62" customFormat="1" ht="12.75" customHeight="1">
      <c r="A3" s="1409" t="s">
        <v>733</v>
      </c>
      <c r="B3" s="1546" t="s">
        <v>1006</v>
      </c>
      <c r="C3" s="1496"/>
      <c r="D3" s="1497"/>
      <c r="E3" s="1546" t="s">
        <v>1007</v>
      </c>
      <c r="F3" s="1496"/>
      <c r="G3" s="1497"/>
      <c r="H3" s="1546" t="s">
        <v>1008</v>
      </c>
      <c r="I3" s="1496"/>
      <c r="J3" s="1497"/>
      <c r="K3" s="1546" t="s">
        <v>720</v>
      </c>
    </row>
    <row r="4" spans="1:11" s="62" customFormat="1" ht="12.75" customHeight="1">
      <c r="A4" s="1366"/>
      <c r="B4" s="1370" t="s">
        <v>736</v>
      </c>
      <c r="C4" s="1354"/>
      <c r="D4" s="1367"/>
      <c r="E4" s="1370" t="s">
        <v>1011</v>
      </c>
      <c r="F4" s="1354"/>
      <c r="G4" s="1367"/>
      <c r="H4" s="1371" t="s">
        <v>1012</v>
      </c>
      <c r="I4" s="1354"/>
      <c r="J4" s="1367"/>
      <c r="K4" s="1369"/>
    </row>
    <row r="5" spans="1:11" s="62" customFormat="1" ht="12.75" customHeight="1">
      <c r="A5" s="1366"/>
      <c r="B5" s="231" t="s">
        <v>1014</v>
      </c>
      <c r="C5" s="231" t="s">
        <v>1000</v>
      </c>
      <c r="D5" s="1315" t="s">
        <v>1015</v>
      </c>
      <c r="E5" s="231" t="s">
        <v>1014</v>
      </c>
      <c r="F5" s="231" t="s">
        <v>1000</v>
      </c>
      <c r="G5" s="1315" t="s">
        <v>1015</v>
      </c>
      <c r="H5" s="231" t="s">
        <v>1014</v>
      </c>
      <c r="I5" s="231" t="s">
        <v>1000</v>
      </c>
      <c r="J5" s="1315" t="s">
        <v>1015</v>
      </c>
      <c r="K5" s="1369"/>
    </row>
    <row r="6" spans="1:11" s="62" customFormat="1" ht="12.75" customHeight="1">
      <c r="A6" s="1366"/>
      <c r="B6" s="211"/>
      <c r="C6" s="211"/>
      <c r="D6" s="211" t="s">
        <v>1018</v>
      </c>
      <c r="E6" s="211"/>
      <c r="F6" s="211"/>
      <c r="G6" s="211" t="s">
        <v>1018</v>
      </c>
      <c r="H6" s="211"/>
      <c r="I6" s="211"/>
      <c r="J6" s="211" t="s">
        <v>1018</v>
      </c>
      <c r="K6" s="1369"/>
    </row>
    <row r="7" spans="1:11" s="62" customFormat="1" ht="12.75" customHeight="1">
      <c r="A7" s="1367"/>
      <c r="B7" s="197" t="s">
        <v>1019</v>
      </c>
      <c r="C7" s="197" t="s">
        <v>1002</v>
      </c>
      <c r="D7" s="197" t="s">
        <v>1020</v>
      </c>
      <c r="E7" s="197" t="s">
        <v>1019</v>
      </c>
      <c r="F7" s="197" t="s">
        <v>1002</v>
      </c>
      <c r="G7" s="197" t="s">
        <v>1020</v>
      </c>
      <c r="H7" s="197" t="s">
        <v>1019</v>
      </c>
      <c r="I7" s="197" t="s">
        <v>1002</v>
      </c>
      <c r="J7" s="197" t="s">
        <v>1020</v>
      </c>
      <c r="K7" s="1370"/>
    </row>
    <row r="8" spans="1:11" s="36" customFormat="1" ht="12" customHeight="1">
      <c r="A8" s="742" t="s">
        <v>1021</v>
      </c>
      <c r="B8" s="1175">
        <v>4</v>
      </c>
      <c r="C8" s="1189">
        <v>1.6</v>
      </c>
      <c r="D8" s="756">
        <v>8190</v>
      </c>
      <c r="E8" s="281" t="s">
        <v>712</v>
      </c>
      <c r="F8" s="281" t="s">
        <v>712</v>
      </c>
      <c r="G8" s="281" t="s">
        <v>712</v>
      </c>
      <c r="H8" s="1196">
        <v>3</v>
      </c>
      <c r="I8" s="1189">
        <v>0.9</v>
      </c>
      <c r="J8" s="756">
        <v>5540</v>
      </c>
      <c r="K8" s="530" t="s">
        <v>549</v>
      </c>
    </row>
    <row r="9" spans="1:11" s="262" customFormat="1" ht="12" customHeight="1">
      <c r="A9" s="743" t="s">
        <v>1022</v>
      </c>
      <c r="B9" s="1187">
        <v>4</v>
      </c>
      <c r="C9" s="1190">
        <v>2.59</v>
      </c>
      <c r="D9" s="784">
        <v>12430</v>
      </c>
      <c r="E9" s="281" t="s">
        <v>712</v>
      </c>
      <c r="F9" s="281" t="s">
        <v>712</v>
      </c>
      <c r="G9" s="281" t="s">
        <v>712</v>
      </c>
      <c r="H9" s="281">
        <v>2</v>
      </c>
      <c r="I9" s="1198">
        <v>2.08</v>
      </c>
      <c r="J9" s="783">
        <v>1486</v>
      </c>
      <c r="K9" s="531" t="s">
        <v>569</v>
      </c>
    </row>
    <row r="10" spans="1:11" s="36" customFormat="1" ht="12" customHeight="1">
      <c r="A10" s="742" t="s">
        <v>1023</v>
      </c>
      <c r="B10" s="1175">
        <v>4</v>
      </c>
      <c r="C10" s="1189">
        <v>1.54</v>
      </c>
      <c r="D10" s="785">
        <v>2020</v>
      </c>
      <c r="E10" s="281" t="s">
        <v>712</v>
      </c>
      <c r="F10" s="281" t="s">
        <v>712</v>
      </c>
      <c r="G10" s="281" t="s">
        <v>712</v>
      </c>
      <c r="H10" s="1196">
        <v>4</v>
      </c>
      <c r="I10" s="1189">
        <v>1.54</v>
      </c>
      <c r="J10" s="756">
        <v>2020</v>
      </c>
      <c r="K10" s="531" t="s">
        <v>550</v>
      </c>
    </row>
    <row r="11" spans="1:11" s="262" customFormat="1" ht="12" customHeight="1">
      <c r="A11" s="743" t="s">
        <v>1024</v>
      </c>
      <c r="B11" s="1187">
        <v>11</v>
      </c>
      <c r="C11" s="1190">
        <v>3.04</v>
      </c>
      <c r="D11" s="784">
        <v>8084</v>
      </c>
      <c r="E11" s="281" t="s">
        <v>712</v>
      </c>
      <c r="F11" s="281" t="s">
        <v>712</v>
      </c>
      <c r="G11" s="281" t="s">
        <v>712</v>
      </c>
      <c r="H11" s="281">
        <v>2</v>
      </c>
      <c r="I11" s="1198">
        <v>0.45</v>
      </c>
      <c r="J11" s="783">
        <v>451</v>
      </c>
      <c r="K11" s="531" t="s">
        <v>570</v>
      </c>
    </row>
    <row r="12" spans="1:11" s="36" customFormat="1" ht="12" customHeight="1">
      <c r="A12" s="742" t="s">
        <v>1025</v>
      </c>
      <c r="B12" s="1175">
        <v>7</v>
      </c>
      <c r="C12" s="1189">
        <v>6.3</v>
      </c>
      <c r="D12" s="785">
        <v>0</v>
      </c>
      <c r="E12" s="281" t="s">
        <v>712</v>
      </c>
      <c r="F12" s="281" t="s">
        <v>712</v>
      </c>
      <c r="G12" s="281" t="s">
        <v>712</v>
      </c>
      <c r="H12" s="1196">
        <v>1</v>
      </c>
      <c r="I12" s="1189">
        <v>0.5</v>
      </c>
      <c r="J12" s="756">
        <v>0</v>
      </c>
      <c r="K12" s="531" t="s">
        <v>551</v>
      </c>
    </row>
    <row r="13" spans="1:11" s="262" customFormat="1" ht="12" customHeight="1">
      <c r="A13" s="743" t="s">
        <v>1026</v>
      </c>
      <c r="B13" s="1187">
        <v>6</v>
      </c>
      <c r="C13" s="1190">
        <v>2.24</v>
      </c>
      <c r="D13" s="784">
        <v>6181</v>
      </c>
      <c r="E13" s="281" t="s">
        <v>712</v>
      </c>
      <c r="F13" s="281" t="s">
        <v>712</v>
      </c>
      <c r="G13" s="281" t="s">
        <v>712</v>
      </c>
      <c r="H13" s="281">
        <v>2</v>
      </c>
      <c r="I13" s="1198">
        <v>1.15</v>
      </c>
      <c r="J13" s="783">
        <v>2744</v>
      </c>
      <c r="K13" s="531" t="s">
        <v>571</v>
      </c>
    </row>
    <row r="14" spans="1:11" s="36" customFormat="1" ht="12" customHeight="1">
      <c r="A14" s="746" t="s">
        <v>1027</v>
      </c>
      <c r="B14" s="1188" t="s">
        <v>712</v>
      </c>
      <c r="C14" s="1191" t="s">
        <v>712</v>
      </c>
      <c r="D14" s="783" t="s">
        <v>952</v>
      </c>
      <c r="E14" s="281" t="s">
        <v>712</v>
      </c>
      <c r="F14" s="281" t="s">
        <v>712</v>
      </c>
      <c r="G14" s="281" t="s">
        <v>712</v>
      </c>
      <c r="H14" s="281" t="s">
        <v>712</v>
      </c>
      <c r="I14" s="1191" t="s">
        <v>712</v>
      </c>
      <c r="J14" s="783" t="s">
        <v>712</v>
      </c>
      <c r="K14" s="531" t="s">
        <v>552</v>
      </c>
    </row>
    <row r="15" spans="1:11" s="297" customFormat="1" ht="12" customHeight="1">
      <c r="A15" s="743" t="s">
        <v>1028</v>
      </c>
      <c r="B15" s="1188">
        <v>4</v>
      </c>
      <c r="C15" s="1192">
        <v>1.5</v>
      </c>
      <c r="D15" s="783">
        <v>300</v>
      </c>
      <c r="E15" s="281" t="s">
        <v>712</v>
      </c>
      <c r="F15" s="281" t="s">
        <v>712</v>
      </c>
      <c r="G15" s="281" t="s">
        <v>712</v>
      </c>
      <c r="H15" s="281">
        <v>2</v>
      </c>
      <c r="I15" s="1199">
        <v>0.5</v>
      </c>
      <c r="J15" s="783">
        <v>300</v>
      </c>
      <c r="K15" s="531" t="s">
        <v>572</v>
      </c>
    </row>
    <row r="16" spans="1:11" s="36" customFormat="1" ht="12" customHeight="1">
      <c r="A16" s="32" t="s">
        <v>727</v>
      </c>
      <c r="B16" s="1176">
        <v>21</v>
      </c>
      <c r="C16" s="1189">
        <v>8</v>
      </c>
      <c r="D16" s="785">
        <v>27819</v>
      </c>
      <c r="E16" s="1194">
        <v>1</v>
      </c>
      <c r="F16" s="626">
        <v>0.2</v>
      </c>
      <c r="G16" s="1194">
        <v>158</v>
      </c>
      <c r="H16" s="1196">
        <v>6</v>
      </c>
      <c r="I16" s="1189">
        <v>0.95</v>
      </c>
      <c r="J16" s="756">
        <v>4930</v>
      </c>
      <c r="K16" s="72" t="s">
        <v>727</v>
      </c>
    </row>
    <row r="17" spans="1:11" s="102" customFormat="1" ht="12" customHeight="1">
      <c r="A17" s="249" t="s">
        <v>729</v>
      </c>
      <c r="B17" s="1177">
        <v>14</v>
      </c>
      <c r="C17" s="1193">
        <v>7.59</v>
      </c>
      <c r="D17" s="787">
        <v>113916</v>
      </c>
      <c r="E17" s="1195" t="s">
        <v>712</v>
      </c>
      <c r="F17" s="1195" t="s">
        <v>712</v>
      </c>
      <c r="G17" s="1195" t="s">
        <v>712</v>
      </c>
      <c r="H17" s="1197">
        <v>5</v>
      </c>
      <c r="I17" s="1193">
        <v>3.8</v>
      </c>
      <c r="J17" s="786">
        <v>21066</v>
      </c>
      <c r="K17" s="326" t="s">
        <v>729</v>
      </c>
    </row>
    <row r="18" spans="1:20" s="102" customFormat="1" ht="10.5" customHeight="1">
      <c r="A18" s="85"/>
      <c r="B18" s="434"/>
      <c r="C18" s="435"/>
      <c r="D18" s="436"/>
      <c r="E18" s="437"/>
      <c r="F18" s="437"/>
      <c r="G18" s="437"/>
      <c r="H18" s="438"/>
      <c r="I18" s="435"/>
      <c r="J18" s="434"/>
      <c r="K18" s="434"/>
      <c r="L18" s="435"/>
      <c r="M18" s="434"/>
      <c r="N18" s="439"/>
      <c r="O18" s="439"/>
      <c r="P18" s="439"/>
      <c r="Q18" s="434"/>
      <c r="R18" s="437"/>
      <c r="S18" s="437"/>
      <c r="T18" s="85"/>
    </row>
    <row r="19" spans="1:11" s="62" customFormat="1" ht="15" customHeight="1">
      <c r="A19" s="1409" t="s">
        <v>733</v>
      </c>
      <c r="B19" s="1517" t="s">
        <v>1029</v>
      </c>
      <c r="C19" s="1479"/>
      <c r="D19" s="1516"/>
      <c r="E19" s="1546" t="s">
        <v>1009</v>
      </c>
      <c r="F19" s="1496"/>
      <c r="G19" s="1497"/>
      <c r="H19" s="1546" t="s">
        <v>1010</v>
      </c>
      <c r="I19" s="1496"/>
      <c r="J19" s="1497"/>
      <c r="K19" s="1546" t="s">
        <v>1091</v>
      </c>
    </row>
    <row r="20" spans="1:11" s="62" customFormat="1" ht="15" customHeight="1">
      <c r="A20" s="1366"/>
      <c r="B20" s="1388" t="s">
        <v>1030</v>
      </c>
      <c r="C20" s="1482"/>
      <c r="D20" s="1410"/>
      <c r="E20" s="1370" t="s">
        <v>1013</v>
      </c>
      <c r="F20" s="1354"/>
      <c r="G20" s="1367"/>
      <c r="H20" s="1370" t="s">
        <v>999</v>
      </c>
      <c r="I20" s="1354"/>
      <c r="J20" s="1367"/>
      <c r="K20" s="1369"/>
    </row>
    <row r="21" spans="1:11" s="62" customFormat="1" ht="15" customHeight="1">
      <c r="A21" s="1366"/>
      <c r="B21" s="231" t="s">
        <v>1016</v>
      </c>
      <c r="C21" s="231" t="s">
        <v>1000</v>
      </c>
      <c r="D21" s="1315" t="s">
        <v>1015</v>
      </c>
      <c r="E21" s="231" t="s">
        <v>1014</v>
      </c>
      <c r="F21" s="231" t="s">
        <v>1000</v>
      </c>
      <c r="G21" s="231" t="s">
        <v>1017</v>
      </c>
      <c r="H21" s="231" t="s">
        <v>1014</v>
      </c>
      <c r="I21" s="231" t="s">
        <v>1000</v>
      </c>
      <c r="J21" s="1315" t="s">
        <v>1015</v>
      </c>
      <c r="K21" s="1369"/>
    </row>
    <row r="22" spans="1:11" s="62" customFormat="1" ht="15" customHeight="1">
      <c r="A22" s="1366"/>
      <c r="B22" s="211"/>
      <c r="C22" s="211"/>
      <c r="D22" s="211" t="s">
        <v>1018</v>
      </c>
      <c r="E22" s="211"/>
      <c r="F22" s="211"/>
      <c r="G22" s="211" t="s">
        <v>1018</v>
      </c>
      <c r="H22" s="211"/>
      <c r="I22" s="211"/>
      <c r="J22" s="211" t="s">
        <v>1018</v>
      </c>
      <c r="K22" s="1369"/>
    </row>
    <row r="23" spans="1:11" s="62" customFormat="1" ht="15" customHeight="1">
      <c r="A23" s="1367"/>
      <c r="B23" s="197" t="s">
        <v>1019</v>
      </c>
      <c r="C23" s="197" t="s">
        <v>1002</v>
      </c>
      <c r="D23" s="197" t="s">
        <v>1020</v>
      </c>
      <c r="E23" s="197" t="s">
        <v>1019</v>
      </c>
      <c r="F23" s="197" t="s">
        <v>1002</v>
      </c>
      <c r="G23" s="197" t="s">
        <v>1020</v>
      </c>
      <c r="H23" s="197" t="s">
        <v>1019</v>
      </c>
      <c r="I23" s="197" t="s">
        <v>1002</v>
      </c>
      <c r="J23" s="197" t="s">
        <v>1020</v>
      </c>
      <c r="K23" s="1370"/>
    </row>
    <row r="24" spans="1:11" s="36" customFormat="1" ht="12" customHeight="1">
      <c r="A24" s="603" t="s">
        <v>1021</v>
      </c>
      <c r="B24" s="1200">
        <v>1</v>
      </c>
      <c r="C24" s="1189">
        <v>0.7</v>
      </c>
      <c r="D24" s="756">
        <v>2650</v>
      </c>
      <c r="E24" s="281" t="s">
        <v>712</v>
      </c>
      <c r="F24" s="281" t="s">
        <v>712</v>
      </c>
      <c r="G24" s="281" t="s">
        <v>712</v>
      </c>
      <c r="H24" s="281" t="s">
        <v>712</v>
      </c>
      <c r="I24" s="281" t="s">
        <v>712</v>
      </c>
      <c r="J24" s="281" t="s">
        <v>712</v>
      </c>
      <c r="K24" s="530" t="s">
        <v>549</v>
      </c>
    </row>
    <row r="25" spans="1:11" s="262" customFormat="1" ht="12" customHeight="1">
      <c r="A25" s="607" t="s">
        <v>1022</v>
      </c>
      <c r="B25" s="1201">
        <v>2</v>
      </c>
      <c r="C25" s="1192">
        <v>0.51</v>
      </c>
      <c r="D25" s="783">
        <v>10944</v>
      </c>
      <c r="E25" s="281" t="s">
        <v>712</v>
      </c>
      <c r="F25" s="281" t="s">
        <v>712</v>
      </c>
      <c r="G25" s="281" t="s">
        <v>712</v>
      </c>
      <c r="H25" s="281" t="s">
        <v>712</v>
      </c>
      <c r="I25" s="281" t="s">
        <v>712</v>
      </c>
      <c r="J25" s="281" t="s">
        <v>712</v>
      </c>
      <c r="K25" s="531" t="s">
        <v>569</v>
      </c>
    </row>
    <row r="26" spans="1:11" s="36" customFormat="1" ht="12" customHeight="1">
      <c r="A26" s="603" t="s">
        <v>1023</v>
      </c>
      <c r="B26" s="1194">
        <v>0</v>
      </c>
      <c r="C26" s="1189">
        <v>0</v>
      </c>
      <c r="D26" s="756">
        <v>0</v>
      </c>
      <c r="E26" s="281" t="s">
        <v>712</v>
      </c>
      <c r="F26" s="281" t="s">
        <v>712</v>
      </c>
      <c r="G26" s="281" t="s">
        <v>712</v>
      </c>
      <c r="H26" s="281" t="s">
        <v>712</v>
      </c>
      <c r="I26" s="281" t="s">
        <v>712</v>
      </c>
      <c r="J26" s="281" t="s">
        <v>712</v>
      </c>
      <c r="K26" s="531" t="s">
        <v>550</v>
      </c>
    </row>
    <row r="27" spans="1:11" s="262" customFormat="1" ht="12" customHeight="1">
      <c r="A27" s="607" t="s">
        <v>1024</v>
      </c>
      <c r="B27" s="1201">
        <v>8</v>
      </c>
      <c r="C27" s="1192">
        <v>1.59</v>
      </c>
      <c r="D27" s="783">
        <v>5633</v>
      </c>
      <c r="E27" s="281" t="s">
        <v>712</v>
      </c>
      <c r="F27" s="281" t="s">
        <v>712</v>
      </c>
      <c r="G27" s="281" t="s">
        <v>712</v>
      </c>
      <c r="H27" s="1203">
        <v>1</v>
      </c>
      <c r="I27" s="1206">
        <v>1</v>
      </c>
      <c r="J27" s="1203">
        <v>2000</v>
      </c>
      <c r="K27" s="531" t="s">
        <v>570</v>
      </c>
    </row>
    <row r="28" spans="1:11" s="36" customFormat="1" ht="12" customHeight="1">
      <c r="A28" s="603" t="s">
        <v>1025</v>
      </c>
      <c r="B28" s="1200">
        <v>3</v>
      </c>
      <c r="C28" s="1189">
        <v>4.6</v>
      </c>
      <c r="D28" s="756">
        <v>0</v>
      </c>
      <c r="E28" s="281" t="s">
        <v>712</v>
      </c>
      <c r="F28" s="281" t="s">
        <v>712</v>
      </c>
      <c r="G28" s="281" t="s">
        <v>712</v>
      </c>
      <c r="H28" s="1194">
        <v>3</v>
      </c>
      <c r="I28" s="1207">
        <v>1.2</v>
      </c>
      <c r="J28" s="1206" t="s">
        <v>712</v>
      </c>
      <c r="K28" s="531" t="s">
        <v>551</v>
      </c>
    </row>
    <row r="29" spans="1:11" s="262" customFormat="1" ht="12" customHeight="1">
      <c r="A29" s="607" t="s">
        <v>1026</v>
      </c>
      <c r="B29" s="1201">
        <v>4</v>
      </c>
      <c r="C29" s="1192">
        <v>1.09</v>
      </c>
      <c r="D29" s="783">
        <v>3437</v>
      </c>
      <c r="E29" s="281" t="s">
        <v>712</v>
      </c>
      <c r="F29" s="281" t="s">
        <v>712</v>
      </c>
      <c r="G29" s="281" t="s">
        <v>712</v>
      </c>
      <c r="H29" s="1203" t="s">
        <v>712</v>
      </c>
      <c r="I29" s="1206" t="s">
        <v>712</v>
      </c>
      <c r="J29" s="1203" t="s">
        <v>712</v>
      </c>
      <c r="K29" s="531" t="s">
        <v>571</v>
      </c>
    </row>
    <row r="30" spans="1:11" s="36" customFormat="1" ht="12" customHeight="1">
      <c r="A30" s="606" t="s">
        <v>1027</v>
      </c>
      <c r="B30" s="1201" t="s">
        <v>712</v>
      </c>
      <c r="C30" s="1191" t="s">
        <v>712</v>
      </c>
      <c r="D30" s="783" t="s">
        <v>712</v>
      </c>
      <c r="E30" s="281" t="s">
        <v>712</v>
      </c>
      <c r="F30" s="281" t="s">
        <v>712</v>
      </c>
      <c r="G30" s="281" t="s">
        <v>712</v>
      </c>
      <c r="H30" s="281" t="s">
        <v>712</v>
      </c>
      <c r="I30" s="281" t="s">
        <v>712</v>
      </c>
      <c r="J30" s="281" t="s">
        <v>712</v>
      </c>
      <c r="K30" s="531" t="s">
        <v>552</v>
      </c>
    </row>
    <row r="31" spans="1:11" s="297" customFormat="1" ht="12" customHeight="1">
      <c r="A31" s="607" t="s">
        <v>1028</v>
      </c>
      <c r="B31" s="1201" t="s">
        <v>940</v>
      </c>
      <c r="C31" s="1191" t="s">
        <v>940</v>
      </c>
      <c r="D31" s="783" t="s">
        <v>940</v>
      </c>
      <c r="E31" s="281" t="s">
        <v>712</v>
      </c>
      <c r="F31" s="281" t="s">
        <v>712</v>
      </c>
      <c r="G31" s="281" t="s">
        <v>712</v>
      </c>
      <c r="H31" s="281">
        <v>2</v>
      </c>
      <c r="I31" s="1206">
        <v>1</v>
      </c>
      <c r="J31" s="281" t="s">
        <v>940</v>
      </c>
      <c r="K31" s="531" t="s">
        <v>572</v>
      </c>
    </row>
    <row r="32" spans="1:11" s="36" customFormat="1" ht="12" customHeight="1">
      <c r="A32" s="32" t="s">
        <v>727</v>
      </c>
      <c r="B32" s="1200">
        <v>10</v>
      </c>
      <c r="C32" s="1189">
        <v>2.55</v>
      </c>
      <c r="D32" s="756">
        <v>19481</v>
      </c>
      <c r="E32" s="281" t="s">
        <v>712</v>
      </c>
      <c r="F32" s="281" t="s">
        <v>712</v>
      </c>
      <c r="G32" s="281" t="s">
        <v>712</v>
      </c>
      <c r="H32" s="1194">
        <v>4</v>
      </c>
      <c r="I32" s="1207">
        <v>4.3</v>
      </c>
      <c r="J32" s="1194">
        <v>3250</v>
      </c>
      <c r="K32" s="72" t="s">
        <v>721</v>
      </c>
    </row>
    <row r="33" spans="1:11" s="102" customFormat="1" ht="12" customHeight="1">
      <c r="A33" s="249" t="s">
        <v>729</v>
      </c>
      <c r="B33" s="1202">
        <v>6</v>
      </c>
      <c r="C33" s="1193">
        <v>3.79</v>
      </c>
      <c r="D33" s="786">
        <v>92850</v>
      </c>
      <c r="E33" s="1204" t="s">
        <v>776</v>
      </c>
      <c r="F33" s="1204" t="s">
        <v>776</v>
      </c>
      <c r="G33" s="1204" t="s">
        <v>777</v>
      </c>
      <c r="H33" s="1205">
        <v>3</v>
      </c>
      <c r="I33" s="1195" t="s">
        <v>776</v>
      </c>
      <c r="J33" s="1195" t="s">
        <v>776</v>
      </c>
      <c r="K33" s="326" t="s">
        <v>698</v>
      </c>
    </row>
    <row r="34" spans="1:11" s="6" customFormat="1" ht="12" customHeight="1">
      <c r="A34" s="189" t="s">
        <v>1185</v>
      </c>
      <c r="B34" s="190"/>
      <c r="I34" s="228"/>
      <c r="K34" s="228" t="s">
        <v>1186</v>
      </c>
    </row>
    <row r="35" spans="1:18" s="15" customFormat="1" ht="12" customHeight="1">
      <c r="A35" s="15" t="s">
        <v>1187</v>
      </c>
      <c r="D35" s="298"/>
      <c r="E35" s="298"/>
      <c r="F35" s="298"/>
      <c r="G35" s="298"/>
      <c r="K35" s="179" t="s">
        <v>1188</v>
      </c>
      <c r="P35" s="298"/>
      <c r="R35" s="179"/>
    </row>
  </sheetData>
  <mergeCells count="17">
    <mergeCell ref="A1:K1"/>
    <mergeCell ref="B19:D19"/>
    <mergeCell ref="E19:G19"/>
    <mergeCell ref="H19:J19"/>
    <mergeCell ref="K19:K23"/>
    <mergeCell ref="B20:D20"/>
    <mergeCell ref="E20:G20"/>
    <mergeCell ref="H20:J20"/>
    <mergeCell ref="A19:A23"/>
    <mergeCell ref="E4:G4"/>
    <mergeCell ref="K3:K7"/>
    <mergeCell ref="B4:D4"/>
    <mergeCell ref="H4:J4"/>
    <mergeCell ref="A3:A7"/>
    <mergeCell ref="B3:D3"/>
    <mergeCell ref="E3:G3"/>
    <mergeCell ref="H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7">
      <selection activeCell="G9" sqref="G9"/>
    </sheetView>
  </sheetViews>
  <sheetFormatPr defaultColWidth="9.140625" defaultRowHeight="12.75"/>
  <cols>
    <col min="1" max="1" width="9.8515625" style="58" customWidth="1"/>
    <col min="2" max="2" width="11.28125" style="58" customWidth="1"/>
    <col min="3" max="3" width="13.7109375" style="58" customWidth="1"/>
    <col min="4" max="4" width="10.00390625" style="58" customWidth="1"/>
    <col min="5" max="5" width="10.421875" style="58" customWidth="1"/>
    <col min="6" max="6" width="10.57421875" style="58" customWidth="1"/>
    <col min="7" max="12" width="10.7109375" style="58" customWidth="1"/>
    <col min="13" max="13" width="9.7109375" style="58" customWidth="1"/>
    <col min="14" max="16384" width="9.140625" style="58" customWidth="1"/>
  </cols>
  <sheetData>
    <row r="1" spans="1:13" s="2" customFormat="1" ht="32.25" customHeight="1">
      <c r="A1" s="1451" t="s">
        <v>751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</row>
    <row r="2" spans="1:13" s="6" customFormat="1" ht="18" customHeight="1">
      <c r="A2" s="4" t="s">
        <v>752</v>
      </c>
      <c r="B2" s="4"/>
      <c r="L2" s="5"/>
      <c r="M2" s="5" t="s">
        <v>753</v>
      </c>
    </row>
    <row r="3" spans="1:13" s="6" customFormat="1" ht="34.5" customHeight="1">
      <c r="A3" s="1446" t="s">
        <v>553</v>
      </c>
      <c r="B3" s="11" t="s">
        <v>754</v>
      </c>
      <c r="C3" s="46" t="s">
        <v>755</v>
      </c>
      <c r="D3" s="47" t="s">
        <v>756</v>
      </c>
      <c r="E3" s="48" t="s">
        <v>757</v>
      </c>
      <c r="F3" s="49" t="s">
        <v>758</v>
      </c>
      <c r="G3" s="48" t="s">
        <v>759</v>
      </c>
      <c r="H3" s="49" t="s">
        <v>760</v>
      </c>
      <c r="I3" s="48" t="s">
        <v>761</v>
      </c>
      <c r="J3" s="49" t="s">
        <v>762</v>
      </c>
      <c r="K3" s="48" t="s">
        <v>763</v>
      </c>
      <c r="L3" s="50" t="s">
        <v>764</v>
      </c>
      <c r="M3" s="1431" t="s">
        <v>554</v>
      </c>
    </row>
    <row r="4" spans="1:13" s="6" customFormat="1" ht="34.5" customHeight="1">
      <c r="A4" s="1447"/>
      <c r="B4" s="12"/>
      <c r="C4" s="51" t="s">
        <v>765</v>
      </c>
      <c r="D4" s="52"/>
      <c r="E4" s="43"/>
      <c r="F4" s="43"/>
      <c r="G4" s="43"/>
      <c r="H4" s="43"/>
      <c r="I4" s="43"/>
      <c r="J4" s="43"/>
      <c r="K4" s="43"/>
      <c r="L4" s="53"/>
      <c r="M4" s="1412"/>
    </row>
    <row r="5" spans="1:13" s="6" customFormat="1" ht="34.5" customHeight="1">
      <c r="A5" s="1448"/>
      <c r="B5" s="13" t="s">
        <v>686</v>
      </c>
      <c r="C5" s="54" t="s">
        <v>766</v>
      </c>
      <c r="D5" s="55" t="s">
        <v>767</v>
      </c>
      <c r="E5" s="56" t="s">
        <v>768</v>
      </c>
      <c r="F5" s="57" t="s">
        <v>769</v>
      </c>
      <c r="G5" s="56" t="s">
        <v>770</v>
      </c>
      <c r="H5" s="55" t="s">
        <v>771</v>
      </c>
      <c r="I5" s="56" t="s">
        <v>772</v>
      </c>
      <c r="J5" s="55" t="s">
        <v>773</v>
      </c>
      <c r="K5" s="56" t="s">
        <v>774</v>
      </c>
      <c r="L5" s="57" t="s">
        <v>775</v>
      </c>
      <c r="M5" s="1413"/>
    </row>
    <row r="6" spans="1:13" s="479" customFormat="1" ht="43.5" customHeight="1">
      <c r="A6" s="445" t="s">
        <v>692</v>
      </c>
      <c r="B6" s="503">
        <v>40672</v>
      </c>
      <c r="C6" s="936">
        <v>214</v>
      </c>
      <c r="D6" s="504">
        <v>283</v>
      </c>
      <c r="E6" s="505">
        <v>11742</v>
      </c>
      <c r="F6" s="505">
        <v>12372</v>
      </c>
      <c r="G6" s="505">
        <v>5182</v>
      </c>
      <c r="H6" s="505">
        <v>5086</v>
      </c>
      <c r="I6" s="505">
        <v>3036</v>
      </c>
      <c r="J6" s="505">
        <v>2107</v>
      </c>
      <c r="K6" s="504">
        <v>567</v>
      </c>
      <c r="L6" s="506">
        <v>84</v>
      </c>
      <c r="M6" s="445" t="s">
        <v>692</v>
      </c>
    </row>
    <row r="7" spans="1:13" s="479" customFormat="1" ht="43.5" customHeight="1">
      <c r="A7" s="445" t="s">
        <v>693</v>
      </c>
      <c r="B7" s="503">
        <v>37850</v>
      </c>
      <c r="C7" s="937">
        <v>287</v>
      </c>
      <c r="D7" s="507">
        <v>358</v>
      </c>
      <c r="E7" s="508">
        <v>10244</v>
      </c>
      <c r="F7" s="508">
        <v>11073</v>
      </c>
      <c r="G7" s="508">
        <v>5144</v>
      </c>
      <c r="H7" s="508">
        <v>3716</v>
      </c>
      <c r="I7" s="508">
        <v>3913</v>
      </c>
      <c r="J7" s="508">
        <v>2319</v>
      </c>
      <c r="K7" s="507">
        <v>627</v>
      </c>
      <c r="L7" s="506">
        <v>171</v>
      </c>
      <c r="M7" s="445" t="s">
        <v>693</v>
      </c>
    </row>
    <row r="8" spans="1:13" s="479" customFormat="1" ht="43.5" customHeight="1">
      <c r="A8" s="445" t="s">
        <v>694</v>
      </c>
      <c r="B8" s="503">
        <v>37893</v>
      </c>
      <c r="C8" s="937">
        <v>301</v>
      </c>
      <c r="D8" s="507">
        <v>604</v>
      </c>
      <c r="E8" s="508">
        <v>10627</v>
      </c>
      <c r="F8" s="508">
        <v>10940</v>
      </c>
      <c r="G8" s="508">
        <v>4860</v>
      </c>
      <c r="H8" s="508">
        <v>3590</v>
      </c>
      <c r="I8" s="508">
        <v>3556</v>
      </c>
      <c r="J8" s="508">
        <v>2847</v>
      </c>
      <c r="K8" s="507">
        <v>511</v>
      </c>
      <c r="L8" s="506">
        <v>56</v>
      </c>
      <c r="M8" s="445" t="s">
        <v>694</v>
      </c>
    </row>
    <row r="9" spans="1:13" s="479" customFormat="1" ht="43.5" customHeight="1">
      <c r="A9" s="445" t="s">
        <v>695</v>
      </c>
      <c r="B9" s="503">
        <v>36366</v>
      </c>
      <c r="C9" s="937">
        <v>308</v>
      </c>
      <c r="D9" s="507">
        <v>543</v>
      </c>
      <c r="E9" s="508">
        <v>10387</v>
      </c>
      <c r="F9" s="508">
        <v>10325</v>
      </c>
      <c r="G9" s="508">
        <v>4997</v>
      </c>
      <c r="H9" s="508">
        <v>4234</v>
      </c>
      <c r="I9" s="508">
        <v>2733</v>
      </c>
      <c r="J9" s="508">
        <v>2017</v>
      </c>
      <c r="K9" s="507">
        <v>677</v>
      </c>
      <c r="L9" s="506">
        <v>146</v>
      </c>
      <c r="M9" s="445" t="s">
        <v>695</v>
      </c>
    </row>
    <row r="10" spans="1:13" s="479" customFormat="1" ht="43.5" customHeight="1">
      <c r="A10" s="481" t="s">
        <v>728</v>
      </c>
      <c r="B10" s="508">
        <v>36218</v>
      </c>
      <c r="C10" s="937">
        <v>417</v>
      </c>
      <c r="D10" s="507">
        <v>586</v>
      </c>
      <c r="E10" s="508">
        <v>10613</v>
      </c>
      <c r="F10" s="508">
        <v>10350</v>
      </c>
      <c r="G10" s="508">
        <v>4144</v>
      </c>
      <c r="H10" s="508">
        <v>3908</v>
      </c>
      <c r="I10" s="508">
        <v>2796</v>
      </c>
      <c r="J10" s="508">
        <v>2231</v>
      </c>
      <c r="K10" s="507">
        <v>879</v>
      </c>
      <c r="L10" s="506">
        <v>294</v>
      </c>
      <c r="M10" s="445" t="s">
        <v>696</v>
      </c>
    </row>
    <row r="11" spans="1:13" s="467" customFormat="1" ht="43.5" customHeight="1">
      <c r="A11" s="482" t="s">
        <v>730</v>
      </c>
      <c r="B11" s="509">
        <v>36465</v>
      </c>
      <c r="C11" s="938">
        <v>253</v>
      </c>
      <c r="D11" s="510">
        <v>582</v>
      </c>
      <c r="E11" s="510">
        <v>11454</v>
      </c>
      <c r="F11" s="510">
        <v>10527</v>
      </c>
      <c r="G11" s="510">
        <v>4319</v>
      </c>
      <c r="H11" s="510">
        <v>3958</v>
      </c>
      <c r="I11" s="510">
        <v>2366</v>
      </c>
      <c r="J11" s="510">
        <v>2083</v>
      </c>
      <c r="K11" s="510">
        <v>589</v>
      </c>
      <c r="L11" s="510">
        <v>333</v>
      </c>
      <c r="M11" s="498" t="s">
        <v>698</v>
      </c>
    </row>
    <row r="12" spans="1:12" s="484" customFormat="1" ht="15.75" customHeight="1">
      <c r="A12" s="499" t="s">
        <v>950</v>
      </c>
      <c r="B12" s="500"/>
      <c r="C12" s="500"/>
      <c r="D12" s="500"/>
      <c r="E12" s="500"/>
      <c r="K12" s="501" t="s">
        <v>700</v>
      </c>
      <c r="L12" s="500"/>
    </row>
    <row r="13" spans="1:9" s="486" customFormat="1" ht="15.75" customHeight="1">
      <c r="A13" s="485" t="s">
        <v>555</v>
      </c>
      <c r="D13" s="502"/>
      <c r="E13" s="502"/>
      <c r="I13" s="486" t="s">
        <v>976</v>
      </c>
    </row>
    <row r="14" spans="1:7" s="484" customFormat="1" ht="15.75" customHeight="1">
      <c r="A14" s="486" t="s">
        <v>559</v>
      </c>
      <c r="B14" s="486"/>
      <c r="C14" s="486"/>
      <c r="D14" s="486"/>
      <c r="E14" s="486"/>
      <c r="F14" s="486"/>
      <c r="G14" s="486"/>
    </row>
    <row r="15" s="484" customFormat="1" ht="15.75" customHeight="1">
      <c r="A15" s="484" t="s">
        <v>560</v>
      </c>
    </row>
  </sheetData>
  <mergeCells count="3">
    <mergeCell ref="A1:M1"/>
    <mergeCell ref="A3:A5"/>
    <mergeCell ref="M3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0">
      <selection activeCell="G12" sqref="G12"/>
    </sheetView>
  </sheetViews>
  <sheetFormatPr defaultColWidth="9.140625" defaultRowHeight="12.75"/>
  <cols>
    <col min="1" max="1" width="15.7109375" style="273" customWidth="1"/>
    <col min="2" max="5" width="11.28125" style="273" customWidth="1"/>
    <col min="6" max="7" width="9.57421875" style="273" customWidth="1"/>
    <col min="8" max="8" width="10.57421875" style="273" customWidth="1"/>
    <col min="9" max="9" width="10.00390625" style="273" customWidth="1"/>
    <col min="10" max="10" width="10.7109375" style="273" customWidth="1"/>
    <col min="11" max="11" width="10.28125" style="273" customWidth="1"/>
    <col min="12" max="12" width="10.8515625" style="273" customWidth="1"/>
    <col min="13" max="13" width="9.7109375" style="273" customWidth="1"/>
    <col min="14" max="14" width="13.57421875" style="273" customWidth="1"/>
    <col min="15" max="23" width="7.421875" style="273" customWidth="1"/>
    <col min="24" max="16384" width="9.140625" style="273" customWidth="1"/>
  </cols>
  <sheetData>
    <row r="1" spans="1:14" s="29" customFormat="1" ht="32.25" customHeight="1">
      <c r="A1" s="1579" t="s">
        <v>1031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  <c r="L1" s="1579"/>
      <c r="M1" s="1579"/>
      <c r="N1" s="1579"/>
    </row>
    <row r="2" spans="1:14" s="6" customFormat="1" ht="19.5" customHeight="1">
      <c r="A2" s="6" t="s">
        <v>1032</v>
      </c>
      <c r="N2" s="59" t="s">
        <v>1033</v>
      </c>
    </row>
    <row r="3" spans="1:14" s="62" customFormat="1" ht="18.75" customHeight="1">
      <c r="A3" s="1568" t="s">
        <v>1034</v>
      </c>
      <c r="B3" s="1580" t="s">
        <v>1035</v>
      </c>
      <c r="C3" s="1581"/>
      <c r="D3" s="1580" t="s">
        <v>1036</v>
      </c>
      <c r="E3" s="1581"/>
      <c r="F3" s="1580" t="s">
        <v>1037</v>
      </c>
      <c r="G3" s="1581"/>
      <c r="H3" s="1580" t="s">
        <v>1038</v>
      </c>
      <c r="I3" s="1581"/>
      <c r="J3" s="1580" t="s">
        <v>1039</v>
      </c>
      <c r="K3" s="1581"/>
      <c r="L3" s="1580" t="s">
        <v>1040</v>
      </c>
      <c r="M3" s="1581"/>
      <c r="N3" s="1449" t="s">
        <v>735</v>
      </c>
    </row>
    <row r="4" spans="1:14" s="62" customFormat="1" ht="18.75" customHeight="1">
      <c r="A4" s="1390"/>
      <c r="B4" s="1438" t="s">
        <v>736</v>
      </c>
      <c r="C4" s="1440"/>
      <c r="D4" s="1438" t="s">
        <v>1041</v>
      </c>
      <c r="E4" s="1440"/>
      <c r="F4" s="1438" t="s">
        <v>1042</v>
      </c>
      <c r="G4" s="1440"/>
      <c r="H4" s="1438" t="s">
        <v>1043</v>
      </c>
      <c r="I4" s="1440"/>
      <c r="J4" s="1438" t="s">
        <v>1044</v>
      </c>
      <c r="K4" s="1440"/>
      <c r="L4" s="1438" t="s">
        <v>1045</v>
      </c>
      <c r="M4" s="1440"/>
      <c r="N4" s="1450"/>
    </row>
    <row r="5" spans="1:14" s="62" customFormat="1" ht="18.75" customHeight="1">
      <c r="A5" s="1390"/>
      <c r="B5" s="1343" t="s">
        <v>1046</v>
      </c>
      <c r="C5" s="1343" t="s">
        <v>1047</v>
      </c>
      <c r="D5" s="1343" t="s">
        <v>1046</v>
      </c>
      <c r="E5" s="1343" t="s">
        <v>1047</v>
      </c>
      <c r="F5" s="1343" t="s">
        <v>1046</v>
      </c>
      <c r="G5" s="1343" t="s">
        <v>1047</v>
      </c>
      <c r="H5" s="1343" t="s">
        <v>1046</v>
      </c>
      <c r="I5" s="1343" t="s">
        <v>1047</v>
      </c>
      <c r="J5" s="1343" t="s">
        <v>1046</v>
      </c>
      <c r="K5" s="1343" t="s">
        <v>1047</v>
      </c>
      <c r="L5" s="1343" t="s">
        <v>1046</v>
      </c>
      <c r="M5" s="1343" t="s">
        <v>1047</v>
      </c>
      <c r="N5" s="1450"/>
    </row>
    <row r="6" spans="1:14" s="62" customFormat="1" ht="18.75" customHeight="1">
      <c r="A6" s="1440"/>
      <c r="B6" s="197" t="s">
        <v>1048</v>
      </c>
      <c r="C6" s="197" t="s">
        <v>1049</v>
      </c>
      <c r="D6" s="197" t="s">
        <v>1048</v>
      </c>
      <c r="E6" s="197" t="s">
        <v>1049</v>
      </c>
      <c r="F6" s="197" t="s">
        <v>1048</v>
      </c>
      <c r="G6" s="197" t="s">
        <v>1049</v>
      </c>
      <c r="H6" s="197" t="s">
        <v>1048</v>
      </c>
      <c r="I6" s="197" t="s">
        <v>1049</v>
      </c>
      <c r="J6" s="197" t="s">
        <v>1048</v>
      </c>
      <c r="K6" s="197" t="s">
        <v>1049</v>
      </c>
      <c r="L6" s="197" t="s">
        <v>1048</v>
      </c>
      <c r="M6" s="197" t="s">
        <v>1049</v>
      </c>
      <c r="N6" s="1438"/>
    </row>
    <row r="7" spans="1:14" s="39" customFormat="1" ht="19.5" customHeight="1">
      <c r="A7" s="538" t="s">
        <v>954</v>
      </c>
      <c r="B7" s="796">
        <f>SUM(D7,F7,H7,J7,L7,B19,D19,F19,H19,J19)</f>
        <v>1250</v>
      </c>
      <c r="C7" s="788">
        <f>SUM(E7,G7,I7,K7,M7,C19,E19,G19,I19,K19)</f>
        <v>1122</v>
      </c>
      <c r="D7" s="788">
        <v>1150</v>
      </c>
      <c r="E7" s="788">
        <v>1020</v>
      </c>
      <c r="F7" s="301">
        <v>0</v>
      </c>
      <c r="G7" s="301">
        <v>0</v>
      </c>
      <c r="H7" s="788">
        <v>0</v>
      </c>
      <c r="I7" s="788">
        <v>0</v>
      </c>
      <c r="J7" s="788">
        <v>100</v>
      </c>
      <c r="K7" s="788">
        <v>102</v>
      </c>
      <c r="L7" s="301">
        <v>0</v>
      </c>
      <c r="M7" s="302">
        <v>0</v>
      </c>
      <c r="N7" s="668" t="s">
        <v>550</v>
      </c>
    </row>
    <row r="8" spans="1:14" s="39" customFormat="1" ht="19.5" customHeight="1">
      <c r="A8" s="542" t="s">
        <v>1024</v>
      </c>
      <c r="B8" s="797">
        <v>2443</v>
      </c>
      <c r="C8" s="723">
        <v>2144</v>
      </c>
      <c r="D8" s="723">
        <v>1630</v>
      </c>
      <c r="E8" s="723">
        <v>1529</v>
      </c>
      <c r="F8" s="303">
        <v>0</v>
      </c>
      <c r="G8" s="303">
        <v>0</v>
      </c>
      <c r="H8" s="790">
        <v>0</v>
      </c>
      <c r="I8" s="790">
        <v>0</v>
      </c>
      <c r="J8" s="723">
        <v>810</v>
      </c>
      <c r="K8" s="723">
        <v>610</v>
      </c>
      <c r="L8" s="303">
        <v>0</v>
      </c>
      <c r="M8" s="304">
        <v>0</v>
      </c>
      <c r="N8" s="668" t="s">
        <v>570</v>
      </c>
    </row>
    <row r="9" spans="1:14" s="39" customFormat="1" ht="19.5" customHeight="1">
      <c r="A9" s="538" t="s">
        <v>955</v>
      </c>
      <c r="B9" s="798">
        <v>784</v>
      </c>
      <c r="C9" s="790">
        <v>524</v>
      </c>
      <c r="D9" s="790">
        <v>650</v>
      </c>
      <c r="E9" s="790">
        <v>520</v>
      </c>
      <c r="F9" s="303">
        <v>0</v>
      </c>
      <c r="G9" s="303">
        <v>0</v>
      </c>
      <c r="H9" s="790">
        <v>0</v>
      </c>
      <c r="I9" s="790">
        <v>0</v>
      </c>
      <c r="J9" s="790">
        <v>130</v>
      </c>
      <c r="K9" s="790">
        <v>0</v>
      </c>
      <c r="L9" s="303">
        <v>0</v>
      </c>
      <c r="M9" s="304">
        <v>0</v>
      </c>
      <c r="N9" s="668" t="s">
        <v>551</v>
      </c>
    </row>
    <row r="10" spans="1:14" s="39" customFormat="1" ht="19.5" customHeight="1">
      <c r="A10" s="542" t="s">
        <v>1026</v>
      </c>
      <c r="B10" s="797">
        <v>2218</v>
      </c>
      <c r="C10" s="723">
        <v>2069</v>
      </c>
      <c r="D10" s="723">
        <v>1590</v>
      </c>
      <c r="E10" s="723">
        <v>1480</v>
      </c>
      <c r="F10" s="303">
        <v>0</v>
      </c>
      <c r="G10" s="303">
        <v>0</v>
      </c>
      <c r="H10" s="790">
        <v>0</v>
      </c>
      <c r="I10" s="790">
        <v>0</v>
      </c>
      <c r="J10" s="723">
        <v>620</v>
      </c>
      <c r="K10" s="723">
        <v>581</v>
      </c>
      <c r="L10" s="303">
        <v>0</v>
      </c>
      <c r="M10" s="304">
        <v>0</v>
      </c>
      <c r="N10" s="668" t="s">
        <v>571</v>
      </c>
    </row>
    <row r="11" spans="1:14" s="242" customFormat="1" ht="19.5" customHeight="1">
      <c r="A11" s="541" t="s">
        <v>956</v>
      </c>
      <c r="B11" s="799">
        <v>710</v>
      </c>
      <c r="C11" s="792">
        <v>620</v>
      </c>
      <c r="D11" s="792">
        <v>580</v>
      </c>
      <c r="E11" s="792">
        <v>530</v>
      </c>
      <c r="F11" s="303">
        <v>0</v>
      </c>
      <c r="G11" s="303">
        <v>0</v>
      </c>
      <c r="H11" s="790">
        <v>0</v>
      </c>
      <c r="I11" s="790">
        <v>0</v>
      </c>
      <c r="J11" s="792">
        <v>130</v>
      </c>
      <c r="K11" s="792">
        <v>90</v>
      </c>
      <c r="L11" s="303">
        <v>0</v>
      </c>
      <c r="M11" s="304">
        <v>0</v>
      </c>
      <c r="N11" s="668" t="s">
        <v>552</v>
      </c>
    </row>
    <row r="12" spans="1:14" s="242" customFormat="1" ht="19.5" customHeight="1">
      <c r="A12" s="542" t="s">
        <v>1028</v>
      </c>
      <c r="B12" s="799">
        <v>1520</v>
      </c>
      <c r="C12" s="792">
        <v>1354</v>
      </c>
      <c r="D12" s="792">
        <v>1380</v>
      </c>
      <c r="E12" s="792">
        <v>1244</v>
      </c>
      <c r="F12" s="303">
        <v>0</v>
      </c>
      <c r="G12" s="303">
        <v>0</v>
      </c>
      <c r="H12" s="790">
        <v>0</v>
      </c>
      <c r="I12" s="790">
        <v>0</v>
      </c>
      <c r="J12" s="792">
        <v>140</v>
      </c>
      <c r="K12" s="792">
        <v>110</v>
      </c>
      <c r="L12" s="303">
        <v>0</v>
      </c>
      <c r="M12" s="304">
        <v>0</v>
      </c>
      <c r="N12" s="668" t="s">
        <v>572</v>
      </c>
    </row>
    <row r="13" spans="1:14" s="242" customFormat="1" ht="19.5" customHeight="1">
      <c r="A13" s="32" t="s">
        <v>727</v>
      </c>
      <c r="B13" s="799">
        <v>2020</v>
      </c>
      <c r="C13" s="792">
        <v>870</v>
      </c>
      <c r="D13" s="792">
        <v>1320</v>
      </c>
      <c r="E13" s="792">
        <v>440</v>
      </c>
      <c r="F13" s="307">
        <v>0</v>
      </c>
      <c r="G13" s="307">
        <v>0</v>
      </c>
      <c r="H13" s="792">
        <v>20</v>
      </c>
      <c r="I13" s="792">
        <v>170</v>
      </c>
      <c r="J13" s="792">
        <v>680</v>
      </c>
      <c r="K13" s="792">
        <v>260</v>
      </c>
      <c r="L13" s="307">
        <v>0</v>
      </c>
      <c r="M13" s="308">
        <v>0</v>
      </c>
      <c r="N13" s="30" t="s">
        <v>721</v>
      </c>
    </row>
    <row r="14" spans="1:14" s="243" customFormat="1" ht="19.5" customHeight="1">
      <c r="A14" s="249" t="s">
        <v>729</v>
      </c>
      <c r="B14" s="800">
        <f>SUM(D14,F14,H14,J14,L14,B27,D27,F27,H27,J27)</f>
        <v>2037</v>
      </c>
      <c r="C14" s="794">
        <f>SUM(E14,G14,I14,K14,M14,C27,E27,G27,I27,K27)</f>
        <v>6097</v>
      </c>
      <c r="D14" s="794">
        <v>940</v>
      </c>
      <c r="E14" s="794">
        <v>480</v>
      </c>
      <c r="F14" s="374">
        <v>0</v>
      </c>
      <c r="G14" s="374">
        <v>0</v>
      </c>
      <c r="H14" s="794">
        <v>42</v>
      </c>
      <c r="I14" s="794">
        <v>5112</v>
      </c>
      <c r="J14" s="794">
        <v>960</v>
      </c>
      <c r="K14" s="794">
        <v>490</v>
      </c>
      <c r="L14" s="374">
        <v>0</v>
      </c>
      <c r="M14" s="375">
        <v>0</v>
      </c>
      <c r="N14" s="348" t="s">
        <v>698</v>
      </c>
    </row>
    <row r="15" s="29" customFormat="1" ht="18" customHeight="1"/>
    <row r="16" spans="1:13" s="191" customFormat="1" ht="18.75" customHeight="1">
      <c r="A16" s="1568" t="s">
        <v>1034</v>
      </c>
      <c r="B16" s="1568" t="s">
        <v>1050</v>
      </c>
      <c r="C16" s="1581"/>
      <c r="D16" s="1580" t="s">
        <v>1051</v>
      </c>
      <c r="E16" s="1581"/>
      <c r="F16" s="1580" t="s">
        <v>1052</v>
      </c>
      <c r="G16" s="1581"/>
      <c r="H16" s="1580" t="s">
        <v>1053</v>
      </c>
      <c r="I16" s="1581"/>
      <c r="J16" s="1580" t="s">
        <v>1054</v>
      </c>
      <c r="K16" s="1449"/>
      <c r="L16" s="1449" t="s">
        <v>735</v>
      </c>
      <c r="M16" s="1443"/>
    </row>
    <row r="17" spans="1:13" s="191" customFormat="1" ht="18.75" customHeight="1">
      <c r="A17" s="1390"/>
      <c r="B17" s="1582" t="s">
        <v>1055</v>
      </c>
      <c r="C17" s="1582"/>
      <c r="D17" s="1582" t="s">
        <v>1056</v>
      </c>
      <c r="E17" s="1582"/>
      <c r="F17" s="1582" t="s">
        <v>1057</v>
      </c>
      <c r="G17" s="1582"/>
      <c r="H17" s="1582" t="s">
        <v>1058</v>
      </c>
      <c r="I17" s="1582"/>
      <c r="J17" s="1582" t="s">
        <v>999</v>
      </c>
      <c r="K17" s="1582"/>
      <c r="L17" s="1450"/>
      <c r="M17" s="1583"/>
    </row>
    <row r="18" spans="1:13" s="191" customFormat="1" ht="18.75" customHeight="1">
      <c r="A18" s="1390"/>
      <c r="B18" s="1342" t="s">
        <v>1046</v>
      </c>
      <c r="C18" s="1342" t="s">
        <v>1047</v>
      </c>
      <c r="D18" s="1342" t="s">
        <v>1046</v>
      </c>
      <c r="E18" s="1342" t="s">
        <v>1047</v>
      </c>
      <c r="F18" s="1342" t="s">
        <v>1046</v>
      </c>
      <c r="G18" s="1342" t="s">
        <v>1047</v>
      </c>
      <c r="H18" s="1342" t="s">
        <v>1046</v>
      </c>
      <c r="I18" s="1342" t="s">
        <v>1047</v>
      </c>
      <c r="J18" s="1342" t="s">
        <v>1046</v>
      </c>
      <c r="K18" s="1342" t="s">
        <v>1047</v>
      </c>
      <c r="L18" s="1450"/>
      <c r="M18" s="1583"/>
    </row>
    <row r="19" spans="1:13" s="191" customFormat="1" ht="18.75" customHeight="1">
      <c r="A19" s="1440"/>
      <c r="B19" s="197" t="s">
        <v>1048</v>
      </c>
      <c r="C19" s="197" t="s">
        <v>1049</v>
      </c>
      <c r="D19" s="197" t="s">
        <v>1048</v>
      </c>
      <c r="E19" s="197" t="s">
        <v>1049</v>
      </c>
      <c r="F19" s="197" t="s">
        <v>1048</v>
      </c>
      <c r="G19" s="197" t="s">
        <v>1049</v>
      </c>
      <c r="H19" s="197" t="s">
        <v>1048</v>
      </c>
      <c r="I19" s="197" t="s">
        <v>1049</v>
      </c>
      <c r="J19" s="197" t="s">
        <v>1048</v>
      </c>
      <c r="K19" s="197" t="s">
        <v>1049</v>
      </c>
      <c r="L19" s="1438"/>
      <c r="M19" s="1439"/>
    </row>
    <row r="20" spans="1:13" s="39" customFormat="1" ht="18" customHeight="1">
      <c r="A20" s="538" t="s">
        <v>957</v>
      </c>
      <c r="B20" s="300">
        <v>0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788">
        <v>20</v>
      </c>
      <c r="K20" s="789">
        <v>12</v>
      </c>
      <c r="L20" s="1584" t="s">
        <v>958</v>
      </c>
      <c r="M20" s="1585"/>
    </row>
    <row r="21" spans="1:13" s="39" customFormat="1" ht="18" customHeight="1">
      <c r="A21" s="542" t="s">
        <v>1024</v>
      </c>
      <c r="B21" s="305">
        <v>0</v>
      </c>
      <c r="C21" s="303">
        <v>0</v>
      </c>
      <c r="D21" s="303">
        <v>0</v>
      </c>
      <c r="E21" s="303">
        <v>0</v>
      </c>
      <c r="F21" s="303">
        <v>0</v>
      </c>
      <c r="G21" s="303">
        <v>0</v>
      </c>
      <c r="H21" s="303">
        <v>0</v>
      </c>
      <c r="I21" s="303">
        <v>0</v>
      </c>
      <c r="J21" s="723">
        <v>3</v>
      </c>
      <c r="K21" s="725">
        <v>5</v>
      </c>
      <c r="L21" s="1586" t="s">
        <v>414</v>
      </c>
      <c r="M21" s="1587"/>
    </row>
    <row r="22" spans="1:13" s="39" customFormat="1" ht="18" customHeight="1">
      <c r="A22" s="538" t="s">
        <v>955</v>
      </c>
      <c r="B22" s="305">
        <v>0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790">
        <v>4</v>
      </c>
      <c r="K22" s="791">
        <v>4</v>
      </c>
      <c r="L22" s="1586" t="s">
        <v>415</v>
      </c>
      <c r="M22" s="1587"/>
    </row>
    <row r="23" spans="1:13" s="39" customFormat="1" ht="18" customHeight="1">
      <c r="A23" s="542" t="s">
        <v>1026</v>
      </c>
      <c r="B23" s="305">
        <v>0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723">
        <v>8</v>
      </c>
      <c r="K23" s="725">
        <v>8</v>
      </c>
      <c r="L23" s="1586" t="s">
        <v>416</v>
      </c>
      <c r="M23" s="1587"/>
    </row>
    <row r="24" spans="1:13" s="36" customFormat="1" ht="18" customHeight="1">
      <c r="A24" s="541" t="s">
        <v>956</v>
      </c>
      <c r="B24" s="305">
        <v>0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790">
        <v>0</v>
      </c>
      <c r="K24" s="791">
        <v>0</v>
      </c>
      <c r="L24" s="1586" t="s">
        <v>417</v>
      </c>
      <c r="M24" s="1587"/>
    </row>
    <row r="25" spans="1:13" s="36" customFormat="1" ht="18" customHeight="1">
      <c r="A25" s="542" t="s">
        <v>1028</v>
      </c>
      <c r="B25" s="305">
        <v>0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790">
        <v>0</v>
      </c>
      <c r="K25" s="791">
        <v>0</v>
      </c>
      <c r="L25" s="1586" t="s">
        <v>418</v>
      </c>
      <c r="M25" s="1587"/>
    </row>
    <row r="26" spans="1:13" s="36" customFormat="1" ht="18" customHeight="1">
      <c r="A26" s="32" t="s">
        <v>727</v>
      </c>
      <c r="B26" s="306">
        <v>0</v>
      </c>
      <c r="C26" s="307">
        <v>0</v>
      </c>
      <c r="D26" s="307">
        <v>0</v>
      </c>
      <c r="E26" s="307">
        <v>0</v>
      </c>
      <c r="F26" s="307">
        <v>0</v>
      </c>
      <c r="G26" s="307">
        <v>0</v>
      </c>
      <c r="H26" s="307">
        <v>0</v>
      </c>
      <c r="I26" s="307">
        <v>0</v>
      </c>
      <c r="J26" s="792">
        <v>0</v>
      </c>
      <c r="K26" s="793">
        <v>0</v>
      </c>
      <c r="L26" s="1467" t="s">
        <v>727</v>
      </c>
      <c r="M26" s="1468"/>
    </row>
    <row r="27" spans="1:13" s="102" customFormat="1" ht="18" customHeight="1">
      <c r="A27" s="249" t="s">
        <v>729</v>
      </c>
      <c r="B27" s="373">
        <v>0</v>
      </c>
      <c r="C27" s="374">
        <v>0</v>
      </c>
      <c r="D27" s="374">
        <v>0</v>
      </c>
      <c r="E27" s="374">
        <v>0</v>
      </c>
      <c r="F27" s="374">
        <v>0</v>
      </c>
      <c r="G27" s="374">
        <v>0</v>
      </c>
      <c r="H27" s="374">
        <v>0</v>
      </c>
      <c r="I27" s="374">
        <v>0</v>
      </c>
      <c r="J27" s="794">
        <v>95</v>
      </c>
      <c r="K27" s="795">
        <v>15</v>
      </c>
      <c r="L27" s="1469" t="s">
        <v>729</v>
      </c>
      <c r="M27" s="1470"/>
    </row>
    <row r="28" spans="1:13" s="6" customFormat="1" ht="15.75" customHeight="1">
      <c r="A28" s="189" t="s">
        <v>1185</v>
      </c>
      <c r="B28" s="190"/>
      <c r="G28" s="1405" t="s">
        <v>419</v>
      </c>
      <c r="H28" s="1406"/>
      <c r="I28" s="1406"/>
      <c r="J28" s="1406"/>
      <c r="K28" s="1406"/>
      <c r="L28" s="1406"/>
      <c r="M28" s="1406"/>
    </row>
    <row r="29" s="299" customFormat="1" ht="12"/>
  </sheetData>
  <mergeCells count="36">
    <mergeCell ref="L24:M24"/>
    <mergeCell ref="L25:M25"/>
    <mergeCell ref="L26:M26"/>
    <mergeCell ref="L27:M27"/>
    <mergeCell ref="L20:M20"/>
    <mergeCell ref="L21:M21"/>
    <mergeCell ref="L22:M22"/>
    <mergeCell ref="L23:M23"/>
    <mergeCell ref="L4:M4"/>
    <mergeCell ref="H16:I16"/>
    <mergeCell ref="J16:K16"/>
    <mergeCell ref="L16:M19"/>
    <mergeCell ref="J4:K4"/>
    <mergeCell ref="H17:I17"/>
    <mergeCell ref="J17:K17"/>
    <mergeCell ref="A16:A19"/>
    <mergeCell ref="B16:C16"/>
    <mergeCell ref="D16:E16"/>
    <mergeCell ref="F16:G16"/>
    <mergeCell ref="B17:C17"/>
    <mergeCell ref="D17:E17"/>
    <mergeCell ref="F17:G17"/>
    <mergeCell ref="B4:C4"/>
    <mergeCell ref="D4:E4"/>
    <mergeCell ref="F4:G4"/>
    <mergeCell ref="H4:I4"/>
    <mergeCell ref="G28:M28"/>
    <mergeCell ref="A1:N1"/>
    <mergeCell ref="A3:A6"/>
    <mergeCell ref="B3:C3"/>
    <mergeCell ref="D3:E3"/>
    <mergeCell ref="F3:G3"/>
    <mergeCell ref="H3:I3"/>
    <mergeCell ref="J3:K3"/>
    <mergeCell ref="L3:M3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7">
      <selection activeCell="I10" sqref="I10"/>
    </sheetView>
  </sheetViews>
  <sheetFormatPr defaultColWidth="9.140625" defaultRowHeight="12.75"/>
  <cols>
    <col min="1" max="1" width="11.140625" style="2" customWidth="1"/>
    <col min="2" max="2" width="8.8515625" style="2" customWidth="1"/>
    <col min="3" max="3" width="8.57421875" style="2" customWidth="1"/>
    <col min="4" max="6" width="8.7109375" style="2" customWidth="1"/>
    <col min="7" max="7" width="9.00390625" style="2" customWidth="1"/>
    <col min="8" max="8" width="10.421875" style="2" customWidth="1"/>
    <col min="9" max="10" width="9.00390625" style="2" customWidth="1"/>
    <col min="11" max="11" width="8.7109375" style="2" customWidth="1"/>
    <col min="12" max="12" width="10.7109375" style="2" customWidth="1"/>
    <col min="13" max="14" width="8.8515625" style="2" customWidth="1"/>
    <col min="15" max="15" width="10.28125" style="2" customWidth="1"/>
    <col min="16" max="16384" width="9.140625" style="2" customWidth="1"/>
  </cols>
  <sheetData>
    <row r="1" spans="1:15" ht="32.25" customHeight="1">
      <c r="A1" s="1452" t="s">
        <v>1059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</row>
    <row r="2" spans="1:15" s="6" customFormat="1" ht="15" customHeight="1">
      <c r="A2" s="4" t="s">
        <v>1060</v>
      </c>
      <c r="B2" s="4"/>
      <c r="C2" s="172"/>
      <c r="D2" s="172"/>
      <c r="E2" s="172"/>
      <c r="F2" s="172"/>
      <c r="G2" s="172"/>
      <c r="H2" s="172"/>
      <c r="I2" s="172"/>
      <c r="J2" s="172"/>
      <c r="K2" s="172"/>
      <c r="L2" s="172"/>
      <c r="N2" s="5"/>
      <c r="O2" s="5" t="s">
        <v>1061</v>
      </c>
    </row>
    <row r="3" spans="1:15" s="6" customFormat="1" ht="26.25" customHeight="1">
      <c r="A3" s="1409" t="s">
        <v>959</v>
      </c>
      <c r="B3" s="1489" t="s">
        <v>1062</v>
      </c>
      <c r="C3" s="1588"/>
      <c r="D3" s="1588"/>
      <c r="E3" s="1588"/>
      <c r="F3" s="1589"/>
      <c r="G3" s="1489" t="s">
        <v>1063</v>
      </c>
      <c r="H3" s="1429"/>
      <c r="I3" s="1429"/>
      <c r="J3" s="1430"/>
      <c r="K3" s="309" t="s">
        <v>1064</v>
      </c>
      <c r="L3" s="310"/>
      <c r="M3" s="310"/>
      <c r="N3" s="311"/>
      <c r="O3" s="1411" t="s">
        <v>554</v>
      </c>
    </row>
    <row r="4" spans="1:15" s="6" customFormat="1" ht="24" customHeight="1">
      <c r="A4" s="1485"/>
      <c r="B4" s="93" t="s">
        <v>1065</v>
      </c>
      <c r="C4" s="93" t="s">
        <v>1066</v>
      </c>
      <c r="D4" s="1517" t="s">
        <v>1067</v>
      </c>
      <c r="E4" s="1479"/>
      <c r="F4" s="1516"/>
      <c r="G4" s="188" t="s">
        <v>737</v>
      </c>
      <c r="H4" s="177"/>
      <c r="I4" s="204" t="s">
        <v>1068</v>
      </c>
      <c r="J4" s="204" t="s">
        <v>1069</v>
      </c>
      <c r="K4" s="230" t="s">
        <v>737</v>
      </c>
      <c r="L4" s="92"/>
      <c r="M4" s="93" t="s">
        <v>1068</v>
      </c>
      <c r="N4" s="93" t="s">
        <v>1069</v>
      </c>
      <c r="O4" s="1480"/>
    </row>
    <row r="5" spans="1:15" s="6" customFormat="1" ht="18" customHeight="1">
      <c r="A5" s="1485"/>
      <c r="B5" s="177"/>
      <c r="C5" s="53"/>
      <c r="D5" s="93" t="s">
        <v>1070</v>
      </c>
      <c r="E5" s="93" t="s">
        <v>1071</v>
      </c>
      <c r="F5" s="93" t="s">
        <v>1072</v>
      </c>
      <c r="G5" s="177"/>
      <c r="H5" s="230" t="s">
        <v>1073</v>
      </c>
      <c r="I5" s="53"/>
      <c r="J5" s="53"/>
      <c r="K5" s="177"/>
      <c r="L5" s="230" t="s">
        <v>1074</v>
      </c>
      <c r="M5" s="53"/>
      <c r="N5" s="53"/>
      <c r="O5" s="1480"/>
    </row>
    <row r="6" spans="1:15" s="6" customFormat="1" ht="18" customHeight="1">
      <c r="A6" s="1485"/>
      <c r="B6" s="177"/>
      <c r="C6" s="53" t="s">
        <v>1075</v>
      </c>
      <c r="D6" s="53"/>
      <c r="F6" s="43"/>
      <c r="G6" s="177"/>
      <c r="H6" s="252" t="s">
        <v>1076</v>
      </c>
      <c r="I6" s="53"/>
      <c r="J6" s="53"/>
      <c r="K6" s="177"/>
      <c r="L6" s="252" t="s">
        <v>1077</v>
      </c>
      <c r="M6" s="53"/>
      <c r="N6" s="53"/>
      <c r="O6" s="1480"/>
    </row>
    <row r="7" spans="1:15" s="6" customFormat="1" ht="21.75" customHeight="1">
      <c r="A7" s="1410"/>
      <c r="B7" s="55" t="s">
        <v>738</v>
      </c>
      <c r="C7" s="56" t="s">
        <v>1078</v>
      </c>
      <c r="D7" s="57" t="s">
        <v>1079</v>
      </c>
      <c r="E7" s="56" t="s">
        <v>1080</v>
      </c>
      <c r="F7" s="56" t="s">
        <v>1081</v>
      </c>
      <c r="G7" s="55" t="s">
        <v>738</v>
      </c>
      <c r="H7" s="57" t="s">
        <v>1082</v>
      </c>
      <c r="I7" s="56" t="s">
        <v>1083</v>
      </c>
      <c r="J7" s="56" t="s">
        <v>1084</v>
      </c>
      <c r="K7" s="55" t="s">
        <v>738</v>
      </c>
      <c r="L7" s="57" t="s">
        <v>1082</v>
      </c>
      <c r="M7" s="56" t="s">
        <v>1083</v>
      </c>
      <c r="N7" s="56" t="s">
        <v>1084</v>
      </c>
      <c r="O7" s="1388"/>
    </row>
    <row r="8" spans="1:15" s="479" customFormat="1" ht="39" customHeight="1">
      <c r="A8" s="445" t="s">
        <v>692</v>
      </c>
      <c r="B8" s="801">
        <v>6356</v>
      </c>
      <c r="C8" s="646">
        <v>810</v>
      </c>
      <c r="D8" s="646">
        <v>5546</v>
      </c>
      <c r="E8" s="646">
        <v>1490</v>
      </c>
      <c r="F8" s="646">
        <v>4056</v>
      </c>
      <c r="G8" s="646">
        <v>19487</v>
      </c>
      <c r="H8" s="802">
        <v>3.065921963499056</v>
      </c>
      <c r="I8" s="646">
        <v>9210</v>
      </c>
      <c r="J8" s="803">
        <v>10277</v>
      </c>
      <c r="K8" s="646">
        <v>7048</v>
      </c>
      <c r="L8" s="802">
        <v>1.1088735053492762</v>
      </c>
      <c r="M8" s="646">
        <v>1771</v>
      </c>
      <c r="N8" s="803">
        <v>5277</v>
      </c>
      <c r="O8" s="445" t="s">
        <v>692</v>
      </c>
    </row>
    <row r="9" spans="1:15" s="479" customFormat="1" ht="39" customHeight="1">
      <c r="A9" s="445" t="s">
        <v>693</v>
      </c>
      <c r="B9" s="801" t="s">
        <v>789</v>
      </c>
      <c r="C9" s="646" t="s">
        <v>789</v>
      </c>
      <c r="D9" s="646" t="s">
        <v>789</v>
      </c>
      <c r="E9" s="646" t="s">
        <v>789</v>
      </c>
      <c r="F9" s="646" t="s">
        <v>789</v>
      </c>
      <c r="G9" s="646">
        <v>20390</v>
      </c>
      <c r="H9" s="802">
        <v>3.1</v>
      </c>
      <c r="I9" s="646">
        <v>10274</v>
      </c>
      <c r="J9" s="803">
        <v>10117</v>
      </c>
      <c r="K9" s="646">
        <v>8086</v>
      </c>
      <c r="L9" s="802">
        <v>1.2</v>
      </c>
      <c r="M9" s="646">
        <v>3757</v>
      </c>
      <c r="N9" s="803">
        <v>4328</v>
      </c>
      <c r="O9" s="445" t="s">
        <v>693</v>
      </c>
    </row>
    <row r="10" spans="1:15" s="479" customFormat="1" ht="39" customHeight="1">
      <c r="A10" s="445" t="s">
        <v>694</v>
      </c>
      <c r="B10" s="801">
        <v>6699</v>
      </c>
      <c r="C10" s="646" t="s">
        <v>789</v>
      </c>
      <c r="D10" s="646" t="s">
        <v>789</v>
      </c>
      <c r="E10" s="646" t="s">
        <v>789</v>
      </c>
      <c r="F10" s="646" t="s">
        <v>789</v>
      </c>
      <c r="G10" s="646">
        <v>19381</v>
      </c>
      <c r="H10" s="802">
        <v>2.89</v>
      </c>
      <c r="I10" s="646">
        <v>9897</v>
      </c>
      <c r="J10" s="803">
        <v>9484</v>
      </c>
      <c r="K10" s="646">
        <v>8548</v>
      </c>
      <c r="L10" s="802">
        <v>1.28</v>
      </c>
      <c r="M10" s="646">
        <v>3907</v>
      </c>
      <c r="N10" s="803">
        <v>4641</v>
      </c>
      <c r="O10" s="445" t="s">
        <v>694</v>
      </c>
    </row>
    <row r="11" spans="1:15" s="456" customFormat="1" ht="39" customHeight="1">
      <c r="A11" s="804" t="s">
        <v>695</v>
      </c>
      <c r="B11" s="805">
        <v>6738</v>
      </c>
      <c r="C11" s="806" t="s">
        <v>789</v>
      </c>
      <c r="D11" s="806" t="s">
        <v>789</v>
      </c>
      <c r="E11" s="806" t="s">
        <v>789</v>
      </c>
      <c r="F11" s="806" t="s">
        <v>789</v>
      </c>
      <c r="G11" s="806">
        <v>19737</v>
      </c>
      <c r="H11" s="807">
        <v>2.93</v>
      </c>
      <c r="I11" s="806">
        <v>9832</v>
      </c>
      <c r="J11" s="808">
        <v>9904</v>
      </c>
      <c r="K11" s="809">
        <v>8103</v>
      </c>
      <c r="L11" s="807">
        <v>1.2</v>
      </c>
      <c r="M11" s="809">
        <v>3806</v>
      </c>
      <c r="N11" s="810">
        <v>4296</v>
      </c>
      <c r="O11" s="804" t="s">
        <v>695</v>
      </c>
    </row>
    <row r="12" spans="1:15" s="479" customFormat="1" ht="39" customHeight="1">
      <c r="A12" s="445" t="s">
        <v>696</v>
      </c>
      <c r="B12" s="801">
        <v>6698</v>
      </c>
      <c r="C12" s="646">
        <v>1465</v>
      </c>
      <c r="D12" s="646">
        <v>5233</v>
      </c>
      <c r="E12" s="646">
        <v>1496</v>
      </c>
      <c r="F12" s="646">
        <v>3737</v>
      </c>
      <c r="G12" s="646">
        <v>18617</v>
      </c>
      <c r="H12" s="802">
        <v>2.7794864138548823</v>
      </c>
      <c r="I12" s="646">
        <v>9027</v>
      </c>
      <c r="J12" s="803">
        <v>9590</v>
      </c>
      <c r="K12" s="809" t="s">
        <v>790</v>
      </c>
      <c r="L12" s="807" t="s">
        <v>790</v>
      </c>
      <c r="M12" s="809" t="s">
        <v>790</v>
      </c>
      <c r="N12" s="810" t="s">
        <v>790</v>
      </c>
      <c r="O12" s="445" t="s">
        <v>696</v>
      </c>
    </row>
    <row r="13" spans="1:15" s="467" customFormat="1" ht="39" customHeight="1">
      <c r="A13" s="363" t="s">
        <v>698</v>
      </c>
      <c r="B13" s="811">
        <v>6942</v>
      </c>
      <c r="C13" s="812" t="s">
        <v>125</v>
      </c>
      <c r="D13" s="812" t="s">
        <v>125</v>
      </c>
      <c r="E13" s="812" t="s">
        <v>125</v>
      </c>
      <c r="F13" s="812" t="s">
        <v>125</v>
      </c>
      <c r="G13" s="812">
        <f>SUM(I13:J13)</f>
        <v>19388</v>
      </c>
      <c r="H13" s="813">
        <v>2.8</v>
      </c>
      <c r="I13" s="812">
        <v>9109</v>
      </c>
      <c r="J13" s="814">
        <v>10279</v>
      </c>
      <c r="K13" s="812">
        <f>SUM(M13:N13)</f>
        <v>8334</v>
      </c>
      <c r="L13" s="813">
        <v>1.2</v>
      </c>
      <c r="M13" s="812">
        <v>3403</v>
      </c>
      <c r="N13" s="814">
        <v>4931</v>
      </c>
      <c r="O13" s="492" t="s">
        <v>698</v>
      </c>
    </row>
    <row r="14" spans="1:15" s="376" customFormat="1" ht="15.75" customHeight="1">
      <c r="A14" s="468" t="s">
        <v>699</v>
      </c>
      <c r="B14" s="469"/>
      <c r="C14" s="469"/>
      <c r="D14" s="469"/>
      <c r="E14" s="470"/>
      <c r="M14" s="469"/>
      <c r="O14" s="377" t="s">
        <v>700</v>
      </c>
    </row>
    <row r="15" spans="1:15" s="376" customFormat="1" ht="15.75" customHeight="1">
      <c r="A15" s="376" t="s">
        <v>960</v>
      </c>
      <c r="F15" s="471"/>
      <c r="G15" s="471"/>
      <c r="H15" s="471"/>
      <c r="I15" s="471"/>
      <c r="J15" s="471"/>
      <c r="O15" s="377" t="s">
        <v>951</v>
      </c>
    </row>
    <row r="16" s="376" customFormat="1" ht="15.75" customHeight="1">
      <c r="A16" s="376" t="s">
        <v>961</v>
      </c>
    </row>
    <row r="17" s="378" customFormat="1" ht="15.75" customHeight="1">
      <c r="A17" s="378" t="s">
        <v>962</v>
      </c>
    </row>
    <row r="18" s="378" customFormat="1" ht="15.75" customHeight="1">
      <c r="A18" s="378" t="s">
        <v>963</v>
      </c>
    </row>
    <row r="19" s="378" customFormat="1" ht="15.75" customHeight="1">
      <c r="A19" s="378" t="s">
        <v>964</v>
      </c>
    </row>
  </sheetData>
  <mergeCells count="6">
    <mergeCell ref="A1:O1"/>
    <mergeCell ref="B3:F3"/>
    <mergeCell ref="G3:J3"/>
    <mergeCell ref="D4:F4"/>
    <mergeCell ref="A3:A7"/>
    <mergeCell ref="O3:O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C7">
      <selection activeCell="I7" sqref="I7"/>
    </sheetView>
  </sheetViews>
  <sheetFormatPr defaultColWidth="9.140625" defaultRowHeight="12.75"/>
  <cols>
    <col min="1" max="1" width="8.7109375" style="2" customWidth="1"/>
    <col min="2" max="19" width="7.28125" style="2" customWidth="1"/>
    <col min="20" max="20" width="7.57421875" style="2" customWidth="1"/>
    <col min="21" max="16384" width="9.140625" style="2" customWidth="1"/>
  </cols>
  <sheetData>
    <row r="1" spans="1:20" ht="48" customHeight="1">
      <c r="A1" s="1590" t="s">
        <v>1085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  <c r="R1" s="1494"/>
      <c r="S1" s="1494"/>
      <c r="T1" s="1494"/>
    </row>
    <row r="2" spans="1:20" s="6" customFormat="1" ht="18" customHeight="1">
      <c r="A2" s="203" t="s">
        <v>1086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5" t="s">
        <v>704</v>
      </c>
    </row>
    <row r="3" spans="1:20" s="6" customFormat="1" ht="45" customHeight="1">
      <c r="A3" s="1409" t="s">
        <v>970</v>
      </c>
      <c r="B3" s="1591" t="s">
        <v>1093</v>
      </c>
      <c r="C3" s="1516"/>
      <c r="D3" s="1592" t="s">
        <v>1094</v>
      </c>
      <c r="E3" s="1516"/>
      <c r="F3" s="1593" t="s">
        <v>1095</v>
      </c>
      <c r="G3" s="1544"/>
      <c r="H3" s="1592" t="s">
        <v>1096</v>
      </c>
      <c r="I3" s="1516"/>
      <c r="J3" s="1592" t="s">
        <v>1097</v>
      </c>
      <c r="K3" s="1516"/>
      <c r="L3" s="1592" t="s">
        <v>1098</v>
      </c>
      <c r="M3" s="1516"/>
      <c r="N3" s="1592" t="s">
        <v>1099</v>
      </c>
      <c r="O3" s="1516"/>
      <c r="P3" s="1592" t="s">
        <v>1100</v>
      </c>
      <c r="Q3" s="1516"/>
      <c r="R3" s="1592" t="s">
        <v>1101</v>
      </c>
      <c r="S3" s="1516"/>
      <c r="T3" s="1411" t="s">
        <v>554</v>
      </c>
    </row>
    <row r="4" spans="1:20" s="6" customFormat="1" ht="33" customHeight="1">
      <c r="A4" s="1485"/>
      <c r="B4" s="93" t="s">
        <v>679</v>
      </c>
      <c r="C4" s="93" t="s">
        <v>1102</v>
      </c>
      <c r="D4" s="93" t="s">
        <v>679</v>
      </c>
      <c r="E4" s="93" t="s">
        <v>1102</v>
      </c>
      <c r="F4" s="93" t="s">
        <v>679</v>
      </c>
      <c r="G4" s="93" t="s">
        <v>1102</v>
      </c>
      <c r="H4" s="93" t="s">
        <v>679</v>
      </c>
      <c r="I4" s="93" t="s">
        <v>1102</v>
      </c>
      <c r="J4" s="93" t="s">
        <v>679</v>
      </c>
      <c r="K4" s="93" t="s">
        <v>1102</v>
      </c>
      <c r="L4" s="93" t="s">
        <v>679</v>
      </c>
      <c r="M4" s="93" t="s">
        <v>1102</v>
      </c>
      <c r="N4" s="93" t="s">
        <v>679</v>
      </c>
      <c r="O4" s="93" t="s">
        <v>1102</v>
      </c>
      <c r="P4" s="93" t="s">
        <v>679</v>
      </c>
      <c r="Q4" s="93" t="s">
        <v>1102</v>
      </c>
      <c r="R4" s="93" t="s">
        <v>679</v>
      </c>
      <c r="S4" s="93" t="s">
        <v>1102</v>
      </c>
      <c r="T4" s="1480"/>
    </row>
    <row r="5" spans="1:20" s="6" customFormat="1" ht="33" customHeight="1">
      <c r="A5" s="1410"/>
      <c r="B5" s="56" t="s">
        <v>686</v>
      </c>
      <c r="C5" s="56" t="s">
        <v>690</v>
      </c>
      <c r="D5" s="56" t="s">
        <v>686</v>
      </c>
      <c r="E5" s="56" t="s">
        <v>690</v>
      </c>
      <c r="F5" s="56" t="s">
        <v>686</v>
      </c>
      <c r="G5" s="56" t="s">
        <v>690</v>
      </c>
      <c r="H5" s="56" t="s">
        <v>686</v>
      </c>
      <c r="I5" s="56" t="s">
        <v>690</v>
      </c>
      <c r="J5" s="56" t="s">
        <v>686</v>
      </c>
      <c r="K5" s="56" t="s">
        <v>690</v>
      </c>
      <c r="L5" s="56" t="s">
        <v>686</v>
      </c>
      <c r="M5" s="56" t="s">
        <v>690</v>
      </c>
      <c r="N5" s="56" t="s">
        <v>686</v>
      </c>
      <c r="O5" s="56" t="s">
        <v>690</v>
      </c>
      <c r="P5" s="56" t="s">
        <v>686</v>
      </c>
      <c r="Q5" s="56" t="s">
        <v>690</v>
      </c>
      <c r="R5" s="56" t="s">
        <v>686</v>
      </c>
      <c r="S5" s="56" t="s">
        <v>690</v>
      </c>
      <c r="T5" s="1388"/>
    </row>
    <row r="6" spans="1:20" s="479" customFormat="1" ht="49.5" customHeight="1">
      <c r="A6" s="445" t="s">
        <v>692</v>
      </c>
      <c r="B6" s="801">
        <v>19489</v>
      </c>
      <c r="C6" s="646">
        <v>9210</v>
      </c>
      <c r="D6" s="646">
        <v>2769</v>
      </c>
      <c r="E6" s="646">
        <v>1371</v>
      </c>
      <c r="F6" s="646">
        <v>1449</v>
      </c>
      <c r="G6" s="646">
        <v>649</v>
      </c>
      <c r="H6" s="646">
        <v>2601</v>
      </c>
      <c r="I6" s="646">
        <v>1671</v>
      </c>
      <c r="J6" s="646">
        <v>1657</v>
      </c>
      <c r="K6" s="646">
        <v>996</v>
      </c>
      <c r="L6" s="646">
        <v>2774</v>
      </c>
      <c r="M6" s="646">
        <v>1311</v>
      </c>
      <c r="N6" s="646">
        <v>3730</v>
      </c>
      <c r="O6" s="646">
        <v>1719</v>
      </c>
      <c r="P6" s="646">
        <v>3334</v>
      </c>
      <c r="Q6" s="646">
        <v>1210</v>
      </c>
      <c r="R6" s="646">
        <v>1175</v>
      </c>
      <c r="S6" s="803">
        <v>283</v>
      </c>
      <c r="T6" s="445" t="s">
        <v>692</v>
      </c>
    </row>
    <row r="7" spans="1:20" s="479" customFormat="1" ht="49.5" customHeight="1">
      <c r="A7" s="445" t="s">
        <v>693</v>
      </c>
      <c r="B7" s="801" t="s">
        <v>789</v>
      </c>
      <c r="C7" s="646" t="s">
        <v>789</v>
      </c>
      <c r="D7" s="646" t="s">
        <v>789</v>
      </c>
      <c r="E7" s="646" t="s">
        <v>789</v>
      </c>
      <c r="F7" s="646" t="s">
        <v>789</v>
      </c>
      <c r="G7" s="646" t="s">
        <v>789</v>
      </c>
      <c r="H7" s="646" t="s">
        <v>789</v>
      </c>
      <c r="I7" s="646" t="s">
        <v>789</v>
      </c>
      <c r="J7" s="646" t="s">
        <v>789</v>
      </c>
      <c r="K7" s="646" t="s">
        <v>789</v>
      </c>
      <c r="L7" s="646" t="s">
        <v>789</v>
      </c>
      <c r="M7" s="646" t="s">
        <v>789</v>
      </c>
      <c r="N7" s="646" t="s">
        <v>789</v>
      </c>
      <c r="O7" s="646" t="s">
        <v>789</v>
      </c>
      <c r="P7" s="646" t="s">
        <v>789</v>
      </c>
      <c r="Q7" s="646" t="s">
        <v>789</v>
      </c>
      <c r="R7" s="646" t="s">
        <v>789</v>
      </c>
      <c r="S7" s="803" t="s">
        <v>789</v>
      </c>
      <c r="T7" s="445" t="s">
        <v>693</v>
      </c>
    </row>
    <row r="8" spans="1:20" s="479" customFormat="1" ht="49.5" customHeight="1">
      <c r="A8" s="445" t="s">
        <v>694</v>
      </c>
      <c r="B8" s="801" t="s">
        <v>789</v>
      </c>
      <c r="C8" s="646" t="s">
        <v>789</v>
      </c>
      <c r="D8" s="587" t="s">
        <v>789</v>
      </c>
      <c r="E8" s="587" t="s">
        <v>789</v>
      </c>
      <c r="F8" s="587" t="s">
        <v>789</v>
      </c>
      <c r="G8" s="587" t="s">
        <v>789</v>
      </c>
      <c r="H8" s="587" t="s">
        <v>789</v>
      </c>
      <c r="I8" s="587" t="s">
        <v>789</v>
      </c>
      <c r="J8" s="587" t="s">
        <v>789</v>
      </c>
      <c r="K8" s="587" t="s">
        <v>789</v>
      </c>
      <c r="L8" s="587" t="s">
        <v>789</v>
      </c>
      <c r="M8" s="587" t="s">
        <v>789</v>
      </c>
      <c r="N8" s="587" t="s">
        <v>789</v>
      </c>
      <c r="O8" s="587" t="s">
        <v>789</v>
      </c>
      <c r="P8" s="587" t="s">
        <v>789</v>
      </c>
      <c r="Q8" s="587" t="s">
        <v>789</v>
      </c>
      <c r="R8" s="587" t="s">
        <v>789</v>
      </c>
      <c r="S8" s="815" t="s">
        <v>789</v>
      </c>
      <c r="T8" s="445" t="s">
        <v>694</v>
      </c>
    </row>
    <row r="9" spans="1:20" s="479" customFormat="1" ht="49.5" customHeight="1">
      <c r="A9" s="445" t="s">
        <v>281</v>
      </c>
      <c r="B9" s="801" t="s">
        <v>789</v>
      </c>
      <c r="C9" s="646" t="s">
        <v>789</v>
      </c>
      <c r="D9" s="587" t="s">
        <v>789</v>
      </c>
      <c r="E9" s="587" t="s">
        <v>789</v>
      </c>
      <c r="F9" s="587" t="s">
        <v>789</v>
      </c>
      <c r="G9" s="587" t="s">
        <v>789</v>
      </c>
      <c r="H9" s="587" t="s">
        <v>789</v>
      </c>
      <c r="I9" s="587" t="s">
        <v>789</v>
      </c>
      <c r="J9" s="587" t="s">
        <v>789</v>
      </c>
      <c r="K9" s="587" t="s">
        <v>789</v>
      </c>
      <c r="L9" s="587" t="s">
        <v>789</v>
      </c>
      <c r="M9" s="587" t="s">
        <v>789</v>
      </c>
      <c r="N9" s="587" t="s">
        <v>789</v>
      </c>
      <c r="O9" s="587" t="s">
        <v>789</v>
      </c>
      <c r="P9" s="587" t="s">
        <v>789</v>
      </c>
      <c r="Q9" s="587" t="s">
        <v>789</v>
      </c>
      <c r="R9" s="587" t="s">
        <v>789</v>
      </c>
      <c r="S9" s="815" t="s">
        <v>789</v>
      </c>
      <c r="T9" s="445" t="s">
        <v>281</v>
      </c>
    </row>
    <row r="10" spans="1:20" s="479" customFormat="1" ht="49.5" customHeight="1">
      <c r="A10" s="445" t="s">
        <v>696</v>
      </c>
      <c r="B10" s="816">
        <f>SUM(D10,F10,H10,J10,L10,N10,P10,R10)</f>
        <v>18617</v>
      </c>
      <c r="C10" s="817">
        <f>SUM(E10,G10,I10,K10,M10,O10,Q10,S10)</f>
        <v>9027</v>
      </c>
      <c r="D10" s="812">
        <v>2328</v>
      </c>
      <c r="E10" s="812">
        <v>1227</v>
      </c>
      <c r="F10" s="812">
        <v>866</v>
      </c>
      <c r="G10" s="812">
        <v>451</v>
      </c>
      <c r="H10" s="812">
        <v>2107</v>
      </c>
      <c r="I10" s="812">
        <v>1227</v>
      </c>
      <c r="J10" s="812">
        <v>1914</v>
      </c>
      <c r="K10" s="812">
        <v>1227</v>
      </c>
      <c r="L10" s="812">
        <v>2512</v>
      </c>
      <c r="M10" s="812">
        <v>1256</v>
      </c>
      <c r="N10" s="812">
        <v>3282</v>
      </c>
      <c r="O10" s="812">
        <v>1567</v>
      </c>
      <c r="P10" s="812">
        <v>3686</v>
      </c>
      <c r="Q10" s="812">
        <v>1544</v>
      </c>
      <c r="R10" s="812">
        <v>1922</v>
      </c>
      <c r="S10" s="814">
        <v>528</v>
      </c>
      <c r="T10" s="818" t="s">
        <v>696</v>
      </c>
    </row>
    <row r="11" spans="1:20" s="376" customFormat="1" ht="15.75" customHeight="1">
      <c r="A11" s="468" t="s">
        <v>699</v>
      </c>
      <c r="B11" s="469"/>
      <c r="C11" s="469"/>
      <c r="D11" s="470"/>
      <c r="E11" s="470"/>
      <c r="I11" s="470"/>
      <c r="T11" s="377" t="s">
        <v>700</v>
      </c>
    </row>
    <row r="12" spans="1:20" s="376" customFormat="1" ht="15.75" customHeight="1">
      <c r="A12" s="376" t="s">
        <v>965</v>
      </c>
      <c r="F12" s="471"/>
      <c r="T12" s="377" t="s">
        <v>951</v>
      </c>
    </row>
    <row r="13" s="378" customFormat="1" ht="15.75" customHeight="1">
      <c r="A13" s="378" t="s">
        <v>966</v>
      </c>
    </row>
    <row r="14" s="378" customFormat="1" ht="15.75" customHeight="1">
      <c r="A14" s="378" t="s">
        <v>967</v>
      </c>
    </row>
    <row r="15" s="378" customFormat="1" ht="15.75" customHeight="1">
      <c r="A15" s="378" t="s">
        <v>968</v>
      </c>
    </row>
  </sheetData>
  <mergeCells count="12">
    <mergeCell ref="P3:Q3"/>
    <mergeCell ref="R3:S3"/>
    <mergeCell ref="A3:A5"/>
    <mergeCell ref="T3:T5"/>
    <mergeCell ref="A1:T1"/>
    <mergeCell ref="B3:C3"/>
    <mergeCell ref="D3:E3"/>
    <mergeCell ref="F3:G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C4">
      <selection activeCell="Q11" sqref="Q11"/>
    </sheetView>
  </sheetViews>
  <sheetFormatPr defaultColWidth="9.140625" defaultRowHeight="12.75"/>
  <cols>
    <col min="1" max="1" width="9.7109375" style="2" customWidth="1"/>
    <col min="2" max="3" width="7.7109375" style="2" customWidth="1"/>
    <col min="4" max="7" width="6.00390625" style="2" customWidth="1"/>
    <col min="8" max="17" width="7.7109375" style="2" customWidth="1"/>
    <col min="18" max="19" width="6.421875" style="2" customWidth="1"/>
    <col min="20" max="20" width="8.00390625" style="2" customWidth="1"/>
    <col min="21" max="16384" width="9.140625" style="2" customWidth="1"/>
  </cols>
  <sheetData>
    <row r="1" spans="1:20" ht="32.25" customHeight="1">
      <c r="A1" s="1493" t="s">
        <v>1103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  <c r="R1" s="1494"/>
      <c r="S1" s="1494"/>
      <c r="T1" s="1494"/>
    </row>
    <row r="2" spans="1:20" s="6" customFormat="1" ht="18" customHeight="1">
      <c r="A2" s="203" t="s">
        <v>1086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5" t="s">
        <v>704</v>
      </c>
    </row>
    <row r="3" spans="1:20" s="6" customFormat="1" ht="48" customHeight="1">
      <c r="A3" s="1409" t="s">
        <v>970</v>
      </c>
      <c r="B3" s="1591" t="s">
        <v>1104</v>
      </c>
      <c r="C3" s="1516"/>
      <c r="D3" s="1593" t="s">
        <v>1094</v>
      </c>
      <c r="E3" s="1544"/>
      <c r="F3" s="1592" t="s">
        <v>1105</v>
      </c>
      <c r="G3" s="1516"/>
      <c r="H3" s="1592" t="s">
        <v>1096</v>
      </c>
      <c r="I3" s="1516"/>
      <c r="J3" s="1592" t="s">
        <v>1097</v>
      </c>
      <c r="K3" s="1516"/>
      <c r="L3" s="1592" t="s">
        <v>1098</v>
      </c>
      <c r="M3" s="1516"/>
      <c r="N3" s="1592" t="s">
        <v>1099</v>
      </c>
      <c r="O3" s="1516"/>
      <c r="P3" s="1592" t="s">
        <v>1100</v>
      </c>
      <c r="Q3" s="1516"/>
      <c r="R3" s="1592" t="s">
        <v>1101</v>
      </c>
      <c r="S3" s="1516"/>
      <c r="T3" s="1411" t="s">
        <v>554</v>
      </c>
    </row>
    <row r="4" spans="1:20" s="6" customFormat="1" ht="33.75" customHeight="1">
      <c r="A4" s="1485"/>
      <c r="B4" s="93" t="s">
        <v>679</v>
      </c>
      <c r="C4" s="93" t="s">
        <v>1102</v>
      </c>
      <c r="D4" s="93" t="s">
        <v>679</v>
      </c>
      <c r="E4" s="93" t="s">
        <v>1102</v>
      </c>
      <c r="F4" s="93" t="s">
        <v>679</v>
      </c>
      <c r="G4" s="93" t="s">
        <v>1102</v>
      </c>
      <c r="H4" s="93" t="s">
        <v>679</v>
      </c>
      <c r="I4" s="93" t="s">
        <v>1102</v>
      </c>
      <c r="J4" s="93" t="s">
        <v>679</v>
      </c>
      <c r="K4" s="93" t="s">
        <v>1102</v>
      </c>
      <c r="L4" s="93" t="s">
        <v>679</v>
      </c>
      <c r="M4" s="93" t="s">
        <v>1102</v>
      </c>
      <c r="N4" s="93" t="s">
        <v>679</v>
      </c>
      <c r="O4" s="93" t="s">
        <v>1102</v>
      </c>
      <c r="P4" s="93" t="s">
        <v>679</v>
      </c>
      <c r="Q4" s="93" t="s">
        <v>1102</v>
      </c>
      <c r="R4" s="93" t="s">
        <v>679</v>
      </c>
      <c r="S4" s="93" t="s">
        <v>1102</v>
      </c>
      <c r="T4" s="1480"/>
    </row>
    <row r="5" spans="1:20" s="6" customFormat="1" ht="33.75" customHeight="1">
      <c r="A5" s="1410"/>
      <c r="B5" s="56" t="s">
        <v>686</v>
      </c>
      <c r="C5" s="56" t="s">
        <v>690</v>
      </c>
      <c r="D5" s="56" t="s">
        <v>686</v>
      </c>
      <c r="E5" s="56" t="s">
        <v>690</v>
      </c>
      <c r="F5" s="56" t="s">
        <v>686</v>
      </c>
      <c r="G5" s="56" t="s">
        <v>690</v>
      </c>
      <c r="H5" s="56" t="s">
        <v>686</v>
      </c>
      <c r="I5" s="56" t="s">
        <v>690</v>
      </c>
      <c r="J5" s="56" t="s">
        <v>686</v>
      </c>
      <c r="K5" s="56" t="s">
        <v>690</v>
      </c>
      <c r="L5" s="56" t="s">
        <v>686</v>
      </c>
      <c r="M5" s="56" t="s">
        <v>690</v>
      </c>
      <c r="N5" s="56" t="s">
        <v>686</v>
      </c>
      <c r="O5" s="56" t="s">
        <v>690</v>
      </c>
      <c r="P5" s="56" t="s">
        <v>686</v>
      </c>
      <c r="Q5" s="56" t="s">
        <v>690</v>
      </c>
      <c r="R5" s="56" t="s">
        <v>686</v>
      </c>
      <c r="S5" s="56" t="s">
        <v>690</v>
      </c>
      <c r="T5" s="1388"/>
    </row>
    <row r="6" spans="1:20" s="479" customFormat="1" ht="49.5" customHeight="1">
      <c r="A6" s="445" t="s">
        <v>692</v>
      </c>
      <c r="B6" s="819">
        <v>7048</v>
      </c>
      <c r="C6" s="820">
        <v>1771</v>
      </c>
      <c r="D6" s="820">
        <v>0</v>
      </c>
      <c r="E6" s="820">
        <v>0</v>
      </c>
      <c r="F6" s="820">
        <v>0</v>
      </c>
      <c r="G6" s="820">
        <v>0</v>
      </c>
      <c r="H6" s="820">
        <v>65</v>
      </c>
      <c r="I6" s="820">
        <v>65</v>
      </c>
      <c r="J6" s="820">
        <v>455</v>
      </c>
      <c r="K6" s="820">
        <v>307</v>
      </c>
      <c r="L6" s="820">
        <v>1740</v>
      </c>
      <c r="M6" s="820">
        <v>709</v>
      </c>
      <c r="N6" s="820">
        <v>2214</v>
      </c>
      <c r="O6" s="820">
        <v>392</v>
      </c>
      <c r="P6" s="820">
        <v>2179</v>
      </c>
      <c r="Q6" s="820">
        <v>255</v>
      </c>
      <c r="R6" s="820">
        <v>395</v>
      </c>
      <c r="S6" s="821">
        <v>44</v>
      </c>
      <c r="T6" s="445" t="s">
        <v>692</v>
      </c>
    </row>
    <row r="7" spans="1:20" s="479" customFormat="1" ht="49.5" customHeight="1">
      <c r="A7" s="445" t="s">
        <v>693</v>
      </c>
      <c r="B7" s="822" t="s">
        <v>789</v>
      </c>
      <c r="C7" s="823" t="s">
        <v>789</v>
      </c>
      <c r="D7" s="823" t="s">
        <v>789</v>
      </c>
      <c r="E7" s="823" t="s">
        <v>789</v>
      </c>
      <c r="F7" s="823" t="s">
        <v>789</v>
      </c>
      <c r="G7" s="823" t="s">
        <v>789</v>
      </c>
      <c r="H7" s="823" t="s">
        <v>789</v>
      </c>
      <c r="I7" s="823" t="s">
        <v>789</v>
      </c>
      <c r="J7" s="823" t="s">
        <v>789</v>
      </c>
      <c r="K7" s="823" t="s">
        <v>789</v>
      </c>
      <c r="L7" s="823" t="s">
        <v>789</v>
      </c>
      <c r="M7" s="823" t="s">
        <v>789</v>
      </c>
      <c r="N7" s="823" t="s">
        <v>789</v>
      </c>
      <c r="O7" s="823" t="s">
        <v>789</v>
      </c>
      <c r="P7" s="823" t="s">
        <v>789</v>
      </c>
      <c r="Q7" s="823" t="s">
        <v>789</v>
      </c>
      <c r="R7" s="823" t="s">
        <v>789</v>
      </c>
      <c r="S7" s="824" t="s">
        <v>789</v>
      </c>
      <c r="T7" s="445" t="s">
        <v>693</v>
      </c>
    </row>
    <row r="8" spans="1:20" s="467" customFormat="1" ht="49.5" customHeight="1">
      <c r="A8" s="288" t="s">
        <v>694</v>
      </c>
      <c r="B8" s="823" t="s">
        <v>789</v>
      </c>
      <c r="C8" s="823" t="s">
        <v>789</v>
      </c>
      <c r="D8" s="823" t="s">
        <v>789</v>
      </c>
      <c r="E8" s="825" t="s">
        <v>789</v>
      </c>
      <c r="F8" s="825" t="s">
        <v>789</v>
      </c>
      <c r="G8" s="825" t="s">
        <v>789</v>
      </c>
      <c r="H8" s="825" t="s">
        <v>789</v>
      </c>
      <c r="I8" s="825" t="s">
        <v>789</v>
      </c>
      <c r="J8" s="825" t="s">
        <v>789</v>
      </c>
      <c r="K8" s="825" t="s">
        <v>789</v>
      </c>
      <c r="L8" s="825" t="s">
        <v>789</v>
      </c>
      <c r="M8" s="825" t="s">
        <v>789</v>
      </c>
      <c r="N8" s="825" t="s">
        <v>789</v>
      </c>
      <c r="O8" s="825" t="s">
        <v>789</v>
      </c>
      <c r="P8" s="825" t="s">
        <v>789</v>
      </c>
      <c r="Q8" s="825" t="s">
        <v>789</v>
      </c>
      <c r="R8" s="825" t="s">
        <v>789</v>
      </c>
      <c r="S8" s="826" t="s">
        <v>789</v>
      </c>
      <c r="T8" s="292" t="s">
        <v>694</v>
      </c>
    </row>
    <row r="9" spans="1:20" s="467" customFormat="1" ht="49.5" customHeight="1">
      <c r="A9" s="288" t="s">
        <v>281</v>
      </c>
      <c r="B9" s="823" t="s">
        <v>789</v>
      </c>
      <c r="C9" s="823" t="s">
        <v>789</v>
      </c>
      <c r="D9" s="823" t="s">
        <v>789</v>
      </c>
      <c r="E9" s="825" t="s">
        <v>789</v>
      </c>
      <c r="F9" s="825" t="s">
        <v>789</v>
      </c>
      <c r="G9" s="825" t="s">
        <v>789</v>
      </c>
      <c r="H9" s="825" t="s">
        <v>789</v>
      </c>
      <c r="I9" s="825" t="s">
        <v>789</v>
      </c>
      <c r="J9" s="825" t="s">
        <v>789</v>
      </c>
      <c r="K9" s="825" t="s">
        <v>789</v>
      </c>
      <c r="L9" s="825" t="s">
        <v>789</v>
      </c>
      <c r="M9" s="825" t="s">
        <v>789</v>
      </c>
      <c r="N9" s="825" t="s">
        <v>789</v>
      </c>
      <c r="O9" s="825" t="s">
        <v>789</v>
      </c>
      <c r="P9" s="825" t="s">
        <v>789</v>
      </c>
      <c r="Q9" s="825" t="s">
        <v>789</v>
      </c>
      <c r="R9" s="825" t="s">
        <v>789</v>
      </c>
      <c r="S9" s="826" t="s">
        <v>789</v>
      </c>
      <c r="T9" s="292" t="s">
        <v>281</v>
      </c>
    </row>
    <row r="10" spans="1:20" s="467" customFormat="1" ht="49.5" customHeight="1">
      <c r="A10" s="630" t="s">
        <v>696</v>
      </c>
      <c r="B10" s="827">
        <f>SUM(F10,H10,J10,L10,N10,P10)</f>
        <v>7760</v>
      </c>
      <c r="C10" s="827">
        <f>SUM(G10,I10,K10,M10,O10,Q10)</f>
        <v>2822</v>
      </c>
      <c r="D10" s="828" t="s">
        <v>789</v>
      </c>
      <c r="E10" s="829" t="s">
        <v>789</v>
      </c>
      <c r="F10" s="829">
        <v>4</v>
      </c>
      <c r="G10" s="829">
        <v>4</v>
      </c>
      <c r="H10" s="829">
        <v>115</v>
      </c>
      <c r="I10" s="829">
        <v>111</v>
      </c>
      <c r="J10" s="829">
        <v>466</v>
      </c>
      <c r="K10" s="829">
        <v>379</v>
      </c>
      <c r="L10" s="829">
        <v>1459</v>
      </c>
      <c r="M10" s="829">
        <v>869</v>
      </c>
      <c r="N10" s="830">
        <v>2153</v>
      </c>
      <c r="O10" s="829">
        <v>828</v>
      </c>
      <c r="P10" s="829">
        <v>3563</v>
      </c>
      <c r="Q10" s="829">
        <v>631</v>
      </c>
      <c r="R10" s="829" t="s">
        <v>789</v>
      </c>
      <c r="S10" s="831" t="s">
        <v>789</v>
      </c>
      <c r="T10" s="371" t="s">
        <v>696</v>
      </c>
    </row>
    <row r="11" spans="1:20" s="376" customFormat="1" ht="15.75" customHeight="1">
      <c r="A11" s="468" t="s">
        <v>699</v>
      </c>
      <c r="B11" s="469"/>
      <c r="C11" s="469"/>
      <c r="D11" s="470"/>
      <c r="E11" s="470"/>
      <c r="I11" s="470"/>
      <c r="T11" s="377" t="s">
        <v>700</v>
      </c>
    </row>
    <row r="12" spans="1:20" s="376" customFormat="1" ht="15.75" customHeight="1">
      <c r="A12" s="378" t="s">
        <v>1221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O12" s="714" t="s">
        <v>1337</v>
      </c>
      <c r="T12" s="377"/>
    </row>
    <row r="13" spans="1:20" s="376" customFormat="1" ht="15.75" customHeight="1">
      <c r="A13" s="378" t="s">
        <v>1222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T13" s="377"/>
    </row>
    <row r="14" s="378" customFormat="1" ht="15.75" customHeight="1">
      <c r="A14" s="378" t="s">
        <v>1220</v>
      </c>
    </row>
    <row r="15" s="378" customFormat="1" ht="15.75" customHeight="1">
      <c r="A15" s="378" t="s">
        <v>969</v>
      </c>
    </row>
  </sheetData>
  <mergeCells count="12">
    <mergeCell ref="P3:Q3"/>
    <mergeCell ref="R3:S3"/>
    <mergeCell ref="A3:A5"/>
    <mergeCell ref="T3:T5"/>
    <mergeCell ref="A1:T1"/>
    <mergeCell ref="B3:C3"/>
    <mergeCell ref="D3:E3"/>
    <mergeCell ref="F3:G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4.00390625" style="80" customWidth="1"/>
    <col min="2" max="2" width="11.00390625" style="80" customWidth="1"/>
    <col min="3" max="3" width="10.7109375" style="80" customWidth="1"/>
    <col min="4" max="4" width="10.140625" style="80" customWidth="1"/>
    <col min="5" max="5" width="10.00390625" style="80" customWidth="1"/>
    <col min="6" max="13" width="9.7109375" style="80" customWidth="1"/>
    <col min="14" max="14" width="13.8515625" style="80" customWidth="1"/>
    <col min="15" max="16384" width="9.140625" style="80" customWidth="1"/>
  </cols>
  <sheetData>
    <row r="1" spans="1:14" s="2" customFormat="1" ht="32.25" customHeight="1">
      <c r="A1" s="1452" t="s">
        <v>1106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</row>
    <row r="2" spans="1:14" s="6" customFormat="1" ht="18" customHeight="1">
      <c r="A2" s="190" t="s">
        <v>1107</v>
      </c>
      <c r="B2" s="190"/>
      <c r="C2" s="172"/>
      <c r="D2" s="172"/>
      <c r="E2" s="172"/>
      <c r="F2" s="172"/>
      <c r="G2" s="172"/>
      <c r="H2" s="172"/>
      <c r="I2" s="172"/>
      <c r="J2" s="172"/>
      <c r="K2" s="172"/>
      <c r="L2" s="172"/>
      <c r="N2" s="380" t="s">
        <v>1108</v>
      </c>
    </row>
    <row r="3" spans="1:14" s="62" customFormat="1" ht="35.25" customHeight="1">
      <c r="A3" s="1409" t="s">
        <v>733</v>
      </c>
      <c r="B3" s="1355" t="s">
        <v>1109</v>
      </c>
      <c r="C3" s="1356"/>
      <c r="D3" s="1356"/>
      <c r="E3" s="1357"/>
      <c r="F3" s="1314" t="s">
        <v>1110</v>
      </c>
      <c r="G3" s="1314" t="s">
        <v>1111</v>
      </c>
      <c r="H3" s="1314" t="s">
        <v>1112</v>
      </c>
      <c r="I3" s="209" t="s">
        <v>1113</v>
      </c>
      <c r="J3" s="1314" t="s">
        <v>1114</v>
      </c>
      <c r="K3" s="209" t="s">
        <v>1115</v>
      </c>
      <c r="L3" s="1314" t="s">
        <v>1116</v>
      </c>
      <c r="M3" s="1314" t="s">
        <v>1117</v>
      </c>
      <c r="N3" s="1368" t="s">
        <v>735</v>
      </c>
    </row>
    <row r="4" spans="1:14" s="62" customFormat="1" ht="32.25" customHeight="1">
      <c r="A4" s="1366"/>
      <c r="B4" s="1594" t="s">
        <v>1118</v>
      </c>
      <c r="C4" s="1497"/>
      <c r="D4" s="1594" t="s">
        <v>1119</v>
      </c>
      <c r="E4" s="1497"/>
      <c r="F4" s="211"/>
      <c r="G4" s="236" t="s">
        <v>1120</v>
      </c>
      <c r="H4" s="236" t="s">
        <v>1120</v>
      </c>
      <c r="I4" s="234" t="s">
        <v>1120</v>
      </c>
      <c r="J4" s="236" t="s">
        <v>1120</v>
      </c>
      <c r="K4" s="234" t="s">
        <v>1120</v>
      </c>
      <c r="L4" s="236" t="s">
        <v>1120</v>
      </c>
      <c r="M4" s="236" t="s">
        <v>1121</v>
      </c>
      <c r="N4" s="1369"/>
    </row>
    <row r="5" spans="1:14" s="62" customFormat="1" ht="24.75" customHeight="1">
      <c r="A5" s="1366"/>
      <c r="B5" s="231" t="s">
        <v>1122</v>
      </c>
      <c r="C5" s="1247" t="s">
        <v>1123</v>
      </c>
      <c r="D5" s="231" t="s">
        <v>1122</v>
      </c>
      <c r="E5" s="1247" t="s">
        <v>1123</v>
      </c>
      <c r="F5" s="211"/>
      <c r="G5" s="211"/>
      <c r="H5" s="211"/>
      <c r="I5" s="846"/>
      <c r="J5" s="211"/>
      <c r="K5" s="846"/>
      <c r="L5" s="211"/>
      <c r="M5" s="211"/>
      <c r="N5" s="1369"/>
    </row>
    <row r="6" spans="1:14" s="62" customFormat="1" ht="24.75" customHeight="1">
      <c r="A6" s="1366"/>
      <c r="B6" s="211" t="s">
        <v>1124</v>
      </c>
      <c r="C6" s="212"/>
      <c r="D6" s="211" t="s">
        <v>1124</v>
      </c>
      <c r="E6" s="212"/>
      <c r="F6" s="211" t="s">
        <v>1125</v>
      </c>
      <c r="G6" s="211"/>
      <c r="H6" s="211"/>
      <c r="I6" s="211"/>
      <c r="J6" s="211"/>
      <c r="K6" s="211"/>
      <c r="L6" s="211"/>
      <c r="M6" s="211" t="s">
        <v>1126</v>
      </c>
      <c r="N6" s="1369"/>
    </row>
    <row r="7" spans="1:14" s="62" customFormat="1" ht="24.75" customHeight="1">
      <c r="A7" s="1367"/>
      <c r="B7" s="197" t="s">
        <v>1127</v>
      </c>
      <c r="C7" s="214" t="s">
        <v>1128</v>
      </c>
      <c r="D7" s="197" t="s">
        <v>1127</v>
      </c>
      <c r="E7" s="214" t="s">
        <v>1128</v>
      </c>
      <c r="F7" s="215" t="s">
        <v>1129</v>
      </c>
      <c r="G7" s="215" t="s">
        <v>1130</v>
      </c>
      <c r="H7" s="215" t="s">
        <v>1131</v>
      </c>
      <c r="I7" s="1344" t="s">
        <v>1132</v>
      </c>
      <c r="J7" s="215" t="s">
        <v>1133</v>
      </c>
      <c r="K7" s="1344" t="s">
        <v>1134</v>
      </c>
      <c r="L7" s="215" t="s">
        <v>1135</v>
      </c>
      <c r="M7" s="197" t="s">
        <v>1136</v>
      </c>
      <c r="N7" s="1370"/>
    </row>
    <row r="8" spans="1:14" s="29" customFormat="1" ht="28.5" customHeight="1">
      <c r="A8" s="154" t="s">
        <v>1194</v>
      </c>
      <c r="B8" s="833">
        <v>538</v>
      </c>
      <c r="C8" s="842">
        <v>4558.42</v>
      </c>
      <c r="D8" s="835">
        <v>2</v>
      </c>
      <c r="E8" s="834">
        <v>1.28</v>
      </c>
      <c r="F8" s="835">
        <v>76</v>
      </c>
      <c r="G8" s="835">
        <v>267</v>
      </c>
      <c r="H8" s="835">
        <v>156</v>
      </c>
      <c r="I8" s="835">
        <v>8</v>
      </c>
      <c r="J8" s="835">
        <v>13</v>
      </c>
      <c r="K8" s="835">
        <v>11</v>
      </c>
      <c r="L8" s="1208">
        <v>7</v>
      </c>
      <c r="M8" s="1209">
        <v>2</v>
      </c>
      <c r="N8" s="476" t="s">
        <v>549</v>
      </c>
    </row>
    <row r="9" spans="1:14" s="29" customFormat="1" ht="28.5" customHeight="1">
      <c r="A9" s="155" t="s">
        <v>829</v>
      </c>
      <c r="B9" s="833">
        <v>1175</v>
      </c>
      <c r="C9" s="842">
        <v>7832.29</v>
      </c>
      <c r="D9" s="835">
        <v>6</v>
      </c>
      <c r="E9" s="834">
        <v>6.67</v>
      </c>
      <c r="F9" s="835">
        <v>182</v>
      </c>
      <c r="G9" s="835">
        <v>582</v>
      </c>
      <c r="H9" s="835">
        <v>300</v>
      </c>
      <c r="I9" s="835">
        <v>25</v>
      </c>
      <c r="J9" s="835">
        <v>23</v>
      </c>
      <c r="K9" s="835">
        <v>61</v>
      </c>
      <c r="L9" s="1208">
        <v>8</v>
      </c>
      <c r="M9" s="1210">
        <v>0</v>
      </c>
      <c r="N9" s="668" t="s">
        <v>569</v>
      </c>
    </row>
    <row r="10" spans="1:14" s="29" customFormat="1" ht="28.5" customHeight="1">
      <c r="A10" s="154" t="s">
        <v>1195</v>
      </c>
      <c r="B10" s="833">
        <v>551</v>
      </c>
      <c r="C10" s="842">
        <v>4685.7</v>
      </c>
      <c r="D10" s="835">
        <v>2</v>
      </c>
      <c r="E10" s="834">
        <v>1.28</v>
      </c>
      <c r="F10" s="835">
        <v>67</v>
      </c>
      <c r="G10" s="835">
        <v>261</v>
      </c>
      <c r="H10" s="835">
        <v>187</v>
      </c>
      <c r="I10" s="835">
        <v>6</v>
      </c>
      <c r="J10" s="835">
        <v>17</v>
      </c>
      <c r="K10" s="835">
        <v>8</v>
      </c>
      <c r="L10" s="1208">
        <v>4</v>
      </c>
      <c r="M10" s="1209">
        <v>3</v>
      </c>
      <c r="N10" s="668" t="s">
        <v>550</v>
      </c>
    </row>
    <row r="11" spans="1:14" s="29" customFormat="1" ht="28.5" customHeight="1">
      <c r="A11" s="155" t="s">
        <v>831</v>
      </c>
      <c r="B11" s="833">
        <v>1173</v>
      </c>
      <c r="C11" s="842">
        <v>7566.24</v>
      </c>
      <c r="D11" s="835">
        <v>5</v>
      </c>
      <c r="E11" s="834">
        <v>5.32</v>
      </c>
      <c r="F11" s="835">
        <v>178</v>
      </c>
      <c r="G11" s="835">
        <v>570</v>
      </c>
      <c r="H11" s="835">
        <v>326</v>
      </c>
      <c r="I11" s="835">
        <v>20</v>
      </c>
      <c r="J11" s="835">
        <v>29</v>
      </c>
      <c r="K11" s="835">
        <v>48</v>
      </c>
      <c r="L11" s="1208">
        <v>7</v>
      </c>
      <c r="M11" s="1210">
        <v>0</v>
      </c>
      <c r="N11" s="668" t="s">
        <v>570</v>
      </c>
    </row>
    <row r="12" spans="1:14" s="29" customFormat="1" ht="28.5" customHeight="1">
      <c r="A12" s="154" t="s">
        <v>1196</v>
      </c>
      <c r="B12" s="833">
        <v>552</v>
      </c>
      <c r="C12" s="842">
        <v>4637.55</v>
      </c>
      <c r="D12" s="835">
        <v>2</v>
      </c>
      <c r="E12" s="834">
        <v>1.28</v>
      </c>
      <c r="F12" s="835">
        <v>62</v>
      </c>
      <c r="G12" s="835">
        <v>262</v>
      </c>
      <c r="H12" s="835">
        <v>193</v>
      </c>
      <c r="I12" s="835">
        <v>6</v>
      </c>
      <c r="J12" s="835">
        <v>19</v>
      </c>
      <c r="K12" s="835">
        <v>6</v>
      </c>
      <c r="L12" s="1208">
        <v>3</v>
      </c>
      <c r="M12" s="1209">
        <v>3</v>
      </c>
      <c r="N12" s="668" t="s">
        <v>551</v>
      </c>
    </row>
    <row r="13" spans="1:14" s="29" customFormat="1" ht="28.5" customHeight="1">
      <c r="A13" s="155" t="s">
        <v>833</v>
      </c>
      <c r="B13" s="833">
        <v>1174</v>
      </c>
      <c r="C13" s="842">
        <v>7464.05</v>
      </c>
      <c r="D13" s="835">
        <v>5</v>
      </c>
      <c r="E13" s="834">
        <v>5.32</v>
      </c>
      <c r="F13" s="835">
        <v>173</v>
      </c>
      <c r="G13" s="835">
        <v>564</v>
      </c>
      <c r="H13" s="835">
        <v>341</v>
      </c>
      <c r="I13" s="835">
        <v>20</v>
      </c>
      <c r="J13" s="835">
        <v>32</v>
      </c>
      <c r="K13" s="835">
        <v>44</v>
      </c>
      <c r="L13" s="1208">
        <v>5</v>
      </c>
      <c r="M13" s="1210">
        <v>0</v>
      </c>
      <c r="N13" s="668" t="s">
        <v>571</v>
      </c>
    </row>
    <row r="14" spans="1:14" s="29" customFormat="1" ht="28.5" customHeight="1">
      <c r="A14" s="156" t="s">
        <v>1197</v>
      </c>
      <c r="B14" s="833">
        <v>570</v>
      </c>
      <c r="C14" s="842">
        <v>4716.36</v>
      </c>
      <c r="D14" s="835">
        <v>4</v>
      </c>
      <c r="E14" s="834">
        <v>2.63</v>
      </c>
      <c r="F14" s="835">
        <v>60</v>
      </c>
      <c r="G14" s="835">
        <v>275</v>
      </c>
      <c r="H14" s="835">
        <v>205</v>
      </c>
      <c r="I14" s="835">
        <v>5</v>
      </c>
      <c r="J14" s="835">
        <v>18</v>
      </c>
      <c r="K14" s="835">
        <v>5</v>
      </c>
      <c r="L14" s="1208">
        <v>3</v>
      </c>
      <c r="M14" s="1209">
        <v>3</v>
      </c>
      <c r="N14" s="668" t="s">
        <v>552</v>
      </c>
    </row>
    <row r="15" spans="1:14" s="29" customFormat="1" ht="28.5" customHeight="1">
      <c r="A15" s="155" t="s">
        <v>1374</v>
      </c>
      <c r="B15" s="833">
        <v>1159</v>
      </c>
      <c r="C15" s="842">
        <v>7249.52</v>
      </c>
      <c r="D15" s="835">
        <v>3</v>
      </c>
      <c r="E15" s="834">
        <v>3.97</v>
      </c>
      <c r="F15" s="835">
        <v>167</v>
      </c>
      <c r="G15" s="835">
        <v>563</v>
      </c>
      <c r="H15" s="835">
        <v>335</v>
      </c>
      <c r="I15" s="835">
        <v>20</v>
      </c>
      <c r="J15" s="835">
        <v>32</v>
      </c>
      <c r="K15" s="835">
        <v>42</v>
      </c>
      <c r="L15" s="1208">
        <v>3</v>
      </c>
      <c r="M15" s="1210">
        <v>0</v>
      </c>
      <c r="N15" s="668" t="s">
        <v>572</v>
      </c>
    </row>
    <row r="16" spans="1:14" s="242" customFormat="1" ht="28.5" customHeight="1">
      <c r="A16" s="288" t="s">
        <v>778</v>
      </c>
      <c r="B16" s="836">
        <v>1684</v>
      </c>
      <c r="C16" s="843">
        <v>11663.26</v>
      </c>
      <c r="D16" s="838">
        <v>5</v>
      </c>
      <c r="E16" s="837">
        <v>4.79</v>
      </c>
      <c r="F16" s="838">
        <v>218</v>
      </c>
      <c r="G16" s="838">
        <v>825</v>
      </c>
      <c r="H16" s="838">
        <v>515</v>
      </c>
      <c r="I16" s="838">
        <v>26</v>
      </c>
      <c r="J16" s="838">
        <v>51</v>
      </c>
      <c r="K16" s="838">
        <v>45</v>
      </c>
      <c r="L16" s="1211">
        <v>6</v>
      </c>
      <c r="M16" s="315">
        <v>3</v>
      </c>
      <c r="N16" s="292" t="s">
        <v>778</v>
      </c>
    </row>
    <row r="17" spans="1:14" s="243" customFormat="1" ht="28.5" customHeight="1">
      <c r="A17" s="363" t="s">
        <v>779</v>
      </c>
      <c r="B17" s="839">
        <v>1573</v>
      </c>
      <c r="C17" s="844">
        <v>10960.66</v>
      </c>
      <c r="D17" s="841">
        <v>5</v>
      </c>
      <c r="E17" s="840">
        <v>4.79</v>
      </c>
      <c r="F17" s="841">
        <v>215</v>
      </c>
      <c r="G17" s="841">
        <v>782</v>
      </c>
      <c r="H17" s="841">
        <v>455</v>
      </c>
      <c r="I17" s="841">
        <v>26</v>
      </c>
      <c r="J17" s="841">
        <v>48</v>
      </c>
      <c r="K17" s="841">
        <v>43</v>
      </c>
      <c r="L17" s="1212">
        <v>6</v>
      </c>
      <c r="M17" s="370">
        <v>3</v>
      </c>
      <c r="N17" s="371" t="s">
        <v>779</v>
      </c>
    </row>
    <row r="18" spans="1:14" s="6" customFormat="1" ht="18" customHeight="1">
      <c r="A18" s="189" t="s">
        <v>1223</v>
      </c>
      <c r="B18" s="190"/>
      <c r="C18" s="316"/>
      <c r="D18" s="172"/>
      <c r="E18" s="172"/>
      <c r="F18" s="316"/>
      <c r="G18" s="172"/>
      <c r="H18" s="172"/>
      <c r="I18" s="172"/>
      <c r="J18" s="172"/>
      <c r="K18" s="172"/>
      <c r="M18" s="190"/>
      <c r="N18" s="228" t="s">
        <v>1224</v>
      </c>
    </row>
    <row r="19" spans="3:6" s="22" customFormat="1" ht="13.5">
      <c r="C19" s="313"/>
      <c r="F19" s="313"/>
    </row>
    <row r="20" spans="3:7" s="22" customFormat="1" ht="13.5">
      <c r="C20" s="313"/>
      <c r="F20" s="313"/>
      <c r="G20" s="313"/>
    </row>
    <row r="21" spans="3:7" ht="14.25">
      <c r="C21" s="314"/>
      <c r="F21" s="314"/>
      <c r="G21" s="314"/>
    </row>
    <row r="22" spans="3:6" ht="14.25">
      <c r="C22" s="314"/>
      <c r="F22" s="314"/>
    </row>
  </sheetData>
  <mergeCells count="6">
    <mergeCell ref="A1:N1"/>
    <mergeCell ref="A3:A7"/>
    <mergeCell ref="B3:E3"/>
    <mergeCell ref="N3:N7"/>
    <mergeCell ref="B4:C4"/>
    <mergeCell ref="D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100" workbookViewId="0" topLeftCell="I13">
      <selection activeCell="I10" sqref="I10"/>
    </sheetView>
  </sheetViews>
  <sheetFormatPr defaultColWidth="9.140625" defaultRowHeight="12.75"/>
  <cols>
    <col min="1" max="1" width="16.421875" style="80" customWidth="1"/>
    <col min="2" max="2" width="6.140625" style="61" customWidth="1"/>
    <col min="3" max="3" width="4.8515625" style="61" customWidth="1"/>
    <col min="4" max="7" width="8.7109375" style="61" customWidth="1"/>
    <col min="8" max="8" width="5.28125" style="61" customWidth="1"/>
    <col min="9" max="9" width="5.7109375" style="61" customWidth="1"/>
    <col min="10" max="10" width="7.421875" style="61" customWidth="1"/>
    <col min="11" max="11" width="10.00390625" style="61" customWidth="1"/>
    <col min="12" max="12" width="7.140625" style="61" customWidth="1"/>
    <col min="13" max="13" width="14.00390625" style="61" customWidth="1"/>
    <col min="14" max="14" width="7.00390625" style="61" customWidth="1"/>
    <col min="15" max="15" width="13.8515625" style="61" customWidth="1"/>
    <col min="16" max="16" width="7.140625" style="61" customWidth="1"/>
    <col min="17" max="17" width="13.8515625" style="61" customWidth="1"/>
    <col min="18" max="18" width="7.140625" style="61" customWidth="1"/>
    <col min="19" max="19" width="11.8515625" style="61" customWidth="1"/>
    <col min="20" max="20" width="8.421875" style="61" customWidth="1"/>
    <col min="21" max="21" width="8.28125" style="61" customWidth="1"/>
    <col min="22" max="22" width="14.57421875" style="81" customWidth="1"/>
    <col min="23" max="16384" width="9.140625" style="61" customWidth="1"/>
  </cols>
  <sheetData>
    <row r="1" spans="1:22" s="1349" customFormat="1" ht="32.25" customHeight="1">
      <c r="A1" s="1452" t="s">
        <v>1138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  <c r="T1" s="1452"/>
      <c r="U1" s="1452"/>
      <c r="V1" s="1452"/>
    </row>
    <row r="2" spans="1:22" s="7" customFormat="1" ht="18" customHeight="1">
      <c r="A2" s="6" t="s">
        <v>420</v>
      </c>
      <c r="B2" s="52"/>
      <c r="C2" s="52"/>
      <c r="D2" s="52"/>
      <c r="E2" s="52"/>
      <c r="F2" s="52"/>
      <c r="G2" s="52"/>
      <c r="H2" s="52"/>
      <c r="I2" s="177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56" t="s">
        <v>421</v>
      </c>
    </row>
    <row r="3" spans="1:22" s="847" customFormat="1" ht="27.75" customHeight="1">
      <c r="A3" s="1409" t="s">
        <v>1090</v>
      </c>
      <c r="B3" s="1355" t="s">
        <v>422</v>
      </c>
      <c r="C3" s="1356"/>
      <c r="D3" s="1356"/>
      <c r="E3" s="1356"/>
      <c r="F3" s="1356"/>
      <c r="G3" s="1356"/>
      <c r="H3" s="1356"/>
      <c r="I3" s="1357"/>
      <c r="J3" s="1595" t="s">
        <v>423</v>
      </c>
      <c r="K3" s="1497"/>
      <c r="L3" s="1546" t="s">
        <v>424</v>
      </c>
      <c r="M3" s="1497"/>
      <c r="N3" s="1546" t="s">
        <v>425</v>
      </c>
      <c r="O3" s="1497"/>
      <c r="P3" s="1546" t="s">
        <v>426</v>
      </c>
      <c r="Q3" s="1497"/>
      <c r="R3" s="1546" t="s">
        <v>427</v>
      </c>
      <c r="S3" s="1497"/>
      <c r="T3" s="1546" t="s">
        <v>428</v>
      </c>
      <c r="U3" s="1497"/>
      <c r="V3" s="1368" t="s">
        <v>720</v>
      </c>
    </row>
    <row r="4" spans="1:22" s="847" customFormat="1" ht="27.75" customHeight="1">
      <c r="A4" s="1366"/>
      <c r="B4" s="1295" t="s">
        <v>429</v>
      </c>
      <c r="C4" s="1350"/>
      <c r="D4" s="1546" t="s">
        <v>430</v>
      </c>
      <c r="E4" s="1496"/>
      <c r="F4" s="1496"/>
      <c r="G4" s="1497"/>
      <c r="H4" s="1596" t="s">
        <v>431</v>
      </c>
      <c r="I4" s="1366"/>
      <c r="J4" s="1370" t="s">
        <v>432</v>
      </c>
      <c r="K4" s="1367"/>
      <c r="L4" s="1370" t="s">
        <v>433</v>
      </c>
      <c r="M4" s="1367"/>
      <c r="N4" s="1370" t="s">
        <v>434</v>
      </c>
      <c r="O4" s="1367"/>
      <c r="P4" s="1370" t="s">
        <v>435</v>
      </c>
      <c r="Q4" s="1367"/>
      <c r="R4" s="1370" t="s">
        <v>436</v>
      </c>
      <c r="S4" s="1367"/>
      <c r="T4" s="1370" t="s">
        <v>437</v>
      </c>
      <c r="U4" s="1367"/>
      <c r="V4" s="1369"/>
    </row>
    <row r="5" spans="1:22" s="847" customFormat="1" ht="27.75" customHeight="1">
      <c r="A5" s="1366"/>
      <c r="B5" s="846"/>
      <c r="C5" s="846"/>
      <c r="D5" s="1370" t="s">
        <v>438</v>
      </c>
      <c r="E5" s="1354"/>
      <c r="F5" s="1354"/>
      <c r="G5" s="1367"/>
      <c r="H5" s="1596" t="s">
        <v>439</v>
      </c>
      <c r="I5" s="1366"/>
      <c r="J5" s="231" t="s">
        <v>440</v>
      </c>
      <c r="K5" s="231" t="s">
        <v>1342</v>
      </c>
      <c r="L5" s="231" t="s">
        <v>440</v>
      </c>
      <c r="M5" s="1247" t="s">
        <v>441</v>
      </c>
      <c r="N5" s="231" t="s">
        <v>440</v>
      </c>
      <c r="O5" s="1247" t="s">
        <v>441</v>
      </c>
      <c r="P5" s="231" t="s">
        <v>440</v>
      </c>
      <c r="Q5" s="1247" t="s">
        <v>441</v>
      </c>
      <c r="R5" s="231" t="s">
        <v>442</v>
      </c>
      <c r="S5" s="1314" t="s">
        <v>443</v>
      </c>
      <c r="T5" s="231" t="s">
        <v>444</v>
      </c>
      <c r="U5" s="1286" t="s">
        <v>445</v>
      </c>
      <c r="V5" s="1369"/>
    </row>
    <row r="6" spans="1:22" s="847" customFormat="1" ht="27.75" customHeight="1">
      <c r="A6" s="1366"/>
      <c r="B6" s="846"/>
      <c r="C6" s="846"/>
      <c r="D6" s="231" t="s">
        <v>679</v>
      </c>
      <c r="E6" s="231" t="s">
        <v>446</v>
      </c>
      <c r="F6" s="231" t="s">
        <v>447</v>
      </c>
      <c r="G6" s="232" t="s">
        <v>971</v>
      </c>
      <c r="H6" s="1369"/>
      <c r="I6" s="1366"/>
      <c r="J6" s="211"/>
      <c r="K6" s="211" t="s">
        <v>448</v>
      </c>
      <c r="L6" s="211"/>
      <c r="M6" s="212" t="s">
        <v>449</v>
      </c>
      <c r="N6" s="211"/>
      <c r="O6" s="212" t="s">
        <v>449</v>
      </c>
      <c r="P6" s="211"/>
      <c r="Q6" s="212" t="s">
        <v>449</v>
      </c>
      <c r="R6" s="211"/>
      <c r="S6" s="1331" t="s">
        <v>450</v>
      </c>
      <c r="T6" s="211" t="s">
        <v>451</v>
      </c>
      <c r="U6" s="444" t="s">
        <v>452</v>
      </c>
      <c r="V6" s="1369"/>
    </row>
    <row r="7" spans="1:22" s="847" customFormat="1" ht="27.75" customHeight="1">
      <c r="A7" s="1366"/>
      <c r="B7" s="846"/>
      <c r="C7" s="846"/>
      <c r="D7" s="1258"/>
      <c r="E7" s="1258"/>
      <c r="F7" s="1258"/>
      <c r="G7" s="1258" t="s">
        <v>453</v>
      </c>
      <c r="H7" s="1369" t="s">
        <v>454</v>
      </c>
      <c r="I7" s="1366"/>
      <c r="J7" s="211"/>
      <c r="K7" s="1316"/>
      <c r="L7" s="211"/>
      <c r="M7" s="1351" t="s">
        <v>1137</v>
      </c>
      <c r="N7" s="211"/>
      <c r="O7" s="1351" t="s">
        <v>1137</v>
      </c>
      <c r="P7" s="211"/>
      <c r="Q7" s="1351" t="s">
        <v>1137</v>
      </c>
      <c r="R7" s="211"/>
      <c r="S7" s="211" t="s">
        <v>455</v>
      </c>
      <c r="T7" s="211" t="s">
        <v>456</v>
      </c>
      <c r="U7" s="444" t="s">
        <v>457</v>
      </c>
      <c r="V7" s="1369"/>
    </row>
    <row r="8" spans="1:22" s="847" customFormat="1" ht="27.75" customHeight="1">
      <c r="A8" s="1367"/>
      <c r="B8" s="1352" t="s">
        <v>458</v>
      </c>
      <c r="C8" s="1352"/>
      <c r="D8" s="216" t="s">
        <v>459</v>
      </c>
      <c r="E8" s="197" t="s">
        <v>460</v>
      </c>
      <c r="F8" s="197" t="s">
        <v>461</v>
      </c>
      <c r="G8" s="197" t="s">
        <v>462</v>
      </c>
      <c r="H8" s="1370" t="s">
        <v>463</v>
      </c>
      <c r="I8" s="1367"/>
      <c r="J8" s="197" t="s">
        <v>464</v>
      </c>
      <c r="K8" s="197" t="s">
        <v>465</v>
      </c>
      <c r="L8" s="197" t="s">
        <v>464</v>
      </c>
      <c r="M8" s="214" t="s">
        <v>466</v>
      </c>
      <c r="N8" s="197" t="s">
        <v>464</v>
      </c>
      <c r="O8" s="214" t="s">
        <v>466</v>
      </c>
      <c r="P8" s="197" t="s">
        <v>464</v>
      </c>
      <c r="Q8" s="214" t="s">
        <v>466</v>
      </c>
      <c r="R8" s="197" t="s">
        <v>464</v>
      </c>
      <c r="S8" s="1353" t="s">
        <v>467</v>
      </c>
      <c r="T8" s="197" t="s">
        <v>468</v>
      </c>
      <c r="U8" s="216" t="s">
        <v>467</v>
      </c>
      <c r="V8" s="1370"/>
    </row>
    <row r="9" spans="1:22" s="66" customFormat="1" ht="46.5" customHeight="1">
      <c r="A9" s="849" t="s">
        <v>469</v>
      </c>
      <c r="B9" s="1213">
        <v>10</v>
      </c>
      <c r="C9" s="1214"/>
      <c r="D9" s="1217">
        <v>2</v>
      </c>
      <c r="E9" s="1218">
        <v>1</v>
      </c>
      <c r="F9" s="1218">
        <v>1</v>
      </c>
      <c r="G9" s="1218">
        <v>1</v>
      </c>
      <c r="H9" s="1218">
        <v>8</v>
      </c>
      <c r="I9" s="1214"/>
      <c r="J9" s="1221">
        <v>1</v>
      </c>
      <c r="K9" s="851">
        <v>422</v>
      </c>
      <c r="L9" s="851">
        <v>10</v>
      </c>
      <c r="M9" s="851">
        <v>2529</v>
      </c>
      <c r="N9" s="851">
        <v>7</v>
      </c>
      <c r="O9" s="851">
        <v>420</v>
      </c>
      <c r="P9" s="851">
        <v>8</v>
      </c>
      <c r="Q9" s="851">
        <v>544</v>
      </c>
      <c r="R9" s="1221">
        <v>1</v>
      </c>
      <c r="S9" s="1224">
        <v>80</v>
      </c>
      <c r="T9" s="1221">
        <v>2</v>
      </c>
      <c r="U9" s="852">
        <v>1850</v>
      </c>
      <c r="V9" s="594" t="s">
        <v>470</v>
      </c>
    </row>
    <row r="10" spans="1:22" s="66" customFormat="1" ht="46.5" customHeight="1">
      <c r="A10" s="849" t="s">
        <v>471</v>
      </c>
      <c r="B10" s="1213">
        <v>40</v>
      </c>
      <c r="C10" s="1214">
        <v>10</v>
      </c>
      <c r="D10" s="1217">
        <v>11</v>
      </c>
      <c r="E10" s="1218">
        <v>2</v>
      </c>
      <c r="F10" s="1218">
        <v>9</v>
      </c>
      <c r="G10" s="1218">
        <v>9</v>
      </c>
      <c r="H10" s="1218">
        <v>29</v>
      </c>
      <c r="I10" s="1222">
        <v>10</v>
      </c>
      <c r="J10" s="1221">
        <v>6</v>
      </c>
      <c r="K10" s="853">
        <v>3208.8</v>
      </c>
      <c r="L10" s="851" t="s">
        <v>472</v>
      </c>
      <c r="M10" s="854" t="s">
        <v>473</v>
      </c>
      <c r="N10" s="851" t="s">
        <v>474</v>
      </c>
      <c r="O10" s="854" t="s">
        <v>475</v>
      </c>
      <c r="P10" s="851" t="s">
        <v>476</v>
      </c>
      <c r="Q10" s="854" t="s">
        <v>477</v>
      </c>
      <c r="R10" s="1221">
        <v>5</v>
      </c>
      <c r="S10" s="1224">
        <v>110</v>
      </c>
      <c r="T10" s="1221">
        <v>5</v>
      </c>
      <c r="U10" s="855">
        <v>4950</v>
      </c>
      <c r="V10" s="670" t="s">
        <v>390</v>
      </c>
    </row>
    <row r="11" spans="1:22" s="66" customFormat="1" ht="46.5" customHeight="1">
      <c r="A11" s="849" t="s">
        <v>478</v>
      </c>
      <c r="B11" s="1213">
        <v>10</v>
      </c>
      <c r="C11" s="1215"/>
      <c r="D11" s="1217">
        <v>2</v>
      </c>
      <c r="E11" s="1219">
        <v>1</v>
      </c>
      <c r="F11" s="1219">
        <v>1</v>
      </c>
      <c r="G11" s="1219">
        <v>1</v>
      </c>
      <c r="H11" s="1219">
        <v>8</v>
      </c>
      <c r="I11" s="1214"/>
      <c r="J11" s="1221">
        <v>1</v>
      </c>
      <c r="K11" s="851">
        <v>422</v>
      </c>
      <c r="L11" s="851">
        <v>13</v>
      </c>
      <c r="M11" s="851">
        <v>2596</v>
      </c>
      <c r="N11" s="851">
        <v>7</v>
      </c>
      <c r="O11" s="851">
        <v>420</v>
      </c>
      <c r="P11" s="851">
        <v>8</v>
      </c>
      <c r="Q11" s="851">
        <v>630</v>
      </c>
      <c r="R11" s="1221">
        <v>1</v>
      </c>
      <c r="S11" s="1224">
        <v>80</v>
      </c>
      <c r="T11" s="1221">
        <v>2</v>
      </c>
      <c r="U11" s="855">
        <v>1850</v>
      </c>
      <c r="V11" s="670" t="s">
        <v>391</v>
      </c>
    </row>
    <row r="12" spans="1:22" s="66" customFormat="1" ht="46.5" customHeight="1">
      <c r="A12" s="849" t="s">
        <v>479</v>
      </c>
      <c r="B12" s="1213">
        <v>39</v>
      </c>
      <c r="C12" s="1215">
        <v>10</v>
      </c>
      <c r="D12" s="1217">
        <v>10</v>
      </c>
      <c r="E12" s="1219">
        <v>2</v>
      </c>
      <c r="F12" s="1219">
        <v>8</v>
      </c>
      <c r="G12" s="1219">
        <v>8</v>
      </c>
      <c r="H12" s="1219">
        <v>29</v>
      </c>
      <c r="I12" s="1222">
        <v>10</v>
      </c>
      <c r="J12" s="1221">
        <v>6</v>
      </c>
      <c r="K12" s="853">
        <v>3208.8</v>
      </c>
      <c r="L12" s="851" t="s">
        <v>472</v>
      </c>
      <c r="M12" s="854" t="s">
        <v>480</v>
      </c>
      <c r="N12" s="851" t="s">
        <v>474</v>
      </c>
      <c r="O12" s="854" t="s">
        <v>481</v>
      </c>
      <c r="P12" s="851" t="s">
        <v>476</v>
      </c>
      <c r="Q12" s="854" t="s">
        <v>477</v>
      </c>
      <c r="R12" s="1221">
        <v>5</v>
      </c>
      <c r="S12" s="1224">
        <v>110</v>
      </c>
      <c r="T12" s="1221">
        <v>5</v>
      </c>
      <c r="U12" s="855">
        <v>4950</v>
      </c>
      <c r="V12" s="670" t="s">
        <v>392</v>
      </c>
    </row>
    <row r="13" spans="1:22" s="66" customFormat="1" ht="46.5" customHeight="1">
      <c r="A13" s="849" t="s">
        <v>482</v>
      </c>
      <c r="B13" s="1213">
        <v>10</v>
      </c>
      <c r="C13" s="1215"/>
      <c r="D13" s="1217">
        <v>2</v>
      </c>
      <c r="E13" s="1219">
        <v>1</v>
      </c>
      <c r="F13" s="1219">
        <v>1</v>
      </c>
      <c r="G13" s="1219">
        <v>1</v>
      </c>
      <c r="H13" s="1219">
        <v>8</v>
      </c>
      <c r="I13" s="1214"/>
      <c r="J13" s="1221">
        <v>1</v>
      </c>
      <c r="K13" s="851">
        <v>422</v>
      </c>
      <c r="L13" s="851">
        <v>13</v>
      </c>
      <c r="M13" s="851">
        <v>2683</v>
      </c>
      <c r="N13" s="851">
        <v>7</v>
      </c>
      <c r="O13" s="851">
        <v>420</v>
      </c>
      <c r="P13" s="851">
        <v>8</v>
      </c>
      <c r="Q13" s="851">
        <v>644</v>
      </c>
      <c r="R13" s="1221">
        <v>1</v>
      </c>
      <c r="S13" s="1224">
        <v>80</v>
      </c>
      <c r="T13" s="1221">
        <v>2</v>
      </c>
      <c r="U13" s="855">
        <v>1850</v>
      </c>
      <c r="V13" s="670" t="s">
        <v>393</v>
      </c>
    </row>
    <row r="14" spans="1:22" s="66" customFormat="1" ht="46.5" customHeight="1">
      <c r="A14" s="849" t="s">
        <v>483</v>
      </c>
      <c r="B14" s="1213">
        <v>39</v>
      </c>
      <c r="C14" s="1215">
        <v>10</v>
      </c>
      <c r="D14" s="1217">
        <v>10</v>
      </c>
      <c r="E14" s="1219">
        <v>2</v>
      </c>
      <c r="F14" s="1219">
        <v>8</v>
      </c>
      <c r="G14" s="1219">
        <v>8</v>
      </c>
      <c r="H14" s="1219">
        <v>29</v>
      </c>
      <c r="I14" s="1222">
        <v>10</v>
      </c>
      <c r="J14" s="1221">
        <v>7</v>
      </c>
      <c r="K14" s="853">
        <v>3308.4</v>
      </c>
      <c r="L14" s="851" t="s">
        <v>472</v>
      </c>
      <c r="M14" s="854" t="s">
        <v>484</v>
      </c>
      <c r="N14" s="851" t="s">
        <v>474</v>
      </c>
      <c r="O14" s="854" t="s">
        <v>485</v>
      </c>
      <c r="P14" s="851" t="s">
        <v>476</v>
      </c>
      <c r="Q14" s="854" t="s">
        <v>486</v>
      </c>
      <c r="R14" s="1221">
        <v>4</v>
      </c>
      <c r="S14" s="1224">
        <v>193</v>
      </c>
      <c r="T14" s="1221">
        <v>5</v>
      </c>
      <c r="U14" s="855">
        <v>7100</v>
      </c>
      <c r="V14" s="670" t="s">
        <v>394</v>
      </c>
    </row>
    <row r="15" spans="1:22" s="66" customFormat="1" ht="46.5" customHeight="1">
      <c r="A15" s="849" t="s">
        <v>487</v>
      </c>
      <c r="B15" s="1213">
        <v>10</v>
      </c>
      <c r="C15" s="1215"/>
      <c r="D15" s="1217">
        <v>2</v>
      </c>
      <c r="E15" s="1219">
        <v>1</v>
      </c>
      <c r="F15" s="1219">
        <v>1</v>
      </c>
      <c r="G15" s="1219">
        <v>1</v>
      </c>
      <c r="H15" s="1219">
        <v>8</v>
      </c>
      <c r="I15" s="1214"/>
      <c r="J15" s="1221">
        <v>1</v>
      </c>
      <c r="K15" s="851">
        <v>422</v>
      </c>
      <c r="L15" s="851">
        <v>13</v>
      </c>
      <c r="M15" s="851">
        <v>2730</v>
      </c>
      <c r="N15" s="851">
        <v>7</v>
      </c>
      <c r="O15" s="851">
        <v>420</v>
      </c>
      <c r="P15" s="851">
        <v>8</v>
      </c>
      <c r="Q15" s="851">
        <v>848</v>
      </c>
      <c r="R15" s="1221">
        <v>1</v>
      </c>
      <c r="S15" s="1224">
        <v>80</v>
      </c>
      <c r="T15" s="1221">
        <v>2</v>
      </c>
      <c r="U15" s="855">
        <v>1850</v>
      </c>
      <c r="V15" s="670" t="s">
        <v>395</v>
      </c>
    </row>
    <row r="16" spans="1:22" s="66" customFormat="1" ht="46.5" customHeight="1">
      <c r="A16" s="849" t="s">
        <v>488</v>
      </c>
      <c r="B16" s="1213">
        <v>39</v>
      </c>
      <c r="C16" s="1215">
        <v>10</v>
      </c>
      <c r="D16" s="1217">
        <v>10</v>
      </c>
      <c r="E16" s="1219">
        <v>2</v>
      </c>
      <c r="F16" s="1219">
        <v>8</v>
      </c>
      <c r="G16" s="1219">
        <v>8</v>
      </c>
      <c r="H16" s="1219">
        <v>29</v>
      </c>
      <c r="I16" s="1222">
        <v>10</v>
      </c>
      <c r="J16" s="1221">
        <v>7</v>
      </c>
      <c r="K16" s="853">
        <v>3128.4</v>
      </c>
      <c r="L16" s="851" t="s">
        <v>472</v>
      </c>
      <c r="M16" s="854" t="s">
        <v>489</v>
      </c>
      <c r="N16" s="851" t="s">
        <v>474</v>
      </c>
      <c r="O16" s="854" t="s">
        <v>490</v>
      </c>
      <c r="P16" s="851" t="s">
        <v>476</v>
      </c>
      <c r="Q16" s="854" t="s">
        <v>491</v>
      </c>
      <c r="R16" s="1221">
        <v>4</v>
      </c>
      <c r="S16" s="1224">
        <v>193</v>
      </c>
      <c r="T16" s="1221">
        <v>5</v>
      </c>
      <c r="U16" s="855">
        <v>7100</v>
      </c>
      <c r="V16" s="670" t="s">
        <v>492</v>
      </c>
    </row>
    <row r="17" spans="1:22" s="74" customFormat="1" ht="46.5" customHeight="1">
      <c r="A17" s="288" t="s">
        <v>397</v>
      </c>
      <c r="B17" s="290">
        <f>SUM(D17,H17)</f>
        <v>49</v>
      </c>
      <c r="C17" s="1216">
        <f>SUM(I17)</f>
        <v>10</v>
      </c>
      <c r="D17" s="872">
        <f>SUM(E17:F17)</f>
        <v>12</v>
      </c>
      <c r="E17" s="873">
        <v>3</v>
      </c>
      <c r="F17" s="873">
        <v>9</v>
      </c>
      <c r="G17" s="873">
        <v>9</v>
      </c>
      <c r="H17" s="873">
        <v>37</v>
      </c>
      <c r="I17" s="1223">
        <v>10</v>
      </c>
      <c r="J17" s="291">
        <v>7</v>
      </c>
      <c r="K17" s="850">
        <v>3893</v>
      </c>
      <c r="L17" s="850">
        <v>55</v>
      </c>
      <c r="M17" s="850">
        <v>11843</v>
      </c>
      <c r="N17" s="850">
        <v>53</v>
      </c>
      <c r="O17" s="850">
        <v>8247</v>
      </c>
      <c r="P17" s="850">
        <v>43</v>
      </c>
      <c r="Q17" s="850">
        <v>5319</v>
      </c>
      <c r="R17" s="291">
        <v>5</v>
      </c>
      <c r="S17" s="1220">
        <v>273</v>
      </c>
      <c r="T17" s="291">
        <v>7</v>
      </c>
      <c r="U17" s="850">
        <v>8950</v>
      </c>
      <c r="V17" s="292" t="s">
        <v>397</v>
      </c>
    </row>
    <row r="18" spans="1:22" s="318" customFormat="1" ht="46.5" customHeight="1">
      <c r="A18" s="363" t="s">
        <v>398</v>
      </c>
      <c r="B18" s="365">
        <v>49</v>
      </c>
      <c r="C18" s="1100" t="s">
        <v>493</v>
      </c>
      <c r="D18" s="877">
        <f>SUM(E18:G18)</f>
        <v>48</v>
      </c>
      <c r="E18" s="1060">
        <v>3</v>
      </c>
      <c r="F18" s="1060">
        <v>9</v>
      </c>
      <c r="G18" s="1060">
        <v>36</v>
      </c>
      <c r="H18" s="1060">
        <v>1</v>
      </c>
      <c r="I18" s="1100" t="s">
        <v>493</v>
      </c>
      <c r="J18" s="366">
        <v>7</v>
      </c>
      <c r="K18" s="611">
        <v>3893</v>
      </c>
      <c r="L18" s="611">
        <v>50</v>
      </c>
      <c r="M18" s="611">
        <v>17923</v>
      </c>
      <c r="N18" s="611">
        <v>49</v>
      </c>
      <c r="O18" s="611">
        <v>9737</v>
      </c>
      <c r="P18" s="611">
        <v>43</v>
      </c>
      <c r="Q18" s="611">
        <v>11066</v>
      </c>
      <c r="R18" s="366">
        <v>5</v>
      </c>
      <c r="S18" s="915">
        <v>273</v>
      </c>
      <c r="T18" s="366">
        <v>7</v>
      </c>
      <c r="U18" s="611">
        <v>8950</v>
      </c>
      <c r="V18" s="371" t="s">
        <v>398</v>
      </c>
    </row>
    <row r="19" spans="1:22" s="847" customFormat="1" ht="18" customHeight="1">
      <c r="A19" s="207" t="s">
        <v>494</v>
      </c>
      <c r="B19" s="845"/>
      <c r="C19" s="846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63" t="s">
        <v>495</v>
      </c>
    </row>
    <row r="20" s="847" customFormat="1" ht="18" customHeight="1">
      <c r="A20" s="848" t="s">
        <v>496</v>
      </c>
    </row>
    <row r="21" spans="1:22" s="317" customFormat="1" ht="12">
      <c r="A21" s="19"/>
      <c r="V21" s="240"/>
    </row>
    <row r="22" spans="1:22" s="60" customFormat="1" ht="13.5">
      <c r="A22" s="22"/>
      <c r="V22" s="76"/>
    </row>
    <row r="23" spans="1:22" s="60" customFormat="1" ht="13.5">
      <c r="A23" s="22"/>
      <c r="V23" s="76"/>
    </row>
    <row r="24" spans="1:22" s="60" customFormat="1" ht="13.5">
      <c r="A24" s="22"/>
      <c r="V24" s="76"/>
    </row>
    <row r="25" spans="1:22" s="60" customFormat="1" ht="13.5">
      <c r="A25" s="22"/>
      <c r="V25" s="76"/>
    </row>
    <row r="26" spans="1:22" s="60" customFormat="1" ht="13.5">
      <c r="A26" s="22"/>
      <c r="V26" s="76"/>
    </row>
  </sheetData>
  <mergeCells count="23">
    <mergeCell ref="H8:I8"/>
    <mergeCell ref="H5:I5"/>
    <mergeCell ref="H6:I6"/>
    <mergeCell ref="H7:I7"/>
    <mergeCell ref="D5:G5"/>
    <mergeCell ref="N4:O4"/>
    <mergeCell ref="P4:Q4"/>
    <mergeCell ref="R4:S4"/>
    <mergeCell ref="D4:G4"/>
    <mergeCell ref="T4:U4"/>
    <mergeCell ref="H4:I4"/>
    <mergeCell ref="J4:K4"/>
    <mergeCell ref="L4:M4"/>
    <mergeCell ref="A1:V1"/>
    <mergeCell ref="A3:A8"/>
    <mergeCell ref="B3:I3"/>
    <mergeCell ref="J3:K3"/>
    <mergeCell ref="L3:M3"/>
    <mergeCell ref="N3:O3"/>
    <mergeCell ref="P3:Q3"/>
    <mergeCell ref="R3:S3"/>
    <mergeCell ref="T3:U3"/>
    <mergeCell ref="V3:V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0">
      <selection activeCell="D12" sqref="D12"/>
    </sheetView>
  </sheetViews>
  <sheetFormatPr defaultColWidth="9.140625" defaultRowHeight="12.75"/>
  <cols>
    <col min="1" max="1" width="14.421875" style="2" customWidth="1"/>
    <col min="2" max="9" width="14.00390625" style="2" customWidth="1"/>
    <col min="10" max="10" width="13.28125" style="2" customWidth="1"/>
    <col min="11" max="16384" width="9.140625" style="2" customWidth="1"/>
  </cols>
  <sheetData>
    <row r="1" spans="1:10" ht="32.25" customHeight="1">
      <c r="A1" s="1452" t="s">
        <v>1226</v>
      </c>
      <c r="B1" s="1452"/>
      <c r="C1" s="1452"/>
      <c r="D1" s="1452"/>
      <c r="E1" s="1452"/>
      <c r="F1" s="1452"/>
      <c r="G1" s="1452"/>
      <c r="H1" s="1452"/>
      <c r="I1" s="1452"/>
      <c r="J1" s="1452"/>
    </row>
    <row r="2" spans="1:10" s="6" customFormat="1" ht="18" customHeight="1">
      <c r="A2" s="6" t="s">
        <v>1227</v>
      </c>
      <c r="B2" s="172"/>
      <c r="C2" s="172"/>
      <c r="D2" s="172"/>
      <c r="E2" s="172"/>
      <c r="F2" s="172"/>
      <c r="G2" s="172"/>
      <c r="H2" s="172"/>
      <c r="J2" s="5" t="s">
        <v>1228</v>
      </c>
    </row>
    <row r="3" spans="1:10" s="62" customFormat="1" ht="31.5" customHeight="1">
      <c r="A3" s="1409" t="s">
        <v>740</v>
      </c>
      <c r="B3" s="1517" t="s">
        <v>679</v>
      </c>
      <c r="C3" s="1497"/>
      <c r="D3" s="1517" t="s">
        <v>1229</v>
      </c>
      <c r="E3" s="1497"/>
      <c r="F3" s="1517" t="s">
        <v>1230</v>
      </c>
      <c r="G3" s="1497"/>
      <c r="H3" s="1517" t="s">
        <v>1231</v>
      </c>
      <c r="I3" s="1497"/>
      <c r="J3" s="1368" t="s">
        <v>720</v>
      </c>
    </row>
    <row r="4" spans="1:10" s="62" customFormat="1" ht="31.5" customHeight="1">
      <c r="A4" s="1539"/>
      <c r="B4" s="1370" t="s">
        <v>686</v>
      </c>
      <c r="C4" s="1367"/>
      <c r="D4" s="1371" t="s">
        <v>1232</v>
      </c>
      <c r="E4" s="1367"/>
      <c r="F4" s="1370" t="s">
        <v>1233</v>
      </c>
      <c r="G4" s="1367"/>
      <c r="H4" s="1370" t="s">
        <v>1234</v>
      </c>
      <c r="I4" s="1367"/>
      <c r="J4" s="1369"/>
    </row>
    <row r="5" spans="1:10" s="62" customFormat="1" ht="31.5" customHeight="1">
      <c r="A5" s="1539"/>
      <c r="B5" s="93" t="s">
        <v>1235</v>
      </c>
      <c r="C5" s="93" t="s">
        <v>1236</v>
      </c>
      <c r="D5" s="93" t="s">
        <v>1235</v>
      </c>
      <c r="E5" s="93" t="s">
        <v>1236</v>
      </c>
      <c r="F5" s="93" t="s">
        <v>1235</v>
      </c>
      <c r="G5" s="93" t="s">
        <v>1236</v>
      </c>
      <c r="H5" s="93" t="s">
        <v>1235</v>
      </c>
      <c r="I5" s="93" t="s">
        <v>1236</v>
      </c>
      <c r="J5" s="1369"/>
    </row>
    <row r="6" spans="1:10" s="62" customFormat="1" ht="31.5" customHeight="1">
      <c r="A6" s="1542"/>
      <c r="B6" s="197" t="s">
        <v>1237</v>
      </c>
      <c r="C6" s="197" t="s">
        <v>1238</v>
      </c>
      <c r="D6" s="197" t="s">
        <v>1237</v>
      </c>
      <c r="E6" s="197" t="s">
        <v>1238</v>
      </c>
      <c r="F6" s="197" t="s">
        <v>1237</v>
      </c>
      <c r="G6" s="197" t="s">
        <v>1238</v>
      </c>
      <c r="H6" s="197" t="s">
        <v>1237</v>
      </c>
      <c r="I6" s="197" t="s">
        <v>1238</v>
      </c>
      <c r="J6" s="1370"/>
    </row>
    <row r="7" spans="1:10" s="378" customFormat="1" ht="42.75" customHeight="1">
      <c r="A7" s="447" t="s">
        <v>692</v>
      </c>
      <c r="B7" s="856">
        <v>50529</v>
      </c>
      <c r="C7" s="857">
        <v>302175036</v>
      </c>
      <c r="D7" s="858">
        <v>44430</v>
      </c>
      <c r="E7" s="858">
        <v>228072269</v>
      </c>
      <c r="F7" s="858">
        <v>6067</v>
      </c>
      <c r="G7" s="858">
        <v>73873757</v>
      </c>
      <c r="H7" s="858">
        <v>32</v>
      </c>
      <c r="I7" s="859">
        <v>229010</v>
      </c>
      <c r="J7" s="446" t="s">
        <v>692</v>
      </c>
    </row>
    <row r="8" spans="1:10" s="378" customFormat="1" ht="42.75" customHeight="1">
      <c r="A8" s="447" t="s">
        <v>693</v>
      </c>
      <c r="B8" s="856">
        <v>55124</v>
      </c>
      <c r="C8" s="857">
        <v>353277094</v>
      </c>
      <c r="D8" s="858">
        <v>43974</v>
      </c>
      <c r="E8" s="858">
        <v>244884449</v>
      </c>
      <c r="F8" s="858">
        <v>11130</v>
      </c>
      <c r="G8" s="858">
        <v>108271194</v>
      </c>
      <c r="H8" s="858">
        <v>20</v>
      </c>
      <c r="I8" s="859">
        <v>121451</v>
      </c>
      <c r="J8" s="446" t="s">
        <v>693</v>
      </c>
    </row>
    <row r="9" spans="1:10" s="378" customFormat="1" ht="42.75" customHeight="1">
      <c r="A9" s="447" t="s">
        <v>694</v>
      </c>
      <c r="B9" s="856">
        <v>61423</v>
      </c>
      <c r="C9" s="857">
        <v>384795542</v>
      </c>
      <c r="D9" s="858">
        <v>45149</v>
      </c>
      <c r="E9" s="858">
        <v>209971456</v>
      </c>
      <c r="F9" s="858">
        <v>16257</v>
      </c>
      <c r="G9" s="858">
        <v>174732270</v>
      </c>
      <c r="H9" s="858">
        <v>17</v>
      </c>
      <c r="I9" s="859">
        <v>91816</v>
      </c>
      <c r="J9" s="446" t="s">
        <v>694</v>
      </c>
    </row>
    <row r="10" spans="1:10" s="378" customFormat="1" ht="42.75" customHeight="1">
      <c r="A10" s="447" t="s">
        <v>695</v>
      </c>
      <c r="B10" s="856">
        <v>63788</v>
      </c>
      <c r="C10" s="857">
        <v>417354598</v>
      </c>
      <c r="D10" s="858">
        <v>45711</v>
      </c>
      <c r="E10" s="858">
        <v>234024732</v>
      </c>
      <c r="F10" s="858">
        <v>18059</v>
      </c>
      <c r="G10" s="858">
        <v>183226664</v>
      </c>
      <c r="H10" s="858">
        <v>18</v>
      </c>
      <c r="I10" s="859">
        <v>103202</v>
      </c>
      <c r="J10" s="446" t="s">
        <v>695</v>
      </c>
    </row>
    <row r="11" spans="1:10" s="378" customFormat="1" ht="42.75" customHeight="1">
      <c r="A11" s="447" t="s">
        <v>696</v>
      </c>
      <c r="B11" s="856">
        <v>67722</v>
      </c>
      <c r="C11" s="857">
        <v>447132000</v>
      </c>
      <c r="D11" s="858">
        <v>49194</v>
      </c>
      <c r="E11" s="858">
        <v>242192000</v>
      </c>
      <c r="F11" s="858">
        <v>18452</v>
      </c>
      <c r="G11" s="858">
        <v>204265000</v>
      </c>
      <c r="H11" s="858">
        <v>76</v>
      </c>
      <c r="I11" s="859">
        <v>675000</v>
      </c>
      <c r="J11" s="446" t="s">
        <v>696</v>
      </c>
    </row>
    <row r="12" spans="1:10" s="467" customFormat="1" ht="42.75" customHeight="1">
      <c r="A12" s="363" t="s">
        <v>698</v>
      </c>
      <c r="B12" s="588">
        <f>SUM(D12,F12,H12)</f>
        <v>81753</v>
      </c>
      <c r="C12" s="589">
        <f>SUM(E12,G12,I12)</f>
        <v>484956200</v>
      </c>
      <c r="D12" s="366">
        <v>59293</v>
      </c>
      <c r="E12" s="366">
        <v>250584728</v>
      </c>
      <c r="F12" s="366">
        <v>22413</v>
      </c>
      <c r="G12" s="366">
        <v>233896224</v>
      </c>
      <c r="H12" s="366">
        <v>47</v>
      </c>
      <c r="I12" s="678">
        <v>475248</v>
      </c>
      <c r="J12" s="371" t="s">
        <v>698</v>
      </c>
    </row>
    <row r="13" spans="1:10" s="62" customFormat="1" ht="15" customHeight="1">
      <c r="A13" s="178" t="s">
        <v>1225</v>
      </c>
      <c r="B13" s="346"/>
      <c r="C13" s="346"/>
      <c r="D13" s="192"/>
      <c r="E13" s="192"/>
      <c r="F13" s="192"/>
      <c r="G13" s="192"/>
      <c r="H13" s="192"/>
      <c r="J13" s="379" t="s">
        <v>497</v>
      </c>
    </row>
    <row r="14" s="62" customFormat="1" ht="15" customHeight="1">
      <c r="A14" s="62" t="s">
        <v>498</v>
      </c>
    </row>
    <row r="15" s="62" customFormat="1" ht="15" customHeight="1">
      <c r="A15" s="62" t="s">
        <v>499</v>
      </c>
    </row>
  </sheetData>
  <mergeCells count="11">
    <mergeCell ref="H4:I4"/>
    <mergeCell ref="A1:J1"/>
    <mergeCell ref="B3:C3"/>
    <mergeCell ref="D3:E3"/>
    <mergeCell ref="F3:G3"/>
    <mergeCell ref="H3:I3"/>
    <mergeCell ref="A3:A6"/>
    <mergeCell ref="J3:J6"/>
    <mergeCell ref="B4:C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4">
      <selection activeCell="K9" sqref="K9"/>
    </sheetView>
  </sheetViews>
  <sheetFormatPr defaultColWidth="9.140625" defaultRowHeight="12.75"/>
  <cols>
    <col min="1" max="1" width="10.140625" style="2" customWidth="1"/>
    <col min="2" max="2" width="9.28125" style="2" customWidth="1"/>
    <col min="3" max="3" width="12.421875" style="2" customWidth="1"/>
    <col min="4" max="4" width="9.28125" style="2" customWidth="1"/>
    <col min="5" max="5" width="13.140625" style="2" customWidth="1"/>
    <col min="6" max="6" width="9.57421875" style="2" customWidth="1"/>
    <col min="7" max="7" width="11.421875" style="2" customWidth="1"/>
    <col min="8" max="8" width="9.421875" style="2" customWidth="1"/>
    <col min="9" max="9" width="11.8515625" style="2" customWidth="1"/>
    <col min="10" max="10" width="9.28125" style="2" customWidth="1"/>
    <col min="11" max="11" width="11.8515625" style="2" customWidth="1"/>
    <col min="12" max="12" width="9.140625" style="2" customWidth="1"/>
    <col min="13" max="13" width="10.7109375" style="2" customWidth="1"/>
    <col min="14" max="14" width="9.8515625" style="2" customWidth="1"/>
    <col min="15" max="16384" width="9.140625" style="2" customWidth="1"/>
  </cols>
  <sheetData>
    <row r="1" spans="1:14" ht="32.25" customHeight="1">
      <c r="A1" s="1452" t="s">
        <v>1239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</row>
    <row r="2" spans="1:14" s="6" customFormat="1" ht="18" customHeight="1">
      <c r="A2" s="4" t="s">
        <v>1240</v>
      </c>
      <c r="B2" s="4"/>
      <c r="C2" s="172"/>
      <c r="D2" s="172"/>
      <c r="E2" s="172"/>
      <c r="F2" s="172"/>
      <c r="G2" s="172"/>
      <c r="H2" s="172"/>
      <c r="I2" s="172"/>
      <c r="J2" s="172"/>
      <c r="K2" s="172"/>
      <c r="M2" s="5"/>
      <c r="N2" s="5" t="s">
        <v>1241</v>
      </c>
    </row>
    <row r="3" spans="1:14" s="6" customFormat="1" ht="34.5" customHeight="1">
      <c r="A3" s="1409" t="s">
        <v>500</v>
      </c>
      <c r="B3" s="1517" t="s">
        <v>1242</v>
      </c>
      <c r="C3" s="1516"/>
      <c r="D3" s="1517" t="s">
        <v>1243</v>
      </c>
      <c r="E3" s="1516"/>
      <c r="F3" s="1517" t="s">
        <v>1244</v>
      </c>
      <c r="G3" s="1516"/>
      <c r="H3" s="1517" t="s">
        <v>1245</v>
      </c>
      <c r="I3" s="1516"/>
      <c r="J3" s="1495" t="s">
        <v>1246</v>
      </c>
      <c r="K3" s="1516"/>
      <c r="L3" s="1517" t="s">
        <v>1247</v>
      </c>
      <c r="M3" s="1516"/>
      <c r="N3" s="1411" t="s">
        <v>554</v>
      </c>
    </row>
    <row r="4" spans="1:14" s="6" customFormat="1" ht="34.5" customHeight="1">
      <c r="A4" s="1485"/>
      <c r="B4" s="1388" t="s">
        <v>686</v>
      </c>
      <c r="C4" s="1410"/>
      <c r="D4" s="1598" t="s">
        <v>1248</v>
      </c>
      <c r="E4" s="1410"/>
      <c r="F4" s="1598" t="s">
        <v>1249</v>
      </c>
      <c r="G4" s="1410"/>
      <c r="H4" s="1388" t="s">
        <v>1250</v>
      </c>
      <c r="I4" s="1410"/>
      <c r="J4" s="1597" t="s">
        <v>1251</v>
      </c>
      <c r="K4" s="1375"/>
      <c r="L4" s="1388" t="s">
        <v>1252</v>
      </c>
      <c r="M4" s="1410"/>
      <c r="N4" s="1480"/>
    </row>
    <row r="5" spans="1:14" s="6" customFormat="1" ht="34.5" customHeight="1">
      <c r="A5" s="1485"/>
      <c r="B5" s="93" t="s">
        <v>1253</v>
      </c>
      <c r="C5" s="93" t="s">
        <v>1254</v>
      </c>
      <c r="D5" s="93" t="s">
        <v>1253</v>
      </c>
      <c r="E5" s="93" t="s">
        <v>1254</v>
      </c>
      <c r="F5" s="93" t="s">
        <v>1253</v>
      </c>
      <c r="G5" s="93" t="s">
        <v>1254</v>
      </c>
      <c r="H5" s="93" t="s">
        <v>1253</v>
      </c>
      <c r="I5" s="93" t="s">
        <v>1254</v>
      </c>
      <c r="J5" s="93" t="s">
        <v>1253</v>
      </c>
      <c r="K5" s="93" t="s">
        <v>1254</v>
      </c>
      <c r="L5" s="93" t="s">
        <v>1253</v>
      </c>
      <c r="M5" s="93" t="s">
        <v>1254</v>
      </c>
      <c r="N5" s="1480"/>
    </row>
    <row r="6" spans="1:14" s="6" customFormat="1" ht="34.5" customHeight="1">
      <c r="A6" s="1410"/>
      <c r="B6" s="56" t="s">
        <v>1255</v>
      </c>
      <c r="C6" s="56" t="s">
        <v>1256</v>
      </c>
      <c r="D6" s="56" t="s">
        <v>1255</v>
      </c>
      <c r="E6" s="56" t="s">
        <v>1256</v>
      </c>
      <c r="F6" s="56" t="s">
        <v>1255</v>
      </c>
      <c r="G6" s="56" t="s">
        <v>1256</v>
      </c>
      <c r="H6" s="56" t="s">
        <v>1255</v>
      </c>
      <c r="I6" s="56" t="s">
        <v>1256</v>
      </c>
      <c r="J6" s="56" t="s">
        <v>1255</v>
      </c>
      <c r="K6" s="56" t="s">
        <v>1256</v>
      </c>
      <c r="L6" s="56" t="s">
        <v>1255</v>
      </c>
      <c r="M6" s="56" t="s">
        <v>1256</v>
      </c>
      <c r="N6" s="1388"/>
    </row>
    <row r="7" spans="1:14" s="479" customFormat="1" ht="44.25" customHeight="1">
      <c r="A7" s="445" t="s">
        <v>692</v>
      </c>
      <c r="B7" s="644">
        <v>50529</v>
      </c>
      <c r="C7" s="645">
        <v>302175036</v>
      </c>
      <c r="D7" s="645">
        <v>39080</v>
      </c>
      <c r="E7" s="646" t="s">
        <v>789</v>
      </c>
      <c r="F7" s="1225">
        <v>802</v>
      </c>
      <c r="G7" s="646" t="s">
        <v>789</v>
      </c>
      <c r="H7" s="1225">
        <v>3535</v>
      </c>
      <c r="I7" s="646" t="s">
        <v>789</v>
      </c>
      <c r="J7" s="1225">
        <v>202</v>
      </c>
      <c r="K7" s="646" t="s">
        <v>789</v>
      </c>
      <c r="L7" s="1225">
        <v>6910</v>
      </c>
      <c r="M7" s="803" t="s">
        <v>789</v>
      </c>
      <c r="N7" s="445" t="s">
        <v>692</v>
      </c>
    </row>
    <row r="8" spans="1:14" s="479" customFormat="1" ht="44.25" customHeight="1">
      <c r="A8" s="445" t="s">
        <v>693</v>
      </c>
      <c r="B8" s="644">
        <v>55124</v>
      </c>
      <c r="C8" s="645">
        <v>353277094</v>
      </c>
      <c r="D8" s="645">
        <v>45417</v>
      </c>
      <c r="E8" s="646" t="s">
        <v>789</v>
      </c>
      <c r="F8" s="1225">
        <v>827</v>
      </c>
      <c r="G8" s="646" t="s">
        <v>789</v>
      </c>
      <c r="H8" s="1225">
        <v>3665</v>
      </c>
      <c r="I8" s="646" t="s">
        <v>789</v>
      </c>
      <c r="J8" s="1225">
        <v>119</v>
      </c>
      <c r="K8" s="646" t="s">
        <v>789</v>
      </c>
      <c r="L8" s="1225">
        <v>5096</v>
      </c>
      <c r="M8" s="803" t="s">
        <v>789</v>
      </c>
      <c r="N8" s="445" t="s">
        <v>693</v>
      </c>
    </row>
    <row r="9" spans="1:14" s="479" customFormat="1" ht="44.25" customHeight="1">
      <c r="A9" s="445" t="s">
        <v>694</v>
      </c>
      <c r="B9" s="644">
        <v>61423</v>
      </c>
      <c r="C9" s="645">
        <v>384796000</v>
      </c>
      <c r="D9" s="645">
        <v>55838</v>
      </c>
      <c r="E9" s="645">
        <v>364268000</v>
      </c>
      <c r="F9" s="1225">
        <v>876</v>
      </c>
      <c r="G9" s="645">
        <v>2248000</v>
      </c>
      <c r="H9" s="1225">
        <v>1204</v>
      </c>
      <c r="I9" s="645">
        <v>5097000</v>
      </c>
      <c r="J9" s="1225">
        <v>1661</v>
      </c>
      <c r="K9" s="645">
        <v>10763000</v>
      </c>
      <c r="L9" s="1225">
        <v>1844</v>
      </c>
      <c r="M9" s="860">
        <v>2420000</v>
      </c>
      <c r="N9" s="445" t="s">
        <v>694</v>
      </c>
    </row>
    <row r="10" spans="1:14" s="479" customFormat="1" ht="44.25" customHeight="1">
      <c r="A10" s="445" t="s">
        <v>695</v>
      </c>
      <c r="B10" s="644">
        <v>63788</v>
      </c>
      <c r="C10" s="645">
        <v>417354598</v>
      </c>
      <c r="D10" s="645">
        <v>56326</v>
      </c>
      <c r="E10" s="645">
        <v>403447527</v>
      </c>
      <c r="F10" s="1225">
        <v>1291</v>
      </c>
      <c r="G10" s="645">
        <v>2843024</v>
      </c>
      <c r="H10" s="1225">
        <v>2662</v>
      </c>
      <c r="I10" s="645">
        <v>7605760</v>
      </c>
      <c r="J10" s="1225">
        <v>71</v>
      </c>
      <c r="K10" s="645">
        <v>484117</v>
      </c>
      <c r="L10" s="1225">
        <v>3438</v>
      </c>
      <c r="M10" s="860">
        <v>2974170</v>
      </c>
      <c r="N10" s="445" t="s">
        <v>695</v>
      </c>
    </row>
    <row r="11" spans="1:14" s="479" customFormat="1" ht="44.25" customHeight="1">
      <c r="A11" s="445" t="s">
        <v>696</v>
      </c>
      <c r="B11" s="644">
        <v>79897</v>
      </c>
      <c r="C11" s="645">
        <v>438949000</v>
      </c>
      <c r="D11" s="645">
        <v>74260</v>
      </c>
      <c r="E11" s="645">
        <v>417842000</v>
      </c>
      <c r="F11" s="1225">
        <v>731</v>
      </c>
      <c r="G11" s="645">
        <v>1777000</v>
      </c>
      <c r="H11" s="1225">
        <v>3178</v>
      </c>
      <c r="I11" s="645">
        <v>14271000</v>
      </c>
      <c r="J11" s="1225">
        <v>483</v>
      </c>
      <c r="K11" s="645">
        <v>1418000</v>
      </c>
      <c r="L11" s="1225">
        <v>1245</v>
      </c>
      <c r="M11" s="860">
        <v>3641000</v>
      </c>
      <c r="N11" s="445" t="s">
        <v>696</v>
      </c>
    </row>
    <row r="12" spans="1:14" s="467" customFormat="1" ht="44.25" customHeight="1">
      <c r="A12" s="363" t="s">
        <v>224</v>
      </c>
      <c r="B12" s="647">
        <f>SUM(D12,F12,H12,J12,L12)</f>
        <v>81753</v>
      </c>
      <c r="C12" s="610">
        <f>SUM(E12,G12,I12,K12,M12)</f>
        <v>484956200</v>
      </c>
      <c r="D12" s="611">
        <v>69398</v>
      </c>
      <c r="E12" s="611">
        <v>450397079</v>
      </c>
      <c r="F12" s="1060">
        <v>1010</v>
      </c>
      <c r="G12" s="861">
        <v>2268029</v>
      </c>
      <c r="H12" s="1060">
        <v>2880</v>
      </c>
      <c r="I12" s="861">
        <v>9136032</v>
      </c>
      <c r="J12" s="1060">
        <v>2889</v>
      </c>
      <c r="K12" s="861">
        <v>15781249</v>
      </c>
      <c r="L12" s="1060">
        <v>5576</v>
      </c>
      <c r="M12" s="861">
        <v>7373811</v>
      </c>
      <c r="N12" s="371" t="s">
        <v>224</v>
      </c>
    </row>
    <row r="13" spans="1:14" s="62" customFormat="1" ht="15" customHeight="1">
      <c r="A13" s="178" t="s">
        <v>1225</v>
      </c>
      <c r="B13" s="346"/>
      <c r="C13" s="346"/>
      <c r="D13" s="192"/>
      <c r="E13" s="192"/>
      <c r="F13" s="192"/>
      <c r="G13" s="192"/>
      <c r="H13" s="192"/>
      <c r="J13" s="379"/>
      <c r="N13" s="379" t="s">
        <v>501</v>
      </c>
    </row>
    <row r="14" s="62" customFormat="1" ht="15" customHeight="1">
      <c r="A14" s="62" t="s">
        <v>498</v>
      </c>
    </row>
    <row r="15" s="62" customFormat="1" ht="15" customHeight="1">
      <c r="A15" s="62" t="s">
        <v>502</v>
      </c>
    </row>
  </sheetData>
  <mergeCells count="15">
    <mergeCell ref="L4:M4"/>
    <mergeCell ref="B4:C4"/>
    <mergeCell ref="D4:E4"/>
    <mergeCell ref="F4:G4"/>
    <mergeCell ref="H4:I4"/>
    <mergeCell ref="A1:N1"/>
    <mergeCell ref="B3:C3"/>
    <mergeCell ref="D3:E3"/>
    <mergeCell ref="F3:G3"/>
    <mergeCell ref="H3:I3"/>
    <mergeCell ref="J3:K3"/>
    <mergeCell ref="L3:M3"/>
    <mergeCell ref="A3:A6"/>
    <mergeCell ref="N3:N6"/>
    <mergeCell ref="J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00" workbookViewId="0" topLeftCell="A7">
      <selection activeCell="J15" sqref="J15"/>
    </sheetView>
  </sheetViews>
  <sheetFormatPr defaultColWidth="9.140625" defaultRowHeight="12.75"/>
  <cols>
    <col min="1" max="1" width="12.57421875" style="2" customWidth="1"/>
    <col min="2" max="13" width="9.57421875" style="2" customWidth="1"/>
    <col min="14" max="15" width="11.00390625" style="2" customWidth="1"/>
    <col min="16" max="16" width="14.8515625" style="2" customWidth="1"/>
    <col min="17" max="16384" width="9.140625" style="2" customWidth="1"/>
  </cols>
  <sheetData>
    <row r="1" spans="1:16" ht="32.25" customHeight="1">
      <c r="A1" s="1452" t="s">
        <v>1257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"/>
      <c r="P1" s="1"/>
    </row>
    <row r="2" spans="1:15" s="6" customFormat="1" ht="18" customHeight="1">
      <c r="A2" s="4" t="s">
        <v>1258</v>
      </c>
      <c r="B2" s="172"/>
      <c r="C2" s="172"/>
      <c r="D2" s="172"/>
      <c r="E2" s="172"/>
      <c r="G2" s="5"/>
      <c r="I2" s="5"/>
      <c r="K2" s="5"/>
      <c r="M2" s="5"/>
      <c r="N2" s="380" t="s">
        <v>1259</v>
      </c>
      <c r="O2" s="228"/>
    </row>
    <row r="3" spans="1:16" s="6" customFormat="1" ht="27.75" customHeight="1">
      <c r="A3" s="312"/>
      <c r="B3" s="1599" t="s">
        <v>1260</v>
      </c>
      <c r="C3" s="1430"/>
      <c r="D3" s="1599" t="s">
        <v>1261</v>
      </c>
      <c r="E3" s="1430"/>
      <c r="F3" s="1599" t="s">
        <v>280</v>
      </c>
      <c r="G3" s="1430"/>
      <c r="H3" s="1599" t="s">
        <v>281</v>
      </c>
      <c r="I3" s="1430"/>
      <c r="J3" s="1599" t="s">
        <v>721</v>
      </c>
      <c r="K3" s="1430"/>
      <c r="L3" s="1600" t="s">
        <v>698</v>
      </c>
      <c r="M3" s="1601"/>
      <c r="N3" s="47"/>
      <c r="O3" s="190"/>
      <c r="P3" s="190"/>
    </row>
    <row r="4" spans="1:14" s="62" customFormat="1" ht="27.75" customHeight="1">
      <c r="A4" s="244"/>
      <c r="B4" s="93" t="s">
        <v>1262</v>
      </c>
      <c r="C4" s="93" t="s">
        <v>1263</v>
      </c>
      <c r="D4" s="93" t="s">
        <v>1262</v>
      </c>
      <c r="E4" s="93" t="s">
        <v>1263</v>
      </c>
      <c r="F4" s="93" t="s">
        <v>1262</v>
      </c>
      <c r="G4" s="93" t="s">
        <v>1263</v>
      </c>
      <c r="H4" s="93" t="s">
        <v>1262</v>
      </c>
      <c r="I4" s="93" t="s">
        <v>1263</v>
      </c>
      <c r="J4" s="93" t="s">
        <v>1262</v>
      </c>
      <c r="K4" s="93" t="s">
        <v>1263</v>
      </c>
      <c r="L4" s="93" t="s">
        <v>1262</v>
      </c>
      <c r="M4" s="93" t="s">
        <v>1263</v>
      </c>
      <c r="N4" s="846"/>
    </row>
    <row r="5" spans="1:14" s="62" customFormat="1" ht="27.75" customHeight="1">
      <c r="A5" s="869"/>
      <c r="B5" s="197" t="s">
        <v>1264</v>
      </c>
      <c r="C5" s="197" t="s">
        <v>1265</v>
      </c>
      <c r="D5" s="197" t="s">
        <v>1264</v>
      </c>
      <c r="E5" s="197" t="s">
        <v>1265</v>
      </c>
      <c r="F5" s="197" t="s">
        <v>1264</v>
      </c>
      <c r="G5" s="197" t="s">
        <v>1265</v>
      </c>
      <c r="H5" s="197" t="s">
        <v>1264</v>
      </c>
      <c r="I5" s="197" t="s">
        <v>1265</v>
      </c>
      <c r="J5" s="197" t="s">
        <v>1264</v>
      </c>
      <c r="K5" s="197" t="s">
        <v>1265</v>
      </c>
      <c r="L5" s="197" t="s">
        <v>1264</v>
      </c>
      <c r="M5" s="197" t="s">
        <v>1265</v>
      </c>
      <c r="N5" s="870"/>
    </row>
    <row r="6" spans="1:14" s="467" customFormat="1" ht="27.75" customHeight="1">
      <c r="A6" s="862" t="s">
        <v>1266</v>
      </c>
      <c r="B6" s="1226">
        <v>13903</v>
      </c>
      <c r="C6" s="874">
        <v>59894</v>
      </c>
      <c r="D6" s="1226">
        <f>SUM(D7:D19)</f>
        <v>14866</v>
      </c>
      <c r="E6" s="874">
        <f>SUM(E7:E19)</f>
        <v>66169</v>
      </c>
      <c r="F6" s="1226">
        <f>SUM(F7:F19)</f>
        <v>14232</v>
      </c>
      <c r="G6" s="874">
        <f>SUM(G7:G19)</f>
        <v>81671</v>
      </c>
      <c r="H6" s="1226">
        <v>17092</v>
      </c>
      <c r="I6" s="874">
        <v>72108</v>
      </c>
      <c r="J6" s="1226">
        <f>SUM(J7:J19)</f>
        <v>16458</v>
      </c>
      <c r="K6" s="874">
        <f>SUM(K7:K19)</f>
        <v>76075</v>
      </c>
      <c r="L6" s="1227">
        <f>SUM(L7:L19)</f>
        <v>18131</v>
      </c>
      <c r="M6" s="876">
        <f>SUM(M7:M19)</f>
        <v>69527</v>
      </c>
      <c r="N6" s="864" t="s">
        <v>686</v>
      </c>
    </row>
    <row r="7" spans="1:14" s="378" customFormat="1" ht="19.5" customHeight="1">
      <c r="A7" s="633" t="s">
        <v>1267</v>
      </c>
      <c r="B7" s="291" t="s">
        <v>776</v>
      </c>
      <c r="C7" s="1228" t="s">
        <v>776</v>
      </c>
      <c r="D7" s="291" t="s">
        <v>776</v>
      </c>
      <c r="E7" s="1228" t="s">
        <v>776</v>
      </c>
      <c r="F7" s="291" t="s">
        <v>776</v>
      </c>
      <c r="G7" s="1228" t="s">
        <v>776</v>
      </c>
      <c r="H7" s="291" t="s">
        <v>776</v>
      </c>
      <c r="I7" s="1228" t="s">
        <v>776</v>
      </c>
      <c r="J7" s="1228" t="s">
        <v>776</v>
      </c>
      <c r="K7" s="1228" t="s">
        <v>776</v>
      </c>
      <c r="L7" s="1229" t="s">
        <v>776</v>
      </c>
      <c r="M7" s="1229" t="s">
        <v>776</v>
      </c>
      <c r="N7" s="866" t="s">
        <v>1268</v>
      </c>
    </row>
    <row r="8" spans="1:14" s="378" customFormat="1" ht="19.5" customHeight="1">
      <c r="A8" s="633" t="s">
        <v>1269</v>
      </c>
      <c r="B8" s="873">
        <v>89</v>
      </c>
      <c r="C8" s="874">
        <v>1381</v>
      </c>
      <c r="D8" s="873">
        <v>97</v>
      </c>
      <c r="E8" s="874">
        <v>2053</v>
      </c>
      <c r="F8" s="873">
        <v>131</v>
      </c>
      <c r="G8" s="874">
        <v>2125</v>
      </c>
      <c r="H8" s="873">
        <v>505</v>
      </c>
      <c r="I8" s="874">
        <v>2462</v>
      </c>
      <c r="J8" s="873">
        <v>490</v>
      </c>
      <c r="K8" s="874">
        <v>3408</v>
      </c>
      <c r="L8" s="875">
        <v>907</v>
      </c>
      <c r="M8" s="876">
        <v>2242</v>
      </c>
      <c r="N8" s="866" t="s">
        <v>1270</v>
      </c>
    </row>
    <row r="9" spans="1:14" s="378" customFormat="1" ht="19.5" customHeight="1">
      <c r="A9" s="633" t="s">
        <v>1271</v>
      </c>
      <c r="B9" s="291" t="s">
        <v>776</v>
      </c>
      <c r="C9" s="1228" t="s">
        <v>776</v>
      </c>
      <c r="D9" s="291" t="s">
        <v>776</v>
      </c>
      <c r="E9" s="1228" t="s">
        <v>776</v>
      </c>
      <c r="F9" s="291" t="s">
        <v>776</v>
      </c>
      <c r="G9" s="1228" t="s">
        <v>776</v>
      </c>
      <c r="H9" s="291" t="s">
        <v>776</v>
      </c>
      <c r="I9" s="1228" t="s">
        <v>776</v>
      </c>
      <c r="J9" s="1228" t="s">
        <v>776</v>
      </c>
      <c r="K9" s="1228" t="s">
        <v>776</v>
      </c>
      <c r="L9" s="1229" t="s">
        <v>1092</v>
      </c>
      <c r="M9" s="1229" t="s">
        <v>1092</v>
      </c>
      <c r="N9" s="866" t="s">
        <v>1272</v>
      </c>
    </row>
    <row r="10" spans="1:14" s="378" customFormat="1" ht="19.5" customHeight="1">
      <c r="A10" s="633" t="s">
        <v>1273</v>
      </c>
      <c r="B10" s="291" t="s">
        <v>776</v>
      </c>
      <c r="C10" s="1228" t="s">
        <v>776</v>
      </c>
      <c r="D10" s="291" t="s">
        <v>776</v>
      </c>
      <c r="E10" s="1228" t="s">
        <v>776</v>
      </c>
      <c r="F10" s="291" t="s">
        <v>776</v>
      </c>
      <c r="G10" s="1228" t="s">
        <v>776</v>
      </c>
      <c r="H10" s="291" t="s">
        <v>776</v>
      </c>
      <c r="I10" s="1228" t="s">
        <v>776</v>
      </c>
      <c r="J10" s="1228" t="s">
        <v>776</v>
      </c>
      <c r="K10" s="1228" t="s">
        <v>776</v>
      </c>
      <c r="L10" s="1229" t="s">
        <v>776</v>
      </c>
      <c r="M10" s="1229" t="s">
        <v>776</v>
      </c>
      <c r="N10" s="866" t="s">
        <v>1274</v>
      </c>
    </row>
    <row r="11" spans="1:14" s="378" customFormat="1" ht="19.5" customHeight="1">
      <c r="A11" s="633" t="s">
        <v>1275</v>
      </c>
      <c r="B11" s="873">
        <v>1082</v>
      </c>
      <c r="C11" s="874">
        <v>1813</v>
      </c>
      <c r="D11" s="873">
        <v>1230</v>
      </c>
      <c r="E11" s="874">
        <v>1948</v>
      </c>
      <c r="F11" s="873">
        <v>2841</v>
      </c>
      <c r="G11" s="874">
        <v>6750</v>
      </c>
      <c r="H11" s="873">
        <v>1572</v>
      </c>
      <c r="I11" s="874">
        <v>1231</v>
      </c>
      <c r="J11" s="873">
        <v>1440</v>
      </c>
      <c r="K11" s="874">
        <v>1443</v>
      </c>
      <c r="L11" s="875">
        <v>40</v>
      </c>
      <c r="M11" s="876">
        <v>67</v>
      </c>
      <c r="N11" s="866" t="s">
        <v>1276</v>
      </c>
    </row>
    <row r="12" spans="1:14" s="378" customFormat="1" ht="19.5" customHeight="1">
      <c r="A12" s="633" t="s">
        <v>1277</v>
      </c>
      <c r="B12" s="291" t="s">
        <v>776</v>
      </c>
      <c r="C12" s="1228" t="s">
        <v>776</v>
      </c>
      <c r="D12" s="291" t="s">
        <v>776</v>
      </c>
      <c r="E12" s="1228" t="s">
        <v>776</v>
      </c>
      <c r="F12" s="291" t="s">
        <v>776</v>
      </c>
      <c r="G12" s="1228" t="s">
        <v>776</v>
      </c>
      <c r="H12" s="291" t="s">
        <v>776</v>
      </c>
      <c r="I12" s="1228" t="s">
        <v>776</v>
      </c>
      <c r="J12" s="1228" t="s">
        <v>776</v>
      </c>
      <c r="K12" s="1228" t="s">
        <v>776</v>
      </c>
      <c r="L12" s="1229" t="s">
        <v>776</v>
      </c>
      <c r="M12" s="1229" t="s">
        <v>776</v>
      </c>
      <c r="N12" s="866" t="s">
        <v>1278</v>
      </c>
    </row>
    <row r="13" spans="1:14" s="378" customFormat="1" ht="19.5" customHeight="1">
      <c r="A13" s="633" t="s">
        <v>1279</v>
      </c>
      <c r="B13" s="873">
        <v>12058</v>
      </c>
      <c r="C13" s="874">
        <v>52260</v>
      </c>
      <c r="D13" s="873">
        <v>13003</v>
      </c>
      <c r="E13" s="874">
        <v>56632</v>
      </c>
      <c r="F13" s="873">
        <v>10348</v>
      </c>
      <c r="G13" s="874">
        <v>69205</v>
      </c>
      <c r="H13" s="873">
        <v>14309</v>
      </c>
      <c r="I13" s="874">
        <v>66134</v>
      </c>
      <c r="J13" s="873">
        <v>14285</v>
      </c>
      <c r="K13" s="874">
        <v>69098</v>
      </c>
      <c r="L13" s="875">
        <v>16432</v>
      </c>
      <c r="M13" s="876">
        <v>64338</v>
      </c>
      <c r="N13" s="866" t="s">
        <v>1280</v>
      </c>
    </row>
    <row r="14" spans="1:14" s="378" customFormat="1" ht="19.5" customHeight="1">
      <c r="A14" s="633" t="s">
        <v>1281</v>
      </c>
      <c r="B14" s="873">
        <v>521</v>
      </c>
      <c r="C14" s="874">
        <v>4064</v>
      </c>
      <c r="D14" s="873">
        <v>381</v>
      </c>
      <c r="E14" s="874">
        <v>5016</v>
      </c>
      <c r="F14" s="873">
        <v>740</v>
      </c>
      <c r="G14" s="874">
        <v>2841</v>
      </c>
      <c r="H14" s="873">
        <v>553</v>
      </c>
      <c r="I14" s="874">
        <v>1900</v>
      </c>
      <c r="J14" s="873">
        <v>243</v>
      </c>
      <c r="K14" s="874">
        <v>2126</v>
      </c>
      <c r="L14" s="875">
        <v>752</v>
      </c>
      <c r="M14" s="876">
        <v>2880</v>
      </c>
      <c r="N14" s="866" t="s">
        <v>1282</v>
      </c>
    </row>
    <row r="15" spans="1:14" s="378" customFormat="1" ht="19.5" customHeight="1">
      <c r="A15" s="633" t="s">
        <v>1283</v>
      </c>
      <c r="B15" s="291" t="s">
        <v>776</v>
      </c>
      <c r="C15" s="1228" t="s">
        <v>776</v>
      </c>
      <c r="D15" s="291" t="s">
        <v>776</v>
      </c>
      <c r="E15" s="1228" t="s">
        <v>776</v>
      </c>
      <c r="F15" s="291" t="s">
        <v>776</v>
      </c>
      <c r="G15" s="1228" t="s">
        <v>776</v>
      </c>
      <c r="H15" s="291" t="s">
        <v>776</v>
      </c>
      <c r="I15" s="1228" t="s">
        <v>776</v>
      </c>
      <c r="J15" s="1228" t="s">
        <v>776</v>
      </c>
      <c r="K15" s="1228" t="s">
        <v>776</v>
      </c>
      <c r="L15" s="1229" t="s">
        <v>776</v>
      </c>
      <c r="M15" s="1229" t="s">
        <v>776</v>
      </c>
      <c r="N15" s="866" t="s">
        <v>1284</v>
      </c>
    </row>
    <row r="16" spans="1:14" s="378" customFormat="1" ht="19.5" customHeight="1">
      <c r="A16" s="633" t="s">
        <v>1285</v>
      </c>
      <c r="B16" s="873">
        <v>138</v>
      </c>
      <c r="C16" s="874">
        <v>336</v>
      </c>
      <c r="D16" s="291" t="s">
        <v>776</v>
      </c>
      <c r="E16" s="1228" t="s">
        <v>776</v>
      </c>
      <c r="F16" s="291" t="s">
        <v>776</v>
      </c>
      <c r="G16" s="1228" t="s">
        <v>776</v>
      </c>
      <c r="H16" s="291" t="s">
        <v>776</v>
      </c>
      <c r="I16" s="1228" t="s">
        <v>776</v>
      </c>
      <c r="J16" s="1228" t="s">
        <v>776</v>
      </c>
      <c r="K16" s="1228" t="s">
        <v>776</v>
      </c>
      <c r="L16" s="1229" t="s">
        <v>776</v>
      </c>
      <c r="M16" s="1229" t="s">
        <v>776</v>
      </c>
      <c r="N16" s="866" t="s">
        <v>1286</v>
      </c>
    </row>
    <row r="17" spans="1:14" s="378" customFormat="1" ht="19.5" customHeight="1">
      <c r="A17" s="633" t="s">
        <v>1287</v>
      </c>
      <c r="B17" s="291" t="s">
        <v>776</v>
      </c>
      <c r="C17" s="1228" t="s">
        <v>1092</v>
      </c>
      <c r="D17" s="291" t="s">
        <v>776</v>
      </c>
      <c r="E17" s="1228" t="s">
        <v>776</v>
      </c>
      <c r="F17" s="291" t="s">
        <v>776</v>
      </c>
      <c r="G17" s="1228" t="s">
        <v>776</v>
      </c>
      <c r="H17" s="291" t="s">
        <v>776</v>
      </c>
      <c r="I17" s="1228" t="s">
        <v>776</v>
      </c>
      <c r="J17" s="1228" t="s">
        <v>776</v>
      </c>
      <c r="K17" s="1228" t="s">
        <v>776</v>
      </c>
      <c r="L17" s="1229" t="s">
        <v>776</v>
      </c>
      <c r="M17" s="1229" t="s">
        <v>776</v>
      </c>
      <c r="N17" s="866" t="s">
        <v>1288</v>
      </c>
    </row>
    <row r="18" spans="1:14" s="378" customFormat="1" ht="19.5" customHeight="1">
      <c r="A18" s="633" t="s">
        <v>1289</v>
      </c>
      <c r="B18" s="291" t="s">
        <v>776</v>
      </c>
      <c r="C18" s="1228" t="s">
        <v>1092</v>
      </c>
      <c r="D18" s="291" t="s">
        <v>776</v>
      </c>
      <c r="E18" s="1228" t="s">
        <v>776</v>
      </c>
      <c r="F18" s="291" t="s">
        <v>776</v>
      </c>
      <c r="G18" s="1228" t="s">
        <v>776</v>
      </c>
      <c r="H18" s="291" t="s">
        <v>776</v>
      </c>
      <c r="I18" s="1228" t="s">
        <v>776</v>
      </c>
      <c r="J18" s="1228" t="s">
        <v>776</v>
      </c>
      <c r="K18" s="1228" t="s">
        <v>776</v>
      </c>
      <c r="L18" s="1229" t="s">
        <v>776</v>
      </c>
      <c r="M18" s="1229" t="s">
        <v>776</v>
      </c>
      <c r="N18" s="866" t="s">
        <v>1290</v>
      </c>
    </row>
    <row r="19" spans="1:16" s="378" customFormat="1" ht="19.5" customHeight="1">
      <c r="A19" s="636" t="s">
        <v>1291</v>
      </c>
      <c r="B19" s="1230">
        <v>15</v>
      </c>
      <c r="C19" s="1230">
        <v>40</v>
      </c>
      <c r="D19" s="1230">
        <v>155</v>
      </c>
      <c r="E19" s="1230">
        <v>520</v>
      </c>
      <c r="F19" s="1230">
        <v>172</v>
      </c>
      <c r="G19" s="1230">
        <v>750</v>
      </c>
      <c r="H19" s="1230">
        <v>153</v>
      </c>
      <c r="I19" s="1230">
        <v>381</v>
      </c>
      <c r="J19" s="1231" t="s">
        <v>776</v>
      </c>
      <c r="K19" s="1231" t="s">
        <v>776</v>
      </c>
      <c r="L19" s="366" t="s">
        <v>776</v>
      </c>
      <c r="M19" s="678" t="s">
        <v>776</v>
      </c>
      <c r="N19" s="868" t="s">
        <v>307</v>
      </c>
      <c r="O19" s="670"/>
      <c r="P19" s="670"/>
    </row>
    <row r="20" spans="1:15" s="62" customFormat="1" ht="18" customHeight="1">
      <c r="A20" s="178" t="s">
        <v>1225</v>
      </c>
      <c r="B20" s="192"/>
      <c r="C20" s="192"/>
      <c r="D20" s="192"/>
      <c r="E20" s="192"/>
      <c r="G20" s="379"/>
      <c r="I20" s="379"/>
      <c r="K20" s="379"/>
      <c r="M20" s="263"/>
      <c r="N20" s="263" t="s">
        <v>503</v>
      </c>
      <c r="O20" s="263"/>
    </row>
    <row r="21" s="62" customFormat="1" ht="12.75">
      <c r="A21" s="62" t="s">
        <v>973</v>
      </c>
    </row>
  </sheetData>
  <mergeCells count="7">
    <mergeCell ref="J3:K3"/>
    <mergeCell ref="L3:M3"/>
    <mergeCell ref="A1:N1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0">
      <selection activeCell="K15" sqref="K15"/>
    </sheetView>
  </sheetViews>
  <sheetFormatPr defaultColWidth="9.140625" defaultRowHeight="12.75"/>
  <cols>
    <col min="1" max="1" width="10.8515625" style="58" customWidth="1"/>
    <col min="2" max="2" width="12.28125" style="58" customWidth="1"/>
    <col min="3" max="3" width="14.421875" style="58" customWidth="1"/>
    <col min="4" max="4" width="10.57421875" style="58" customWidth="1"/>
    <col min="5" max="5" width="13.57421875" style="58" customWidth="1"/>
    <col min="6" max="6" width="8.7109375" style="58" customWidth="1"/>
    <col min="7" max="7" width="11.57421875" style="58" customWidth="1"/>
    <col min="8" max="8" width="8.7109375" style="58" customWidth="1"/>
    <col min="9" max="9" width="10.7109375" style="58" customWidth="1"/>
    <col min="10" max="10" width="9.7109375" style="58" customWidth="1"/>
    <col min="11" max="11" width="12.7109375" style="58" bestFit="1" customWidth="1"/>
    <col min="12" max="12" width="9.57421875" style="58" customWidth="1"/>
    <col min="13" max="13" width="11.28125" style="58" customWidth="1"/>
    <col min="14" max="14" width="9.140625" style="58" customWidth="1"/>
    <col min="15" max="15" width="12.00390625" style="58" customWidth="1"/>
    <col min="16" max="16" width="11.00390625" style="58" customWidth="1"/>
    <col min="17" max="16384" width="9.140625" style="58" customWidth="1"/>
  </cols>
  <sheetData>
    <row r="1" spans="1:16" ht="32.25" customHeight="1">
      <c r="A1" s="1452" t="s">
        <v>1292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</row>
    <row r="2" spans="1:16" s="41" customFormat="1" ht="18" customHeight="1">
      <c r="A2" s="319" t="s">
        <v>1227</v>
      </c>
      <c r="B2" s="320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P2" s="321" t="s">
        <v>1228</v>
      </c>
    </row>
    <row r="3" spans="1:16" s="62" customFormat="1" ht="24.75" customHeight="1">
      <c r="A3" s="312"/>
      <c r="B3" s="1517" t="s">
        <v>1293</v>
      </c>
      <c r="C3" s="1497"/>
      <c r="D3" s="1517" t="s">
        <v>1294</v>
      </c>
      <c r="E3" s="1497"/>
      <c r="F3" s="1517" t="s">
        <v>1295</v>
      </c>
      <c r="G3" s="1497"/>
      <c r="H3" s="1517" t="s">
        <v>1296</v>
      </c>
      <c r="I3" s="1497"/>
      <c r="J3" s="1517" t="s">
        <v>1297</v>
      </c>
      <c r="K3" s="1497"/>
      <c r="L3" s="1517" t="s">
        <v>1298</v>
      </c>
      <c r="M3" s="1497"/>
      <c r="N3" s="1495" t="s">
        <v>1299</v>
      </c>
      <c r="O3" s="1497"/>
      <c r="P3" s="882"/>
    </row>
    <row r="4" spans="1:16" s="62" customFormat="1" ht="24.75" customHeight="1">
      <c r="A4" s="234" t="s">
        <v>504</v>
      </c>
      <c r="B4" s="1370" t="s">
        <v>686</v>
      </c>
      <c r="C4" s="1367"/>
      <c r="D4" s="1370" t="s">
        <v>1248</v>
      </c>
      <c r="E4" s="1367"/>
      <c r="F4" s="1370" t="s">
        <v>1249</v>
      </c>
      <c r="G4" s="1367"/>
      <c r="H4" s="1371" t="s">
        <v>1250</v>
      </c>
      <c r="I4" s="1367"/>
      <c r="J4" s="1370" t="s">
        <v>1300</v>
      </c>
      <c r="K4" s="1367"/>
      <c r="L4" s="1370" t="s">
        <v>1301</v>
      </c>
      <c r="M4" s="1367"/>
      <c r="N4" s="1371" t="s">
        <v>1302</v>
      </c>
      <c r="O4" s="1367"/>
      <c r="P4" s="846" t="s">
        <v>720</v>
      </c>
    </row>
    <row r="5" spans="1:16" s="62" customFormat="1" ht="24.75" customHeight="1">
      <c r="A5" s="883"/>
      <c r="B5" s="93" t="s">
        <v>1303</v>
      </c>
      <c r="C5" s="93" t="s">
        <v>1304</v>
      </c>
      <c r="D5" s="93" t="s">
        <v>1303</v>
      </c>
      <c r="E5" s="93" t="s">
        <v>1304</v>
      </c>
      <c r="F5" s="93" t="s">
        <v>1303</v>
      </c>
      <c r="G5" s="93" t="s">
        <v>1304</v>
      </c>
      <c r="H5" s="93" t="s">
        <v>1303</v>
      </c>
      <c r="I5" s="93" t="s">
        <v>1304</v>
      </c>
      <c r="J5" s="93" t="s">
        <v>1303</v>
      </c>
      <c r="K5" s="93" t="s">
        <v>1304</v>
      </c>
      <c r="L5" s="93" t="s">
        <v>1303</v>
      </c>
      <c r="M5" s="93" t="s">
        <v>1304</v>
      </c>
      <c r="N5" s="93" t="s">
        <v>1303</v>
      </c>
      <c r="O5" s="93" t="s">
        <v>1304</v>
      </c>
      <c r="P5" s="883"/>
    </row>
    <row r="6" spans="1:16" s="62" customFormat="1" ht="24.75" customHeight="1">
      <c r="A6" s="869"/>
      <c r="B6" s="197" t="s">
        <v>1264</v>
      </c>
      <c r="C6" s="197" t="s">
        <v>1265</v>
      </c>
      <c r="D6" s="197" t="s">
        <v>1264</v>
      </c>
      <c r="E6" s="197" t="s">
        <v>1265</v>
      </c>
      <c r="F6" s="197" t="s">
        <v>1264</v>
      </c>
      <c r="G6" s="197" t="s">
        <v>1265</v>
      </c>
      <c r="H6" s="197" t="s">
        <v>1264</v>
      </c>
      <c r="I6" s="197" t="s">
        <v>1265</v>
      </c>
      <c r="J6" s="197" t="s">
        <v>1264</v>
      </c>
      <c r="K6" s="197" t="s">
        <v>1265</v>
      </c>
      <c r="L6" s="197" t="s">
        <v>1264</v>
      </c>
      <c r="M6" s="197" t="s">
        <v>1265</v>
      </c>
      <c r="N6" s="197" t="s">
        <v>1264</v>
      </c>
      <c r="O6" s="197" t="s">
        <v>1265</v>
      </c>
      <c r="P6" s="869"/>
    </row>
    <row r="7" spans="1:16" s="494" customFormat="1" ht="23.25" customHeight="1">
      <c r="A7" s="878" t="s">
        <v>692</v>
      </c>
      <c r="B7" s="884">
        <v>39992035</v>
      </c>
      <c r="C7" s="885">
        <v>222535318</v>
      </c>
      <c r="D7" s="884">
        <v>34544560</v>
      </c>
      <c r="E7" s="885">
        <v>200566477</v>
      </c>
      <c r="F7" s="880">
        <v>2981347</v>
      </c>
      <c r="G7" s="879">
        <v>14294653</v>
      </c>
      <c r="H7" s="880">
        <v>1021598</v>
      </c>
      <c r="I7" s="879">
        <v>2921874</v>
      </c>
      <c r="J7" s="884">
        <v>1391040</v>
      </c>
      <c r="K7" s="885">
        <v>4565715</v>
      </c>
      <c r="L7" s="893" t="s">
        <v>790</v>
      </c>
      <c r="M7" s="893" t="s">
        <v>790</v>
      </c>
      <c r="N7" s="884">
        <v>53490</v>
      </c>
      <c r="O7" s="885">
        <v>186599</v>
      </c>
      <c r="P7" s="866" t="s">
        <v>692</v>
      </c>
    </row>
    <row r="8" spans="1:16" s="494" customFormat="1" ht="23.25" customHeight="1">
      <c r="A8" s="878" t="s">
        <v>1261</v>
      </c>
      <c r="B8" s="886">
        <v>38563.43</v>
      </c>
      <c r="C8" s="885">
        <v>230265170</v>
      </c>
      <c r="D8" s="886">
        <v>33066.96</v>
      </c>
      <c r="E8" s="885">
        <v>209250191</v>
      </c>
      <c r="F8" s="880">
        <v>0</v>
      </c>
      <c r="G8" s="879">
        <v>0</v>
      </c>
      <c r="H8" s="880">
        <v>0</v>
      </c>
      <c r="I8" s="879">
        <v>0</v>
      </c>
      <c r="J8" s="886">
        <v>1311.65</v>
      </c>
      <c r="K8" s="885">
        <v>3699230</v>
      </c>
      <c r="L8" s="894">
        <v>2111.67</v>
      </c>
      <c r="M8" s="894">
        <v>11332141</v>
      </c>
      <c r="N8" s="886">
        <v>2073.15</v>
      </c>
      <c r="O8" s="885">
        <v>5983608</v>
      </c>
      <c r="P8" s="866" t="s">
        <v>1261</v>
      </c>
    </row>
    <row r="9" spans="1:16" s="494" customFormat="1" ht="23.25" customHeight="1">
      <c r="A9" s="878" t="s">
        <v>694</v>
      </c>
      <c r="B9" s="886">
        <v>43123.27</v>
      </c>
      <c r="C9" s="885">
        <v>210993094</v>
      </c>
      <c r="D9" s="886">
        <v>38042.74</v>
      </c>
      <c r="E9" s="885">
        <v>190886221</v>
      </c>
      <c r="F9" s="880">
        <v>0</v>
      </c>
      <c r="G9" s="879">
        <v>0</v>
      </c>
      <c r="H9" s="880">
        <v>0</v>
      </c>
      <c r="I9" s="879">
        <v>0</v>
      </c>
      <c r="J9" s="886">
        <v>1361.87</v>
      </c>
      <c r="K9" s="885">
        <v>4535986</v>
      </c>
      <c r="L9" s="894">
        <v>1784.31</v>
      </c>
      <c r="M9" s="894">
        <v>8602725</v>
      </c>
      <c r="N9" s="886">
        <v>1934.35</v>
      </c>
      <c r="O9" s="885">
        <v>6968162</v>
      </c>
      <c r="P9" s="866" t="s">
        <v>694</v>
      </c>
    </row>
    <row r="10" spans="1:16" s="494" customFormat="1" ht="23.25" customHeight="1">
      <c r="A10" s="878" t="s">
        <v>695</v>
      </c>
      <c r="B10" s="886">
        <v>41342.53</v>
      </c>
      <c r="C10" s="885">
        <v>238851830</v>
      </c>
      <c r="D10" s="886">
        <v>34037.81</v>
      </c>
      <c r="E10" s="885">
        <v>213524000</v>
      </c>
      <c r="F10" s="880">
        <v>0</v>
      </c>
      <c r="G10" s="879">
        <v>0</v>
      </c>
      <c r="H10" s="880">
        <v>0</v>
      </c>
      <c r="I10" s="879">
        <v>0</v>
      </c>
      <c r="J10" s="886">
        <v>1566.99</v>
      </c>
      <c r="K10" s="885">
        <v>4483000</v>
      </c>
      <c r="L10" s="894">
        <v>1782.41</v>
      </c>
      <c r="M10" s="894">
        <v>10703885</v>
      </c>
      <c r="N10" s="886">
        <v>3955.32</v>
      </c>
      <c r="O10" s="885">
        <v>10140945</v>
      </c>
      <c r="P10" s="866" t="s">
        <v>695</v>
      </c>
    </row>
    <row r="11" spans="1:16" s="494" customFormat="1" ht="23.25" customHeight="1">
      <c r="A11" s="878" t="s">
        <v>696</v>
      </c>
      <c r="B11" s="886">
        <v>61580.79</v>
      </c>
      <c r="C11" s="885">
        <v>267691264</v>
      </c>
      <c r="D11" s="886">
        <v>56135</v>
      </c>
      <c r="E11" s="885">
        <v>250280374</v>
      </c>
      <c r="F11" s="880">
        <v>0</v>
      </c>
      <c r="G11" s="879">
        <v>0</v>
      </c>
      <c r="H11" s="880">
        <v>0</v>
      </c>
      <c r="I11" s="879">
        <v>0</v>
      </c>
      <c r="J11" s="886">
        <v>1232</v>
      </c>
      <c r="K11" s="885">
        <v>3466955</v>
      </c>
      <c r="L11" s="894">
        <v>1497.79</v>
      </c>
      <c r="M11" s="894">
        <v>6854506</v>
      </c>
      <c r="N11" s="886">
        <v>2716</v>
      </c>
      <c r="O11" s="885">
        <v>7089429</v>
      </c>
      <c r="P11" s="866" t="s">
        <v>696</v>
      </c>
    </row>
    <row r="12" spans="1:16" s="595" customFormat="1" ht="23.25" customHeight="1">
      <c r="A12" s="630" t="s">
        <v>698</v>
      </c>
      <c r="B12" s="887">
        <f>SUM(B13:B24)</f>
        <v>52072.62</v>
      </c>
      <c r="C12" s="888">
        <f>SUM(C13:C24)</f>
        <v>232519853</v>
      </c>
      <c r="D12" s="871">
        <f>SUM(D13:D24)</f>
        <v>46457.21</v>
      </c>
      <c r="E12" s="871">
        <f aca="true" t="shared" si="0" ref="E12:O12">SUM(E13:E24)</f>
        <v>211801299</v>
      </c>
      <c r="F12" s="863">
        <f t="shared" si="0"/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871">
        <f t="shared" si="0"/>
        <v>1043.6399999999999</v>
      </c>
      <c r="K12" s="871">
        <f t="shared" si="0"/>
        <v>5937409</v>
      </c>
      <c r="L12" s="887">
        <f t="shared" si="0"/>
        <v>1510.35</v>
      </c>
      <c r="M12" s="871">
        <f t="shared" si="0"/>
        <v>6495114</v>
      </c>
      <c r="N12" s="871">
        <f t="shared" si="0"/>
        <v>3061.06</v>
      </c>
      <c r="O12" s="871">
        <f t="shared" si="0"/>
        <v>8286033</v>
      </c>
      <c r="P12" s="632" t="s">
        <v>698</v>
      </c>
    </row>
    <row r="13" spans="1:16" s="595" customFormat="1" ht="23.25" customHeight="1">
      <c r="A13" s="878" t="s">
        <v>1305</v>
      </c>
      <c r="B13" s="889">
        <v>3880.48</v>
      </c>
      <c r="C13" s="885">
        <v>19746697</v>
      </c>
      <c r="D13" s="886">
        <v>3567.97</v>
      </c>
      <c r="E13" s="886">
        <v>18746840</v>
      </c>
      <c r="F13" s="865">
        <v>0</v>
      </c>
      <c r="G13" s="865">
        <v>0</v>
      </c>
      <c r="H13" s="865">
        <v>0</v>
      </c>
      <c r="I13" s="865">
        <v>0</v>
      </c>
      <c r="J13" s="865">
        <v>0</v>
      </c>
      <c r="K13" s="865">
        <v>0</v>
      </c>
      <c r="L13" s="889">
        <v>139.67</v>
      </c>
      <c r="M13" s="886">
        <v>596803</v>
      </c>
      <c r="N13" s="886">
        <v>172.84</v>
      </c>
      <c r="O13" s="886">
        <v>403054</v>
      </c>
      <c r="P13" s="866" t="s">
        <v>1306</v>
      </c>
    </row>
    <row r="14" spans="1:16" s="595" customFormat="1" ht="23.25" customHeight="1">
      <c r="A14" s="878" t="s">
        <v>1307</v>
      </c>
      <c r="B14" s="889">
        <v>4164.46</v>
      </c>
      <c r="C14" s="885">
        <v>11428242</v>
      </c>
      <c r="D14" s="886">
        <v>3945.61</v>
      </c>
      <c r="E14" s="886">
        <v>10664043</v>
      </c>
      <c r="F14" s="865">
        <v>0</v>
      </c>
      <c r="G14" s="865">
        <v>0</v>
      </c>
      <c r="H14" s="865">
        <v>0</v>
      </c>
      <c r="I14" s="865">
        <v>0</v>
      </c>
      <c r="J14" s="865">
        <v>0</v>
      </c>
      <c r="K14" s="865">
        <v>0</v>
      </c>
      <c r="L14" s="889">
        <v>89.35</v>
      </c>
      <c r="M14" s="886">
        <v>376217</v>
      </c>
      <c r="N14" s="886">
        <v>129.5</v>
      </c>
      <c r="O14" s="886">
        <v>387983</v>
      </c>
      <c r="P14" s="866" t="s">
        <v>1308</v>
      </c>
    </row>
    <row r="15" spans="1:16" s="595" customFormat="1" ht="23.25" customHeight="1">
      <c r="A15" s="878" t="s">
        <v>1309</v>
      </c>
      <c r="B15" s="889">
        <v>3445.83</v>
      </c>
      <c r="C15" s="885">
        <v>17779332</v>
      </c>
      <c r="D15" s="886">
        <v>3053.98</v>
      </c>
      <c r="E15" s="886">
        <v>15960078</v>
      </c>
      <c r="F15" s="865">
        <v>0</v>
      </c>
      <c r="G15" s="865">
        <v>0</v>
      </c>
      <c r="H15" s="865">
        <v>0</v>
      </c>
      <c r="I15" s="865">
        <v>0</v>
      </c>
      <c r="J15" s="865">
        <v>0</v>
      </c>
      <c r="K15" s="865">
        <v>0</v>
      </c>
      <c r="L15" s="889">
        <v>203.63</v>
      </c>
      <c r="M15" s="886">
        <v>889526</v>
      </c>
      <c r="N15" s="886">
        <v>188.21</v>
      </c>
      <c r="O15" s="886">
        <v>929728</v>
      </c>
      <c r="P15" s="866" t="s">
        <v>1310</v>
      </c>
    </row>
    <row r="16" spans="1:16" s="595" customFormat="1" ht="23.25" customHeight="1">
      <c r="A16" s="878" t="s">
        <v>1311</v>
      </c>
      <c r="B16" s="889">
        <v>3012.18</v>
      </c>
      <c r="C16" s="885">
        <v>15166303</v>
      </c>
      <c r="D16" s="886">
        <v>2790.27</v>
      </c>
      <c r="E16" s="886">
        <v>14150590</v>
      </c>
      <c r="F16" s="865">
        <v>0</v>
      </c>
      <c r="G16" s="865">
        <v>0</v>
      </c>
      <c r="H16" s="865">
        <v>0</v>
      </c>
      <c r="I16" s="865">
        <v>0</v>
      </c>
      <c r="J16" s="865">
        <v>0</v>
      </c>
      <c r="K16" s="865">
        <v>0</v>
      </c>
      <c r="L16" s="889">
        <v>98.5</v>
      </c>
      <c r="M16" s="886">
        <v>419428</v>
      </c>
      <c r="N16" s="886">
        <v>123.41</v>
      </c>
      <c r="O16" s="886">
        <v>596285</v>
      </c>
      <c r="P16" s="866" t="s">
        <v>1312</v>
      </c>
    </row>
    <row r="17" spans="1:16" s="595" customFormat="1" ht="23.25" customHeight="1">
      <c r="A17" s="878" t="s">
        <v>1313</v>
      </c>
      <c r="B17" s="889">
        <v>4403.66</v>
      </c>
      <c r="C17" s="885">
        <v>14604809</v>
      </c>
      <c r="D17" s="886">
        <v>4115.53</v>
      </c>
      <c r="E17" s="886">
        <v>13439896</v>
      </c>
      <c r="F17" s="865">
        <v>0</v>
      </c>
      <c r="G17" s="865">
        <v>0</v>
      </c>
      <c r="H17" s="865">
        <v>0</v>
      </c>
      <c r="I17" s="865">
        <v>0</v>
      </c>
      <c r="J17" s="865">
        <v>0</v>
      </c>
      <c r="K17" s="865">
        <v>0</v>
      </c>
      <c r="L17" s="889">
        <v>96.93</v>
      </c>
      <c r="M17" s="886">
        <v>418320</v>
      </c>
      <c r="N17" s="886">
        <v>191.21</v>
      </c>
      <c r="O17" s="886">
        <v>746593</v>
      </c>
      <c r="P17" s="866" t="s">
        <v>1314</v>
      </c>
    </row>
    <row r="18" spans="1:16" s="595" customFormat="1" ht="23.25" customHeight="1">
      <c r="A18" s="878" t="s">
        <v>1315</v>
      </c>
      <c r="B18" s="889">
        <v>4567.07</v>
      </c>
      <c r="C18" s="885">
        <v>19553072</v>
      </c>
      <c r="D18" s="886">
        <v>3724.01</v>
      </c>
      <c r="E18" s="886">
        <v>14966407</v>
      </c>
      <c r="F18" s="865">
        <v>0</v>
      </c>
      <c r="G18" s="865">
        <v>0</v>
      </c>
      <c r="H18" s="865">
        <v>0</v>
      </c>
      <c r="I18" s="865">
        <v>0</v>
      </c>
      <c r="J18" s="886">
        <v>590.3</v>
      </c>
      <c r="K18" s="886">
        <v>3713231</v>
      </c>
      <c r="L18" s="889">
        <v>17.05</v>
      </c>
      <c r="M18" s="886">
        <v>90869</v>
      </c>
      <c r="N18" s="886">
        <v>235.71</v>
      </c>
      <c r="O18" s="886">
        <v>782565</v>
      </c>
      <c r="P18" s="866" t="s">
        <v>1316</v>
      </c>
    </row>
    <row r="19" spans="1:16" s="595" customFormat="1" ht="23.25" customHeight="1">
      <c r="A19" s="878" t="s">
        <v>1317</v>
      </c>
      <c r="B19" s="889">
        <v>2250.15</v>
      </c>
      <c r="C19" s="885">
        <v>11804587</v>
      </c>
      <c r="D19" s="886">
        <v>2030.8</v>
      </c>
      <c r="E19" s="886">
        <v>11174440</v>
      </c>
      <c r="F19" s="865">
        <v>0</v>
      </c>
      <c r="G19" s="865">
        <v>0</v>
      </c>
      <c r="H19" s="865">
        <v>0</v>
      </c>
      <c r="I19" s="865">
        <v>0</v>
      </c>
      <c r="J19" s="886">
        <v>4.74</v>
      </c>
      <c r="K19" s="886">
        <v>37544</v>
      </c>
      <c r="L19" s="889">
        <v>0.69</v>
      </c>
      <c r="M19" s="886">
        <v>22013</v>
      </c>
      <c r="N19" s="886">
        <v>213.93</v>
      </c>
      <c r="O19" s="886">
        <v>570590</v>
      </c>
      <c r="P19" s="866" t="s">
        <v>1318</v>
      </c>
    </row>
    <row r="20" spans="1:16" s="595" customFormat="1" ht="23.25" customHeight="1">
      <c r="A20" s="878" t="s">
        <v>1319</v>
      </c>
      <c r="B20" s="889">
        <v>5142.43</v>
      </c>
      <c r="C20" s="885">
        <v>25677195</v>
      </c>
      <c r="D20" s="886">
        <v>4035</v>
      </c>
      <c r="E20" s="886">
        <v>22117173</v>
      </c>
      <c r="F20" s="865">
        <v>0</v>
      </c>
      <c r="G20" s="865">
        <v>0</v>
      </c>
      <c r="H20" s="865">
        <v>0</v>
      </c>
      <c r="I20" s="865">
        <v>0</v>
      </c>
      <c r="J20" s="886">
        <v>200.57</v>
      </c>
      <c r="K20" s="886">
        <v>2082290</v>
      </c>
      <c r="L20" s="889">
        <v>0.98</v>
      </c>
      <c r="M20" s="886">
        <v>31486</v>
      </c>
      <c r="N20" s="886">
        <v>905.87</v>
      </c>
      <c r="O20" s="886">
        <v>1446247</v>
      </c>
      <c r="P20" s="866" t="s">
        <v>1320</v>
      </c>
    </row>
    <row r="21" spans="1:16" s="595" customFormat="1" ht="23.25" customHeight="1">
      <c r="A21" s="878" t="s">
        <v>1321</v>
      </c>
      <c r="B21" s="889">
        <v>4802.16</v>
      </c>
      <c r="C21" s="885">
        <v>23562281</v>
      </c>
      <c r="D21" s="886">
        <v>4518.43</v>
      </c>
      <c r="E21" s="886">
        <v>22885721</v>
      </c>
      <c r="F21" s="865">
        <v>0</v>
      </c>
      <c r="G21" s="865">
        <v>0</v>
      </c>
      <c r="H21" s="865">
        <v>0</v>
      </c>
      <c r="I21" s="865">
        <v>0</v>
      </c>
      <c r="J21" s="1232" t="s">
        <v>776</v>
      </c>
      <c r="K21" s="886">
        <v>2808</v>
      </c>
      <c r="L21" s="889">
        <v>0.19</v>
      </c>
      <c r="M21" s="886">
        <v>5926</v>
      </c>
      <c r="N21" s="886">
        <v>283.18</v>
      </c>
      <c r="O21" s="886">
        <v>667826</v>
      </c>
      <c r="P21" s="866" t="s">
        <v>1322</v>
      </c>
    </row>
    <row r="22" spans="1:16" s="595" customFormat="1" ht="23.25" customHeight="1">
      <c r="A22" s="878" t="s">
        <v>1323</v>
      </c>
      <c r="B22" s="889">
        <v>5339.83</v>
      </c>
      <c r="C22" s="885">
        <v>21637208</v>
      </c>
      <c r="D22" s="886">
        <v>4927.46</v>
      </c>
      <c r="E22" s="886">
        <v>20234571</v>
      </c>
      <c r="F22" s="865">
        <v>0</v>
      </c>
      <c r="G22" s="865">
        <v>0</v>
      </c>
      <c r="H22" s="865">
        <v>0</v>
      </c>
      <c r="I22" s="865">
        <v>0</v>
      </c>
      <c r="J22" s="865">
        <v>0</v>
      </c>
      <c r="K22" s="865">
        <v>0</v>
      </c>
      <c r="L22" s="889">
        <v>166.4</v>
      </c>
      <c r="M22" s="886">
        <v>765457</v>
      </c>
      <c r="N22" s="886">
        <v>245.97</v>
      </c>
      <c r="O22" s="886">
        <v>637180</v>
      </c>
      <c r="P22" s="866" t="s">
        <v>1324</v>
      </c>
    </row>
    <row r="23" spans="1:16" s="595" customFormat="1" ht="23.25" customHeight="1">
      <c r="A23" s="878" t="s">
        <v>1325</v>
      </c>
      <c r="B23" s="889">
        <v>5586.11</v>
      </c>
      <c r="C23" s="885">
        <v>25745376</v>
      </c>
      <c r="D23" s="886">
        <v>4794.52</v>
      </c>
      <c r="E23" s="886">
        <v>23539785</v>
      </c>
      <c r="F23" s="865">
        <v>0</v>
      </c>
      <c r="G23" s="865">
        <v>0</v>
      </c>
      <c r="H23" s="865">
        <v>0</v>
      </c>
      <c r="I23" s="865">
        <v>0</v>
      </c>
      <c r="J23" s="886">
        <v>229.03</v>
      </c>
      <c r="K23" s="886">
        <v>53226</v>
      </c>
      <c r="L23" s="889">
        <v>434.17</v>
      </c>
      <c r="M23" s="886">
        <v>1793264</v>
      </c>
      <c r="N23" s="886">
        <v>128.4</v>
      </c>
      <c r="O23" s="886">
        <v>359101</v>
      </c>
      <c r="P23" s="866" t="s">
        <v>1326</v>
      </c>
    </row>
    <row r="24" spans="1:16" s="595" customFormat="1" ht="23.25" customHeight="1">
      <c r="A24" s="881" t="s">
        <v>1327</v>
      </c>
      <c r="B24" s="890">
        <v>5478.26</v>
      </c>
      <c r="C24" s="891">
        <v>25814751</v>
      </c>
      <c r="D24" s="892">
        <v>4953.63</v>
      </c>
      <c r="E24" s="892">
        <v>23921755</v>
      </c>
      <c r="F24" s="867">
        <v>0</v>
      </c>
      <c r="G24" s="867">
        <v>0</v>
      </c>
      <c r="H24" s="867">
        <v>0</v>
      </c>
      <c r="I24" s="867">
        <v>0</v>
      </c>
      <c r="J24" s="892">
        <v>19</v>
      </c>
      <c r="K24" s="892">
        <v>48310</v>
      </c>
      <c r="L24" s="895">
        <v>262.79</v>
      </c>
      <c r="M24" s="892">
        <v>1085805</v>
      </c>
      <c r="N24" s="892">
        <v>242.83</v>
      </c>
      <c r="O24" s="892">
        <v>758881</v>
      </c>
      <c r="P24" s="868" t="s">
        <v>1328</v>
      </c>
    </row>
    <row r="25" spans="1:16" s="443" customFormat="1" ht="15.75" customHeight="1">
      <c r="A25" s="440" t="s">
        <v>972</v>
      </c>
      <c r="B25" s="324"/>
      <c r="C25" s="324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2" t="s">
        <v>1329</v>
      </c>
    </row>
    <row r="26" s="62" customFormat="1" ht="15.75" customHeight="1">
      <c r="A26" s="62" t="s">
        <v>973</v>
      </c>
    </row>
    <row r="27" ht="14.25">
      <c r="A27" s="322"/>
    </row>
  </sheetData>
  <mergeCells count="15">
    <mergeCell ref="J4:K4"/>
    <mergeCell ref="L4:M4"/>
    <mergeCell ref="N4:O4"/>
    <mergeCell ref="B4:C4"/>
    <mergeCell ref="D4:E4"/>
    <mergeCell ref="F4:G4"/>
    <mergeCell ref="H4:I4"/>
    <mergeCell ref="A1:P1"/>
    <mergeCell ref="B3:C3"/>
    <mergeCell ref="D3:E3"/>
    <mergeCell ref="F3:G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zoomScaleSheetLayoutView="100" workbookViewId="0" topLeftCell="A4">
      <selection activeCell="E6" sqref="E6"/>
    </sheetView>
  </sheetViews>
  <sheetFormatPr defaultColWidth="9.140625" defaultRowHeight="12.75"/>
  <cols>
    <col min="1" max="1" width="17.8515625" style="24" customWidth="1"/>
    <col min="2" max="2" width="16.421875" style="24" customWidth="1"/>
    <col min="3" max="3" width="16.28125" style="24" customWidth="1"/>
    <col min="4" max="4" width="16.7109375" style="24" customWidth="1"/>
    <col min="5" max="5" width="15.8515625" style="24" customWidth="1"/>
    <col min="6" max="7" width="15.7109375" style="24" customWidth="1"/>
    <col min="8" max="8" width="18.00390625" style="24" customWidth="1"/>
    <col min="9" max="16384" width="16.421875" style="24" customWidth="1"/>
  </cols>
  <sheetData>
    <row r="1" spans="1:8" s="22" customFormat="1" ht="30.75" customHeight="1">
      <c r="A1" s="1441" t="s">
        <v>780</v>
      </c>
      <c r="B1" s="1441"/>
      <c r="C1" s="1441"/>
      <c r="D1" s="1441"/>
      <c r="E1" s="1441"/>
      <c r="F1" s="1441"/>
      <c r="G1" s="1441"/>
      <c r="H1" s="1441"/>
    </row>
    <row r="2" spans="1:8" s="6" customFormat="1" ht="18" customHeight="1">
      <c r="A2" s="6" t="s">
        <v>781</v>
      </c>
      <c r="H2" s="59" t="s">
        <v>782</v>
      </c>
    </row>
    <row r="3" spans="1:8" s="29" customFormat="1" ht="51" customHeight="1">
      <c r="A3" s="1414" t="s">
        <v>733</v>
      </c>
      <c r="B3" s="1420" t="s">
        <v>783</v>
      </c>
      <c r="C3" s="1421"/>
      <c r="D3" s="1422" t="s">
        <v>784</v>
      </c>
      <c r="E3" s="1404"/>
      <c r="F3" s="1422" t="s">
        <v>785</v>
      </c>
      <c r="G3" s="1421"/>
      <c r="H3" s="1416" t="s">
        <v>735</v>
      </c>
    </row>
    <row r="4" spans="1:8" s="29" customFormat="1" ht="39.75" customHeight="1">
      <c r="A4" s="1415"/>
      <c r="B4" s="82" t="s">
        <v>786</v>
      </c>
      <c r="C4" s="83" t="s">
        <v>787</v>
      </c>
      <c r="D4" s="82" t="s">
        <v>786</v>
      </c>
      <c r="E4" s="83" t="s">
        <v>787</v>
      </c>
      <c r="F4" s="82" t="s">
        <v>786</v>
      </c>
      <c r="G4" s="83" t="s">
        <v>787</v>
      </c>
      <c r="H4" s="1417"/>
    </row>
    <row r="5" spans="1:29" s="68" customFormat="1" ht="30" customHeight="1">
      <c r="A5" s="447" t="s">
        <v>37</v>
      </c>
      <c r="B5" s="757">
        <f>SUM(D5,F5)</f>
        <v>565</v>
      </c>
      <c r="C5" s="939">
        <v>240.1</v>
      </c>
      <c r="D5" s="757">
        <v>565</v>
      </c>
      <c r="E5" s="939">
        <v>240.1</v>
      </c>
      <c r="F5" s="940" t="s">
        <v>777</v>
      </c>
      <c r="G5" s="941" t="s">
        <v>777</v>
      </c>
      <c r="H5" s="472" t="s">
        <v>549</v>
      </c>
      <c r="I5" s="64"/>
      <c r="J5" s="64"/>
      <c r="K5" s="64"/>
      <c r="L5" s="64"/>
      <c r="M5" s="65"/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8" s="69" customFormat="1" ht="30" customHeight="1">
      <c r="A6" s="451" t="s">
        <v>41</v>
      </c>
      <c r="B6" s="942">
        <v>12132</v>
      </c>
      <c r="C6" s="943">
        <v>1770.8</v>
      </c>
      <c r="D6" s="942">
        <v>8199</v>
      </c>
      <c r="E6" s="944">
        <v>1296</v>
      </c>
      <c r="F6" s="945">
        <v>3933</v>
      </c>
      <c r="G6" s="946">
        <v>474.8</v>
      </c>
      <c r="H6" s="473" t="s">
        <v>569</v>
      </c>
    </row>
    <row r="7" spans="1:12" s="71" customFormat="1" ht="30" customHeight="1">
      <c r="A7" s="447" t="s">
        <v>38</v>
      </c>
      <c r="B7" s="947">
        <v>565</v>
      </c>
      <c r="C7" s="948">
        <v>240.1</v>
      </c>
      <c r="D7" s="949">
        <v>565</v>
      </c>
      <c r="E7" s="948">
        <v>240.1</v>
      </c>
      <c r="F7" s="950">
        <v>0</v>
      </c>
      <c r="G7" s="951">
        <v>0</v>
      </c>
      <c r="H7" s="473" t="s">
        <v>550</v>
      </c>
      <c r="I7" s="70"/>
      <c r="J7" s="70"/>
      <c r="K7" s="70"/>
      <c r="L7" s="70"/>
    </row>
    <row r="8" spans="1:8" s="69" customFormat="1" ht="30" customHeight="1">
      <c r="A8" s="451" t="s">
        <v>42</v>
      </c>
      <c r="B8" s="942">
        <v>11745</v>
      </c>
      <c r="C8" s="943">
        <v>1781.7</v>
      </c>
      <c r="D8" s="942">
        <v>7812</v>
      </c>
      <c r="E8" s="944">
        <v>1306.9</v>
      </c>
      <c r="F8" s="945">
        <v>3933</v>
      </c>
      <c r="G8" s="946">
        <v>474.8</v>
      </c>
      <c r="H8" s="473" t="s">
        <v>570</v>
      </c>
    </row>
    <row r="9" spans="1:12" s="71" customFormat="1" ht="30" customHeight="1">
      <c r="A9" s="447" t="s">
        <v>39</v>
      </c>
      <c r="B9" s="947">
        <v>565</v>
      </c>
      <c r="C9" s="948">
        <v>240.1</v>
      </c>
      <c r="D9" s="949">
        <v>565</v>
      </c>
      <c r="E9" s="948">
        <v>240.1</v>
      </c>
      <c r="F9" s="950">
        <v>0</v>
      </c>
      <c r="G9" s="951">
        <v>0</v>
      </c>
      <c r="H9" s="473" t="s">
        <v>551</v>
      </c>
      <c r="I9" s="70"/>
      <c r="J9" s="70"/>
      <c r="K9" s="70"/>
      <c r="L9" s="70"/>
    </row>
    <row r="10" spans="1:8" s="69" customFormat="1" ht="30" customHeight="1">
      <c r="A10" s="452" t="s">
        <v>43</v>
      </c>
      <c r="B10" s="942">
        <v>11745</v>
      </c>
      <c r="C10" s="943">
        <v>1781.7</v>
      </c>
      <c r="D10" s="942">
        <v>7812</v>
      </c>
      <c r="E10" s="944">
        <v>1307</v>
      </c>
      <c r="F10" s="945">
        <v>3933</v>
      </c>
      <c r="G10" s="946">
        <v>474.8</v>
      </c>
      <c r="H10" s="473" t="s">
        <v>571</v>
      </c>
    </row>
    <row r="11" spans="1:13" s="74" customFormat="1" ht="30" customHeight="1">
      <c r="A11" s="457" t="s">
        <v>40</v>
      </c>
      <c r="B11" s="952">
        <f>SUM(D11,F11)</f>
        <v>565</v>
      </c>
      <c r="C11" s="953">
        <f>SUM(E11,G11)</f>
        <v>240.1</v>
      </c>
      <c r="D11" s="953">
        <v>565</v>
      </c>
      <c r="E11" s="953">
        <v>240.1</v>
      </c>
      <c r="F11" s="954">
        <v>0</v>
      </c>
      <c r="G11" s="955">
        <v>0</v>
      </c>
      <c r="H11" s="473" t="s">
        <v>552</v>
      </c>
      <c r="I11" s="73"/>
      <c r="J11" s="73"/>
      <c r="K11" s="73"/>
      <c r="L11" s="73"/>
      <c r="M11" s="35"/>
    </row>
    <row r="12" spans="1:8" s="75" customFormat="1" ht="30" customHeight="1">
      <c r="A12" s="451" t="s">
        <v>44</v>
      </c>
      <c r="B12" s="956">
        <v>11745</v>
      </c>
      <c r="C12" s="957">
        <v>1781.7</v>
      </c>
      <c r="D12" s="958">
        <v>7812</v>
      </c>
      <c r="E12" s="959">
        <v>1306.9</v>
      </c>
      <c r="F12" s="960">
        <v>3933</v>
      </c>
      <c r="G12" s="961">
        <v>474.8</v>
      </c>
      <c r="H12" s="473" t="s">
        <v>572</v>
      </c>
    </row>
    <row r="13" spans="1:13" s="74" customFormat="1" ht="30" customHeight="1">
      <c r="A13" s="35" t="s">
        <v>778</v>
      </c>
      <c r="B13" s="952">
        <f>SUM(D13,F13)</f>
        <v>12310</v>
      </c>
      <c r="C13" s="953">
        <f>SUM(E13,G13)</f>
        <v>2022.1</v>
      </c>
      <c r="D13" s="953">
        <v>8377</v>
      </c>
      <c r="E13" s="953">
        <v>1547.1</v>
      </c>
      <c r="F13" s="954">
        <v>3933</v>
      </c>
      <c r="G13" s="955">
        <v>475</v>
      </c>
      <c r="H13" s="72" t="s">
        <v>778</v>
      </c>
      <c r="I13" s="73"/>
      <c r="J13" s="73"/>
      <c r="K13" s="73"/>
      <c r="L13" s="73"/>
      <c r="M13" s="35"/>
    </row>
    <row r="14" spans="1:13" s="86" customFormat="1" ht="30" customHeight="1">
      <c r="A14" s="325" t="s">
        <v>779</v>
      </c>
      <c r="B14" s="962">
        <f>SUM(D14,F14)</f>
        <v>12310</v>
      </c>
      <c r="C14" s="963">
        <v>2022.1</v>
      </c>
      <c r="D14" s="963">
        <v>8377</v>
      </c>
      <c r="E14" s="963">
        <v>1547.1</v>
      </c>
      <c r="F14" s="964">
        <v>3933</v>
      </c>
      <c r="G14" s="965">
        <v>475</v>
      </c>
      <c r="H14" s="326" t="s">
        <v>779</v>
      </c>
      <c r="I14" s="84"/>
      <c r="J14" s="84"/>
      <c r="K14" s="84"/>
      <c r="L14" s="84"/>
      <c r="M14" s="85"/>
    </row>
    <row r="15" spans="1:8" s="41" customFormat="1" ht="15.75" customHeight="1">
      <c r="A15" s="1418" t="s">
        <v>1332</v>
      </c>
      <c r="B15" s="1419"/>
      <c r="E15" s="1405" t="s">
        <v>1150</v>
      </c>
      <c r="F15" s="1406"/>
      <c r="G15" s="1406"/>
      <c r="H15" s="1406"/>
    </row>
    <row r="16" spans="1:14" s="77" customFormat="1" ht="32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3:6" s="23" customFormat="1" ht="24" customHeight="1">
      <c r="C17"/>
      <c r="D17"/>
      <c r="E17"/>
      <c r="F17"/>
    </row>
    <row r="18" s="23" customFormat="1" ht="24" customHeight="1">
      <c r="N18" s="78"/>
    </row>
    <row r="19" s="23" customFormat="1" ht="24" customHeight="1">
      <c r="N19" s="21"/>
    </row>
    <row r="20" spans="1:14" s="78" customFormat="1" ht="24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1"/>
    </row>
    <row r="21" spans="1:14" s="21" customFormat="1" ht="24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79"/>
    </row>
    <row r="22" spans="1:14" s="21" customFormat="1" ht="24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79" customFormat="1" ht="24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="23" customFormat="1" ht="12.75"/>
    <row r="25" s="23" customFormat="1" ht="12.75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pans="1:13" s="23" customFormat="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23" customFormat="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s="23" customFormat="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s="23" customFormat="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s="23" customFormat="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s="23" customFormat="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s="23" customFormat="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4" s="23" customFormat="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23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</sheetData>
  <mergeCells count="8">
    <mergeCell ref="A3:A4"/>
    <mergeCell ref="H3:H4"/>
    <mergeCell ref="A15:B15"/>
    <mergeCell ref="A1:H1"/>
    <mergeCell ref="B3:C3"/>
    <mergeCell ref="D3:E3"/>
    <mergeCell ref="F3:G3"/>
    <mergeCell ref="E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colBreaks count="1" manualBreakCount="1">
    <brk id="8" max="14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D1">
      <selection activeCell="K7" sqref="K7"/>
    </sheetView>
  </sheetViews>
  <sheetFormatPr defaultColWidth="9.140625" defaultRowHeight="12.75"/>
  <cols>
    <col min="1" max="1" width="9.140625" style="2" customWidth="1"/>
    <col min="2" max="2" width="6.421875" style="2" customWidth="1"/>
    <col min="3" max="3" width="7.421875" style="2" customWidth="1"/>
    <col min="4" max="4" width="6.421875" style="2" customWidth="1"/>
    <col min="5" max="5" width="7.421875" style="2" customWidth="1"/>
    <col min="6" max="6" width="6.8515625" style="2" customWidth="1"/>
    <col min="7" max="7" width="7.7109375" style="2" customWidth="1"/>
    <col min="8" max="8" width="6.421875" style="2" customWidth="1"/>
    <col min="9" max="9" width="7.421875" style="2" customWidth="1"/>
    <col min="10" max="10" width="6.28125" style="2" customWidth="1"/>
    <col min="11" max="11" width="7.7109375" style="2" customWidth="1"/>
    <col min="12" max="12" width="6.7109375" style="2" customWidth="1"/>
    <col min="13" max="13" width="7.421875" style="2" customWidth="1"/>
    <col min="14" max="14" width="6.28125" style="2" customWidth="1"/>
    <col min="15" max="15" width="7.7109375" style="2" customWidth="1"/>
    <col min="16" max="16" width="5.7109375" style="2" customWidth="1"/>
    <col min="17" max="17" width="7.421875" style="2" customWidth="1"/>
    <col min="18" max="18" width="6.8515625" style="2" customWidth="1"/>
    <col min="19" max="19" width="7.421875" style="2" customWidth="1"/>
    <col min="20" max="20" width="5.7109375" style="2" customWidth="1"/>
    <col min="21" max="21" width="7.421875" style="2" customWidth="1"/>
    <col min="22" max="22" width="7.8515625" style="2" customWidth="1"/>
    <col min="23" max="16384" width="9.140625" style="2" customWidth="1"/>
  </cols>
  <sheetData>
    <row r="1" spans="1:22" ht="32.25" customHeight="1">
      <c r="A1" s="1452" t="s">
        <v>1338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  <c r="T1" s="1452"/>
      <c r="U1" s="1452"/>
      <c r="V1" s="1452"/>
    </row>
    <row r="2" spans="1:22" s="6" customFormat="1" ht="18" customHeight="1">
      <c r="A2" s="4" t="s">
        <v>1339</v>
      </c>
      <c r="B2" s="4"/>
      <c r="C2" s="172"/>
      <c r="D2" s="172"/>
      <c r="E2" s="172"/>
      <c r="F2" s="4"/>
      <c r="G2" s="172"/>
      <c r="H2" s="172"/>
      <c r="I2" s="172"/>
      <c r="J2" s="4"/>
      <c r="K2" s="172"/>
      <c r="L2" s="172"/>
      <c r="M2" s="172"/>
      <c r="N2" s="4"/>
      <c r="O2" s="172"/>
      <c r="P2" s="172"/>
      <c r="Q2" s="172"/>
      <c r="R2" s="4"/>
      <c r="S2" s="172"/>
      <c r="T2" s="172"/>
      <c r="U2" s="172"/>
      <c r="V2" s="40" t="s">
        <v>1340</v>
      </c>
    </row>
    <row r="3" spans="1:22" s="62" customFormat="1" ht="36" customHeight="1">
      <c r="A3" s="312"/>
      <c r="B3" s="1489" t="s">
        <v>1341</v>
      </c>
      <c r="C3" s="1356"/>
      <c r="D3" s="1356"/>
      <c r="E3" s="1357"/>
      <c r="F3" s="1464" t="s">
        <v>505</v>
      </c>
      <c r="G3" s="1356"/>
      <c r="H3" s="1356"/>
      <c r="I3" s="1357"/>
      <c r="J3" s="1464" t="s">
        <v>506</v>
      </c>
      <c r="K3" s="1356"/>
      <c r="L3" s="1356"/>
      <c r="M3" s="1357"/>
      <c r="N3" s="1464" t="s">
        <v>507</v>
      </c>
      <c r="O3" s="1356"/>
      <c r="P3" s="1356"/>
      <c r="Q3" s="1357"/>
      <c r="R3" s="1464" t="s">
        <v>508</v>
      </c>
      <c r="S3" s="1356"/>
      <c r="T3" s="1356"/>
      <c r="U3" s="1357"/>
      <c r="V3" s="195"/>
    </row>
    <row r="4" spans="1:22" s="62" customFormat="1" ht="30" customHeight="1">
      <c r="A4" s="234" t="s">
        <v>509</v>
      </c>
      <c r="B4" s="93" t="s">
        <v>510</v>
      </c>
      <c r="C4" s="175" t="s">
        <v>511</v>
      </c>
      <c r="D4" s="93" t="s">
        <v>512</v>
      </c>
      <c r="E4" s="175" t="s">
        <v>513</v>
      </c>
      <c r="F4" s="93" t="s">
        <v>510</v>
      </c>
      <c r="G4" s="175" t="s">
        <v>511</v>
      </c>
      <c r="H4" s="93" t="s">
        <v>512</v>
      </c>
      <c r="I4" s="175" t="s">
        <v>513</v>
      </c>
      <c r="J4" s="93" t="s">
        <v>510</v>
      </c>
      <c r="K4" s="175" t="s">
        <v>511</v>
      </c>
      <c r="L4" s="93" t="s">
        <v>512</v>
      </c>
      <c r="M4" s="175" t="s">
        <v>513</v>
      </c>
      <c r="N4" s="93" t="s">
        <v>510</v>
      </c>
      <c r="O4" s="175" t="s">
        <v>511</v>
      </c>
      <c r="P4" s="93" t="s">
        <v>512</v>
      </c>
      <c r="Q4" s="175" t="s">
        <v>513</v>
      </c>
      <c r="R4" s="93" t="s">
        <v>510</v>
      </c>
      <c r="S4" s="175" t="s">
        <v>511</v>
      </c>
      <c r="T4" s="93" t="s">
        <v>512</v>
      </c>
      <c r="U4" s="175" t="s">
        <v>513</v>
      </c>
      <c r="V4" s="444" t="s">
        <v>514</v>
      </c>
    </row>
    <row r="5" spans="1:22" s="62" customFormat="1" ht="39.75" customHeight="1">
      <c r="A5" s="869"/>
      <c r="B5" s="394" t="s">
        <v>515</v>
      </c>
      <c r="C5" s="896" t="s">
        <v>516</v>
      </c>
      <c r="D5" s="394" t="s">
        <v>517</v>
      </c>
      <c r="E5" s="214" t="s">
        <v>518</v>
      </c>
      <c r="F5" s="394" t="s">
        <v>515</v>
      </c>
      <c r="G5" s="896" t="s">
        <v>516</v>
      </c>
      <c r="H5" s="197" t="s">
        <v>853</v>
      </c>
      <c r="I5" s="214" t="s">
        <v>518</v>
      </c>
      <c r="J5" s="394" t="s">
        <v>515</v>
      </c>
      <c r="K5" s="896" t="s">
        <v>516</v>
      </c>
      <c r="L5" s="197" t="s">
        <v>853</v>
      </c>
      <c r="M5" s="214" t="s">
        <v>518</v>
      </c>
      <c r="N5" s="394" t="s">
        <v>515</v>
      </c>
      <c r="O5" s="896" t="s">
        <v>516</v>
      </c>
      <c r="P5" s="197" t="s">
        <v>853</v>
      </c>
      <c r="Q5" s="214" t="s">
        <v>518</v>
      </c>
      <c r="R5" s="394" t="s">
        <v>515</v>
      </c>
      <c r="S5" s="896" t="s">
        <v>516</v>
      </c>
      <c r="T5" s="197" t="s">
        <v>853</v>
      </c>
      <c r="U5" s="214" t="s">
        <v>518</v>
      </c>
      <c r="V5" s="199"/>
    </row>
    <row r="6" spans="1:22" s="378" customFormat="1" ht="56.25" customHeight="1">
      <c r="A6" s="897" t="s">
        <v>522</v>
      </c>
      <c r="B6" s="898">
        <f>SUM(F6,J6,N6,R6)</f>
        <v>86</v>
      </c>
      <c r="C6" s="899">
        <f aca="true" t="shared" si="0" ref="C6:E8">SUM(G6,K6,O6,S6)</f>
        <v>253</v>
      </c>
      <c r="D6" s="900">
        <f t="shared" si="0"/>
        <v>274.29999999999995</v>
      </c>
      <c r="E6" s="901">
        <f t="shared" si="0"/>
        <v>1570.8999999999999</v>
      </c>
      <c r="F6" s="898">
        <v>15</v>
      </c>
      <c r="G6" s="899">
        <v>24</v>
      </c>
      <c r="H6" s="900">
        <v>29.7</v>
      </c>
      <c r="I6" s="900">
        <v>291.2</v>
      </c>
      <c r="J6" s="902">
        <v>2</v>
      </c>
      <c r="K6" s="899">
        <v>2</v>
      </c>
      <c r="L6" s="900">
        <v>1.4</v>
      </c>
      <c r="M6" s="900">
        <v>30.4</v>
      </c>
      <c r="N6" s="902">
        <v>28</v>
      </c>
      <c r="O6" s="899">
        <v>65</v>
      </c>
      <c r="P6" s="900">
        <v>59.5</v>
      </c>
      <c r="Q6" s="900">
        <v>855.8</v>
      </c>
      <c r="R6" s="902">
        <v>41</v>
      </c>
      <c r="S6" s="899">
        <v>162</v>
      </c>
      <c r="T6" s="900">
        <v>183.7</v>
      </c>
      <c r="U6" s="900">
        <v>393.5</v>
      </c>
      <c r="V6" s="897" t="s">
        <v>522</v>
      </c>
    </row>
    <row r="7" spans="1:22" s="378" customFormat="1" ht="56.25" customHeight="1">
      <c r="A7" s="897" t="s">
        <v>523</v>
      </c>
      <c r="B7" s="898">
        <f>SUM(F7,J7,N7,R7)</f>
        <v>173</v>
      </c>
      <c r="C7" s="899">
        <f t="shared" si="0"/>
        <v>410</v>
      </c>
      <c r="D7" s="900">
        <f t="shared" si="0"/>
        <v>780.3000000000001</v>
      </c>
      <c r="E7" s="901">
        <f t="shared" si="0"/>
        <v>5429.8</v>
      </c>
      <c r="F7" s="898">
        <v>16</v>
      </c>
      <c r="G7" s="899">
        <v>23</v>
      </c>
      <c r="H7" s="900">
        <v>50</v>
      </c>
      <c r="I7" s="900">
        <v>383.5</v>
      </c>
      <c r="J7" s="902">
        <v>15</v>
      </c>
      <c r="K7" s="899">
        <v>28</v>
      </c>
      <c r="L7" s="900">
        <v>36.6</v>
      </c>
      <c r="M7" s="900">
        <v>252</v>
      </c>
      <c r="N7" s="902">
        <v>75</v>
      </c>
      <c r="O7" s="899">
        <v>107</v>
      </c>
      <c r="P7" s="900">
        <v>449.6</v>
      </c>
      <c r="Q7" s="900">
        <v>1853.5</v>
      </c>
      <c r="R7" s="902">
        <v>67</v>
      </c>
      <c r="S7" s="899">
        <v>252</v>
      </c>
      <c r="T7" s="900">
        <v>244.1</v>
      </c>
      <c r="U7" s="900">
        <v>2940.8</v>
      </c>
      <c r="V7" s="897" t="s">
        <v>523</v>
      </c>
    </row>
    <row r="8" spans="1:22" s="378" customFormat="1" ht="56.25" customHeight="1">
      <c r="A8" s="897" t="s">
        <v>524</v>
      </c>
      <c r="B8" s="898">
        <f>SUM(F8,J8,N8,R8)</f>
        <v>362</v>
      </c>
      <c r="C8" s="899">
        <f t="shared" si="0"/>
        <v>680</v>
      </c>
      <c r="D8" s="900">
        <f t="shared" si="0"/>
        <v>1405.4</v>
      </c>
      <c r="E8" s="901">
        <f t="shared" si="0"/>
        <v>11597</v>
      </c>
      <c r="F8" s="898">
        <v>16</v>
      </c>
      <c r="G8" s="899">
        <v>25</v>
      </c>
      <c r="H8" s="900">
        <v>169</v>
      </c>
      <c r="I8" s="900">
        <v>1608</v>
      </c>
      <c r="J8" s="902">
        <v>41</v>
      </c>
      <c r="K8" s="899">
        <v>70</v>
      </c>
      <c r="L8" s="900">
        <v>257.8</v>
      </c>
      <c r="M8" s="900">
        <v>840</v>
      </c>
      <c r="N8" s="902">
        <v>146</v>
      </c>
      <c r="O8" s="899">
        <v>186</v>
      </c>
      <c r="P8" s="900">
        <v>592.1</v>
      </c>
      <c r="Q8" s="900">
        <v>4340</v>
      </c>
      <c r="R8" s="902">
        <v>159</v>
      </c>
      <c r="S8" s="899">
        <v>399</v>
      </c>
      <c r="T8" s="900">
        <v>386.5</v>
      </c>
      <c r="U8" s="900">
        <v>4809</v>
      </c>
      <c r="V8" s="897" t="s">
        <v>524</v>
      </c>
    </row>
    <row r="9" spans="1:22" s="378" customFormat="1" ht="56.25" customHeight="1">
      <c r="A9" s="897" t="s">
        <v>525</v>
      </c>
      <c r="B9" s="898">
        <v>420</v>
      </c>
      <c r="C9" s="899">
        <v>724</v>
      </c>
      <c r="D9" s="900">
        <v>1479</v>
      </c>
      <c r="E9" s="901">
        <v>11573</v>
      </c>
      <c r="F9" s="898">
        <v>23</v>
      </c>
      <c r="G9" s="899">
        <v>48</v>
      </c>
      <c r="H9" s="900">
        <v>359</v>
      </c>
      <c r="I9" s="900">
        <v>1471</v>
      </c>
      <c r="J9" s="902">
        <v>55</v>
      </c>
      <c r="K9" s="899">
        <v>97</v>
      </c>
      <c r="L9" s="900">
        <v>131</v>
      </c>
      <c r="M9" s="900">
        <v>1276</v>
      </c>
      <c r="N9" s="902">
        <v>191</v>
      </c>
      <c r="O9" s="899">
        <v>303</v>
      </c>
      <c r="P9" s="900">
        <v>758</v>
      </c>
      <c r="Q9" s="900">
        <v>4528</v>
      </c>
      <c r="R9" s="902">
        <v>151</v>
      </c>
      <c r="S9" s="899">
        <v>276</v>
      </c>
      <c r="T9" s="900">
        <v>231</v>
      </c>
      <c r="U9" s="900">
        <v>4298</v>
      </c>
      <c r="V9" s="897" t="s">
        <v>525</v>
      </c>
    </row>
    <row r="10" spans="1:22" s="378" customFormat="1" ht="56.25" customHeight="1">
      <c r="A10" s="897" t="s">
        <v>526</v>
      </c>
      <c r="B10" s="898">
        <v>545</v>
      </c>
      <c r="C10" s="899">
        <v>875</v>
      </c>
      <c r="D10" s="900">
        <v>1698</v>
      </c>
      <c r="E10" s="900">
        <v>20823</v>
      </c>
      <c r="F10" s="898">
        <v>46</v>
      </c>
      <c r="G10" s="899">
        <v>70</v>
      </c>
      <c r="H10" s="900">
        <v>103</v>
      </c>
      <c r="I10" s="900">
        <v>3822</v>
      </c>
      <c r="J10" s="902">
        <v>60</v>
      </c>
      <c r="K10" s="899">
        <v>89</v>
      </c>
      <c r="L10" s="900">
        <v>168</v>
      </c>
      <c r="M10" s="900">
        <v>2520</v>
      </c>
      <c r="N10" s="902">
        <v>281</v>
      </c>
      <c r="O10" s="899">
        <v>440</v>
      </c>
      <c r="P10" s="900">
        <v>1171</v>
      </c>
      <c r="Q10" s="900">
        <v>9702</v>
      </c>
      <c r="R10" s="902">
        <v>158</v>
      </c>
      <c r="S10" s="899">
        <v>276</v>
      </c>
      <c r="T10" s="900">
        <v>256</v>
      </c>
      <c r="U10" s="900">
        <v>4779</v>
      </c>
      <c r="V10" s="897" t="s">
        <v>526</v>
      </c>
    </row>
    <row r="11" spans="1:22" s="467" customFormat="1" ht="56.25" customHeight="1">
      <c r="A11" s="363" t="s">
        <v>698</v>
      </c>
      <c r="B11" s="903">
        <f>SUM(F11,J11,N11,R11)</f>
        <v>650</v>
      </c>
      <c r="C11" s="497">
        <f>SUM(G11,K11,O11,S11)</f>
        <v>1006</v>
      </c>
      <c r="D11" s="497">
        <f>SUM(H11,L11,P11,T11)</f>
        <v>1524</v>
      </c>
      <c r="E11" s="497">
        <f>SUM(I11,M11,Q11,U11)</f>
        <v>23396</v>
      </c>
      <c r="F11" s="903">
        <v>55</v>
      </c>
      <c r="G11" s="904">
        <v>112</v>
      </c>
      <c r="H11" s="877">
        <v>463</v>
      </c>
      <c r="I11" s="877">
        <v>3548</v>
      </c>
      <c r="J11" s="839">
        <v>57</v>
      </c>
      <c r="K11" s="904">
        <v>89</v>
      </c>
      <c r="L11" s="877">
        <v>153</v>
      </c>
      <c r="M11" s="877">
        <v>3169</v>
      </c>
      <c r="N11" s="839">
        <v>363</v>
      </c>
      <c r="O11" s="904">
        <v>540</v>
      </c>
      <c r="P11" s="877">
        <v>669</v>
      </c>
      <c r="Q11" s="877">
        <v>11554</v>
      </c>
      <c r="R11" s="839">
        <v>175</v>
      </c>
      <c r="S11" s="904">
        <v>265</v>
      </c>
      <c r="T11" s="877">
        <v>239</v>
      </c>
      <c r="U11" s="877">
        <v>5125</v>
      </c>
      <c r="V11" s="492" t="s">
        <v>698</v>
      </c>
    </row>
    <row r="12" spans="1:22" s="62" customFormat="1" ht="15" customHeight="1">
      <c r="A12" s="189" t="s">
        <v>519</v>
      </c>
      <c r="B12" s="191"/>
      <c r="C12" s="192"/>
      <c r="D12" s="192"/>
      <c r="E12" s="192"/>
      <c r="F12" s="191"/>
      <c r="G12" s="192"/>
      <c r="H12" s="192"/>
      <c r="I12" s="192"/>
      <c r="J12" s="191"/>
      <c r="K12" s="192"/>
      <c r="L12" s="443"/>
      <c r="M12" s="192"/>
      <c r="N12" s="191"/>
      <c r="O12" s="443"/>
      <c r="P12" s="192"/>
      <c r="Q12" s="443"/>
      <c r="R12" s="191"/>
      <c r="S12" s="192"/>
      <c r="T12" s="192"/>
      <c r="U12" s="192"/>
      <c r="V12" s="247" t="s">
        <v>520</v>
      </c>
    </row>
    <row r="13" s="62" customFormat="1" ht="15" customHeight="1">
      <c r="A13" s="62" t="s">
        <v>521</v>
      </c>
    </row>
  </sheetData>
  <mergeCells count="6">
    <mergeCell ref="A1:V1"/>
    <mergeCell ref="B3:E3"/>
    <mergeCell ref="F3:I3"/>
    <mergeCell ref="J3:M3"/>
    <mergeCell ref="N3:Q3"/>
    <mergeCell ref="R3:U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4">
      <selection activeCell="D20" sqref="D20"/>
    </sheetView>
  </sheetViews>
  <sheetFormatPr defaultColWidth="9.140625" defaultRowHeight="30" customHeight="1"/>
  <cols>
    <col min="1" max="1" width="22.421875" style="58" customWidth="1"/>
    <col min="2" max="4" width="30.00390625" style="58" customWidth="1"/>
    <col min="5" max="5" width="20.28125" style="58" customWidth="1"/>
    <col min="6" max="16384" width="26.7109375" style="58" customWidth="1"/>
  </cols>
  <sheetData>
    <row r="1" spans="1:5" s="90" customFormat="1" ht="32.25" customHeight="1">
      <c r="A1" s="1407" t="s">
        <v>47</v>
      </c>
      <c r="B1" s="1408"/>
      <c r="C1" s="1408"/>
      <c r="D1" s="1408"/>
      <c r="E1" s="1408"/>
    </row>
    <row r="2" spans="1:5" s="6" customFormat="1" ht="18" customHeight="1">
      <c r="A2" s="91" t="s">
        <v>792</v>
      </c>
      <c r="B2" s="7"/>
      <c r="C2" s="7"/>
      <c r="D2" s="7"/>
      <c r="E2" s="59" t="s">
        <v>793</v>
      </c>
    </row>
    <row r="3" spans="1:5" s="6" customFormat="1" ht="30" customHeight="1">
      <c r="A3" s="1409" t="s">
        <v>561</v>
      </c>
      <c r="B3" s="93" t="s">
        <v>794</v>
      </c>
      <c r="C3" s="93" t="s">
        <v>795</v>
      </c>
      <c r="D3" s="93" t="s">
        <v>796</v>
      </c>
      <c r="E3" s="1411" t="s">
        <v>554</v>
      </c>
    </row>
    <row r="4" spans="1:5" s="6" customFormat="1" ht="30" customHeight="1">
      <c r="A4" s="1410"/>
      <c r="B4" s="56" t="s">
        <v>797</v>
      </c>
      <c r="C4" s="56" t="s">
        <v>798</v>
      </c>
      <c r="D4" s="56" t="s">
        <v>799</v>
      </c>
      <c r="E4" s="1388"/>
    </row>
    <row r="5" spans="1:5" s="479" customFormat="1" ht="31.5" customHeight="1">
      <c r="A5" s="447" t="s">
        <v>48</v>
      </c>
      <c r="B5" s="519">
        <v>34</v>
      </c>
      <c r="C5" s="519">
        <v>94</v>
      </c>
      <c r="D5" s="519">
        <v>17210</v>
      </c>
      <c r="E5" s="517" t="s">
        <v>549</v>
      </c>
    </row>
    <row r="6" spans="1:5" s="479" customFormat="1" ht="31.5" customHeight="1">
      <c r="A6" s="451" t="s">
        <v>41</v>
      </c>
      <c r="B6" s="519">
        <v>122</v>
      </c>
      <c r="C6" s="519">
        <v>419</v>
      </c>
      <c r="D6" s="519">
        <v>61753</v>
      </c>
      <c r="E6" s="518" t="s">
        <v>569</v>
      </c>
    </row>
    <row r="7" spans="1:5" s="479" customFormat="1" ht="31.5" customHeight="1">
      <c r="A7" s="447" t="s">
        <v>38</v>
      </c>
      <c r="B7" s="520">
        <v>34</v>
      </c>
      <c r="C7" s="520">
        <v>94</v>
      </c>
      <c r="D7" s="520">
        <v>17769</v>
      </c>
      <c r="E7" s="518" t="s">
        <v>550</v>
      </c>
    </row>
    <row r="8" spans="1:5" s="479" customFormat="1" ht="31.5" customHeight="1">
      <c r="A8" s="451" t="s">
        <v>42</v>
      </c>
      <c r="B8" s="520">
        <v>122</v>
      </c>
      <c r="C8" s="520">
        <v>419</v>
      </c>
      <c r="D8" s="520">
        <v>63771</v>
      </c>
      <c r="E8" s="518" t="s">
        <v>570</v>
      </c>
    </row>
    <row r="9" spans="1:5" s="479" customFormat="1" ht="31.5" customHeight="1">
      <c r="A9" s="447" t="s">
        <v>39</v>
      </c>
      <c r="B9" s="520">
        <v>34</v>
      </c>
      <c r="C9" s="520">
        <v>94</v>
      </c>
      <c r="D9" s="520">
        <v>215130</v>
      </c>
      <c r="E9" s="518" t="s">
        <v>551</v>
      </c>
    </row>
    <row r="10" spans="1:5" s="479" customFormat="1" ht="31.5" customHeight="1">
      <c r="A10" s="452" t="s">
        <v>43</v>
      </c>
      <c r="B10" s="520">
        <v>192</v>
      </c>
      <c r="C10" s="520">
        <v>743</v>
      </c>
      <c r="D10" s="520">
        <v>776200</v>
      </c>
      <c r="E10" s="518" t="s">
        <v>571</v>
      </c>
    </row>
    <row r="11" spans="1:5" s="479" customFormat="1" ht="31.5" customHeight="1">
      <c r="A11" s="457" t="s">
        <v>40</v>
      </c>
      <c r="B11" s="520">
        <v>34</v>
      </c>
      <c r="C11" s="520">
        <v>94</v>
      </c>
      <c r="D11" s="520">
        <v>8703</v>
      </c>
      <c r="E11" s="518" t="s">
        <v>552</v>
      </c>
    </row>
    <row r="12" spans="1:5" s="479" customFormat="1" ht="31.5" customHeight="1">
      <c r="A12" s="451" t="s">
        <v>44</v>
      </c>
      <c r="B12" s="520">
        <v>122</v>
      </c>
      <c r="C12" s="520">
        <v>419</v>
      </c>
      <c r="D12" s="520">
        <v>22872</v>
      </c>
      <c r="E12" s="518" t="s">
        <v>572</v>
      </c>
    </row>
    <row r="13" spans="1:5" s="479" customFormat="1" ht="31.5" customHeight="1">
      <c r="A13" s="514" t="s">
        <v>696</v>
      </c>
      <c r="B13" s="520">
        <v>156</v>
      </c>
      <c r="C13" s="520">
        <v>528</v>
      </c>
      <c r="D13" s="520">
        <v>73577</v>
      </c>
      <c r="E13" s="515" t="s">
        <v>696</v>
      </c>
    </row>
    <row r="14" spans="1:5" s="467" customFormat="1" ht="31.5" customHeight="1">
      <c r="A14" s="516" t="s">
        <v>800</v>
      </c>
      <c r="B14" s="521">
        <v>156</v>
      </c>
      <c r="C14" s="521">
        <v>528</v>
      </c>
      <c r="D14" s="521">
        <v>85936</v>
      </c>
      <c r="E14" s="483" t="s">
        <v>698</v>
      </c>
    </row>
    <row r="15" spans="1:5" s="41" customFormat="1" ht="15.75" customHeight="1">
      <c r="A15" s="96" t="s">
        <v>801</v>
      </c>
      <c r="D15" s="97"/>
      <c r="E15" s="98" t="s">
        <v>802</v>
      </c>
    </row>
    <row r="16" ht="12.75" customHeight="1">
      <c r="A16" s="96"/>
    </row>
    <row r="17" s="41" customFormat="1" ht="15.75" customHeight="1">
      <c r="A17" s="96" t="s">
        <v>701</v>
      </c>
    </row>
    <row r="18" ht="12.75" customHeight="1">
      <c r="A18" s="96"/>
    </row>
  </sheetData>
  <mergeCells count="3">
    <mergeCell ref="A1:E1"/>
    <mergeCell ref="A3:A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7">
      <selection activeCell="A11" sqref="A11"/>
    </sheetView>
  </sheetViews>
  <sheetFormatPr defaultColWidth="9.140625" defaultRowHeight="12.75"/>
  <cols>
    <col min="1" max="1" width="15.8515625" style="24" customWidth="1"/>
    <col min="2" max="2" width="9.421875" style="24" customWidth="1"/>
    <col min="3" max="3" width="10.421875" style="24" customWidth="1"/>
    <col min="4" max="4" width="8.421875" style="24" customWidth="1"/>
    <col min="5" max="5" width="10.140625" style="24" customWidth="1"/>
    <col min="6" max="6" width="8.28125" style="24" customWidth="1"/>
    <col min="7" max="7" width="10.421875" style="24" customWidth="1"/>
    <col min="8" max="8" width="8.57421875" style="24" customWidth="1"/>
    <col min="9" max="9" width="10.7109375" style="24" customWidth="1"/>
    <col min="10" max="10" width="8.57421875" style="24" customWidth="1"/>
    <col min="11" max="11" width="10.57421875" style="24" customWidth="1"/>
    <col min="12" max="12" width="8.00390625" style="24" customWidth="1"/>
    <col min="13" max="13" width="10.7109375" style="24" customWidth="1"/>
    <col min="14" max="14" width="17.00390625" style="24" customWidth="1"/>
    <col min="15" max="15" width="13.8515625" style="24" customWidth="1"/>
    <col min="16" max="19" width="9.28125" style="24" customWidth="1"/>
    <col min="20" max="16384" width="9.140625" style="24" customWidth="1"/>
  </cols>
  <sheetData>
    <row r="1" spans="1:14" s="1280" customFormat="1" ht="32.25" customHeight="1">
      <c r="A1" s="1452" t="s">
        <v>804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</row>
    <row r="2" spans="1:14" s="6" customFormat="1" ht="18" customHeight="1">
      <c r="A2" s="1389" t="s">
        <v>805</v>
      </c>
      <c r="B2" s="1389"/>
      <c r="N2" s="228" t="s">
        <v>806</v>
      </c>
    </row>
    <row r="3" spans="1:14" s="62" customFormat="1" ht="30" customHeight="1">
      <c r="A3" s="1446" t="s">
        <v>722</v>
      </c>
      <c r="B3" s="1391" t="s">
        <v>807</v>
      </c>
      <c r="C3" s="1444"/>
      <c r="D3" s="1391" t="s">
        <v>808</v>
      </c>
      <c r="E3" s="1444"/>
      <c r="F3" s="1392" t="s">
        <v>809</v>
      </c>
      <c r="G3" s="1443"/>
      <c r="H3" s="1392" t="s">
        <v>810</v>
      </c>
      <c r="I3" s="1444"/>
      <c r="J3" s="1392" t="s">
        <v>811</v>
      </c>
      <c r="K3" s="1444"/>
      <c r="L3" s="1391" t="s">
        <v>812</v>
      </c>
      <c r="M3" s="1444"/>
      <c r="N3" s="1449" t="s">
        <v>723</v>
      </c>
    </row>
    <row r="4" spans="1:14" s="62" customFormat="1" ht="30" customHeight="1">
      <c r="A4" s="1390"/>
      <c r="B4" s="1393" t="s">
        <v>813</v>
      </c>
      <c r="C4" s="1394"/>
      <c r="D4" s="1393" t="s">
        <v>814</v>
      </c>
      <c r="E4" s="1394"/>
      <c r="F4" s="1393" t="s">
        <v>815</v>
      </c>
      <c r="G4" s="1394"/>
      <c r="H4" s="1393" t="s">
        <v>816</v>
      </c>
      <c r="I4" s="1394"/>
      <c r="J4" s="1393" t="s">
        <v>817</v>
      </c>
      <c r="K4" s="1394"/>
      <c r="L4" s="1393" t="s">
        <v>818</v>
      </c>
      <c r="M4" s="1394"/>
      <c r="N4" s="1450"/>
    </row>
    <row r="5" spans="1:14" s="62" customFormat="1" ht="48" customHeight="1">
      <c r="A5" s="1440"/>
      <c r="B5" s="1281" t="s">
        <v>819</v>
      </c>
      <c r="C5" s="1281" t="s">
        <v>820</v>
      </c>
      <c r="D5" s="1281" t="s">
        <v>819</v>
      </c>
      <c r="E5" s="1281" t="s">
        <v>820</v>
      </c>
      <c r="F5" s="1281" t="s">
        <v>819</v>
      </c>
      <c r="G5" s="1281" t="s">
        <v>820</v>
      </c>
      <c r="H5" s="1281" t="s">
        <v>819</v>
      </c>
      <c r="I5" s="1281" t="s">
        <v>820</v>
      </c>
      <c r="J5" s="1281" t="s">
        <v>819</v>
      </c>
      <c r="K5" s="1281" t="s">
        <v>820</v>
      </c>
      <c r="L5" s="1281" t="s">
        <v>819</v>
      </c>
      <c r="M5" s="1281" t="s">
        <v>820</v>
      </c>
      <c r="N5" s="1438"/>
    </row>
    <row r="6" spans="1:14" s="26" customFormat="1" ht="33" customHeight="1">
      <c r="A6" s="447" t="s">
        <v>48</v>
      </c>
      <c r="B6" s="495">
        <f aca="true" t="shared" si="0" ref="B6:C8">SUM(D6,F6,H6,J6,L6)</f>
        <v>1048</v>
      </c>
      <c r="C6" s="495">
        <f t="shared" si="0"/>
        <v>5267</v>
      </c>
      <c r="D6" s="969" t="s">
        <v>777</v>
      </c>
      <c r="E6" s="969" t="s">
        <v>777</v>
      </c>
      <c r="F6" s="495">
        <v>408</v>
      </c>
      <c r="G6" s="495">
        <v>1791</v>
      </c>
      <c r="H6" s="495">
        <v>11</v>
      </c>
      <c r="I6" s="495">
        <v>9</v>
      </c>
      <c r="J6" s="522">
        <v>536</v>
      </c>
      <c r="K6" s="522">
        <v>666</v>
      </c>
      <c r="L6" s="522">
        <v>93</v>
      </c>
      <c r="M6" s="522">
        <v>2801</v>
      </c>
      <c r="N6" s="472" t="s">
        <v>549</v>
      </c>
    </row>
    <row r="7" spans="1:14" s="99" customFormat="1" ht="33" customHeight="1">
      <c r="A7" s="451" t="s">
        <v>41</v>
      </c>
      <c r="B7" s="966">
        <v>10108.8</v>
      </c>
      <c r="C7" s="966">
        <v>70463.3</v>
      </c>
      <c r="D7" s="966">
        <v>275.2</v>
      </c>
      <c r="E7" s="966">
        <v>778.6</v>
      </c>
      <c r="F7" s="966">
        <v>2000</v>
      </c>
      <c r="G7" s="966">
        <v>10109.6</v>
      </c>
      <c r="H7" s="966">
        <v>401.8</v>
      </c>
      <c r="I7" s="966">
        <v>499.4</v>
      </c>
      <c r="J7" s="523">
        <v>5009.6</v>
      </c>
      <c r="K7" s="523">
        <v>6715.6</v>
      </c>
      <c r="L7" s="523">
        <v>2422.2</v>
      </c>
      <c r="M7" s="523">
        <v>52360.1</v>
      </c>
      <c r="N7" s="473" t="s">
        <v>569</v>
      </c>
    </row>
    <row r="8" spans="1:14" s="26" customFormat="1" ht="33" customHeight="1">
      <c r="A8" s="447" t="s">
        <v>38</v>
      </c>
      <c r="B8" s="495">
        <f t="shared" si="0"/>
        <v>1083</v>
      </c>
      <c r="C8" s="495">
        <f t="shared" si="0"/>
        <v>3296</v>
      </c>
      <c r="D8" s="969" t="s">
        <v>776</v>
      </c>
      <c r="E8" s="969" t="s">
        <v>776</v>
      </c>
      <c r="F8" s="495">
        <v>539</v>
      </c>
      <c r="G8" s="495">
        <v>2016</v>
      </c>
      <c r="H8" s="495">
        <v>7</v>
      </c>
      <c r="I8" s="495">
        <v>6</v>
      </c>
      <c r="J8" s="522">
        <v>484</v>
      </c>
      <c r="K8" s="522">
        <v>277</v>
      </c>
      <c r="L8" s="522">
        <v>53</v>
      </c>
      <c r="M8" s="522">
        <v>997</v>
      </c>
      <c r="N8" s="473" t="s">
        <v>550</v>
      </c>
    </row>
    <row r="9" spans="1:14" s="99" customFormat="1" ht="33" customHeight="1">
      <c r="A9" s="451" t="s">
        <v>42</v>
      </c>
      <c r="B9" s="966">
        <v>9949.1</v>
      </c>
      <c r="C9" s="966">
        <v>56366.4</v>
      </c>
      <c r="D9" s="966">
        <v>286.7</v>
      </c>
      <c r="E9" s="966">
        <v>591</v>
      </c>
      <c r="F9" s="966">
        <v>2664.2</v>
      </c>
      <c r="G9" s="966">
        <v>10782.3</v>
      </c>
      <c r="H9" s="966">
        <v>717.8</v>
      </c>
      <c r="I9" s="966">
        <v>528</v>
      </c>
      <c r="J9" s="523">
        <v>3908.9</v>
      </c>
      <c r="K9" s="523">
        <v>3428.6</v>
      </c>
      <c r="L9" s="523">
        <v>2371.5</v>
      </c>
      <c r="M9" s="523">
        <v>41036.5</v>
      </c>
      <c r="N9" s="473" t="s">
        <v>570</v>
      </c>
    </row>
    <row r="10" spans="1:14" s="26" customFormat="1" ht="33" customHeight="1">
      <c r="A10" s="447" t="s">
        <v>39</v>
      </c>
      <c r="B10" s="495">
        <v>1133</v>
      </c>
      <c r="C10" s="495">
        <v>2762</v>
      </c>
      <c r="D10" s="495">
        <v>29</v>
      </c>
      <c r="E10" s="495">
        <v>105</v>
      </c>
      <c r="F10" s="495">
        <v>546</v>
      </c>
      <c r="G10" s="495">
        <v>1610</v>
      </c>
      <c r="H10" s="495">
        <v>39</v>
      </c>
      <c r="I10" s="495">
        <v>36</v>
      </c>
      <c r="J10" s="522">
        <v>487</v>
      </c>
      <c r="K10" s="522">
        <v>245</v>
      </c>
      <c r="L10" s="522">
        <v>32</v>
      </c>
      <c r="M10" s="522">
        <v>766</v>
      </c>
      <c r="N10" s="473" t="s">
        <v>551</v>
      </c>
    </row>
    <row r="11" spans="1:14" s="99" customFormat="1" ht="33" customHeight="1">
      <c r="A11" s="452" t="s">
        <v>43</v>
      </c>
      <c r="B11" s="966">
        <v>7958</v>
      </c>
      <c r="C11" s="966">
        <v>44614.4</v>
      </c>
      <c r="D11" s="966">
        <v>342</v>
      </c>
      <c r="E11" s="966">
        <v>655</v>
      </c>
      <c r="F11" s="966">
        <v>2309</v>
      </c>
      <c r="G11" s="966">
        <v>8163</v>
      </c>
      <c r="H11" s="966">
        <v>308</v>
      </c>
      <c r="I11" s="966">
        <v>207</v>
      </c>
      <c r="J11" s="523">
        <v>2988</v>
      </c>
      <c r="K11" s="523">
        <v>2874.4</v>
      </c>
      <c r="L11" s="523">
        <v>2011</v>
      </c>
      <c r="M11" s="523">
        <v>32715</v>
      </c>
      <c r="N11" s="473" t="s">
        <v>571</v>
      </c>
    </row>
    <row r="12" spans="1:14" s="36" customFormat="1" ht="33" customHeight="1">
      <c r="A12" s="457" t="s">
        <v>40</v>
      </c>
      <c r="B12" s="496">
        <f>SUM(D12,F12,H12,J12,L12)</f>
        <v>1108</v>
      </c>
      <c r="C12" s="496">
        <f>SUM(E12,G12,I12,K12,M12)</f>
        <v>3110</v>
      </c>
      <c r="D12" s="496">
        <v>90</v>
      </c>
      <c r="E12" s="496">
        <v>266</v>
      </c>
      <c r="F12" s="496">
        <v>450</v>
      </c>
      <c r="G12" s="496">
        <v>1515</v>
      </c>
      <c r="H12" s="496">
        <v>37</v>
      </c>
      <c r="I12" s="496">
        <v>52</v>
      </c>
      <c r="J12" s="524">
        <v>493</v>
      </c>
      <c r="K12" s="524">
        <v>454</v>
      </c>
      <c r="L12" s="524">
        <v>38</v>
      </c>
      <c r="M12" s="524">
        <v>823</v>
      </c>
      <c r="N12" s="473" t="s">
        <v>552</v>
      </c>
    </row>
    <row r="13" spans="1:14" s="101" customFormat="1" ht="33" customHeight="1">
      <c r="A13" s="451" t="s">
        <v>44</v>
      </c>
      <c r="B13" s="967">
        <v>8170</v>
      </c>
      <c r="C13" s="967">
        <v>49047</v>
      </c>
      <c r="D13" s="967">
        <v>436</v>
      </c>
      <c r="E13" s="967">
        <v>1319</v>
      </c>
      <c r="F13" s="967">
        <v>1643</v>
      </c>
      <c r="G13" s="967">
        <v>5669</v>
      </c>
      <c r="H13" s="967">
        <v>716</v>
      </c>
      <c r="I13" s="967">
        <v>749</v>
      </c>
      <c r="J13" s="525">
        <v>3489</v>
      </c>
      <c r="K13" s="525">
        <v>5708</v>
      </c>
      <c r="L13" s="525">
        <v>1886</v>
      </c>
      <c r="M13" s="525">
        <v>35602</v>
      </c>
      <c r="N13" s="473" t="s">
        <v>572</v>
      </c>
    </row>
    <row r="14" spans="1:14" s="36" customFormat="1" ht="33" customHeight="1">
      <c r="A14" s="32" t="s">
        <v>728</v>
      </c>
      <c r="B14" s="496">
        <f>SUM(D14,F14,H14,J14,L14)</f>
        <v>9833</v>
      </c>
      <c r="C14" s="496">
        <f>SUM(E14,G14,I14,K14,M14)</f>
        <v>61131</v>
      </c>
      <c r="D14" s="496">
        <v>498</v>
      </c>
      <c r="E14" s="496">
        <v>1478</v>
      </c>
      <c r="F14" s="496">
        <v>2057</v>
      </c>
      <c r="G14" s="496">
        <v>7793</v>
      </c>
      <c r="H14" s="496">
        <v>1240</v>
      </c>
      <c r="I14" s="496">
        <v>1170</v>
      </c>
      <c r="J14" s="524">
        <v>4123</v>
      </c>
      <c r="K14" s="524">
        <v>6937</v>
      </c>
      <c r="L14" s="526">
        <v>1915</v>
      </c>
      <c r="M14" s="524">
        <v>43753</v>
      </c>
      <c r="N14" s="72" t="s">
        <v>778</v>
      </c>
    </row>
    <row r="15" spans="1:14" s="102" customFormat="1" ht="33" customHeight="1">
      <c r="A15" s="249" t="s">
        <v>730</v>
      </c>
      <c r="B15" s="970">
        <f>SUM(D15,F15,H15,J15,L15)</f>
        <v>8703</v>
      </c>
      <c r="C15" s="968">
        <f>SUM(E15,G15,I15,K15,M15)</f>
        <v>56266</v>
      </c>
      <c r="D15" s="968">
        <v>354</v>
      </c>
      <c r="E15" s="968">
        <v>903</v>
      </c>
      <c r="F15" s="968">
        <v>1759</v>
      </c>
      <c r="G15" s="968">
        <v>7257</v>
      </c>
      <c r="H15" s="968">
        <v>1150</v>
      </c>
      <c r="I15" s="968">
        <v>1030</v>
      </c>
      <c r="J15" s="527">
        <v>3618</v>
      </c>
      <c r="K15" s="527">
        <v>5301</v>
      </c>
      <c r="L15" s="528">
        <v>1822</v>
      </c>
      <c r="M15" s="529">
        <v>41775</v>
      </c>
      <c r="N15" s="326" t="s">
        <v>779</v>
      </c>
    </row>
    <row r="16" spans="1:14" s="29" customFormat="1" ht="15.75" customHeight="1">
      <c r="A16" s="19" t="s">
        <v>562</v>
      </c>
      <c r="I16" s="1395" t="s">
        <v>803</v>
      </c>
      <c r="J16" s="1395"/>
      <c r="K16" s="1395"/>
      <c r="L16" s="1395"/>
      <c r="M16" s="1395"/>
      <c r="N16" s="1395"/>
    </row>
    <row r="17" s="23" customFormat="1" ht="12.75"/>
    <row r="18" s="23" customFormat="1" ht="12.75"/>
    <row r="19" s="23" customFormat="1" ht="12.75"/>
    <row r="20" s="23" customFormat="1" ht="12.75"/>
    <row r="21" s="23" customFormat="1" ht="12.75"/>
  </sheetData>
  <mergeCells count="17">
    <mergeCell ref="J4:K4"/>
    <mergeCell ref="L4:M4"/>
    <mergeCell ref="I16:N16"/>
    <mergeCell ref="B4:C4"/>
    <mergeCell ref="D4:E4"/>
    <mergeCell ref="F4:G4"/>
    <mergeCell ref="H4:I4"/>
    <mergeCell ref="A1:N1"/>
    <mergeCell ref="A2:B2"/>
    <mergeCell ref="A3:A5"/>
    <mergeCell ref="B3:C3"/>
    <mergeCell ref="D3:E3"/>
    <mergeCell ref="F3:G3"/>
    <mergeCell ref="H3:I3"/>
    <mergeCell ref="J3:K3"/>
    <mergeCell ref="L3:M3"/>
    <mergeCell ref="N3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31"/>
  <sheetViews>
    <sheetView workbookViewId="0" topLeftCell="A4">
      <selection activeCell="D13" sqref="D13"/>
    </sheetView>
  </sheetViews>
  <sheetFormatPr defaultColWidth="9.140625" defaultRowHeight="12.75"/>
  <cols>
    <col min="1" max="1" width="17.57421875" style="24" customWidth="1"/>
    <col min="2" max="3" width="14.421875" style="24" customWidth="1"/>
    <col min="4" max="5" width="10.7109375" style="24" customWidth="1"/>
    <col min="6" max="6" width="12.57421875" style="24" customWidth="1"/>
    <col min="7" max="7" width="11.7109375" style="24" customWidth="1"/>
    <col min="8" max="8" width="10.7109375" style="24" customWidth="1"/>
    <col min="9" max="9" width="12.00390625" style="24" customWidth="1"/>
    <col min="10" max="10" width="17.8515625" style="24" customWidth="1"/>
    <col min="11" max="70" width="10.00390625" style="24" customWidth="1"/>
    <col min="71" max="16384" width="10.00390625" style="105" customWidth="1"/>
  </cols>
  <sheetData>
    <row r="1" spans="1:10" s="2" customFormat="1" ht="32.25" customHeight="1">
      <c r="A1" s="1452" t="s">
        <v>844</v>
      </c>
      <c r="B1" s="1452"/>
      <c r="C1" s="1452"/>
      <c r="D1" s="1452"/>
      <c r="E1" s="1452"/>
      <c r="F1" s="1452"/>
      <c r="G1" s="1452"/>
      <c r="H1" s="1452"/>
      <c r="I1" s="1452"/>
      <c r="J1" s="1452"/>
    </row>
    <row r="2" spans="1:10" s="6" customFormat="1" ht="18" customHeight="1">
      <c r="A2" s="1397" t="s">
        <v>805</v>
      </c>
      <c r="B2" s="1389"/>
      <c r="J2" s="228" t="s">
        <v>806</v>
      </c>
    </row>
    <row r="3" spans="1:10" s="62" customFormat="1" ht="30" customHeight="1">
      <c r="A3" s="1446" t="s">
        <v>733</v>
      </c>
      <c r="B3" s="1391" t="s">
        <v>845</v>
      </c>
      <c r="C3" s="1444"/>
      <c r="D3" s="1392" t="s">
        <v>846</v>
      </c>
      <c r="E3" s="1398"/>
      <c r="F3" s="1399"/>
      <c r="G3" s="1391" t="s">
        <v>847</v>
      </c>
      <c r="H3" s="1443"/>
      <c r="I3" s="1444"/>
      <c r="J3" s="1449" t="s">
        <v>735</v>
      </c>
    </row>
    <row r="4" spans="1:10" s="62" customFormat="1" ht="30" customHeight="1">
      <c r="A4" s="1390"/>
      <c r="B4" s="1393" t="s">
        <v>813</v>
      </c>
      <c r="C4" s="1394"/>
      <c r="D4" s="1393" t="s">
        <v>848</v>
      </c>
      <c r="E4" s="1400"/>
      <c r="F4" s="1394"/>
      <c r="G4" s="1393" t="s">
        <v>849</v>
      </c>
      <c r="H4" s="1400"/>
      <c r="I4" s="1394"/>
      <c r="J4" s="1450"/>
    </row>
    <row r="5" spans="1:10" s="62" customFormat="1" ht="30" customHeight="1">
      <c r="A5" s="1390"/>
      <c r="B5" s="1282" t="s">
        <v>850</v>
      </c>
      <c r="C5" s="1282" t="s">
        <v>851</v>
      </c>
      <c r="D5" s="1282" t="s">
        <v>850</v>
      </c>
      <c r="E5" s="1283" t="s">
        <v>851</v>
      </c>
      <c r="F5" s="1253" t="s">
        <v>852</v>
      </c>
      <c r="G5" s="1282" t="s">
        <v>850</v>
      </c>
      <c r="H5" s="1283" t="s">
        <v>851</v>
      </c>
      <c r="I5" s="1253" t="s">
        <v>852</v>
      </c>
      <c r="J5" s="1450"/>
    </row>
    <row r="6" spans="1:10" s="62" customFormat="1" ht="30" customHeight="1">
      <c r="A6" s="1440"/>
      <c r="B6" s="1259" t="s">
        <v>853</v>
      </c>
      <c r="C6" s="1259" t="s">
        <v>852</v>
      </c>
      <c r="D6" s="1259" t="s">
        <v>853</v>
      </c>
      <c r="E6" s="1284"/>
      <c r="F6" s="1285" t="s">
        <v>854</v>
      </c>
      <c r="G6" s="1259" t="s">
        <v>853</v>
      </c>
      <c r="H6" s="1259"/>
      <c r="I6" s="1285" t="s">
        <v>854</v>
      </c>
      <c r="J6" s="1438"/>
    </row>
    <row r="7" spans="1:10" s="109" customFormat="1" ht="27" customHeight="1">
      <c r="A7" s="106" t="s">
        <v>563</v>
      </c>
      <c r="B7" s="107" t="s">
        <v>777</v>
      </c>
      <c r="C7" s="108" t="s">
        <v>777</v>
      </c>
      <c r="D7" s="108" t="s">
        <v>777</v>
      </c>
      <c r="E7" s="108" t="s">
        <v>777</v>
      </c>
      <c r="F7" s="108" t="s">
        <v>777</v>
      </c>
      <c r="G7" s="108" t="s">
        <v>777</v>
      </c>
      <c r="H7" s="108" t="s">
        <v>777</v>
      </c>
      <c r="I7" s="108" t="s">
        <v>777</v>
      </c>
      <c r="J7" s="472" t="s">
        <v>549</v>
      </c>
    </row>
    <row r="8" spans="1:83" s="114" customFormat="1" ht="27" customHeight="1">
      <c r="A8" s="110" t="s">
        <v>1443</v>
      </c>
      <c r="B8" s="111">
        <v>275.2</v>
      </c>
      <c r="C8" s="111">
        <v>778.6</v>
      </c>
      <c r="D8" s="111">
        <v>94.5</v>
      </c>
      <c r="E8" s="111">
        <v>390.4</v>
      </c>
      <c r="F8" s="112">
        <v>413.1216931216931</v>
      </c>
      <c r="G8" s="111">
        <v>180.7</v>
      </c>
      <c r="H8" s="111">
        <v>388.2</v>
      </c>
      <c r="I8" s="112">
        <v>214.83121195351416</v>
      </c>
      <c r="J8" s="473" t="s">
        <v>569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</row>
    <row r="9" spans="1:10" s="118" customFormat="1" ht="27" customHeight="1">
      <c r="A9" s="115" t="s">
        <v>564</v>
      </c>
      <c r="B9" s="116" t="s">
        <v>777</v>
      </c>
      <c r="C9" s="117" t="s">
        <v>777</v>
      </c>
      <c r="D9" s="117" t="s">
        <v>777</v>
      </c>
      <c r="E9" s="117" t="s">
        <v>777</v>
      </c>
      <c r="F9" s="117" t="s">
        <v>777</v>
      </c>
      <c r="G9" s="117" t="s">
        <v>777</v>
      </c>
      <c r="H9" s="117" t="s">
        <v>777</v>
      </c>
      <c r="I9" s="117" t="s">
        <v>777</v>
      </c>
      <c r="J9" s="473" t="s">
        <v>550</v>
      </c>
    </row>
    <row r="10" spans="1:83" s="114" customFormat="1" ht="27" customHeight="1">
      <c r="A10" s="110" t="s">
        <v>1444</v>
      </c>
      <c r="B10" s="111">
        <v>286.7</v>
      </c>
      <c r="C10" s="111">
        <v>591</v>
      </c>
      <c r="D10" s="111">
        <v>99</v>
      </c>
      <c r="E10" s="111">
        <v>351</v>
      </c>
      <c r="F10" s="112">
        <v>354.54545454545456</v>
      </c>
      <c r="G10" s="111">
        <v>187.7</v>
      </c>
      <c r="H10" s="111">
        <v>240</v>
      </c>
      <c r="I10" s="112">
        <v>127.86361214704316</v>
      </c>
      <c r="J10" s="473" t="s">
        <v>570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</row>
    <row r="11" spans="1:10" s="118" customFormat="1" ht="27" customHeight="1">
      <c r="A11" s="115" t="s">
        <v>565</v>
      </c>
      <c r="B11" s="116">
        <v>29</v>
      </c>
      <c r="C11" s="117">
        <v>105</v>
      </c>
      <c r="D11" s="117" t="s">
        <v>712</v>
      </c>
      <c r="E11" s="117">
        <v>2</v>
      </c>
      <c r="F11" s="117" t="s">
        <v>712</v>
      </c>
      <c r="G11" s="117">
        <v>29</v>
      </c>
      <c r="H11" s="117">
        <v>105</v>
      </c>
      <c r="I11" s="117">
        <v>360</v>
      </c>
      <c r="J11" s="473" t="s">
        <v>551</v>
      </c>
    </row>
    <row r="12" spans="1:83" s="114" customFormat="1" ht="27" customHeight="1">
      <c r="A12" s="110" t="s">
        <v>567</v>
      </c>
      <c r="B12" s="111">
        <v>342</v>
      </c>
      <c r="C12" s="111">
        <v>656</v>
      </c>
      <c r="D12" s="111">
        <v>87</v>
      </c>
      <c r="E12" s="111">
        <v>299</v>
      </c>
      <c r="F12" s="112">
        <v>343.67816091954023</v>
      </c>
      <c r="G12" s="111">
        <v>255</v>
      </c>
      <c r="H12" s="111">
        <v>357</v>
      </c>
      <c r="I12" s="112">
        <v>140</v>
      </c>
      <c r="J12" s="473" t="s">
        <v>571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</row>
    <row r="13" spans="1:10" s="123" customFormat="1" ht="27" customHeight="1">
      <c r="A13" s="119" t="s">
        <v>566</v>
      </c>
      <c r="B13" s="120">
        <v>90</v>
      </c>
      <c r="C13" s="121">
        <v>266</v>
      </c>
      <c r="D13" s="121" t="s">
        <v>777</v>
      </c>
      <c r="E13" s="121" t="s">
        <v>777</v>
      </c>
      <c r="F13" s="121" t="s">
        <v>777</v>
      </c>
      <c r="G13" s="121">
        <v>90</v>
      </c>
      <c r="H13" s="121">
        <v>266</v>
      </c>
      <c r="I13" s="121">
        <v>296</v>
      </c>
      <c r="J13" s="473" t="s">
        <v>552</v>
      </c>
    </row>
    <row r="14" spans="1:83" s="128" customFormat="1" ht="27" customHeight="1">
      <c r="A14" s="124" t="s">
        <v>568</v>
      </c>
      <c r="B14" s="125">
        <v>436</v>
      </c>
      <c r="C14" s="125">
        <v>1319</v>
      </c>
      <c r="D14" s="125">
        <v>74</v>
      </c>
      <c r="E14" s="125">
        <v>328</v>
      </c>
      <c r="F14" s="126">
        <f>E14/D14*100</f>
        <v>443.2432432432432</v>
      </c>
      <c r="G14" s="125">
        <v>362</v>
      </c>
      <c r="H14" s="125">
        <v>991</v>
      </c>
      <c r="I14" s="126">
        <f>H14/G14*100</f>
        <v>273.75690607734805</v>
      </c>
      <c r="J14" s="473" t="s">
        <v>572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</row>
    <row r="15" spans="1:10" s="123" customFormat="1" ht="27" customHeight="1">
      <c r="A15" s="119" t="s">
        <v>778</v>
      </c>
      <c r="B15" s="120">
        <v>498</v>
      </c>
      <c r="C15" s="121">
        <v>1478</v>
      </c>
      <c r="D15" s="121">
        <v>40</v>
      </c>
      <c r="E15" s="121">
        <v>179</v>
      </c>
      <c r="F15" s="121">
        <v>447</v>
      </c>
      <c r="G15" s="121">
        <v>458</v>
      </c>
      <c r="H15" s="121">
        <v>1299</v>
      </c>
      <c r="I15" s="121">
        <v>266</v>
      </c>
      <c r="J15" s="122" t="s">
        <v>778</v>
      </c>
    </row>
    <row r="16" spans="1:10" s="129" customFormat="1" ht="27" customHeight="1">
      <c r="A16" s="329" t="s">
        <v>779</v>
      </c>
      <c r="B16" s="330">
        <f>SUM(D16,G16)</f>
        <v>354</v>
      </c>
      <c r="C16" s="331">
        <f>SUM(E16,H16)</f>
        <v>903</v>
      </c>
      <c r="D16" s="331">
        <v>18</v>
      </c>
      <c r="E16" s="331">
        <v>78</v>
      </c>
      <c r="F16" s="331">
        <v>433.3</v>
      </c>
      <c r="G16" s="331">
        <v>336</v>
      </c>
      <c r="H16" s="331">
        <v>825</v>
      </c>
      <c r="I16" s="332">
        <v>245.5</v>
      </c>
      <c r="J16" s="333" t="s">
        <v>779</v>
      </c>
    </row>
    <row r="17" spans="1:10" s="132" customFormat="1" ht="15.75" customHeight="1">
      <c r="A17" s="130" t="s">
        <v>788</v>
      </c>
      <c r="B17" s="131"/>
      <c r="C17" s="131"/>
      <c r="D17" s="131"/>
      <c r="E17" s="1396" t="s">
        <v>803</v>
      </c>
      <c r="F17" s="1396"/>
      <c r="G17" s="1396"/>
      <c r="H17" s="1396"/>
      <c r="I17" s="1396"/>
      <c r="J17" s="1396"/>
    </row>
    <row r="18" spans="1:70" s="104" customFormat="1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</row>
    <row r="19" spans="1:70" s="104" customFormat="1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</row>
    <row r="20" spans="1:70" s="104" customFormat="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1:70" s="104" customFormat="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</row>
    <row r="22" spans="1:70" s="104" customFormat="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</row>
    <row r="23" spans="1:70" s="104" customFormat="1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</row>
    <row r="24" spans="1:70" s="104" customFormat="1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</row>
    <row r="25" spans="1:70" s="104" customFormat="1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</row>
    <row r="26" spans="1:70" s="104" customFormat="1" ht="12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</row>
    <row r="27" spans="1:70" s="104" customFormat="1" ht="12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</row>
    <row r="28" spans="1:70" s="104" customFormat="1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</row>
    <row r="29" spans="1:70" s="104" customFormat="1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</row>
    <row r="30" spans="1:70" s="104" customFormat="1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</row>
    <row r="31" spans="1:70" s="104" customFormat="1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</row>
  </sheetData>
  <mergeCells count="11">
    <mergeCell ref="G4:I4"/>
    <mergeCell ref="E17:J17"/>
    <mergeCell ref="A1:J1"/>
    <mergeCell ref="A2:B2"/>
    <mergeCell ref="A3:A6"/>
    <mergeCell ref="B3:C3"/>
    <mergeCell ref="D3:F3"/>
    <mergeCell ref="G3:I3"/>
    <mergeCell ref="J3:J6"/>
    <mergeCell ref="B4:C4"/>
    <mergeCell ref="D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30"/>
  <sheetViews>
    <sheetView workbookViewId="0" topLeftCell="B7">
      <selection activeCell="K8" sqref="K8"/>
    </sheetView>
  </sheetViews>
  <sheetFormatPr defaultColWidth="9.140625" defaultRowHeight="12.75"/>
  <cols>
    <col min="1" max="1" width="14.00390625" style="24" customWidth="1"/>
    <col min="2" max="2" width="7.57421875" style="24" customWidth="1"/>
    <col min="3" max="3" width="10.28125" style="24" customWidth="1"/>
    <col min="4" max="4" width="6.57421875" style="24" customWidth="1"/>
    <col min="5" max="5" width="7.8515625" style="24" customWidth="1"/>
    <col min="6" max="6" width="8.7109375" style="24" customWidth="1"/>
    <col min="7" max="7" width="7.00390625" style="24" customWidth="1"/>
    <col min="8" max="8" width="8.28125" style="24" customWidth="1"/>
    <col min="9" max="9" width="8.7109375" style="24" customWidth="1"/>
    <col min="10" max="10" width="6.00390625" style="24" customWidth="1"/>
    <col min="11" max="11" width="7.7109375" style="24" customWidth="1"/>
    <col min="12" max="12" width="9.421875" style="24" customWidth="1"/>
    <col min="13" max="13" width="6.28125" style="24" customWidth="1"/>
    <col min="14" max="14" width="7.28125" style="24" customWidth="1"/>
    <col min="15" max="15" width="9.421875" style="24" customWidth="1"/>
    <col min="16" max="16" width="7.57421875" style="24" customWidth="1"/>
    <col min="17" max="17" width="9.140625" style="24" customWidth="1"/>
    <col min="18" max="18" width="9.421875" style="24" customWidth="1"/>
    <col min="19" max="19" width="14.57421875" style="24" customWidth="1"/>
    <col min="20" max="70" width="10.00390625" style="24" customWidth="1"/>
    <col min="71" max="16384" width="10.00390625" style="105" customWidth="1"/>
  </cols>
  <sheetData>
    <row r="1" spans="1:19" s="2" customFormat="1" ht="32.25" customHeight="1">
      <c r="A1" s="1452" t="s">
        <v>855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</row>
    <row r="2" spans="1:19" s="6" customFormat="1" ht="18" customHeight="1">
      <c r="A2" s="1246" t="s">
        <v>805</v>
      </c>
      <c r="B2" s="190"/>
      <c r="C2" s="190"/>
      <c r="R2" s="190"/>
      <c r="S2" s="228" t="s">
        <v>806</v>
      </c>
    </row>
    <row r="3" spans="1:19" s="62" customFormat="1" ht="28.5" customHeight="1">
      <c r="A3" s="1446" t="s">
        <v>722</v>
      </c>
      <c r="B3" s="1391" t="s">
        <v>856</v>
      </c>
      <c r="C3" s="1444"/>
      <c r="D3" s="1392" t="s">
        <v>857</v>
      </c>
      <c r="E3" s="1443"/>
      <c r="F3" s="1444"/>
      <c r="G3" s="1391" t="s">
        <v>858</v>
      </c>
      <c r="H3" s="1443"/>
      <c r="I3" s="1444"/>
      <c r="J3" s="1391" t="s">
        <v>859</v>
      </c>
      <c r="K3" s="1443"/>
      <c r="L3" s="1444"/>
      <c r="M3" s="1391" t="s">
        <v>860</v>
      </c>
      <c r="N3" s="1443"/>
      <c r="O3" s="1444"/>
      <c r="P3" s="1391" t="s">
        <v>861</v>
      </c>
      <c r="Q3" s="1443"/>
      <c r="R3" s="1444"/>
      <c r="S3" s="1449" t="s">
        <v>723</v>
      </c>
    </row>
    <row r="4" spans="1:19" s="62" customFormat="1" ht="28.5" customHeight="1">
      <c r="A4" s="1390"/>
      <c r="B4" s="1393" t="s">
        <v>813</v>
      </c>
      <c r="C4" s="1394"/>
      <c r="D4" s="1393" t="s">
        <v>862</v>
      </c>
      <c r="E4" s="1401"/>
      <c r="F4" s="1402"/>
      <c r="G4" s="1393" t="s">
        <v>863</v>
      </c>
      <c r="H4" s="1400"/>
      <c r="I4" s="1394"/>
      <c r="J4" s="1393" t="s">
        <v>864</v>
      </c>
      <c r="K4" s="1400"/>
      <c r="L4" s="1394"/>
      <c r="M4" s="1393" t="s">
        <v>865</v>
      </c>
      <c r="N4" s="1400"/>
      <c r="O4" s="1394"/>
      <c r="P4" s="1393" t="s">
        <v>866</v>
      </c>
      <c r="Q4" s="1400"/>
      <c r="R4" s="1394"/>
      <c r="S4" s="1450"/>
    </row>
    <row r="5" spans="1:19" s="62" customFormat="1" ht="36.75" customHeight="1">
      <c r="A5" s="1390"/>
      <c r="B5" s="231" t="s">
        <v>850</v>
      </c>
      <c r="C5" s="231" t="s">
        <v>851</v>
      </c>
      <c r="D5" s="231" t="s">
        <v>867</v>
      </c>
      <c r="E5" s="1286" t="s">
        <v>851</v>
      </c>
      <c r="F5" s="1237" t="s">
        <v>852</v>
      </c>
      <c r="G5" s="231" t="s">
        <v>867</v>
      </c>
      <c r="H5" s="1286" t="s">
        <v>851</v>
      </c>
      <c r="I5" s="1237" t="s">
        <v>852</v>
      </c>
      <c r="J5" s="231" t="s">
        <v>867</v>
      </c>
      <c r="K5" s="1286" t="s">
        <v>851</v>
      </c>
      <c r="L5" s="1237" t="s">
        <v>852</v>
      </c>
      <c r="M5" s="231" t="s">
        <v>867</v>
      </c>
      <c r="N5" s="1286" t="s">
        <v>851</v>
      </c>
      <c r="O5" s="1237" t="s">
        <v>852</v>
      </c>
      <c r="P5" s="231" t="s">
        <v>867</v>
      </c>
      <c r="Q5" s="1286" t="s">
        <v>851</v>
      </c>
      <c r="R5" s="194" t="s">
        <v>852</v>
      </c>
      <c r="S5" s="1450"/>
    </row>
    <row r="6" spans="1:19" s="62" customFormat="1" ht="36.75" customHeight="1">
      <c r="A6" s="1440"/>
      <c r="B6" s="197" t="s">
        <v>853</v>
      </c>
      <c r="C6" s="197" t="s">
        <v>852</v>
      </c>
      <c r="D6" s="197" t="s">
        <v>853</v>
      </c>
      <c r="E6" s="197"/>
      <c r="F6" s="1287" t="s">
        <v>854</v>
      </c>
      <c r="G6" s="197" t="s">
        <v>853</v>
      </c>
      <c r="H6" s="197"/>
      <c r="I6" s="1287" t="s">
        <v>854</v>
      </c>
      <c r="J6" s="197" t="s">
        <v>853</v>
      </c>
      <c r="K6" s="197"/>
      <c r="L6" s="1287" t="s">
        <v>854</v>
      </c>
      <c r="M6" s="197" t="s">
        <v>853</v>
      </c>
      <c r="N6" s="197"/>
      <c r="O6" s="1287" t="s">
        <v>854</v>
      </c>
      <c r="P6" s="197" t="s">
        <v>853</v>
      </c>
      <c r="Q6" s="197"/>
      <c r="R6" s="1287" t="s">
        <v>854</v>
      </c>
      <c r="S6" s="1438"/>
    </row>
    <row r="7" spans="1:20" s="109" customFormat="1" ht="34.5" customHeight="1">
      <c r="A7" s="343" t="s">
        <v>1215</v>
      </c>
      <c r="B7" s="532">
        <f aca="true" t="shared" si="0" ref="B7:C9">SUM(D7,G7,J7,M7,P7)</f>
        <v>408</v>
      </c>
      <c r="C7" s="533">
        <f t="shared" si="0"/>
        <v>1791</v>
      </c>
      <c r="D7" s="64" t="s">
        <v>777</v>
      </c>
      <c r="E7" s="64" t="s">
        <v>777</v>
      </c>
      <c r="F7" s="64" t="s">
        <v>777</v>
      </c>
      <c r="G7" s="533" t="s">
        <v>777</v>
      </c>
      <c r="H7" s="533" t="s">
        <v>777</v>
      </c>
      <c r="I7" s="533" t="s">
        <v>777</v>
      </c>
      <c r="J7" s="64" t="s">
        <v>777</v>
      </c>
      <c r="K7" s="64" t="s">
        <v>777</v>
      </c>
      <c r="L7" s="64" t="s">
        <v>777</v>
      </c>
      <c r="M7" s="64" t="s">
        <v>777</v>
      </c>
      <c r="N7" s="64" t="s">
        <v>777</v>
      </c>
      <c r="O7" s="64" t="s">
        <v>777</v>
      </c>
      <c r="P7" s="533">
        <v>408</v>
      </c>
      <c r="Q7" s="533">
        <v>1791</v>
      </c>
      <c r="R7" s="972">
        <f>Q7/P7*100</f>
        <v>438.9705882352941</v>
      </c>
      <c r="S7" s="530" t="s">
        <v>871</v>
      </c>
      <c r="T7" s="138"/>
    </row>
    <row r="8" spans="1:19" s="133" customFormat="1" ht="34.5" customHeight="1">
      <c r="A8" s="386" t="s">
        <v>829</v>
      </c>
      <c r="B8" s="534">
        <v>2000</v>
      </c>
      <c r="C8" s="534">
        <v>10109.4</v>
      </c>
      <c r="D8" s="70" t="s">
        <v>712</v>
      </c>
      <c r="E8" s="70" t="s">
        <v>712</v>
      </c>
      <c r="F8" s="70" t="s">
        <v>712</v>
      </c>
      <c r="G8" s="535">
        <v>48</v>
      </c>
      <c r="H8" s="535">
        <v>173.7</v>
      </c>
      <c r="I8" s="535">
        <v>361.875</v>
      </c>
      <c r="J8" s="70" t="s">
        <v>712</v>
      </c>
      <c r="K8" s="70" t="s">
        <v>712</v>
      </c>
      <c r="L8" s="70" t="s">
        <v>712</v>
      </c>
      <c r="M8" s="70" t="s">
        <v>712</v>
      </c>
      <c r="N8" s="70" t="s">
        <v>712</v>
      </c>
      <c r="O8" s="70" t="s">
        <v>712</v>
      </c>
      <c r="P8" s="535">
        <v>1952</v>
      </c>
      <c r="Q8" s="535">
        <v>9935.7</v>
      </c>
      <c r="R8" s="973">
        <v>509.0010245901639</v>
      </c>
      <c r="S8" s="531" t="s">
        <v>872</v>
      </c>
    </row>
    <row r="9" spans="1:19" s="118" customFormat="1" ht="34.5" customHeight="1">
      <c r="A9" s="387" t="s">
        <v>1216</v>
      </c>
      <c r="B9" s="536">
        <f t="shared" si="0"/>
        <v>539</v>
      </c>
      <c r="C9" s="535">
        <f t="shared" si="0"/>
        <v>2016</v>
      </c>
      <c r="D9" s="70" t="s">
        <v>777</v>
      </c>
      <c r="E9" s="70" t="s">
        <v>777</v>
      </c>
      <c r="F9" s="70" t="s">
        <v>777</v>
      </c>
      <c r="G9" s="535" t="s">
        <v>777</v>
      </c>
      <c r="H9" s="535" t="s">
        <v>777</v>
      </c>
      <c r="I9" s="535" t="s">
        <v>777</v>
      </c>
      <c r="J9" s="70" t="s">
        <v>777</v>
      </c>
      <c r="K9" s="70" t="s">
        <v>777</v>
      </c>
      <c r="L9" s="70" t="s">
        <v>777</v>
      </c>
      <c r="M9" s="70" t="s">
        <v>777</v>
      </c>
      <c r="N9" s="70" t="s">
        <v>777</v>
      </c>
      <c r="O9" s="70" t="s">
        <v>777</v>
      </c>
      <c r="P9" s="535">
        <v>539</v>
      </c>
      <c r="Q9" s="535">
        <v>2016</v>
      </c>
      <c r="R9" s="973">
        <f>Q9/P9*100</f>
        <v>374.025974025974</v>
      </c>
      <c r="S9" s="531" t="s">
        <v>873</v>
      </c>
    </row>
    <row r="10" spans="1:19" s="133" customFormat="1" ht="34.5" customHeight="1">
      <c r="A10" s="386" t="s">
        <v>831</v>
      </c>
      <c r="B10" s="534">
        <v>2664</v>
      </c>
      <c r="C10" s="534">
        <v>10782</v>
      </c>
      <c r="D10" s="70" t="s">
        <v>712</v>
      </c>
      <c r="E10" s="70" t="s">
        <v>712</v>
      </c>
      <c r="F10" s="70" t="s">
        <v>712</v>
      </c>
      <c r="G10" s="535">
        <v>31</v>
      </c>
      <c r="H10" s="535">
        <v>128</v>
      </c>
      <c r="I10" s="535">
        <v>412.9032258064516</v>
      </c>
      <c r="J10" s="70" t="s">
        <v>712</v>
      </c>
      <c r="K10" s="70" t="s">
        <v>712</v>
      </c>
      <c r="L10" s="70" t="s">
        <v>712</v>
      </c>
      <c r="M10" s="70" t="s">
        <v>712</v>
      </c>
      <c r="N10" s="70" t="s">
        <v>712</v>
      </c>
      <c r="O10" s="70" t="s">
        <v>712</v>
      </c>
      <c r="P10" s="535">
        <v>2633</v>
      </c>
      <c r="Q10" s="535">
        <v>10654</v>
      </c>
      <c r="R10" s="973">
        <v>404.633497911128</v>
      </c>
      <c r="S10" s="531" t="s">
        <v>874</v>
      </c>
    </row>
    <row r="11" spans="1:19" s="118" customFormat="1" ht="34.5" customHeight="1">
      <c r="A11" s="387" t="s">
        <v>1217</v>
      </c>
      <c r="B11" s="536">
        <v>546</v>
      </c>
      <c r="C11" s="535">
        <v>1610</v>
      </c>
      <c r="D11" s="70" t="s">
        <v>712</v>
      </c>
      <c r="E11" s="70" t="s">
        <v>712</v>
      </c>
      <c r="F11" s="70" t="s">
        <v>712</v>
      </c>
      <c r="G11" s="535" t="s">
        <v>712</v>
      </c>
      <c r="H11" s="535" t="s">
        <v>712</v>
      </c>
      <c r="I11" s="535" t="s">
        <v>712</v>
      </c>
      <c r="J11" s="70" t="s">
        <v>712</v>
      </c>
      <c r="K11" s="70" t="s">
        <v>712</v>
      </c>
      <c r="L11" s="70" t="s">
        <v>712</v>
      </c>
      <c r="M11" s="70" t="s">
        <v>712</v>
      </c>
      <c r="N11" s="70" t="s">
        <v>712</v>
      </c>
      <c r="O11" s="70" t="s">
        <v>712</v>
      </c>
      <c r="P11" s="535">
        <v>546</v>
      </c>
      <c r="Q11" s="535">
        <v>1610</v>
      </c>
      <c r="R11" s="973">
        <v>295</v>
      </c>
      <c r="S11" s="531" t="s">
        <v>875</v>
      </c>
    </row>
    <row r="12" spans="1:19" s="133" customFormat="1" ht="34.5" customHeight="1">
      <c r="A12" s="386" t="s">
        <v>833</v>
      </c>
      <c r="B12" s="534">
        <v>2309</v>
      </c>
      <c r="C12" s="534">
        <v>8163</v>
      </c>
      <c r="D12" s="70" t="s">
        <v>712</v>
      </c>
      <c r="E12" s="70" t="s">
        <v>712</v>
      </c>
      <c r="F12" s="70" t="s">
        <v>712</v>
      </c>
      <c r="G12" s="535">
        <v>70</v>
      </c>
      <c r="H12" s="535">
        <v>315</v>
      </c>
      <c r="I12" s="535">
        <v>450</v>
      </c>
      <c r="J12" s="70" t="s">
        <v>712</v>
      </c>
      <c r="K12" s="70" t="s">
        <v>712</v>
      </c>
      <c r="L12" s="70" t="s">
        <v>712</v>
      </c>
      <c r="M12" s="70" t="s">
        <v>712</v>
      </c>
      <c r="N12" s="70" t="s">
        <v>712</v>
      </c>
      <c r="O12" s="70" t="s">
        <v>712</v>
      </c>
      <c r="P12" s="535">
        <v>2239</v>
      </c>
      <c r="Q12" s="535">
        <v>7848</v>
      </c>
      <c r="R12" s="973">
        <v>350.5136221527468</v>
      </c>
      <c r="S12" s="531" t="s">
        <v>876</v>
      </c>
    </row>
    <row r="13" spans="1:19" s="123" customFormat="1" ht="34.5" customHeight="1">
      <c r="A13" s="345" t="s">
        <v>1210</v>
      </c>
      <c r="B13" s="537">
        <v>450</v>
      </c>
      <c r="C13" s="524">
        <v>1515</v>
      </c>
      <c r="D13" s="73" t="s">
        <v>777</v>
      </c>
      <c r="E13" s="73" t="s">
        <v>777</v>
      </c>
      <c r="F13" s="73" t="s">
        <v>777</v>
      </c>
      <c r="G13" s="524" t="s">
        <v>777</v>
      </c>
      <c r="H13" s="524" t="s">
        <v>777</v>
      </c>
      <c r="I13" s="524" t="s">
        <v>777</v>
      </c>
      <c r="J13" s="73" t="s">
        <v>777</v>
      </c>
      <c r="K13" s="73" t="s">
        <v>777</v>
      </c>
      <c r="L13" s="73" t="s">
        <v>777</v>
      </c>
      <c r="M13" s="73" t="s">
        <v>777</v>
      </c>
      <c r="N13" s="73" t="s">
        <v>777</v>
      </c>
      <c r="O13" s="73" t="s">
        <v>777</v>
      </c>
      <c r="P13" s="524">
        <v>450</v>
      </c>
      <c r="Q13" s="524">
        <v>1515</v>
      </c>
      <c r="R13" s="496">
        <v>337</v>
      </c>
      <c r="S13" s="531" t="s">
        <v>877</v>
      </c>
    </row>
    <row r="14" spans="1:19" s="134" customFormat="1" ht="34.5" customHeight="1">
      <c r="A14" s="344" t="s">
        <v>1374</v>
      </c>
      <c r="B14" s="525">
        <v>1643</v>
      </c>
      <c r="C14" s="525">
        <v>5669</v>
      </c>
      <c r="D14" s="64" t="s">
        <v>712</v>
      </c>
      <c r="E14" s="64" t="s">
        <v>712</v>
      </c>
      <c r="F14" s="64" t="s">
        <v>712</v>
      </c>
      <c r="G14" s="533">
        <v>25</v>
      </c>
      <c r="H14" s="533">
        <v>71</v>
      </c>
      <c r="I14" s="533">
        <v>284</v>
      </c>
      <c r="J14" s="64" t="s">
        <v>712</v>
      </c>
      <c r="K14" s="64" t="s">
        <v>712</v>
      </c>
      <c r="L14" s="64" t="s">
        <v>712</v>
      </c>
      <c r="M14" s="64" t="s">
        <v>712</v>
      </c>
      <c r="N14" s="64" t="s">
        <v>712</v>
      </c>
      <c r="O14" s="64" t="s">
        <v>712</v>
      </c>
      <c r="P14" s="533">
        <v>1618</v>
      </c>
      <c r="Q14" s="533">
        <v>5598</v>
      </c>
      <c r="R14" s="972">
        <v>346</v>
      </c>
      <c r="S14" s="531" t="s">
        <v>878</v>
      </c>
    </row>
    <row r="15" spans="1:19" s="123" customFormat="1" ht="34.5" customHeight="1">
      <c r="A15" s="135" t="s">
        <v>778</v>
      </c>
      <c r="B15" s="537">
        <v>2057</v>
      </c>
      <c r="C15" s="524">
        <v>7793</v>
      </c>
      <c r="D15" s="73" t="s">
        <v>777</v>
      </c>
      <c r="E15" s="73" t="s">
        <v>777</v>
      </c>
      <c r="F15" s="73" t="s">
        <v>777</v>
      </c>
      <c r="G15" s="524">
        <v>25</v>
      </c>
      <c r="H15" s="524">
        <v>78</v>
      </c>
      <c r="I15" s="524">
        <v>312</v>
      </c>
      <c r="J15" s="73" t="s">
        <v>777</v>
      </c>
      <c r="K15" s="73" t="s">
        <v>777</v>
      </c>
      <c r="L15" s="73" t="s">
        <v>777</v>
      </c>
      <c r="M15" s="73" t="s">
        <v>777</v>
      </c>
      <c r="N15" s="73" t="s">
        <v>777</v>
      </c>
      <c r="O15" s="73" t="s">
        <v>777</v>
      </c>
      <c r="P15" s="524">
        <v>2032</v>
      </c>
      <c r="Q15" s="524">
        <v>7715</v>
      </c>
      <c r="R15" s="496">
        <v>380</v>
      </c>
      <c r="S15" s="136" t="s">
        <v>778</v>
      </c>
    </row>
    <row r="16" spans="1:19" s="109" customFormat="1" ht="34.5" customHeight="1">
      <c r="A16" s="334" t="s">
        <v>779</v>
      </c>
      <c r="B16" s="527">
        <f>SUM(D16,G16,J16,M16,P16)</f>
        <v>1759</v>
      </c>
      <c r="C16" s="527">
        <f>SUM(E16,H16,K16,N16,Q16)</f>
        <v>7257</v>
      </c>
      <c r="D16" s="971" t="s">
        <v>777</v>
      </c>
      <c r="E16" s="971" t="s">
        <v>777</v>
      </c>
      <c r="F16" s="971" t="s">
        <v>777</v>
      </c>
      <c r="G16" s="527">
        <v>25</v>
      </c>
      <c r="H16" s="527">
        <v>78</v>
      </c>
      <c r="I16" s="527">
        <v>312</v>
      </c>
      <c r="J16" s="971" t="s">
        <v>777</v>
      </c>
      <c r="K16" s="971" t="s">
        <v>777</v>
      </c>
      <c r="L16" s="971" t="s">
        <v>777</v>
      </c>
      <c r="M16" s="971" t="s">
        <v>777</v>
      </c>
      <c r="N16" s="971" t="s">
        <v>777</v>
      </c>
      <c r="O16" s="971" t="s">
        <v>777</v>
      </c>
      <c r="P16" s="527">
        <v>1734</v>
      </c>
      <c r="Q16" s="527">
        <v>7179</v>
      </c>
      <c r="R16" s="974">
        <v>414</v>
      </c>
      <c r="S16" s="336" t="s">
        <v>779</v>
      </c>
    </row>
    <row r="17" spans="1:19" s="29" customFormat="1" ht="15.75" customHeight="1">
      <c r="A17" s="20" t="s">
        <v>788</v>
      </c>
      <c r="B17" s="39"/>
      <c r="C17" s="39"/>
      <c r="D17" s="39"/>
      <c r="E17" s="1395" t="s">
        <v>803</v>
      </c>
      <c r="F17" s="1395"/>
      <c r="G17" s="1395"/>
      <c r="H17" s="1395"/>
      <c r="I17" s="1395"/>
      <c r="J17" s="1395"/>
      <c r="K17" s="1395"/>
      <c r="L17" s="1395"/>
      <c r="M17" s="1395"/>
      <c r="N17" s="1395"/>
      <c r="O17" s="1395"/>
      <c r="P17" s="1395"/>
      <c r="Q17" s="1395"/>
      <c r="R17" s="1395"/>
      <c r="S17" s="1395"/>
    </row>
    <row r="18" s="29" customFormat="1" ht="15.75" customHeight="1">
      <c r="A18" s="140" t="s">
        <v>868</v>
      </c>
    </row>
    <row r="19" s="18" customFormat="1" ht="13.5"/>
    <row r="20" spans="1:70" s="104" customFormat="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1:70" s="104" customFormat="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</row>
    <row r="22" spans="1:70" s="104" customFormat="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</row>
    <row r="23" spans="1:70" s="104" customFormat="1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</row>
    <row r="24" spans="1:70" s="104" customFormat="1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</row>
    <row r="25" spans="1:70" s="104" customFormat="1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</row>
    <row r="26" spans="1:70" s="104" customFormat="1" ht="12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</row>
    <row r="27" spans="1:70" s="104" customFormat="1" ht="12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</row>
    <row r="28" spans="1:70" s="104" customFormat="1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</row>
    <row r="29" spans="1:70" s="104" customFormat="1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</row>
    <row r="30" spans="1:70" s="104" customFormat="1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</row>
  </sheetData>
  <mergeCells count="16">
    <mergeCell ref="P4:R4"/>
    <mergeCell ref="E17:S17"/>
    <mergeCell ref="D4:F4"/>
    <mergeCell ref="G4:I4"/>
    <mergeCell ref="J4:L4"/>
    <mergeCell ref="M4:O4"/>
    <mergeCell ref="A1:S1"/>
    <mergeCell ref="A3:A6"/>
    <mergeCell ref="B3:C3"/>
    <mergeCell ref="D3:F3"/>
    <mergeCell ref="G3:I3"/>
    <mergeCell ref="J3:L3"/>
    <mergeCell ref="M3:O3"/>
    <mergeCell ref="P3:R3"/>
    <mergeCell ref="S3:S6"/>
    <mergeCell ref="B4:C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2007-12-28T07:16:39Z</cp:lastPrinted>
  <dcterms:created xsi:type="dcterms:W3CDTF">2007-11-12T02:22:52Z</dcterms:created>
  <dcterms:modified xsi:type="dcterms:W3CDTF">2008-02-12T02:47:15Z</dcterms:modified>
  <cp:category/>
  <cp:version/>
  <cp:contentType/>
  <cp:contentStatus/>
</cp:coreProperties>
</file>