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75" windowWidth="14820" windowHeight="8550" tabRatio="660" activeTab="2"/>
  </bookViews>
  <sheets>
    <sheet name="1.경제활동인구 총괄" sheetId="1" r:id="rId1"/>
    <sheet name="2.연령별 취업자" sheetId="2" r:id="rId2"/>
    <sheet name="3.교육정도별 취업자" sheetId="3" r:id="rId3"/>
    <sheet name="4.산업별 취업자" sheetId="4" r:id="rId4"/>
    <sheet name="5.직업별 취업자" sheetId="5" r:id="rId5"/>
    <sheet name="6.노동조합" sheetId="6" r:id="rId6"/>
    <sheet name="7.시별 노동조합" sheetId="7" r:id="rId7"/>
    <sheet name="8.산업연맹별 노동조합(1)" sheetId="8" r:id="rId8"/>
    <sheet name="8.산업연맹별 노동조합(2)" sheetId="9" r:id="rId9"/>
  </sheets>
  <definedNames>
    <definedName name="_xlnm.Print_Area" localSheetId="0">'1.경제활동인구 총괄'!$A$1:$L$22</definedName>
    <definedName name="_xlnm.Print_Area" localSheetId="2">'3.교육정도별 취업자'!$A$1:$G$29</definedName>
    <definedName name="_xlnm.Print_Area" localSheetId="7">'8.산업연맹별 노동조합(1)'!$A$1:$R$28</definedName>
  </definedNames>
  <calcPr fullCalcOnLoad="1"/>
</workbook>
</file>

<file path=xl/sharedStrings.xml><?xml version="1.0" encoding="utf-8"?>
<sst xmlns="http://schemas.openxmlformats.org/spreadsheetml/2006/main" count="1023" uniqueCount="323">
  <si>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</si>
  <si>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thousand persons)</t>
  </si>
  <si>
    <t>Others</t>
  </si>
  <si>
    <t>2 0 0 1</t>
  </si>
  <si>
    <t>2 0 0 2</t>
  </si>
  <si>
    <t>2 0 0 3</t>
  </si>
  <si>
    <t>2 0 0 4</t>
  </si>
  <si>
    <t>2 0 0 5</t>
  </si>
  <si>
    <t>2 0 0 6</t>
  </si>
  <si>
    <r>
      <t xml:space="preserve">2. </t>
    </r>
    <r>
      <rPr>
        <b/>
        <sz val="18"/>
        <rFont val="굴림"/>
        <family val="3"/>
      </rPr>
      <t>연령별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Age Group</t>
    </r>
  </si>
  <si>
    <t xml:space="preserve">        (Unit : thousand persons)</t>
  </si>
  <si>
    <t>합계</t>
  </si>
  <si>
    <r>
      <t>15 ~ 19</t>
    </r>
    <r>
      <rPr>
        <sz val="10"/>
        <rFont val="굴림"/>
        <family val="3"/>
      </rPr>
      <t>세</t>
    </r>
  </si>
  <si>
    <r>
      <t>20 ~ 24</t>
    </r>
    <r>
      <rPr>
        <sz val="10"/>
        <rFont val="굴림"/>
        <family val="3"/>
      </rPr>
      <t>세</t>
    </r>
  </si>
  <si>
    <r>
      <t>25 ~29</t>
    </r>
    <r>
      <rPr>
        <sz val="10"/>
        <rFont val="굴림"/>
        <family val="3"/>
      </rPr>
      <t>세</t>
    </r>
  </si>
  <si>
    <r>
      <t xml:space="preserve">30 ~34 </t>
    </r>
    <r>
      <rPr>
        <sz val="10"/>
        <rFont val="굴림"/>
        <family val="3"/>
      </rPr>
      <t>세</t>
    </r>
  </si>
  <si>
    <r>
      <t xml:space="preserve">35 ~ 39 </t>
    </r>
    <r>
      <rPr>
        <sz val="10"/>
        <rFont val="굴림"/>
        <family val="3"/>
      </rPr>
      <t>세</t>
    </r>
  </si>
  <si>
    <r>
      <t>40 ~ 44</t>
    </r>
    <r>
      <rPr>
        <sz val="10"/>
        <rFont val="굴림"/>
        <family val="3"/>
      </rPr>
      <t>세</t>
    </r>
  </si>
  <si>
    <r>
      <t xml:space="preserve">45 ~49 </t>
    </r>
    <r>
      <rPr>
        <sz val="10"/>
        <rFont val="굴림"/>
        <family val="3"/>
      </rPr>
      <t>세</t>
    </r>
  </si>
  <si>
    <r>
      <t>50 ~54</t>
    </r>
    <r>
      <rPr>
        <sz val="10"/>
        <rFont val="굴림"/>
        <family val="3"/>
      </rPr>
      <t>세</t>
    </r>
  </si>
  <si>
    <r>
      <t>55 ~ 59</t>
    </r>
    <r>
      <rPr>
        <sz val="10"/>
        <rFont val="굴림"/>
        <family val="3"/>
      </rPr>
      <t>세</t>
    </r>
  </si>
  <si>
    <r>
      <t>60 ~64</t>
    </r>
    <r>
      <rPr>
        <sz val="10"/>
        <rFont val="굴림"/>
        <family val="3"/>
      </rPr>
      <t>세</t>
    </r>
  </si>
  <si>
    <r>
      <t>65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</si>
  <si>
    <t>years old &amp;</t>
  </si>
  <si>
    <t>Total</t>
  </si>
  <si>
    <t>years old</t>
  </si>
  <si>
    <t>years old</t>
  </si>
  <si>
    <t>over</t>
  </si>
  <si>
    <t>합    계</t>
  </si>
  <si>
    <t>남    자</t>
  </si>
  <si>
    <t>Male</t>
  </si>
  <si>
    <t>여    자</t>
  </si>
  <si>
    <t>Female</t>
  </si>
  <si>
    <r>
      <t>합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계</t>
    </r>
  </si>
  <si>
    <r>
      <t>초등학교졸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이하</t>
    </r>
  </si>
  <si>
    <r>
      <t>중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</si>
  <si>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t>고</t>
    </r>
    <r>
      <rPr>
        <sz val="10"/>
        <rFont val="Arial"/>
        <family val="2"/>
      </rPr>
      <t xml:space="preserve">      </t>
    </r>
    <r>
      <rPr>
        <sz val="10"/>
        <rFont val="굴림"/>
        <family val="3"/>
      </rPr>
      <t>졸</t>
    </r>
  </si>
  <si>
    <r>
      <t>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상</t>
    </r>
  </si>
  <si>
    <t>Elementary school</t>
  </si>
  <si>
    <t>College /</t>
  </si>
  <si>
    <t>or lower</t>
  </si>
  <si>
    <t>Middle school</t>
  </si>
  <si>
    <t>High school</t>
  </si>
  <si>
    <t>Uni. Or higher</t>
  </si>
  <si>
    <t>합      계</t>
  </si>
  <si>
    <t>남      자</t>
  </si>
  <si>
    <t>여      자</t>
  </si>
  <si>
    <r>
      <t xml:space="preserve">4. </t>
    </r>
    <r>
      <rPr>
        <b/>
        <sz val="18"/>
        <rFont val="굴림"/>
        <family val="3"/>
      </rPr>
      <t>산업별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   Employed Persons by Industry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</si>
  <si>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 xml:space="preserve">, %) </t>
    </r>
  </si>
  <si>
    <t>(Unit : thousand persons, %)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</si>
  <si>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</si>
  <si>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t>농림어업</t>
  </si>
  <si>
    <r>
      <t>광업</t>
    </r>
    <r>
      <rPr>
        <sz val="10"/>
        <rFont val="Arial"/>
        <family val="2"/>
      </rPr>
      <t>·</t>
    </r>
    <r>
      <rPr>
        <sz val="10"/>
        <rFont val="굴림"/>
        <family val="3"/>
      </rPr>
      <t>제조업</t>
    </r>
    <r>
      <rPr>
        <sz val="10"/>
        <rFont val="Arial"/>
        <family val="2"/>
      </rPr>
      <t xml:space="preserve">    
Mining and manufacturing</t>
    </r>
  </si>
  <si>
    <r>
      <t>사회간접자본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기타사업서비스업
</t>
    </r>
    <r>
      <rPr>
        <sz val="10"/>
        <rFont val="Arial"/>
        <family val="2"/>
      </rPr>
      <t>Social overhead capital &amp; other services</t>
    </r>
  </si>
  <si>
    <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</si>
  <si>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</si>
  <si>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r>
      <t>도소매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음식숙박업</t>
    </r>
  </si>
  <si>
    <r>
      <t>전기</t>
    </r>
    <r>
      <rPr>
        <sz val="10"/>
        <rFont val="Arial"/>
        <family val="2"/>
      </rPr>
      <t>·</t>
    </r>
    <r>
      <rPr>
        <sz val="10"/>
        <rFont val="굴림"/>
        <family val="3"/>
      </rPr>
      <t>운수
창고</t>
    </r>
    <r>
      <rPr>
        <sz val="10"/>
        <rFont val="Arial"/>
        <family val="2"/>
      </rPr>
      <t>·</t>
    </r>
    <r>
      <rPr>
        <sz val="10"/>
        <rFont val="굴림"/>
        <family val="3"/>
      </rPr>
      <t>금융</t>
    </r>
  </si>
  <si>
    <r>
      <t>사업</t>
    </r>
    <r>
      <rPr>
        <sz val="10"/>
        <rFont val="Arial"/>
        <family val="2"/>
      </rPr>
      <t>·</t>
    </r>
    <r>
      <rPr>
        <sz val="10"/>
        <rFont val="굴림"/>
        <family val="3"/>
      </rPr>
      <t>개인</t>
    </r>
    <r>
      <rPr>
        <sz val="10"/>
        <rFont val="Arial"/>
        <family val="2"/>
      </rPr>
      <t xml:space="preserve">·
</t>
    </r>
    <r>
      <rPr>
        <sz val="10"/>
        <rFont val="굴림"/>
        <family val="3"/>
      </rPr>
      <t>공공서비스
및 기타</t>
    </r>
  </si>
  <si>
    <t>구성비</t>
  </si>
  <si>
    <t>Agriculture,</t>
  </si>
  <si>
    <t/>
  </si>
  <si>
    <t>Wholesale &amp;</t>
  </si>
  <si>
    <t>Electricity,</t>
  </si>
  <si>
    <t>Business,</t>
  </si>
  <si>
    <t>forestry,</t>
  </si>
  <si>
    <t>Manufac-</t>
  </si>
  <si>
    <t>Constru-</t>
  </si>
  <si>
    <t>Retail trade,
Restaurant</t>
  </si>
  <si>
    <t>transport,</t>
  </si>
  <si>
    <t>Personal,
public 
service</t>
  </si>
  <si>
    <t>Compo
sition</t>
  </si>
  <si>
    <t>and fishing</t>
  </si>
  <si>
    <t>turing</t>
  </si>
  <si>
    <t>ction</t>
  </si>
  <si>
    <t>&amp; hotels</t>
  </si>
  <si>
    <t>storage
finance</t>
  </si>
  <si>
    <t>&amp; other</t>
  </si>
  <si>
    <t>전문가</t>
  </si>
  <si>
    <t>사무종사자</t>
  </si>
  <si>
    <t>서비스종사자</t>
  </si>
  <si>
    <t>Legislators,</t>
  </si>
  <si>
    <t>Techni-</t>
  </si>
  <si>
    <t xml:space="preserve">senior </t>
  </si>
  <si>
    <t>cians and</t>
  </si>
  <si>
    <t>Compo-</t>
  </si>
  <si>
    <t>offical</t>
  </si>
  <si>
    <t>associate</t>
  </si>
  <si>
    <t>Service</t>
  </si>
  <si>
    <t>sition</t>
  </si>
  <si>
    <t>and managers</t>
  </si>
  <si>
    <t>Clerks</t>
  </si>
  <si>
    <t>workers</t>
  </si>
  <si>
    <t xml:space="preserve"> </t>
  </si>
  <si>
    <t>판매종사자</t>
  </si>
  <si>
    <r>
      <t>농업</t>
    </r>
    <r>
      <rPr>
        <sz val="10"/>
        <rFont val="Arial"/>
        <family val="2"/>
      </rPr>
      <t>,</t>
    </r>
    <r>
      <rPr>
        <sz val="10"/>
        <rFont val="굴림"/>
        <family val="3"/>
      </rPr>
      <t>임업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어업숙련종사자</t>
    </r>
  </si>
  <si>
    <r>
      <t>기능원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관련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기능종사자</t>
    </r>
  </si>
  <si>
    <r>
      <t>장치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기계조작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
</t>
    </r>
    <r>
      <rPr>
        <sz val="10"/>
        <rFont val="굴림"/>
        <family val="3"/>
      </rPr>
      <t>조립종사자</t>
    </r>
  </si>
  <si>
    <t xml:space="preserve">Skilled </t>
  </si>
  <si>
    <t>Craft and</t>
  </si>
  <si>
    <t>Plant and</t>
  </si>
  <si>
    <t>agricultural</t>
  </si>
  <si>
    <t>related</t>
  </si>
  <si>
    <t>machine</t>
  </si>
  <si>
    <t>Sale</t>
  </si>
  <si>
    <t>forestry and</t>
  </si>
  <si>
    <t>trades</t>
  </si>
  <si>
    <t>operators and</t>
  </si>
  <si>
    <t>Elementary</t>
  </si>
  <si>
    <t>fishery workers</t>
  </si>
  <si>
    <t>assemblers</t>
  </si>
  <si>
    <t>occupations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</si>
  <si>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</si>
  <si>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establishment, person)</t>
  </si>
  <si>
    <t>계</t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</si>
  <si>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위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합</t>
    </r>
  </si>
  <si>
    <r>
      <t>지부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또는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분회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</t>
    </r>
  </si>
  <si>
    <t>Unit  unions</t>
  </si>
  <si>
    <t>Chapters and Branches</t>
  </si>
  <si>
    <t>조합수</t>
  </si>
  <si>
    <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</si>
  <si>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No. of union members</t>
  </si>
  <si>
    <t>Number of</t>
  </si>
  <si>
    <t>남</t>
  </si>
  <si>
    <t>여</t>
  </si>
  <si>
    <t>unions</t>
  </si>
  <si>
    <r>
      <t>택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시</t>
    </r>
  </si>
  <si>
    <t>Taxi</t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</si>
  <si>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차</t>
    </r>
  </si>
  <si>
    <r>
      <t>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합</t>
    </r>
  </si>
  <si>
    <t>United</t>
  </si>
  <si>
    <r>
      <t>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광</t>
    </r>
  </si>
  <si>
    <t>Tourism</t>
  </si>
  <si>
    <r>
      <t>화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학</t>
    </r>
  </si>
  <si>
    <t>Chemicals</t>
  </si>
  <si>
    <r>
      <t>언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론</t>
    </r>
  </si>
  <si>
    <t>Press</t>
  </si>
  <si>
    <r>
      <t>선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</si>
  <si>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t>Shipping</t>
  </si>
  <si>
    <t>Marine Transport</t>
  </si>
  <si>
    <t>Metal Industry</t>
  </si>
  <si>
    <t>Hospital</t>
  </si>
  <si>
    <t>Clerical</t>
  </si>
  <si>
    <t>공공서비스</t>
  </si>
  <si>
    <t>Public Service</t>
  </si>
  <si>
    <t>민간서비스</t>
  </si>
  <si>
    <t>Private Service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</si>
  <si>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</si>
  <si>
    <r>
      <t xml:space="preserve">7. </t>
    </r>
    <r>
      <rPr>
        <b/>
        <sz val="18"/>
        <rFont val="굴림"/>
        <family val="3"/>
      </rPr>
      <t>시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 Labor Unions by Si</t>
    </r>
  </si>
  <si>
    <t>Number</t>
  </si>
  <si>
    <t>of</t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</si>
  <si>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 xml:space="preserve">                 Labor Unions by Industrial Federation</t>
    </r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</si>
  <si>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 xml:space="preserve">계
</t>
    </r>
    <r>
      <rPr>
        <sz val="10"/>
        <rFont val="Arial"/>
        <family val="2"/>
      </rPr>
      <t>Total</t>
    </r>
  </si>
  <si>
    <r>
      <t>섬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유
</t>
    </r>
    <r>
      <rPr>
        <sz val="10"/>
        <rFont val="Arial"/>
        <family val="2"/>
      </rPr>
      <t>Textile</t>
    </r>
  </si>
  <si>
    <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산
</t>
    </r>
    <r>
      <rPr>
        <sz val="10"/>
        <rFont val="Arial"/>
        <family val="2"/>
      </rPr>
      <t>Mine</t>
    </r>
  </si>
  <si>
    <r>
      <t xml:space="preserve">외국기관
</t>
    </r>
    <r>
      <rPr>
        <sz val="10"/>
        <rFont val="Arial"/>
        <family val="2"/>
      </rPr>
      <t>Foreign organization</t>
    </r>
  </si>
  <si>
    <r>
      <t>통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신
</t>
    </r>
    <r>
      <rPr>
        <sz val="10"/>
        <rFont val="Arial"/>
        <family val="2"/>
      </rPr>
      <t>Communications</t>
    </r>
  </si>
  <si>
    <r>
      <t>항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운
</t>
    </r>
    <r>
      <rPr>
        <sz val="10"/>
        <rFont val="Arial"/>
        <family val="2"/>
      </rPr>
      <t>Marine transport</t>
    </r>
  </si>
  <si>
    <r>
      <t>금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융
</t>
    </r>
    <r>
      <rPr>
        <sz val="10"/>
        <rFont val="Arial"/>
        <family val="2"/>
      </rPr>
      <t>Banking and finance</t>
    </r>
  </si>
  <si>
    <r>
      <t>화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Chemicals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</si>
  <si>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</si>
  <si>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r>
      <t xml:space="preserve">8.  </t>
    </r>
    <r>
      <rPr>
        <b/>
        <sz val="18"/>
        <rFont val="굴림"/>
        <family val="3"/>
      </rPr>
      <t>산업연맹별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노동조합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Labor Unions by Industrial Federation(Cont'd)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</si>
  <si>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)</t>
    </r>
  </si>
  <si>
    <t>(Unit : thousand persons)</t>
  </si>
  <si>
    <r>
      <t>15</t>
    </r>
    <r>
      <rPr>
        <sz val="10"/>
        <rFont val="굴림"/>
        <family val="3"/>
      </rPr>
      <t>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인구</t>
    </r>
    <r>
      <rPr>
        <sz val="10"/>
        <rFont val="Arial"/>
        <family val="2"/>
      </rPr>
      <t xml:space="preserve">                 Population 15 years old and over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</si>
  <si>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</si>
  <si>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률</t>
    </r>
  </si>
  <si>
    <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Economically  active  population</t>
    </r>
  </si>
  <si>
    <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구
</t>
    </r>
    <r>
      <rPr>
        <sz val="10"/>
        <rFont val="Arial"/>
        <family val="2"/>
      </rPr>
      <t>Not  economically  active  population</t>
    </r>
  </si>
  <si>
    <r>
      <t>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율</t>
    </r>
    <r>
      <rPr>
        <sz val="10"/>
        <rFont val="Arial"/>
        <family val="2"/>
      </rPr>
      <t>(%)</t>
    </r>
  </si>
  <si>
    <t>(%)</t>
  </si>
  <si>
    <r>
      <t>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</si>
  <si>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실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자</t>
    </r>
  </si>
  <si>
    <r>
      <t>가사</t>
    </r>
    <r>
      <rPr>
        <sz val="10"/>
        <rFont val="Arial"/>
        <family val="2"/>
      </rPr>
      <t>·</t>
    </r>
    <r>
      <rPr>
        <sz val="10"/>
        <rFont val="굴림"/>
        <family val="3"/>
      </rPr>
      <t>육아</t>
    </r>
    <r>
      <rPr>
        <sz val="10"/>
        <rFont val="Arial"/>
        <family val="2"/>
      </rPr>
      <t xml:space="preserve"> </t>
    </r>
  </si>
  <si>
    <r>
      <t>통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학</t>
    </r>
    <r>
      <rPr>
        <sz val="10"/>
        <rFont val="Arial"/>
        <family val="2"/>
      </rPr>
      <t xml:space="preserve"> 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</si>
  <si>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타</t>
    </r>
    <r>
      <rPr>
        <sz val="10"/>
        <rFont val="Arial"/>
        <family val="2"/>
      </rPr>
      <t>1)</t>
    </r>
  </si>
  <si>
    <t>Economic</t>
  </si>
  <si>
    <t>Housekeeping &amp;</t>
  </si>
  <si>
    <t>Attending</t>
  </si>
  <si>
    <t>participation</t>
  </si>
  <si>
    <t>Unemployment</t>
  </si>
  <si>
    <t>Employed</t>
  </si>
  <si>
    <t>Unemployed</t>
  </si>
  <si>
    <t>caring for child</t>
  </si>
  <si>
    <t>school</t>
  </si>
  <si>
    <t>Others</t>
  </si>
  <si>
    <t>rate</t>
  </si>
  <si>
    <t>2 0 0 5</t>
  </si>
  <si>
    <t>2 0 0 6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</si>
  <si>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</si>
  <si>
    <t>2 0 0 5</t>
  </si>
  <si>
    <t>…</t>
  </si>
  <si>
    <t>­</t>
  </si>
  <si>
    <t>…</t>
  </si>
  <si>
    <t>­</t>
  </si>
  <si>
    <r>
      <t>금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 
Metal </t>
    </r>
  </si>
  <si>
    <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합
</t>
    </r>
    <r>
      <rPr>
        <sz val="10"/>
        <rFont val="Arial"/>
        <family val="2"/>
      </rPr>
      <t>United</t>
    </r>
  </si>
  <si>
    <r>
      <t>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판
</t>
    </r>
    <r>
      <rPr>
        <sz val="10"/>
        <rFont val="Arial"/>
        <family val="2"/>
      </rPr>
      <t>Printing</t>
    </r>
  </si>
  <si>
    <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차
</t>
    </r>
    <r>
      <rPr>
        <sz val="10"/>
        <rFont val="Arial"/>
        <family val="2"/>
      </rPr>
      <t xml:space="preserve">Automobile </t>
    </r>
  </si>
  <si>
    <r>
      <t>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광
</t>
    </r>
    <r>
      <rPr>
        <sz val="10"/>
        <rFont val="Arial"/>
        <family val="2"/>
      </rPr>
      <t>Tourism</t>
    </r>
  </si>
  <si>
    <r>
      <t>택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시
</t>
    </r>
    <r>
      <rPr>
        <sz val="10"/>
        <rFont val="Arial"/>
        <family val="2"/>
      </rPr>
      <t>Taxi</t>
    </r>
  </si>
  <si>
    <r>
      <t>고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Rubber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</si>
  <si>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</si>
  <si>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</si>
  <si>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t>…</t>
  </si>
  <si>
    <t>-</t>
  </si>
  <si>
    <t>­</t>
  </si>
  <si>
    <t>­</t>
  </si>
  <si>
    <r>
      <t>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도
</t>
    </r>
    <r>
      <rPr>
        <sz val="10"/>
        <rFont val="Arial"/>
        <family val="2"/>
      </rPr>
      <t>Urban train</t>
    </r>
  </si>
  <si>
    <r>
      <t xml:space="preserve">공공서비스
</t>
    </r>
    <r>
      <rPr>
        <sz val="10"/>
        <rFont val="Arial"/>
        <family val="2"/>
      </rPr>
      <t>Public service</t>
    </r>
  </si>
  <si>
    <r>
      <t>상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업
</t>
    </r>
    <r>
      <rPr>
        <sz val="10"/>
        <rFont val="Arial"/>
        <family val="2"/>
      </rPr>
      <t>Commerce</t>
    </r>
  </si>
  <si>
    <r>
      <t>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파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트
</t>
    </r>
    <r>
      <rPr>
        <sz val="10"/>
        <rFont val="Arial"/>
        <family val="2"/>
      </rPr>
      <t>Apartment</t>
    </r>
  </si>
  <si>
    <r>
      <t>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타
</t>
    </r>
    <r>
      <rPr>
        <sz val="10"/>
        <rFont val="Arial"/>
        <family val="2"/>
      </rPr>
      <t>Others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</si>
  <si>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</si>
  <si>
    <t>Source : Jeju Special Self-Governing Province Economic Policy Division</t>
  </si>
  <si>
    <t>Source : Jeju Special Self-Governing Province Economic Policy Division,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</si>
  <si>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행정시에서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관리하는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노동조합수임</t>
    </r>
  </si>
  <si>
    <r>
      <t>사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무
</t>
    </r>
    <r>
      <rPr>
        <sz val="10"/>
        <rFont val="Arial"/>
        <family val="2"/>
      </rPr>
      <t>Clerical</t>
    </r>
  </si>
  <si>
    <r>
      <t>언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론
</t>
    </r>
    <r>
      <rPr>
        <sz val="10"/>
        <rFont val="Arial"/>
        <family val="2"/>
      </rPr>
      <t>Press</t>
    </r>
  </si>
  <si>
    <r>
      <t>병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Hospital</t>
    </r>
  </si>
  <si>
    <r>
      <t>대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학
</t>
    </r>
    <r>
      <rPr>
        <sz val="10"/>
        <rFont val="Arial"/>
        <family val="2"/>
      </rPr>
      <t>University</t>
    </r>
  </si>
  <si>
    <r>
      <t>건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 xml:space="preserve">설
</t>
    </r>
    <r>
      <rPr>
        <sz val="10"/>
        <rFont val="Arial"/>
        <family val="2"/>
      </rPr>
      <t>Construction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</si>
  <si>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취업자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실업자의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경제활동인구의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</si>
  <si>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     1) </t>
    </r>
    <r>
      <rPr>
        <sz val="10"/>
        <rFont val="굴림"/>
        <family val="3"/>
      </rPr>
      <t>기타는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연소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연로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불구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등임</t>
    </r>
  </si>
  <si>
    <r>
      <t xml:space="preserve">        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</si>
  <si>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</si>
  <si>
    <r>
      <t>Y</t>
    </r>
    <r>
      <rPr>
        <sz val="10"/>
        <rFont val="Arial"/>
        <family val="2"/>
      </rPr>
      <t>ear &amp;</t>
    </r>
  </si>
  <si>
    <r>
      <t>Q</t>
    </r>
    <r>
      <rPr>
        <sz val="10"/>
        <rFont val="Arial"/>
        <family val="2"/>
      </rPr>
      <t>uartly</t>
    </r>
  </si>
  <si>
    <t>연별</t>
  </si>
  <si>
    <r>
      <t>Y</t>
    </r>
    <r>
      <rPr>
        <sz val="10"/>
        <rFont val="Arial"/>
        <family val="2"/>
      </rPr>
      <t>ear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</si>
  <si>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연령별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</si>
  <si>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t>연별</t>
  </si>
  <si>
    <r>
      <t xml:space="preserve">         2) 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</si>
  <si>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분기별</t>
  </si>
  <si>
    <r>
      <t>Y</t>
    </r>
    <r>
      <rPr>
        <sz val="10"/>
        <rFont val="Arial"/>
        <family val="2"/>
      </rPr>
      <t xml:space="preserve">ear </t>
    </r>
  </si>
  <si>
    <t>&amp;</t>
  </si>
  <si>
    <t>Profess
-ionals</t>
  </si>
  <si>
    <t>조합별</t>
  </si>
  <si>
    <r>
      <t>U</t>
    </r>
    <r>
      <rPr>
        <sz val="10"/>
        <rFont val="Arial"/>
        <family val="2"/>
      </rPr>
      <t>nions</t>
    </r>
  </si>
  <si>
    <r>
      <t>자료</t>
    </r>
    <r>
      <rPr>
        <sz val="9"/>
        <rFont val="Arial"/>
        <family val="2"/>
      </rPr>
      <t xml:space="preserve"> : </t>
    </r>
    <r>
      <rPr>
        <sz val="9"/>
        <rFont val="굴림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경제정책과</t>
    </r>
  </si>
  <si>
    <t>Source : Jeju Special Self-Governing Province Economic Policy Div.</t>
  </si>
  <si>
    <r>
      <t xml:space="preserve">   </t>
    </r>
    <r>
      <rPr>
        <sz val="9"/>
        <rFont val="굴림"/>
        <family val="3"/>
      </rPr>
      <t>주</t>
    </r>
    <r>
      <rPr>
        <sz val="9"/>
        <rFont val="Arial"/>
        <family val="2"/>
      </rPr>
      <t xml:space="preserve"> : 1) </t>
    </r>
    <r>
      <rPr>
        <sz val="9"/>
        <rFont val="굴림"/>
        <family val="3"/>
      </rPr>
      <t>도</t>
    </r>
    <r>
      <rPr>
        <sz val="9"/>
        <rFont val="Arial"/>
        <family val="2"/>
      </rPr>
      <t xml:space="preserve">, </t>
    </r>
    <r>
      <rPr>
        <sz val="9"/>
        <rFont val="굴림"/>
        <family val="3"/>
      </rPr>
      <t>행정시에서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관리하는</t>
    </r>
    <r>
      <rPr>
        <sz val="9"/>
        <rFont val="Arial"/>
        <family val="2"/>
      </rPr>
      <t xml:space="preserve"> </t>
    </r>
    <r>
      <rPr>
        <sz val="9"/>
        <rFont val="굴림"/>
        <family val="3"/>
      </rPr>
      <t>노동조합수임</t>
    </r>
  </si>
  <si>
    <r>
      <t xml:space="preserve">         2) </t>
    </r>
    <r>
      <rPr>
        <sz val="9"/>
        <rFont val="돋움"/>
        <family val="3"/>
      </rPr>
      <t>제주특별자치도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전체</t>
    </r>
    <r>
      <rPr>
        <sz val="9"/>
        <rFont val="Arial"/>
        <family val="2"/>
      </rPr>
      <t xml:space="preserve"> </t>
    </r>
    <r>
      <rPr>
        <sz val="9"/>
        <rFont val="돋움"/>
        <family val="3"/>
      </rPr>
      <t>수치임</t>
    </r>
    <r>
      <rPr>
        <sz val="9"/>
        <rFont val="Arial"/>
        <family val="2"/>
      </rPr>
      <t>.</t>
    </r>
  </si>
  <si>
    <t xml:space="preserve">  2001(Jejusi)</t>
  </si>
  <si>
    <t xml:space="preserve">  2001(Bukjeju)</t>
  </si>
  <si>
    <t xml:space="preserve">  2002(Jejusi)</t>
  </si>
  <si>
    <t xml:space="preserve">  2002(Bukjeju)</t>
  </si>
  <si>
    <t xml:space="preserve">  2003(Jejusi)</t>
  </si>
  <si>
    <t xml:space="preserve">  2003(Bukjeju)</t>
  </si>
  <si>
    <t xml:space="preserve">  2004(Jejusi)</t>
  </si>
  <si>
    <t xml:space="preserve">  2004(Bukjeju)</t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</si>
  <si>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
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</si>
  <si>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원
</t>
    </r>
    <r>
      <rPr>
        <sz val="10"/>
        <rFont val="Arial"/>
        <family val="2"/>
      </rPr>
      <t>No. of union
members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</si>
  <si>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
 of
unions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</si>
  <si>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수
</t>
    </r>
    <r>
      <rPr>
        <sz val="10"/>
        <rFont val="Arial"/>
        <family val="2"/>
      </rPr>
      <t>Number 
of
unions</t>
    </r>
  </si>
  <si>
    <t>Source : Jeju Special Self-Governing Province Economic Policy Div.</t>
  </si>
  <si>
    <r>
      <t>Y</t>
    </r>
    <r>
      <rPr>
        <sz val="10"/>
        <rFont val="Arial"/>
        <family val="2"/>
      </rPr>
      <t>ear</t>
    </r>
  </si>
  <si>
    <r>
      <t>Y</t>
    </r>
    <r>
      <rPr>
        <sz val="10"/>
        <rFont val="Arial"/>
        <family val="2"/>
      </rPr>
      <t>ear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</si>
  <si>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분기별</t>
    </r>
  </si>
  <si>
    <r>
      <t>Y</t>
    </r>
    <r>
      <rPr>
        <sz val="10"/>
        <rFont val="Arial"/>
        <family val="2"/>
      </rPr>
      <t>ear &amp;
Quartly</t>
    </r>
  </si>
  <si>
    <r>
      <t xml:space="preserve">         </t>
    </r>
    <r>
      <rPr>
        <sz val="10"/>
        <rFont val="Arial"/>
        <family val="2"/>
      </rPr>
      <t xml:space="preserve">2)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</si>
  <si>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</si>
  <si>
    <r>
      <t xml:space="preserve">          2)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</si>
  <si>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천명</t>
    </r>
    <r>
      <rPr>
        <sz val="10"/>
        <rFont val="Arial"/>
        <family val="2"/>
      </rPr>
      <t>, %)</t>
    </r>
  </si>
  <si>
    <r>
      <t>단순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종사자</t>
    </r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</si>
  <si>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</si>
  <si>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</si>
  <si>
    <r>
      <t>의회의원</t>
    </r>
    <r>
      <rPr>
        <sz val="10"/>
        <rFont val="Arial"/>
        <family val="2"/>
      </rPr>
      <t xml:space="preserve">,
</t>
    </r>
    <r>
      <rPr>
        <sz val="10"/>
        <rFont val="굴림"/>
        <family val="3"/>
      </rPr>
      <t>고위임직원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관리자</t>
    </r>
  </si>
  <si>
    <r>
      <t>기술공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준전문가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</si>
  <si>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
분기별</t>
    </r>
  </si>
  <si>
    <r>
      <t xml:space="preserve">Year &amp;
</t>
    </r>
    <r>
      <rPr>
        <sz val="10"/>
        <rFont val="Arial"/>
        <family val="2"/>
      </rPr>
      <t>Quartly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</si>
  <si>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</si>
  <si>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</t>
    </r>
  </si>
  <si>
    <t>2 0 0 3</t>
  </si>
  <si>
    <t>2 0 0 4</t>
  </si>
  <si>
    <t>Year</t>
  </si>
  <si>
    <r>
      <t>2001(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</si>
  <si>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2001(Jejusi)</t>
  </si>
  <si>
    <r>
      <t>2001(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</si>
  <si>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2001(Bukjeju)</t>
  </si>
  <si>
    <r>
      <t>2002(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</si>
  <si>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2002(Jejusi)</t>
  </si>
  <si>
    <r>
      <t>2002(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</si>
  <si>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>-</t>
  </si>
  <si>
    <t xml:space="preserve">  2002(Bukjeju)</t>
  </si>
  <si>
    <r>
      <t>2003(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</si>
  <si>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2003(Jejusi)</t>
  </si>
  <si>
    <r>
      <t>2003(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</si>
  <si>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2003(Bukjeju)</t>
  </si>
  <si>
    <r>
      <t>2004(</t>
    </r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  <r>
      <rPr>
        <sz val="10"/>
        <rFont val="Arial"/>
        <family val="2"/>
      </rPr>
      <t>)</t>
    </r>
  </si>
  <si>
    <t xml:space="preserve">  2004(Jejusi)</t>
  </si>
  <si>
    <r>
      <t>2004(</t>
    </r>
    <r>
      <rPr>
        <sz val="10"/>
        <rFont val="돋움"/>
        <family val="3"/>
      </rPr>
      <t>북제주군</t>
    </r>
    <r>
      <rPr>
        <sz val="10"/>
        <rFont val="Arial"/>
        <family val="2"/>
      </rPr>
      <t>)</t>
    </r>
  </si>
  <si>
    <t xml:space="preserve">  2004(Bukjeju)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</si>
  <si>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경제정책과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</si>
  <si>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행정시에서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관리하는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노동조합수임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</si>
  <si>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</si>
  <si>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</si>
  <si>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</si>
  <si>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4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</si>
  <si>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5</t>
    </r>
  </si>
  <si>
    <t>Automobile</t>
  </si>
  <si>
    <r>
      <t>사</t>
    </r>
    <r>
      <rPr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무</t>
    </r>
  </si>
  <si>
    <r>
      <t>병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원</t>
    </r>
  </si>
  <si>
    <r>
      <t>금</t>
    </r>
    <r>
      <rPr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속</t>
    </r>
  </si>
  <si>
    <r>
      <t>항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운</t>
    </r>
  </si>
  <si>
    <r>
      <t>Ⅳ</t>
    </r>
    <r>
      <rPr>
        <b/>
        <sz val="22"/>
        <rFont val="Arial"/>
        <family val="2"/>
      </rPr>
      <t xml:space="preserve">. </t>
    </r>
    <r>
      <rPr>
        <b/>
        <sz val="22"/>
        <rFont val="돋움"/>
        <family val="3"/>
      </rPr>
      <t>노</t>
    </r>
    <r>
      <rPr>
        <b/>
        <sz val="22"/>
        <rFont val="Arial"/>
        <family val="2"/>
      </rPr>
      <t xml:space="preserve">            </t>
    </r>
    <r>
      <rPr>
        <b/>
        <sz val="22"/>
        <rFont val="돋움"/>
        <family val="3"/>
      </rPr>
      <t>동</t>
    </r>
    <r>
      <rPr>
        <b/>
        <sz val="22"/>
        <rFont val="Arial"/>
        <family val="2"/>
      </rPr>
      <t xml:space="preserve">       LABOR</t>
    </r>
  </si>
  <si>
    <r>
      <t xml:space="preserve">1. </t>
    </r>
    <r>
      <rPr>
        <b/>
        <sz val="18"/>
        <rFont val="돋움"/>
        <family val="3"/>
      </rPr>
      <t>경제활동인구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총괄</t>
    </r>
    <r>
      <rPr>
        <b/>
        <sz val="18"/>
        <rFont val="Arial"/>
        <family val="2"/>
      </rPr>
      <t xml:space="preserve"> 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          Economically  Active  Population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</si>
  <si>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고용통계과</t>
    </r>
  </si>
  <si>
    <t>Source : National Statistical Office</t>
  </si>
  <si>
    <t>자료 : 통계청 고용통계과</t>
  </si>
  <si>
    <r>
      <t xml:space="preserve">3. </t>
    </r>
    <r>
      <rPr>
        <b/>
        <sz val="18"/>
        <rFont val="굴림"/>
        <family val="3"/>
      </rPr>
      <t>교육정도별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Employed Persons by Educational Attainment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</si>
  <si>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고용통계과</t>
    </r>
  </si>
  <si>
    <r>
      <t xml:space="preserve">5. </t>
    </r>
    <r>
      <rPr>
        <b/>
        <sz val="18"/>
        <rFont val="굴림"/>
        <family val="3"/>
      </rPr>
      <t>직업별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취업자</t>
    </r>
    <r>
      <rPr>
        <b/>
        <sz val="18"/>
        <rFont val="Arial"/>
        <family val="2"/>
      </rPr>
      <t xml:space="preserve">       Employed Persons by Occupation</t>
    </r>
  </si>
  <si>
    <r>
      <t xml:space="preserve">6.  </t>
    </r>
    <r>
      <rPr>
        <b/>
        <sz val="18"/>
        <rFont val="굴림"/>
        <family val="3"/>
      </rPr>
      <t>노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동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조</t>
    </r>
    <r>
      <rPr>
        <b/>
        <sz val="18"/>
        <rFont val="Arial"/>
        <family val="2"/>
      </rPr>
      <t xml:space="preserve">   </t>
    </r>
    <r>
      <rPr>
        <b/>
        <sz val="18"/>
        <rFont val="굴림"/>
        <family val="3"/>
      </rPr>
      <t>합</t>
    </r>
    <r>
      <rPr>
        <b/>
        <sz val="18"/>
        <rFont val="Arial"/>
        <family val="2"/>
      </rPr>
      <t xml:space="preserve">              Labor Unions</t>
    </r>
  </si>
  <si>
    <t>Source : Jeju Special Self-Governing Province Economic Policy Division</t>
  </si>
  <si>
    <t>-</t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</si>
  <si>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1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</si>
  <si>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</si>
  <si>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3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</si>
  <si>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4</t>
    </r>
  </si>
  <si>
    <r>
      <t>2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0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5</t>
    </r>
  </si>
  <si>
    <t>2 0 0 6</t>
  </si>
  <si>
    <r>
      <t xml:space="preserve"> 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1) </t>
    </r>
    <r>
      <rPr>
        <sz val="10"/>
        <rFont val="Arial"/>
        <family val="2"/>
      </rPr>
      <t>100</t>
    </r>
    <r>
      <rPr>
        <sz val="10"/>
        <rFont val="굴림"/>
        <family val="3"/>
      </rPr>
      <t>단위에서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반올림하므로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교육별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합이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전체합과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안맞을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있음</t>
    </r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</si>
</sst>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\-;"/>
    <numFmt numFmtId="177" formatCode="0.0"/>
    <numFmt numFmtId="178" formatCode="m&quot;/&quot;d"/>
    <numFmt numFmtId="179" formatCode="#,##0;;\-;"/>
    <numFmt numFmtId="180" formatCode="#,##0.0;[Red]#,##0.0"/>
    <numFmt numFmtId="181" formatCode="#,##0;[Red]#,##0"/>
    <numFmt numFmtId="182" formatCode="#,##0_);[Red]\(#,##0\)"/>
    <numFmt numFmtId="183" formatCode="\-"/>
    <numFmt numFmtId="184" formatCode="#,##0_ "/>
    <numFmt numFmtId="185" formatCode="0_ "/>
    <numFmt numFmtId="186" formatCode="0_);[Red]\(0\)"/>
  </numFmts>
  <fonts count="25">
    <font>
      <sz val="10"/>
      <name val="Arial"/>
      <family val="2"/>
    </font>
    <font>
      <sz val="8"/>
      <name val="돋움"/>
      <family val="3"/>
    </font>
    <font>
      <b/>
      <sz val="18"/>
      <name val="Arial"/>
      <family val="2"/>
    </font>
    <font>
      <b/>
      <sz val="18"/>
      <name val="굴림"/>
      <family val="3"/>
    </font>
    <font>
      <sz val="11"/>
      <name val="Arial"/>
      <family val="2"/>
    </font>
    <font>
      <sz val="10"/>
      <name val="굴림"/>
      <family val="3"/>
    </font>
    <font>
      <b/>
      <sz val="10"/>
      <color indexed="10"/>
      <name val="Arial"/>
      <family val="2"/>
    </font>
    <font>
      <b/>
      <sz val="10"/>
      <name val="돋움"/>
      <family val="3"/>
    </font>
    <font>
      <b/>
      <sz val="10"/>
      <name val="굴림"/>
      <family val="3"/>
    </font>
    <font>
      <b/>
      <sz val="10"/>
      <name val="Arial"/>
      <family val="2"/>
    </font>
    <font>
      <sz val="9"/>
      <name val="Arial"/>
      <family val="2"/>
    </font>
    <font>
      <sz val="11"/>
      <name val="굴림"/>
      <family val="3"/>
    </font>
    <font>
      <sz val="10"/>
      <color indexed="8"/>
      <name val="Arial"/>
      <family val="2"/>
    </font>
    <font>
      <sz val="10"/>
      <name val="돋움"/>
      <family val="3"/>
    </font>
    <font>
      <sz val="14"/>
      <name val="Arial"/>
      <family val="2"/>
    </font>
    <font>
      <sz val="22"/>
      <name val="Arial"/>
      <family val="2"/>
    </font>
    <font>
      <b/>
      <sz val="18"/>
      <name val="돋움"/>
      <family val="3"/>
    </font>
    <font>
      <b/>
      <vertAlign val="superscript"/>
      <sz val="18"/>
      <name val="Arial"/>
      <family val="2"/>
    </font>
    <font>
      <sz val="18"/>
      <name val="Arial"/>
      <family val="2"/>
    </font>
    <font>
      <b/>
      <sz val="10"/>
      <color indexed="8"/>
      <name val="Arial"/>
      <family val="2"/>
    </font>
    <font>
      <sz val="9"/>
      <name val="굴림"/>
      <family val="3"/>
    </font>
    <font>
      <sz val="9"/>
      <name val="돋움"/>
      <family val="3"/>
    </font>
    <font>
      <sz val="10"/>
      <color indexed="63"/>
      <name val="Arial"/>
      <family val="2"/>
    </font>
    <font>
      <b/>
      <sz val="22"/>
      <name val="돋움"/>
      <family val="3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7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1" xfId="0" applyFont="1" applyFill="1" applyBorder="1" applyAlignment="1" quotePrefix="1">
      <alignment horizontal="right"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 vertical="center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 quotePrefix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 quotePrefix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shrinkToFit="1"/>
    </xf>
    <xf numFmtId="0" fontId="15" fillId="2" borderId="0" xfId="0" applyFont="1" applyFill="1" applyAlignment="1">
      <alignment horizontal="center"/>
    </xf>
    <xf numFmtId="0" fontId="0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 quotePrefix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 quotePrefix="1">
      <alignment horizontal="left"/>
    </xf>
    <xf numFmtId="0" fontId="0" fillId="2" borderId="0" xfId="0" applyFont="1" applyFill="1" applyBorder="1" applyAlignment="1">
      <alignment horizontal="right"/>
    </xf>
    <xf numFmtId="184" fontId="0" fillId="0" borderId="0" xfId="17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84" fontId="0" fillId="0" borderId="0" xfId="17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84" fontId="0" fillId="0" borderId="0" xfId="17" applyNumberFormat="1" applyFont="1" applyBorder="1" applyAlignment="1">
      <alignment horizontal="center" vertical="center"/>
    </xf>
    <xf numFmtId="184" fontId="12" fillId="0" borderId="0" xfId="17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184" fontId="0" fillId="0" borderId="0" xfId="17" applyNumberFormat="1" applyFont="1" applyBorder="1" applyAlignment="1">
      <alignment horizontal="center" vertical="center" wrapText="1"/>
    </xf>
    <xf numFmtId="184" fontId="0" fillId="0" borderId="6" xfId="17" applyNumberFormat="1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shrinkToFit="1"/>
    </xf>
    <xf numFmtId="0" fontId="0" fillId="0" borderId="5" xfId="0" applyFont="1" applyFill="1" applyBorder="1" applyAlignment="1">
      <alignment horizontal="justify" vertical="center" shrinkToFit="1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 vertical="center" shrinkToFit="1"/>
    </xf>
    <xf numFmtId="177" fontId="6" fillId="0" borderId="0" xfId="0" applyNumberFormat="1" applyFont="1" applyFill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8" fontId="0" fillId="0" borderId="8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8" fontId="0" fillId="0" borderId="5" xfId="0" applyNumberFormat="1" applyFont="1" applyFill="1" applyBorder="1" applyAlignment="1">
      <alignment horizontal="center" vertical="center" shrinkToFit="1"/>
    </xf>
    <xf numFmtId="178" fontId="0" fillId="0" borderId="9" xfId="0" applyNumberFormat="1" applyFont="1" applyFill="1" applyBorder="1" applyAlignment="1">
      <alignment horizontal="center" vertical="center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8" fontId="0" fillId="0" borderId="2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horizontal="right" shrinkToFit="1"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Alignment="1" quotePrefix="1">
      <alignment horizontal="left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13" fillId="0" borderId="6" xfId="0" applyFont="1" applyFill="1" applyBorder="1" applyAlignment="1" quotePrefix="1">
      <alignment horizontal="left"/>
    </xf>
    <xf numFmtId="177" fontId="1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9" fontId="6" fillId="0" borderId="0" xfId="0" applyNumberFormat="1" applyFont="1" applyFill="1" applyAlignment="1">
      <alignment horizontal="center" vertical="center" shrinkToFit="1"/>
    </xf>
    <xf numFmtId="179" fontId="6" fillId="0" borderId="8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 shrinkToFit="1"/>
    </xf>
    <xf numFmtId="179" fontId="6" fillId="0" borderId="1" xfId="0" applyNumberFormat="1" applyFont="1" applyFill="1" applyBorder="1" applyAlignment="1">
      <alignment horizontal="center" vertical="center" shrinkToFit="1"/>
    </xf>
    <xf numFmtId="179" fontId="6" fillId="0" borderId="9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 quotePrefix="1">
      <alignment horizontal="left"/>
    </xf>
    <xf numFmtId="0" fontId="13" fillId="0" borderId="0" xfId="0" applyFont="1" applyFill="1" applyAlignment="1" quotePrefix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 wrapText="1" shrinkToFit="1"/>
    </xf>
    <xf numFmtId="0" fontId="0" fillId="0" borderId="8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1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 wrapText="1" shrinkToFit="1"/>
    </xf>
    <xf numFmtId="179" fontId="0" fillId="0" borderId="8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 wrapText="1" shrinkToFit="1"/>
    </xf>
    <xf numFmtId="179" fontId="0" fillId="0" borderId="8" xfId="0" applyNumberFormat="1" applyFont="1" applyFill="1" applyBorder="1" applyAlignment="1">
      <alignment horizontal="center" vertical="center" wrapText="1" shrinkToFit="1"/>
    </xf>
    <xf numFmtId="1" fontId="0" fillId="0" borderId="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1" fontId="6" fillId="0" borderId="5" xfId="0" applyNumberFormat="1" applyFont="1" applyFill="1" applyBorder="1" applyAlignment="1">
      <alignment horizontal="center" vertical="center" wrapText="1" shrinkToFit="1"/>
    </xf>
    <xf numFmtId="180" fontId="6" fillId="0" borderId="0" xfId="0" applyNumberFormat="1" applyFont="1" applyFill="1" applyBorder="1" applyAlignment="1">
      <alignment horizontal="center" vertical="center" wrapText="1" shrinkToFit="1"/>
    </xf>
    <xf numFmtId="1" fontId="6" fillId="0" borderId="0" xfId="0" applyNumberFormat="1" applyFont="1" applyFill="1" applyBorder="1" applyAlignment="1">
      <alignment horizontal="center" vertical="center" wrapText="1" shrinkToFit="1"/>
    </xf>
    <xf numFmtId="0" fontId="0" fillId="0" borderId="5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center" vertical="center" wrapText="1" shrinkToFit="1"/>
    </xf>
    <xf numFmtId="178" fontId="0" fillId="0" borderId="9" xfId="0" applyNumberFormat="1" applyFont="1" applyFill="1" applyBorder="1" applyAlignment="1">
      <alignment horizontal="center" vertical="center" wrapText="1" shrinkToFit="1"/>
    </xf>
    <xf numFmtId="180" fontId="0" fillId="0" borderId="1" xfId="0" applyNumberFormat="1" applyFont="1" applyFill="1" applyBorder="1" applyAlignment="1">
      <alignment horizontal="center" vertical="center" wrapText="1" shrinkToFit="1"/>
    </xf>
    <xf numFmtId="0" fontId="0" fillId="0" borderId="9" xfId="0" applyFont="1" applyFill="1" applyBorder="1" applyAlignment="1">
      <alignment horizontal="center" vertical="center" wrapText="1" shrinkToFit="1"/>
    </xf>
    <xf numFmtId="178" fontId="0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quotePrefix="1">
      <alignment horizontal="right"/>
    </xf>
    <xf numFmtId="0" fontId="11" fillId="0" borderId="0" xfId="0" applyFont="1" applyFill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 horizontal="center" vertical="center"/>
    </xf>
    <xf numFmtId="180" fontId="12" fillId="0" borderId="8" xfId="0" applyNumberFormat="1" applyFont="1" applyFill="1" applyBorder="1" applyAlignment="1">
      <alignment horizontal="center" vertical="center"/>
    </xf>
    <xf numFmtId="181" fontId="6" fillId="0" borderId="5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/>
    </xf>
    <xf numFmtId="181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>
      <alignment horizontal="center" vertical="center"/>
    </xf>
    <xf numFmtId="180" fontId="0" fillId="0" borderId="8" xfId="0" applyNumberFormat="1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181" fontId="0" fillId="0" borderId="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181" fontId="0" fillId="0" borderId="1" xfId="0" applyNumberFormat="1" applyFont="1" applyFill="1" applyBorder="1" applyAlignment="1">
      <alignment horizontal="center" vertical="center"/>
    </xf>
    <xf numFmtId="180" fontId="0" fillId="0" borderId="1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center" vertical="center"/>
    </xf>
    <xf numFmtId="180" fontId="22" fillId="0" borderId="8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1" xfId="0" applyFont="1" applyFill="1" applyBorder="1" applyAlignment="1">
      <alignment horizontal="left" vertical="center" indent="1" shrinkToFit="1"/>
    </xf>
    <xf numFmtId="0" fontId="20" fillId="0" borderId="0" xfId="0" applyFont="1" applyFill="1" applyAlignment="1">
      <alignment vertical="center"/>
    </xf>
    <xf numFmtId="0" fontId="10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horizontal="justify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justify" vertical="center" shrinkToFit="1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 quotePrefix="1">
      <alignment horizontal="right"/>
    </xf>
    <xf numFmtId="0" fontId="0" fillId="0" borderId="0" xfId="0" applyFont="1" applyFill="1" applyBorder="1" applyAlignment="1">
      <alignment horizontal="left" vertical="center"/>
    </xf>
    <xf numFmtId="41" fontId="0" fillId="0" borderId="0" xfId="17" applyFont="1" applyFill="1" applyBorder="1" applyAlignment="1">
      <alignment horizontal="right" vertical="center" shrinkToFit="1"/>
    </xf>
    <xf numFmtId="41" fontId="12" fillId="0" borderId="0" xfId="17" applyFont="1" applyFill="1" applyBorder="1" applyAlignment="1">
      <alignment horizontal="right" vertical="center" shrinkToFit="1"/>
    </xf>
    <xf numFmtId="41" fontId="6" fillId="0" borderId="1" xfId="17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8" xfId="0" applyFont="1" applyFill="1" applyBorder="1" applyAlignment="1">
      <alignment horizontal="left" vertical="center" shrinkToFit="1"/>
    </xf>
    <xf numFmtId="184" fontId="12" fillId="0" borderId="0" xfId="17" applyNumberFormat="1" applyFont="1" applyFill="1" applyBorder="1" applyAlignment="1">
      <alignment horizontal="center" vertical="center"/>
    </xf>
    <xf numFmtId="184" fontId="12" fillId="0" borderId="0" xfId="17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84" fontId="19" fillId="0" borderId="0" xfId="17" applyNumberFormat="1" applyFont="1" applyFill="1" applyBorder="1" applyAlignment="1">
      <alignment horizontal="center" vertical="center"/>
    </xf>
    <xf numFmtId="184" fontId="6" fillId="0" borderId="1" xfId="17" applyNumberFormat="1" applyFont="1" applyFill="1" applyBorder="1" applyAlignment="1">
      <alignment horizontal="center" vertical="center"/>
    </xf>
    <xf numFmtId="41" fontId="0" fillId="0" borderId="0" xfId="17" applyNumberFormat="1" applyFont="1" applyBorder="1" applyAlignment="1">
      <alignment vertical="center"/>
    </xf>
    <xf numFmtId="41" fontId="0" fillId="0" borderId="0" xfId="17" applyNumberFormat="1" applyFont="1" applyBorder="1" applyAlignment="1">
      <alignment vertical="center" wrapText="1"/>
    </xf>
    <xf numFmtId="41" fontId="12" fillId="0" borderId="0" xfId="17" applyNumberFormat="1" applyFont="1" applyBorder="1" applyAlignment="1">
      <alignment vertical="center" wrapText="1"/>
    </xf>
    <xf numFmtId="41" fontId="12" fillId="0" borderId="0" xfId="17" applyNumberFormat="1" applyFont="1" applyFill="1" applyBorder="1" applyAlignment="1">
      <alignment vertical="center" wrapText="1"/>
    </xf>
    <xf numFmtId="41" fontId="6" fillId="0" borderId="1" xfId="17" applyNumberFormat="1" applyFont="1" applyFill="1" applyBorder="1" applyAlignment="1">
      <alignment vertical="center"/>
    </xf>
    <xf numFmtId="184" fontId="0" fillId="0" borderId="0" xfId="17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4" fontId="0" fillId="0" borderId="0" xfId="1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vertical="center"/>
    </xf>
    <xf numFmtId="0" fontId="6" fillId="0" borderId="9" xfId="0" applyFont="1" applyFill="1" applyBorder="1" applyAlignment="1" quotePrefix="1">
      <alignment horizontal="center" vertical="center" shrinkToFi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84" fontId="12" fillId="0" borderId="5" xfId="17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indent="1" shrinkToFit="1"/>
    </xf>
    <xf numFmtId="0" fontId="0" fillId="0" borderId="8" xfId="0" applyFont="1" applyFill="1" applyBorder="1" applyAlignment="1">
      <alignment horizontal="left" vertical="center" indent="1" shrinkToFit="1"/>
    </xf>
    <xf numFmtId="184" fontId="0" fillId="0" borderId="8" xfId="17" applyNumberFormat="1" applyFont="1" applyFill="1" applyBorder="1" applyAlignment="1">
      <alignment horizontal="right" vertical="center"/>
    </xf>
    <xf numFmtId="41" fontId="0" fillId="0" borderId="8" xfId="17" applyFont="1" applyFill="1" applyBorder="1" applyAlignment="1">
      <alignment horizontal="right" vertical="center"/>
    </xf>
    <xf numFmtId="41" fontId="0" fillId="0" borderId="0" xfId="17" applyFont="1" applyFill="1" applyBorder="1" applyAlignment="1">
      <alignment horizontal="center" vertical="center"/>
    </xf>
    <xf numFmtId="184" fontId="12" fillId="0" borderId="8" xfId="17" applyNumberFormat="1" applyFont="1" applyFill="1" applyBorder="1" applyAlignment="1">
      <alignment horizontal="right" vertical="center"/>
    </xf>
    <xf numFmtId="184" fontId="6" fillId="0" borderId="9" xfId="17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8" xfId="0" applyFont="1" applyFill="1" applyBorder="1" applyAlignment="1" quotePrefix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176" fontId="0" fillId="0" borderId="0" xfId="0" applyNumberFormat="1" applyFont="1" applyFill="1" applyAlignment="1">
      <alignment horizontal="right" vertical="center" indent="1"/>
    </xf>
    <xf numFmtId="176" fontId="0" fillId="0" borderId="0" xfId="0" applyNumberFormat="1" applyFont="1" applyFill="1" applyBorder="1" applyAlignment="1">
      <alignment horizontal="right" vertical="center" indent="1"/>
    </xf>
    <xf numFmtId="176" fontId="6" fillId="0" borderId="0" xfId="0" applyNumberFormat="1" applyFont="1" applyFill="1" applyBorder="1" applyAlignment="1">
      <alignment horizontal="right" vertical="center" indent="1"/>
    </xf>
    <xf numFmtId="176" fontId="0" fillId="0" borderId="1" xfId="0" applyNumberFormat="1" applyFont="1" applyFill="1" applyBorder="1" applyAlignment="1">
      <alignment horizontal="right" vertical="center" indent="1"/>
    </xf>
    <xf numFmtId="184" fontId="0" fillId="0" borderId="5" xfId="17" applyNumberFormat="1" applyFont="1" applyBorder="1" applyAlignment="1">
      <alignment horizontal="right" vertical="center" indent="2"/>
    </xf>
    <xf numFmtId="184" fontId="0" fillId="0" borderId="5" xfId="17" applyNumberFormat="1" applyFont="1" applyFill="1" applyBorder="1" applyAlignment="1">
      <alignment horizontal="right" vertical="center" indent="2"/>
    </xf>
    <xf numFmtId="184" fontId="6" fillId="0" borderId="2" xfId="17" applyNumberFormat="1" applyFont="1" applyFill="1" applyBorder="1" applyAlignment="1">
      <alignment horizontal="right" vertical="center" indent="2"/>
    </xf>
    <xf numFmtId="184" fontId="0" fillId="0" borderId="0" xfId="17" applyNumberFormat="1" applyFont="1" applyBorder="1" applyAlignment="1">
      <alignment horizontal="right" vertical="center" indent="1"/>
    </xf>
    <xf numFmtId="184" fontId="0" fillId="0" borderId="0" xfId="17" applyNumberFormat="1" applyFont="1" applyFill="1" applyBorder="1" applyAlignment="1">
      <alignment horizontal="right" vertical="center" indent="1"/>
    </xf>
    <xf numFmtId="184" fontId="6" fillId="0" borderId="1" xfId="17" applyNumberFormat="1" applyFont="1" applyFill="1" applyBorder="1" applyAlignment="1">
      <alignment horizontal="right" vertical="center" indent="1"/>
    </xf>
    <xf numFmtId="184" fontId="0" fillId="0" borderId="6" xfId="17" applyNumberFormat="1" applyFont="1" applyBorder="1" applyAlignment="1">
      <alignment horizontal="right" vertical="center" indent="1"/>
    </xf>
    <xf numFmtId="184" fontId="0" fillId="0" borderId="0" xfId="17" applyNumberFormat="1" applyFont="1" applyBorder="1" applyAlignment="1">
      <alignment horizontal="right" vertical="center" wrapText="1" indent="1"/>
    </xf>
    <xf numFmtId="184" fontId="12" fillId="0" borderId="0" xfId="17" applyNumberFormat="1" applyFont="1" applyBorder="1" applyAlignment="1">
      <alignment horizontal="right" vertical="center" wrapText="1" indent="1"/>
    </xf>
    <xf numFmtId="185" fontId="0" fillId="0" borderId="10" xfId="17" applyNumberFormat="1" applyFont="1" applyBorder="1" applyAlignment="1">
      <alignment horizontal="center" vertical="center"/>
    </xf>
    <xf numFmtId="185" fontId="0" fillId="0" borderId="8" xfId="17" applyNumberFormat="1" applyFont="1" applyBorder="1" applyAlignment="1">
      <alignment horizontal="center" vertical="center"/>
    </xf>
    <xf numFmtId="185" fontId="12" fillId="0" borderId="8" xfId="17" applyNumberFormat="1" applyFont="1" applyBorder="1" applyAlignment="1">
      <alignment horizontal="center" vertical="center"/>
    </xf>
    <xf numFmtId="185" fontId="12" fillId="0" borderId="8" xfId="17" applyNumberFormat="1" applyFont="1" applyFill="1" applyBorder="1" applyAlignment="1">
      <alignment horizontal="center" vertical="center"/>
    </xf>
    <xf numFmtId="185" fontId="6" fillId="0" borderId="9" xfId="17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/>
    </xf>
    <xf numFmtId="0" fontId="18" fillId="2" borderId="0" xfId="0" applyFont="1" applyFill="1" applyAlignment="1">
      <alignment vertical="center"/>
    </xf>
    <xf numFmtId="0" fontId="0" fillId="2" borderId="6" xfId="0" applyFont="1" applyFill="1" applyBorder="1" applyAlignment="1" quotePrefix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 quotePrefix="1">
      <alignment horizontal="center" vertical="center" wrapText="1" shrinkToFit="1"/>
    </xf>
    <xf numFmtId="0" fontId="5" fillId="2" borderId="12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 quotePrefix="1">
      <alignment horizontal="right" vertical="center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 quotePrefix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9" xfId="0" applyFont="1" applyFill="1" applyBorder="1" applyAlignment="1" quotePrefix="1">
      <alignment horizontal="center" vertical="center" shrinkToFit="1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0" fillId="2" borderId="6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0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 quotePrefix="1">
      <alignment horizontal="center" vertical="center" wrapText="1" shrinkToFit="1"/>
    </xf>
    <xf numFmtId="0" fontId="10" fillId="2" borderId="5" xfId="0" applyFont="1" applyFill="1" applyBorder="1" applyAlignment="1">
      <alignment horizontal="center" vertical="center" wrapText="1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 quotePrefix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wrapText="1" shrinkToFit="1"/>
    </xf>
    <xf numFmtId="0" fontId="0" fillId="2" borderId="0" xfId="0" applyFont="1" applyFill="1" applyBorder="1" applyAlignment="1" quotePrefix="1">
      <alignment horizontal="center" vertical="center" shrinkToFit="1"/>
    </xf>
    <xf numFmtId="0" fontId="0" fillId="2" borderId="1" xfId="0" applyFont="1" applyFill="1" applyBorder="1" applyAlignment="1">
      <alignment horizontal="center" vertical="center" wrapText="1" shrinkToFit="1"/>
    </xf>
    <xf numFmtId="0" fontId="0" fillId="2" borderId="0" xfId="0" applyFont="1" applyFill="1" applyAlignment="1" quotePrefix="1">
      <alignment horizontal="right" vertical="center"/>
    </xf>
    <xf numFmtId="0" fontId="0" fillId="2" borderId="0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186" fontId="0" fillId="0" borderId="0" xfId="0" applyNumberFormat="1" applyFont="1" applyFill="1" applyAlignment="1">
      <alignment horizontal="right" vertical="center" indent="2"/>
    </xf>
    <xf numFmtId="186" fontId="6" fillId="0" borderId="5" xfId="0" applyNumberFormat="1" applyFont="1" applyFill="1" applyBorder="1" applyAlignment="1">
      <alignment horizontal="right" vertical="center" indent="2"/>
    </xf>
    <xf numFmtId="186" fontId="0" fillId="0" borderId="5" xfId="0" applyNumberFormat="1" applyFont="1" applyFill="1" applyBorder="1" applyAlignment="1">
      <alignment horizontal="right" vertical="center" indent="2"/>
    </xf>
    <xf numFmtId="186" fontId="0" fillId="0" borderId="2" xfId="0" applyNumberFormat="1" applyFont="1" applyFill="1" applyBorder="1" applyAlignment="1">
      <alignment horizontal="right" vertical="center" indent="2"/>
    </xf>
    <xf numFmtId="186" fontId="0" fillId="0" borderId="5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center" indent="1"/>
    </xf>
    <xf numFmtId="0" fontId="0" fillId="2" borderId="2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182" fontId="6" fillId="0" borderId="0" xfId="0" applyNumberFormat="1" applyFont="1" applyFill="1" applyBorder="1" applyAlignment="1">
      <alignment horizontal="right" vertical="center" indent="1"/>
    </xf>
    <xf numFmtId="182" fontId="0" fillId="0" borderId="0" xfId="0" applyNumberFormat="1" applyFont="1" applyFill="1" applyAlignment="1">
      <alignment horizontal="right" vertical="center" indent="2"/>
    </xf>
    <xf numFmtId="182" fontId="6" fillId="0" borderId="0" xfId="0" applyNumberFormat="1" applyFont="1" applyFill="1" applyBorder="1" applyAlignment="1">
      <alignment horizontal="right" vertical="center" indent="2"/>
    </xf>
    <xf numFmtId="182" fontId="0" fillId="0" borderId="0" xfId="0" applyNumberFormat="1" applyFont="1" applyFill="1" applyBorder="1" applyAlignment="1">
      <alignment horizontal="right" vertical="center" indent="2"/>
    </xf>
    <xf numFmtId="182" fontId="0" fillId="0" borderId="1" xfId="0" applyNumberFormat="1" applyFont="1" applyFill="1" applyBorder="1" applyAlignment="1">
      <alignment horizontal="right" vertical="center" indent="2"/>
    </xf>
    <xf numFmtId="182" fontId="0" fillId="0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shrinkToFit="1"/>
    </xf>
    <xf numFmtId="0" fontId="0" fillId="2" borderId="7" xfId="0" applyFont="1" applyFill="1" applyBorder="1" applyAlignment="1">
      <alignment horizontal="center" vertical="center" shrinkToFit="1"/>
    </xf>
    <xf numFmtId="184" fontId="0" fillId="0" borderId="5" xfId="17" applyNumberFormat="1" applyFont="1" applyFill="1" applyBorder="1" applyAlignment="1">
      <alignment horizontal="right" vertical="center" indent="1" shrinkToFit="1"/>
    </xf>
    <xf numFmtId="184" fontId="12" fillId="0" borderId="5" xfId="17" applyNumberFormat="1" applyFont="1" applyFill="1" applyBorder="1" applyAlignment="1">
      <alignment horizontal="right" vertical="center" indent="1" shrinkToFit="1"/>
    </xf>
    <xf numFmtId="184" fontId="6" fillId="0" borderId="2" xfId="17" applyNumberFormat="1" applyFont="1" applyFill="1" applyBorder="1" applyAlignment="1">
      <alignment horizontal="right" vertical="center" indent="1" shrinkToFit="1"/>
    </xf>
    <xf numFmtId="184" fontId="0" fillId="0" borderId="0" xfId="17" applyNumberFormat="1" applyFont="1" applyFill="1" applyBorder="1" applyAlignment="1">
      <alignment horizontal="right" vertical="center" indent="1" shrinkToFit="1"/>
    </xf>
    <xf numFmtId="184" fontId="12" fillId="0" borderId="0" xfId="17" applyNumberFormat="1" applyFont="1" applyFill="1" applyBorder="1" applyAlignment="1">
      <alignment horizontal="right" vertical="center" indent="1" shrinkToFit="1"/>
    </xf>
    <xf numFmtId="184" fontId="6" fillId="0" borderId="1" xfId="17" applyNumberFormat="1" applyFont="1" applyFill="1" applyBorder="1" applyAlignment="1">
      <alignment horizontal="right" vertical="center" indent="1" shrinkToFit="1"/>
    </xf>
    <xf numFmtId="184" fontId="0" fillId="0" borderId="0" xfId="17" applyNumberFormat="1" applyFont="1" applyFill="1" applyBorder="1" applyAlignment="1">
      <alignment horizontal="center" vertical="center" shrinkToFit="1"/>
    </xf>
    <xf numFmtId="184" fontId="12" fillId="0" borderId="0" xfId="17" applyNumberFormat="1" applyFont="1" applyFill="1" applyBorder="1" applyAlignment="1">
      <alignment horizontal="center" vertical="center" shrinkToFit="1"/>
    </xf>
    <xf numFmtId="184" fontId="6" fillId="0" borderId="1" xfId="17" applyNumberFormat="1" applyFont="1" applyFill="1" applyBorder="1" applyAlignment="1">
      <alignment horizontal="center" vertical="center" shrinkToFit="1"/>
    </xf>
    <xf numFmtId="41" fontId="0" fillId="0" borderId="0" xfId="17" applyNumberFormat="1" applyFont="1" applyBorder="1" applyAlignment="1">
      <alignment horizontal="center" vertical="center"/>
    </xf>
    <xf numFmtId="41" fontId="0" fillId="0" borderId="0" xfId="17" applyNumberFormat="1" applyFont="1" applyBorder="1" applyAlignment="1">
      <alignment horizontal="center" vertical="center"/>
    </xf>
    <xf numFmtId="41" fontId="12" fillId="0" borderId="0" xfId="17" applyNumberFormat="1" applyFont="1" applyFill="1" applyBorder="1" applyAlignment="1">
      <alignment horizontal="center" vertical="center"/>
    </xf>
    <xf numFmtId="184" fontId="6" fillId="0" borderId="1" xfId="0" applyNumberFormat="1" applyFont="1" applyFill="1" applyBorder="1" applyAlignment="1">
      <alignment horizontal="center" vertical="center"/>
    </xf>
    <xf numFmtId="184" fontId="12" fillId="0" borderId="0" xfId="17" applyNumberFormat="1" applyFont="1" applyBorder="1" applyAlignment="1">
      <alignment horizontal="right" vertical="center" indent="1"/>
    </xf>
    <xf numFmtId="184" fontId="12" fillId="0" borderId="0" xfId="17" applyNumberFormat="1" applyFont="1" applyFill="1" applyBorder="1" applyAlignment="1">
      <alignment horizontal="right" vertical="center" indent="1"/>
    </xf>
    <xf numFmtId="184" fontId="0" fillId="0" borderId="0" xfId="17" applyNumberFormat="1" applyFont="1" applyBorder="1" applyAlignment="1">
      <alignment horizontal="right" vertical="center" indent="1"/>
    </xf>
    <xf numFmtId="184" fontId="12" fillId="0" borderId="0" xfId="17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182" fontId="0" fillId="0" borderId="0" xfId="17" applyNumberFormat="1" applyFont="1" applyBorder="1" applyAlignment="1">
      <alignment horizontal="center" vertical="center"/>
    </xf>
    <xf numFmtId="182" fontId="12" fillId="0" borderId="0" xfId="17" applyNumberFormat="1" applyFont="1" applyBorder="1" applyAlignment="1">
      <alignment horizontal="center" vertical="center"/>
    </xf>
    <xf numFmtId="182" fontId="0" fillId="0" borderId="0" xfId="17" applyNumberFormat="1" applyFont="1" applyBorder="1" applyAlignment="1">
      <alignment horizontal="center" vertical="center"/>
    </xf>
    <xf numFmtId="182" fontId="12" fillId="0" borderId="0" xfId="17" applyNumberFormat="1" applyFont="1" applyFill="1" applyBorder="1" applyAlignment="1">
      <alignment horizontal="center" vertical="center"/>
    </xf>
    <xf numFmtId="182" fontId="6" fillId="0" borderId="1" xfId="17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 shrinkToFit="1"/>
    </xf>
    <xf numFmtId="0" fontId="0" fillId="2" borderId="9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 quotePrefix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shrinkToFit="1"/>
    </xf>
    <xf numFmtId="0" fontId="0" fillId="2" borderId="7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5" fillId="2" borderId="7" xfId="0" applyFont="1" applyFill="1" applyBorder="1" applyAlignment="1" quotePrefix="1">
      <alignment horizontal="center" vertical="center" wrapText="1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0" fillId="2" borderId="10" xfId="0" applyFont="1" applyFill="1" applyBorder="1" applyAlignment="1" quotePrefix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 shrinkToFit="1"/>
    </xf>
    <xf numFmtId="0" fontId="0" fillId="2" borderId="1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 quotePrefix="1">
      <alignment horizontal="left" wrapText="1" shrinkToFit="1"/>
    </xf>
    <xf numFmtId="0" fontId="0" fillId="0" borderId="0" xfId="0" applyFont="1" applyFill="1" applyBorder="1" applyAlignment="1">
      <alignment wrapText="1" shrinkToFi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0" fillId="2" borderId="10" xfId="0" applyFont="1" applyFill="1" applyBorder="1" applyAlignment="1">
      <alignment horizontal="center" vertical="center" wrapText="1" shrinkToFit="1"/>
    </xf>
    <xf numFmtId="0" fontId="0" fillId="2" borderId="6" xfId="0" applyFont="1" applyFill="1" applyBorder="1" applyAlignment="1" quotePrefix="1">
      <alignment horizontal="center" vertical="center" wrapText="1" shrinkToFit="1"/>
    </xf>
    <xf numFmtId="0" fontId="2" fillId="2" borderId="0" xfId="0" applyFont="1" applyFill="1" applyAlignment="1" quotePrefix="1">
      <alignment horizontal="center" vertical="center"/>
    </xf>
    <xf numFmtId="0" fontId="0" fillId="2" borderId="1" xfId="0" applyFont="1" applyFill="1" applyBorder="1" applyAlignment="1" quotePrefix="1">
      <alignment horizontal="left" vertical="center" shrinkToFit="1"/>
    </xf>
    <xf numFmtId="0" fontId="0" fillId="2" borderId="1" xfId="0" applyFont="1" applyFill="1" applyBorder="1" applyAlignment="1">
      <alignment vertical="center" shrinkToFit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 quotePrefix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2" fillId="2" borderId="0" xfId="0" applyFont="1" applyFill="1" applyAlignment="1" quotePrefix="1">
      <alignment horizontal="center" vertical="center" shrinkToFit="1"/>
    </xf>
    <xf numFmtId="0" fontId="5" fillId="2" borderId="15" xfId="0" applyFont="1" applyFill="1" applyBorder="1" applyAlignment="1" quotePrefix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SheetLayoutView="100" workbookViewId="0" topLeftCell="A7">
      <selection activeCell="C29" sqref="C29"/>
    </sheetView>
  </sheetViews>
  <sheetFormatPr defaultColWidth="9.140625" defaultRowHeight="12.75"/>
  <cols>
    <col min="1" max="1" width="14.421875" style="64" customWidth="1"/>
    <col min="2" max="2" width="12.7109375" style="64" customWidth="1"/>
    <col min="3" max="3" width="11.8515625" style="64" customWidth="1"/>
    <col min="4" max="4" width="10.7109375" style="64" customWidth="1"/>
    <col min="5" max="5" width="11.421875" style="64" customWidth="1"/>
    <col min="6" max="6" width="9.8515625" style="64" customWidth="1"/>
    <col min="7" max="7" width="12.7109375" style="64" customWidth="1"/>
    <col min="8" max="8" width="11.00390625" style="64" customWidth="1"/>
    <col min="9" max="9" width="10.421875" style="64" customWidth="1"/>
    <col min="10" max="10" width="11.8515625" style="64" customWidth="1"/>
    <col min="11" max="11" width="12.7109375" style="64" customWidth="1"/>
    <col min="12" max="12" width="13.140625" style="64" customWidth="1"/>
    <col min="13" max="16384" width="9.140625" style="64" customWidth="1"/>
  </cols>
  <sheetData>
    <row r="1" spans="1:12" s="235" customFormat="1" ht="27.75" customHeight="1">
      <c r="A1" s="369" t="s">
        <v>305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</row>
    <row r="2" spans="1:12" s="236" customFormat="1" ht="27" customHeight="1">
      <c r="A2" s="370" t="s">
        <v>306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s="2" customFormat="1" ht="18" customHeight="1">
      <c r="A3" s="2" t="s">
        <v>162</v>
      </c>
      <c r="L3" s="3" t="s">
        <v>163</v>
      </c>
    </row>
    <row r="4" spans="1:13" s="20" customFormat="1" ht="21.75" customHeight="1">
      <c r="A4" s="378" t="s">
        <v>258</v>
      </c>
      <c r="B4" s="371" t="s">
        <v>164</v>
      </c>
      <c r="C4" s="372"/>
      <c r="D4" s="372"/>
      <c r="E4" s="372"/>
      <c r="F4" s="372"/>
      <c r="G4" s="372"/>
      <c r="H4" s="372"/>
      <c r="I4" s="237"/>
      <c r="J4" s="238" t="s">
        <v>165</v>
      </c>
      <c r="K4" s="239" t="s">
        <v>166</v>
      </c>
      <c r="L4" s="381" t="s">
        <v>259</v>
      </c>
      <c r="M4" s="240"/>
    </row>
    <row r="5" spans="1:13" s="20" customFormat="1" ht="30" customHeight="1">
      <c r="A5" s="379"/>
      <c r="B5" s="242"/>
      <c r="C5" s="373" t="s">
        <v>167</v>
      </c>
      <c r="D5" s="374"/>
      <c r="E5" s="375"/>
      <c r="F5" s="373" t="s">
        <v>168</v>
      </c>
      <c r="G5" s="376"/>
      <c r="H5" s="376"/>
      <c r="I5" s="377"/>
      <c r="J5" s="244" t="s">
        <v>169</v>
      </c>
      <c r="K5" s="245" t="s">
        <v>170</v>
      </c>
      <c r="L5" s="382"/>
      <c r="M5" s="240"/>
    </row>
    <row r="6" spans="1:13" s="20" customFormat="1" ht="21.75" customHeight="1">
      <c r="A6" s="379"/>
      <c r="B6" s="242"/>
      <c r="C6" s="246"/>
      <c r="D6" s="238" t="s">
        <v>171</v>
      </c>
      <c r="E6" s="247" t="s">
        <v>172</v>
      </c>
      <c r="F6" s="242"/>
      <c r="G6" s="238" t="s">
        <v>173</v>
      </c>
      <c r="H6" s="238" t="s">
        <v>174</v>
      </c>
      <c r="I6" s="238" t="s">
        <v>175</v>
      </c>
      <c r="J6" s="242" t="s">
        <v>176</v>
      </c>
      <c r="K6" s="248"/>
      <c r="L6" s="382"/>
      <c r="M6" s="240"/>
    </row>
    <row r="7" spans="1:13" s="20" customFormat="1" ht="21.75" customHeight="1">
      <c r="A7" s="379"/>
      <c r="B7" s="242"/>
      <c r="C7" s="242"/>
      <c r="D7" s="248"/>
      <c r="E7" s="249"/>
      <c r="F7" s="248"/>
      <c r="G7" s="248" t="s">
        <v>177</v>
      </c>
      <c r="H7" s="248" t="s">
        <v>178</v>
      </c>
      <c r="I7" s="242"/>
      <c r="J7" s="242" t="s">
        <v>179</v>
      </c>
      <c r="K7" s="250" t="s">
        <v>180</v>
      </c>
      <c r="L7" s="382"/>
      <c r="M7" s="240"/>
    </row>
    <row r="8" spans="1:13" s="20" customFormat="1" ht="21.75" customHeight="1">
      <c r="A8" s="380"/>
      <c r="B8" s="251"/>
      <c r="C8" s="251"/>
      <c r="D8" s="253" t="s">
        <v>181</v>
      </c>
      <c r="E8" s="254" t="s">
        <v>182</v>
      </c>
      <c r="F8" s="253"/>
      <c r="G8" s="253" t="s">
        <v>183</v>
      </c>
      <c r="H8" s="255" t="s">
        <v>184</v>
      </c>
      <c r="I8" s="251" t="s">
        <v>185</v>
      </c>
      <c r="J8" s="251" t="s">
        <v>186</v>
      </c>
      <c r="K8" s="256" t="s">
        <v>186</v>
      </c>
      <c r="L8" s="383"/>
      <c r="M8" s="240"/>
    </row>
    <row r="9" spans="1:12" s="38" customFormat="1" ht="21.75" customHeight="1">
      <c r="A9" s="40" t="s">
        <v>3</v>
      </c>
      <c r="B9" s="41">
        <v>397</v>
      </c>
      <c r="C9" s="41">
        <v>270</v>
      </c>
      <c r="D9" s="41">
        <v>264</v>
      </c>
      <c r="E9" s="41">
        <v>6.75</v>
      </c>
      <c r="F9" s="41">
        <v>127</v>
      </c>
      <c r="G9" s="41">
        <v>43</v>
      </c>
      <c r="H9" s="41">
        <v>41</v>
      </c>
      <c r="I9" s="42">
        <v>43</v>
      </c>
      <c r="J9" s="43">
        <v>68</v>
      </c>
      <c r="K9" s="43">
        <v>2.6</v>
      </c>
      <c r="L9" s="39" t="s">
        <v>3</v>
      </c>
    </row>
    <row r="10" spans="1:12" s="38" customFormat="1" ht="21.75" customHeight="1">
      <c r="A10" s="40" t="s">
        <v>4</v>
      </c>
      <c r="B10" s="41">
        <v>401</v>
      </c>
      <c r="C10" s="41">
        <v>277</v>
      </c>
      <c r="D10" s="41">
        <v>271</v>
      </c>
      <c r="E10" s="41">
        <v>6</v>
      </c>
      <c r="F10" s="41">
        <v>124</v>
      </c>
      <c r="G10" s="41">
        <v>39</v>
      </c>
      <c r="H10" s="41">
        <v>41</v>
      </c>
      <c r="I10" s="42">
        <v>45</v>
      </c>
      <c r="J10" s="43">
        <v>69.1</v>
      </c>
      <c r="K10" s="43">
        <v>2.2</v>
      </c>
      <c r="L10" s="39" t="s">
        <v>4</v>
      </c>
    </row>
    <row r="11" spans="1:12" s="38" customFormat="1" ht="21.75" customHeight="1">
      <c r="A11" s="40" t="s">
        <v>5</v>
      </c>
      <c r="B11" s="41">
        <v>405.5</v>
      </c>
      <c r="C11" s="41">
        <v>286</v>
      </c>
      <c r="D11" s="41">
        <v>281</v>
      </c>
      <c r="E11" s="41">
        <v>5</v>
      </c>
      <c r="F11" s="41">
        <v>119.75</v>
      </c>
      <c r="G11" s="41">
        <v>41</v>
      </c>
      <c r="H11" s="41">
        <v>36</v>
      </c>
      <c r="I11" s="42">
        <v>43</v>
      </c>
      <c r="J11" s="43">
        <v>70.5</v>
      </c>
      <c r="K11" s="43">
        <v>1.9</v>
      </c>
      <c r="L11" s="39" t="s">
        <v>5</v>
      </c>
    </row>
    <row r="12" spans="1:12" s="38" customFormat="1" ht="21.75" customHeight="1">
      <c r="A12" s="40" t="s">
        <v>6</v>
      </c>
      <c r="B12" s="41">
        <v>408.75</v>
      </c>
      <c r="C12" s="41">
        <v>284.75</v>
      </c>
      <c r="D12" s="41">
        <v>278</v>
      </c>
      <c r="E12" s="41">
        <v>6.75</v>
      </c>
      <c r="F12" s="41">
        <v>124.25</v>
      </c>
      <c r="G12" s="41">
        <v>42.75</v>
      </c>
      <c r="H12" s="41">
        <v>36.75</v>
      </c>
      <c r="I12" s="42">
        <v>44</v>
      </c>
      <c r="J12" s="43">
        <v>69.6</v>
      </c>
      <c r="K12" s="43">
        <v>2.4</v>
      </c>
      <c r="L12" s="39" t="s">
        <v>6</v>
      </c>
    </row>
    <row r="13" spans="1:12" s="38" customFormat="1" ht="21.75" customHeight="1">
      <c r="A13" s="40" t="s">
        <v>187</v>
      </c>
      <c r="B13" s="41">
        <v>415</v>
      </c>
      <c r="C13" s="41">
        <v>291</v>
      </c>
      <c r="D13" s="41">
        <v>283.75</v>
      </c>
      <c r="E13" s="41">
        <v>7.25</v>
      </c>
      <c r="F13" s="41">
        <v>124.5</v>
      </c>
      <c r="G13" s="42">
        <v>43</v>
      </c>
      <c r="H13" s="41">
        <v>37</v>
      </c>
      <c r="I13" s="42">
        <v>44.5</v>
      </c>
      <c r="J13" s="43">
        <v>70</v>
      </c>
      <c r="K13" s="43">
        <v>2.491408934707904</v>
      </c>
      <c r="L13" s="39" t="s">
        <v>187</v>
      </c>
    </row>
    <row r="14" spans="1:12" s="49" customFormat="1" ht="21.75" customHeight="1">
      <c r="A14" s="44" t="s">
        <v>188</v>
      </c>
      <c r="B14" s="45">
        <f>SUM(C14,F14)</f>
        <v>420.75</v>
      </c>
      <c r="C14" s="45">
        <f aca="true" t="shared" si="0" ref="C14:I14">AVERAGE(C15:C18)</f>
        <v>294.75</v>
      </c>
      <c r="D14" s="45">
        <f t="shared" si="0"/>
        <v>288.5</v>
      </c>
      <c r="E14" s="45">
        <f t="shared" si="0"/>
        <v>6.25</v>
      </c>
      <c r="F14" s="45">
        <f t="shared" si="0"/>
        <v>126</v>
      </c>
      <c r="G14" s="45">
        <f t="shared" si="0"/>
        <v>44.25</v>
      </c>
      <c r="H14" s="45">
        <f t="shared" si="0"/>
        <v>36</v>
      </c>
      <c r="I14" s="45">
        <f t="shared" si="0"/>
        <v>45.75</v>
      </c>
      <c r="J14" s="46">
        <f>C14/B14*100</f>
        <v>70.05347593582889</v>
      </c>
      <c r="K14" s="47">
        <f>E14/C14*100</f>
        <v>2.1204410517387617</v>
      </c>
      <c r="L14" s="48" t="s">
        <v>188</v>
      </c>
    </row>
    <row r="15" spans="1:12" s="38" customFormat="1" ht="21.75" customHeight="1">
      <c r="A15" s="50">
        <v>36529</v>
      </c>
      <c r="B15" s="42">
        <f>SUM(C15,F15)</f>
        <v>419</v>
      </c>
      <c r="C15" s="51">
        <f>SUM(D15:E15)</f>
        <v>289</v>
      </c>
      <c r="D15" s="42">
        <v>282</v>
      </c>
      <c r="E15" s="42">
        <v>7</v>
      </c>
      <c r="F15" s="51">
        <f>SUM(G15:I15)</f>
        <v>130</v>
      </c>
      <c r="G15" s="42">
        <v>46</v>
      </c>
      <c r="H15" s="42">
        <v>35</v>
      </c>
      <c r="I15" s="42">
        <v>49</v>
      </c>
      <c r="J15" s="46">
        <f>C15/B15*100</f>
        <v>68.97374701670644</v>
      </c>
      <c r="K15" s="67">
        <f>E15/C15*100</f>
        <v>2.422145328719723</v>
      </c>
      <c r="L15" s="52">
        <v>36529</v>
      </c>
    </row>
    <row r="16" spans="1:12" s="38" customFormat="1" ht="21.75" customHeight="1">
      <c r="A16" s="50">
        <v>36560</v>
      </c>
      <c r="B16" s="42">
        <f>SUM(C16,F16)</f>
        <v>420</v>
      </c>
      <c r="C16" s="51">
        <f>SUM(D16:E16)</f>
        <v>295</v>
      </c>
      <c r="D16" s="42">
        <v>289</v>
      </c>
      <c r="E16" s="42">
        <v>6</v>
      </c>
      <c r="F16" s="51">
        <f>SUM(G16:I16)</f>
        <v>125</v>
      </c>
      <c r="G16" s="42">
        <v>42</v>
      </c>
      <c r="H16" s="42">
        <v>39</v>
      </c>
      <c r="I16" s="42">
        <v>44</v>
      </c>
      <c r="J16" s="46">
        <f>C16/B16*100</f>
        <v>70.23809523809523</v>
      </c>
      <c r="K16" s="67">
        <f>E16/C16*100</f>
        <v>2.0338983050847457</v>
      </c>
      <c r="L16" s="52">
        <v>36560</v>
      </c>
    </row>
    <row r="17" spans="1:12" s="38" customFormat="1" ht="21.75" customHeight="1">
      <c r="A17" s="50">
        <v>36589</v>
      </c>
      <c r="B17" s="42">
        <f>SUM(C17,F17)</f>
        <v>422</v>
      </c>
      <c r="C17" s="51">
        <f>SUM(D17:E17)</f>
        <v>294</v>
      </c>
      <c r="D17" s="42">
        <v>287</v>
      </c>
      <c r="E17" s="42">
        <v>7</v>
      </c>
      <c r="F17" s="51">
        <f>SUM(G17:I17)</f>
        <v>128</v>
      </c>
      <c r="G17" s="42">
        <v>48</v>
      </c>
      <c r="H17" s="42">
        <v>34</v>
      </c>
      <c r="I17" s="42">
        <v>46</v>
      </c>
      <c r="J17" s="46">
        <f>C17/B17*100</f>
        <v>69.66824644549763</v>
      </c>
      <c r="K17" s="67">
        <f>E17/C17*100</f>
        <v>2.380952380952381</v>
      </c>
      <c r="L17" s="52">
        <v>36589</v>
      </c>
    </row>
    <row r="18" spans="1:12" s="38" customFormat="1" ht="21.75" customHeight="1">
      <c r="A18" s="53">
        <v>36620</v>
      </c>
      <c r="B18" s="54">
        <f>SUM(C18,F18)</f>
        <v>422</v>
      </c>
      <c r="C18" s="55">
        <f>SUM(D18:E18)</f>
        <v>301</v>
      </c>
      <c r="D18" s="55">
        <v>296</v>
      </c>
      <c r="E18" s="55">
        <v>5</v>
      </c>
      <c r="F18" s="55">
        <f>SUM(G18:I18)</f>
        <v>121</v>
      </c>
      <c r="G18" s="55">
        <v>41</v>
      </c>
      <c r="H18" s="55">
        <v>36</v>
      </c>
      <c r="I18" s="55">
        <v>44</v>
      </c>
      <c r="J18" s="46">
        <f>C18/B18*100</f>
        <v>71.32701421800948</v>
      </c>
      <c r="K18" s="67">
        <f>E18/C18*100</f>
        <v>1.6611295681063125</v>
      </c>
      <c r="L18" s="56">
        <v>36620</v>
      </c>
    </row>
    <row r="19" spans="1:12" s="59" customFormat="1" ht="16.5" customHeight="1">
      <c r="A19" s="66" t="s">
        <v>307</v>
      </c>
      <c r="B19" s="57"/>
      <c r="C19" s="58"/>
      <c r="D19" s="58"/>
      <c r="F19" s="60"/>
      <c r="G19" s="61"/>
      <c r="H19" s="61"/>
      <c r="I19" s="61"/>
      <c r="J19" s="61"/>
      <c r="K19" s="61"/>
      <c r="L19" s="62" t="s">
        <v>308</v>
      </c>
    </row>
    <row r="20" s="59" customFormat="1" ht="16.5" customHeight="1">
      <c r="A20" s="63" t="s">
        <v>222</v>
      </c>
    </row>
    <row r="21" s="38" customFormat="1" ht="16.5" customHeight="1">
      <c r="A21" s="38" t="s">
        <v>223</v>
      </c>
    </row>
    <row r="22" s="38" customFormat="1" ht="16.5" customHeight="1">
      <c r="A22" s="38" t="s">
        <v>224</v>
      </c>
    </row>
    <row r="23" ht="14.25">
      <c r="G23" s="65"/>
    </row>
    <row r="24" ht="14.25">
      <c r="G24" s="65"/>
    </row>
    <row r="25" ht="14.25">
      <c r="G25" s="65"/>
    </row>
    <row r="26" ht="14.25">
      <c r="G26" s="65"/>
    </row>
  </sheetData>
  <mergeCells count="7">
    <mergeCell ref="A1:L1"/>
    <mergeCell ref="A2:L2"/>
    <mergeCell ref="B4:H4"/>
    <mergeCell ref="C5:E5"/>
    <mergeCell ref="F5:I5"/>
    <mergeCell ref="A4:A8"/>
    <mergeCell ref="L4:L8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0">
      <selection activeCell="A27" sqref="A27:IV27"/>
    </sheetView>
  </sheetViews>
  <sheetFormatPr defaultColWidth="9.140625" defaultRowHeight="12.75"/>
  <cols>
    <col min="1" max="1" width="13.00390625" style="36" customWidth="1"/>
    <col min="2" max="13" width="9.7109375" style="36" customWidth="1"/>
    <col min="14" max="14" width="12.8515625" style="36" customWidth="1"/>
    <col min="15" max="16384" width="9.140625" style="36" customWidth="1"/>
  </cols>
  <sheetData>
    <row r="1" spans="1:14" s="2" customFormat="1" ht="32.25" customHeight="1">
      <c r="A1" s="384" t="s">
        <v>9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s="2" customFormat="1" ht="18" customHeight="1">
      <c r="A2" s="2" t="s">
        <v>0</v>
      </c>
      <c r="M2" s="5"/>
      <c r="N2" s="257" t="s">
        <v>10</v>
      </c>
    </row>
    <row r="3" spans="1:14" s="2" customFormat="1" ht="18.75" customHeight="1">
      <c r="A3" s="258"/>
      <c r="B3" s="238" t="s">
        <v>11</v>
      </c>
      <c r="C3" s="259" t="s">
        <v>12</v>
      </c>
      <c r="D3" s="260" t="s">
        <v>13</v>
      </c>
      <c r="E3" s="260" t="s">
        <v>14</v>
      </c>
      <c r="F3" s="260" t="s">
        <v>15</v>
      </c>
      <c r="G3" s="260" t="s">
        <v>16</v>
      </c>
      <c r="H3" s="260" t="s">
        <v>17</v>
      </c>
      <c r="I3" s="260" t="s">
        <v>18</v>
      </c>
      <c r="J3" s="260" t="s">
        <v>19</v>
      </c>
      <c r="K3" s="260" t="s">
        <v>20</v>
      </c>
      <c r="L3" s="260" t="s">
        <v>21</v>
      </c>
      <c r="M3" s="259" t="s">
        <v>22</v>
      </c>
      <c r="N3" s="261"/>
    </row>
    <row r="4" spans="1:14" s="2" customFormat="1" ht="18.75" customHeight="1">
      <c r="A4" s="241" t="s">
        <v>228</v>
      </c>
      <c r="B4" s="262"/>
      <c r="C4" s="263"/>
      <c r="D4" s="264"/>
      <c r="E4" s="264"/>
      <c r="F4" s="264"/>
      <c r="G4" s="264"/>
      <c r="H4" s="264"/>
      <c r="I4" s="264"/>
      <c r="J4" s="264"/>
      <c r="K4" s="264"/>
      <c r="L4" s="264"/>
      <c r="M4" s="263" t="s">
        <v>23</v>
      </c>
      <c r="N4" s="265" t="s">
        <v>229</v>
      </c>
    </row>
    <row r="5" spans="1:14" s="2" customFormat="1" ht="18.75" customHeight="1">
      <c r="A5" s="252"/>
      <c r="B5" s="266" t="s">
        <v>24</v>
      </c>
      <c r="C5" s="266" t="s">
        <v>25</v>
      </c>
      <c r="D5" s="266" t="s">
        <v>26</v>
      </c>
      <c r="E5" s="266" t="s">
        <v>26</v>
      </c>
      <c r="F5" s="266" t="s">
        <v>26</v>
      </c>
      <c r="G5" s="266" t="s">
        <v>26</v>
      </c>
      <c r="H5" s="266" t="s">
        <v>26</v>
      </c>
      <c r="I5" s="266" t="s">
        <v>26</v>
      </c>
      <c r="J5" s="266" t="s">
        <v>26</v>
      </c>
      <c r="K5" s="266" t="s">
        <v>26</v>
      </c>
      <c r="L5" s="266" t="s">
        <v>26</v>
      </c>
      <c r="M5" s="266" t="s">
        <v>27</v>
      </c>
      <c r="N5" s="267"/>
    </row>
    <row r="6" spans="1:14" ht="18.75" customHeight="1">
      <c r="A6" s="71" t="s">
        <v>28</v>
      </c>
      <c r="B6" s="72"/>
      <c r="C6" s="72"/>
      <c r="D6" s="73"/>
      <c r="E6" s="72"/>
      <c r="F6" s="72"/>
      <c r="G6" s="385" t="s">
        <v>24</v>
      </c>
      <c r="H6" s="386"/>
      <c r="I6" s="72"/>
      <c r="J6" s="74"/>
      <c r="K6" s="74"/>
      <c r="L6" s="72"/>
      <c r="M6" s="75"/>
      <c r="N6" s="37"/>
    </row>
    <row r="7" spans="1:14" ht="18.75" customHeight="1">
      <c r="A7" s="75" t="s">
        <v>3</v>
      </c>
      <c r="B7" s="76">
        <v>264</v>
      </c>
      <c r="C7" s="76">
        <v>4</v>
      </c>
      <c r="D7" s="76">
        <v>20</v>
      </c>
      <c r="E7" s="76">
        <v>32</v>
      </c>
      <c r="F7" s="76">
        <v>37</v>
      </c>
      <c r="G7" s="76">
        <v>38</v>
      </c>
      <c r="H7" s="76">
        <v>35</v>
      </c>
      <c r="I7" s="76">
        <v>25</v>
      </c>
      <c r="J7" s="76">
        <v>20</v>
      </c>
      <c r="K7" s="76">
        <v>19</v>
      </c>
      <c r="L7" s="76">
        <v>16</v>
      </c>
      <c r="M7" s="77">
        <v>19</v>
      </c>
      <c r="N7" s="78" t="s">
        <v>3</v>
      </c>
    </row>
    <row r="8" spans="1:14" ht="18.75" customHeight="1">
      <c r="A8" s="75" t="s">
        <v>4</v>
      </c>
      <c r="B8" s="76">
        <v>271</v>
      </c>
      <c r="C8" s="76">
        <v>4</v>
      </c>
      <c r="D8" s="76">
        <v>18</v>
      </c>
      <c r="E8" s="76">
        <v>32</v>
      </c>
      <c r="F8" s="76">
        <v>39</v>
      </c>
      <c r="G8" s="76">
        <v>39</v>
      </c>
      <c r="H8" s="76">
        <v>36</v>
      </c>
      <c r="I8" s="76">
        <v>27</v>
      </c>
      <c r="J8" s="76">
        <v>20</v>
      </c>
      <c r="K8" s="76">
        <v>19</v>
      </c>
      <c r="L8" s="76">
        <v>16</v>
      </c>
      <c r="M8" s="77">
        <v>20</v>
      </c>
      <c r="N8" s="78" t="s">
        <v>4</v>
      </c>
    </row>
    <row r="9" spans="1:14" ht="18.75" customHeight="1">
      <c r="A9" s="75" t="s">
        <v>5</v>
      </c>
      <c r="B9" s="76">
        <v>281</v>
      </c>
      <c r="C9" s="76">
        <v>5</v>
      </c>
      <c r="D9" s="76">
        <v>21</v>
      </c>
      <c r="E9" s="76">
        <v>30</v>
      </c>
      <c r="F9" s="76">
        <v>38</v>
      </c>
      <c r="G9" s="76">
        <v>38</v>
      </c>
      <c r="H9" s="76">
        <v>40</v>
      </c>
      <c r="I9" s="76">
        <v>30</v>
      </c>
      <c r="J9" s="76">
        <v>21</v>
      </c>
      <c r="K9" s="76">
        <v>19</v>
      </c>
      <c r="L9" s="76">
        <v>16</v>
      </c>
      <c r="M9" s="77">
        <v>24</v>
      </c>
      <c r="N9" s="78" t="s">
        <v>5</v>
      </c>
    </row>
    <row r="10" spans="1:14" ht="18.75" customHeight="1">
      <c r="A10" s="75" t="s">
        <v>6</v>
      </c>
      <c r="B10" s="76">
        <v>278</v>
      </c>
      <c r="C10" s="76">
        <v>4</v>
      </c>
      <c r="D10" s="76">
        <v>19</v>
      </c>
      <c r="E10" s="76">
        <v>28</v>
      </c>
      <c r="F10" s="76">
        <v>36</v>
      </c>
      <c r="G10" s="76">
        <v>38</v>
      </c>
      <c r="H10" s="76">
        <v>40</v>
      </c>
      <c r="I10" s="76">
        <v>32</v>
      </c>
      <c r="J10" s="76">
        <v>22</v>
      </c>
      <c r="K10" s="76">
        <v>19</v>
      </c>
      <c r="L10" s="76">
        <v>16</v>
      </c>
      <c r="M10" s="77">
        <v>24</v>
      </c>
      <c r="N10" s="78" t="s">
        <v>6</v>
      </c>
    </row>
    <row r="11" spans="1:14" ht="18.75" customHeight="1">
      <c r="A11" s="75" t="s">
        <v>7</v>
      </c>
      <c r="B11" s="76">
        <f>SUM(C11:M11)</f>
        <v>285</v>
      </c>
      <c r="C11" s="76">
        <v>5</v>
      </c>
      <c r="D11" s="76">
        <v>17</v>
      </c>
      <c r="E11" s="76">
        <v>29</v>
      </c>
      <c r="F11" s="76">
        <v>34</v>
      </c>
      <c r="G11" s="76">
        <v>39</v>
      </c>
      <c r="H11" s="76">
        <v>39</v>
      </c>
      <c r="I11" s="76">
        <v>35</v>
      </c>
      <c r="J11" s="76">
        <v>25</v>
      </c>
      <c r="K11" s="76">
        <v>20</v>
      </c>
      <c r="L11" s="76">
        <v>15</v>
      </c>
      <c r="M11" s="77">
        <v>27</v>
      </c>
      <c r="N11" s="78" t="s">
        <v>7</v>
      </c>
    </row>
    <row r="12" spans="1:14" s="49" customFormat="1" ht="18.75" customHeight="1">
      <c r="A12" s="44" t="s">
        <v>8</v>
      </c>
      <c r="B12" s="79">
        <v>289</v>
      </c>
      <c r="C12" s="79">
        <f>SUM(C19,C26)</f>
        <v>5</v>
      </c>
      <c r="D12" s="79">
        <f>SUM(D19,D26)</f>
        <v>17</v>
      </c>
      <c r="E12" s="79">
        <v>30</v>
      </c>
      <c r="F12" s="79">
        <v>35</v>
      </c>
      <c r="G12" s="79">
        <v>38</v>
      </c>
      <c r="H12" s="79">
        <v>40</v>
      </c>
      <c r="I12" s="79">
        <v>36</v>
      </c>
      <c r="J12" s="79">
        <f>SUM(J19,J26)</f>
        <v>25</v>
      </c>
      <c r="K12" s="79">
        <v>19</v>
      </c>
      <c r="L12" s="79">
        <v>16</v>
      </c>
      <c r="M12" s="80">
        <v>28</v>
      </c>
      <c r="N12" s="81" t="s">
        <v>8</v>
      </c>
    </row>
    <row r="13" spans="1:14" ht="18.75" customHeight="1">
      <c r="A13" s="71" t="s">
        <v>29</v>
      </c>
      <c r="B13" s="72"/>
      <c r="C13" s="72"/>
      <c r="D13" s="73"/>
      <c r="E13" s="72"/>
      <c r="F13" s="72"/>
      <c r="G13" s="387" t="s">
        <v>30</v>
      </c>
      <c r="H13" s="388"/>
      <c r="I13" s="72"/>
      <c r="J13" s="82"/>
      <c r="K13" s="82"/>
      <c r="L13" s="72"/>
      <c r="M13" s="75"/>
      <c r="N13" s="78"/>
    </row>
    <row r="14" spans="1:14" ht="18.75" customHeight="1">
      <c r="A14" s="75" t="s">
        <v>3</v>
      </c>
      <c r="B14" s="76">
        <v>138</v>
      </c>
      <c r="C14" s="76">
        <v>2</v>
      </c>
      <c r="D14" s="76">
        <v>7</v>
      </c>
      <c r="E14" s="76">
        <v>17</v>
      </c>
      <c r="F14" s="76">
        <v>22</v>
      </c>
      <c r="G14" s="76">
        <v>22</v>
      </c>
      <c r="H14" s="76">
        <v>20</v>
      </c>
      <c r="I14" s="76">
        <v>14</v>
      </c>
      <c r="J14" s="76">
        <v>11</v>
      </c>
      <c r="K14" s="76">
        <v>10</v>
      </c>
      <c r="L14" s="76">
        <v>8</v>
      </c>
      <c r="M14" s="77">
        <v>7</v>
      </c>
      <c r="N14" s="78" t="s">
        <v>3</v>
      </c>
    </row>
    <row r="15" spans="1:14" ht="18.75" customHeight="1">
      <c r="A15" s="75" t="s">
        <v>4</v>
      </c>
      <c r="B15" s="76">
        <v>141</v>
      </c>
      <c r="C15" s="76">
        <v>1</v>
      </c>
      <c r="D15" s="76">
        <v>6</v>
      </c>
      <c r="E15" s="76">
        <v>17</v>
      </c>
      <c r="F15" s="76">
        <v>23</v>
      </c>
      <c r="G15" s="76">
        <v>22</v>
      </c>
      <c r="H15" s="76">
        <v>20</v>
      </c>
      <c r="I15" s="76">
        <v>15</v>
      </c>
      <c r="J15" s="76">
        <v>11</v>
      </c>
      <c r="K15" s="76">
        <v>10</v>
      </c>
      <c r="L15" s="76">
        <v>8</v>
      </c>
      <c r="M15" s="77">
        <v>8</v>
      </c>
      <c r="N15" s="78" t="s">
        <v>4</v>
      </c>
    </row>
    <row r="16" spans="1:14" ht="18.75" customHeight="1">
      <c r="A16" s="75" t="s">
        <v>5</v>
      </c>
      <c r="B16" s="76">
        <v>151</v>
      </c>
      <c r="C16" s="76">
        <v>2</v>
      </c>
      <c r="D16" s="76">
        <v>9</v>
      </c>
      <c r="E16" s="76">
        <v>18</v>
      </c>
      <c r="F16" s="76">
        <v>22</v>
      </c>
      <c r="G16" s="76">
        <v>22</v>
      </c>
      <c r="H16" s="76">
        <v>21</v>
      </c>
      <c r="I16" s="76">
        <v>17</v>
      </c>
      <c r="J16" s="76">
        <v>12</v>
      </c>
      <c r="K16" s="76">
        <v>10</v>
      </c>
      <c r="L16" s="76">
        <v>8</v>
      </c>
      <c r="M16" s="77">
        <v>10</v>
      </c>
      <c r="N16" s="78" t="s">
        <v>5</v>
      </c>
    </row>
    <row r="17" spans="1:14" ht="18.75" customHeight="1">
      <c r="A17" s="75" t="s">
        <v>6</v>
      </c>
      <c r="B17" s="76">
        <v>148</v>
      </c>
      <c r="C17" s="76">
        <v>2</v>
      </c>
      <c r="D17" s="76">
        <v>8</v>
      </c>
      <c r="E17" s="76">
        <v>16</v>
      </c>
      <c r="F17" s="76">
        <v>22</v>
      </c>
      <c r="G17" s="76">
        <v>22</v>
      </c>
      <c r="H17" s="76">
        <v>21</v>
      </c>
      <c r="I17" s="76">
        <v>17</v>
      </c>
      <c r="J17" s="76">
        <v>13</v>
      </c>
      <c r="K17" s="76">
        <v>10</v>
      </c>
      <c r="L17" s="76">
        <v>8</v>
      </c>
      <c r="M17" s="77">
        <v>10</v>
      </c>
      <c r="N17" s="78" t="s">
        <v>6</v>
      </c>
    </row>
    <row r="18" spans="1:14" ht="18.75" customHeight="1">
      <c r="A18" s="75" t="s">
        <v>7</v>
      </c>
      <c r="B18" s="76">
        <f>SUM(C18:M18)</f>
        <v>150</v>
      </c>
      <c r="C18" s="76">
        <v>2</v>
      </c>
      <c r="D18" s="76">
        <v>6</v>
      </c>
      <c r="E18" s="76">
        <v>16</v>
      </c>
      <c r="F18" s="76">
        <v>21</v>
      </c>
      <c r="G18" s="76">
        <v>22</v>
      </c>
      <c r="H18" s="76">
        <v>20</v>
      </c>
      <c r="I18" s="76">
        <v>19</v>
      </c>
      <c r="J18" s="76">
        <v>14</v>
      </c>
      <c r="K18" s="76">
        <v>11</v>
      </c>
      <c r="L18" s="76">
        <v>7</v>
      </c>
      <c r="M18" s="77">
        <v>12</v>
      </c>
      <c r="N18" s="78" t="s">
        <v>7</v>
      </c>
    </row>
    <row r="19" spans="1:14" s="49" customFormat="1" ht="18.75" customHeight="1">
      <c r="A19" s="44" t="s">
        <v>8</v>
      </c>
      <c r="B19" s="79">
        <v>154</v>
      </c>
      <c r="C19" s="79">
        <v>3</v>
      </c>
      <c r="D19" s="79">
        <v>6</v>
      </c>
      <c r="E19" s="79">
        <v>16</v>
      </c>
      <c r="F19" s="79">
        <v>21</v>
      </c>
      <c r="G19" s="79">
        <v>22</v>
      </c>
      <c r="H19" s="79">
        <v>21</v>
      </c>
      <c r="I19" s="79">
        <v>19</v>
      </c>
      <c r="J19" s="79">
        <v>15</v>
      </c>
      <c r="K19" s="79">
        <v>10</v>
      </c>
      <c r="L19" s="79">
        <v>8</v>
      </c>
      <c r="M19" s="80">
        <v>13</v>
      </c>
      <c r="N19" s="81" t="s">
        <v>8</v>
      </c>
    </row>
    <row r="20" spans="1:14" ht="18.75" customHeight="1">
      <c r="A20" s="71" t="s">
        <v>31</v>
      </c>
      <c r="B20" s="72"/>
      <c r="C20" s="72"/>
      <c r="D20" s="73"/>
      <c r="E20" s="72"/>
      <c r="F20" s="72"/>
      <c r="G20" s="387" t="s">
        <v>32</v>
      </c>
      <c r="H20" s="388"/>
      <c r="I20" s="72"/>
      <c r="J20" s="82"/>
      <c r="K20" s="82"/>
      <c r="L20" s="72"/>
      <c r="M20" s="75"/>
      <c r="N20" s="78"/>
    </row>
    <row r="21" spans="1:14" ht="18.75" customHeight="1">
      <c r="A21" s="75" t="s">
        <v>3</v>
      </c>
      <c r="B21" s="72">
        <v>125</v>
      </c>
      <c r="C21" s="76">
        <v>2</v>
      </c>
      <c r="D21" s="76">
        <v>12</v>
      </c>
      <c r="E21" s="76">
        <v>15</v>
      </c>
      <c r="F21" s="76">
        <v>15</v>
      </c>
      <c r="G21" s="76">
        <v>17</v>
      </c>
      <c r="H21" s="76">
        <v>15</v>
      </c>
      <c r="I21" s="76">
        <v>11</v>
      </c>
      <c r="J21" s="76">
        <v>9</v>
      </c>
      <c r="K21" s="76">
        <v>9</v>
      </c>
      <c r="L21" s="76">
        <v>8</v>
      </c>
      <c r="M21" s="77">
        <v>12</v>
      </c>
      <c r="N21" s="83" t="s">
        <v>3</v>
      </c>
    </row>
    <row r="22" spans="1:14" ht="18.75" customHeight="1">
      <c r="A22" s="75" t="s">
        <v>4</v>
      </c>
      <c r="B22" s="72">
        <v>130</v>
      </c>
      <c r="C22" s="76">
        <v>3</v>
      </c>
      <c r="D22" s="76">
        <v>12</v>
      </c>
      <c r="E22" s="76">
        <v>15</v>
      </c>
      <c r="F22" s="76">
        <v>16</v>
      </c>
      <c r="G22" s="76">
        <v>18</v>
      </c>
      <c r="H22" s="76">
        <v>16</v>
      </c>
      <c r="I22" s="76">
        <v>12</v>
      </c>
      <c r="J22" s="76">
        <v>9</v>
      </c>
      <c r="K22" s="76">
        <v>9</v>
      </c>
      <c r="L22" s="76">
        <v>9</v>
      </c>
      <c r="M22" s="77">
        <v>12</v>
      </c>
      <c r="N22" s="83" t="s">
        <v>4</v>
      </c>
    </row>
    <row r="23" spans="1:14" ht="18.75" customHeight="1">
      <c r="A23" s="75" t="s">
        <v>5</v>
      </c>
      <c r="B23" s="72">
        <v>129</v>
      </c>
      <c r="C23" s="76">
        <v>3</v>
      </c>
      <c r="D23" s="76">
        <v>12</v>
      </c>
      <c r="E23" s="76">
        <v>13</v>
      </c>
      <c r="F23" s="76">
        <v>16</v>
      </c>
      <c r="G23" s="76">
        <v>16</v>
      </c>
      <c r="H23" s="76">
        <v>19</v>
      </c>
      <c r="I23" s="76">
        <v>13</v>
      </c>
      <c r="J23" s="76">
        <v>9</v>
      </c>
      <c r="K23" s="76">
        <v>9</v>
      </c>
      <c r="L23" s="76">
        <v>8</v>
      </c>
      <c r="M23" s="77">
        <v>14</v>
      </c>
      <c r="N23" s="83" t="s">
        <v>5</v>
      </c>
    </row>
    <row r="24" spans="1:14" ht="18.75" customHeight="1">
      <c r="A24" s="75" t="s">
        <v>6</v>
      </c>
      <c r="B24" s="72">
        <v>130</v>
      </c>
      <c r="C24" s="76">
        <v>2</v>
      </c>
      <c r="D24" s="76">
        <v>10</v>
      </c>
      <c r="E24" s="76">
        <v>12</v>
      </c>
      <c r="F24" s="76">
        <v>14</v>
      </c>
      <c r="G24" s="76">
        <v>16</v>
      </c>
      <c r="H24" s="76">
        <v>19</v>
      </c>
      <c r="I24" s="76">
        <v>15</v>
      </c>
      <c r="J24" s="76">
        <v>9</v>
      </c>
      <c r="K24" s="76">
        <v>9</v>
      </c>
      <c r="L24" s="76">
        <v>9</v>
      </c>
      <c r="M24" s="77">
        <v>14</v>
      </c>
      <c r="N24" s="83" t="s">
        <v>6</v>
      </c>
    </row>
    <row r="25" spans="1:14" ht="18.75" customHeight="1">
      <c r="A25" s="75" t="s">
        <v>7</v>
      </c>
      <c r="B25" s="72">
        <f>SUM(C25:M25)</f>
        <v>135</v>
      </c>
      <c r="C25" s="76">
        <v>3</v>
      </c>
      <c r="D25" s="76">
        <v>11</v>
      </c>
      <c r="E25" s="76">
        <v>13</v>
      </c>
      <c r="F25" s="76">
        <v>13</v>
      </c>
      <c r="G25" s="76">
        <v>17</v>
      </c>
      <c r="H25" s="76">
        <v>19</v>
      </c>
      <c r="I25" s="76">
        <v>16</v>
      </c>
      <c r="J25" s="76">
        <v>11</v>
      </c>
      <c r="K25" s="76">
        <v>9</v>
      </c>
      <c r="L25" s="76">
        <v>8</v>
      </c>
      <c r="M25" s="77">
        <v>15</v>
      </c>
      <c r="N25" s="83" t="s">
        <v>7</v>
      </c>
    </row>
    <row r="26" spans="1:14" s="49" customFormat="1" ht="18.75" customHeight="1">
      <c r="A26" s="84" t="s">
        <v>8</v>
      </c>
      <c r="B26" s="85">
        <f>SUM(C26:M26)</f>
        <v>135</v>
      </c>
      <c r="C26" s="86">
        <v>2</v>
      </c>
      <c r="D26" s="86">
        <v>11</v>
      </c>
      <c r="E26" s="86">
        <v>14</v>
      </c>
      <c r="F26" s="86">
        <v>14</v>
      </c>
      <c r="G26" s="86">
        <v>16</v>
      </c>
      <c r="H26" s="86">
        <v>19</v>
      </c>
      <c r="I26" s="86">
        <v>17</v>
      </c>
      <c r="J26" s="86">
        <v>10</v>
      </c>
      <c r="K26" s="86">
        <v>9</v>
      </c>
      <c r="L26" s="86">
        <v>8</v>
      </c>
      <c r="M26" s="87">
        <v>15</v>
      </c>
      <c r="N26" s="88" t="s">
        <v>8</v>
      </c>
    </row>
    <row r="27" spans="1:14" s="92" customFormat="1" ht="15.75" customHeight="1">
      <c r="A27" s="91" t="s">
        <v>309</v>
      </c>
      <c r="G27" s="93"/>
      <c r="H27" s="93"/>
      <c r="I27" s="93"/>
      <c r="J27" s="93"/>
      <c r="K27" s="93"/>
      <c r="L27" s="93"/>
      <c r="M27" s="93"/>
      <c r="N27" s="94" t="s">
        <v>308</v>
      </c>
    </row>
    <row r="28" s="59" customFormat="1" ht="15.75" customHeight="1">
      <c r="A28" s="89" t="s">
        <v>230</v>
      </c>
    </row>
    <row r="29" s="38" customFormat="1" ht="15.75" customHeight="1">
      <c r="A29" s="38" t="s">
        <v>232</v>
      </c>
    </row>
  </sheetData>
  <mergeCells count="4">
    <mergeCell ref="A1:N1"/>
    <mergeCell ref="G6:H6"/>
    <mergeCell ref="G13:H13"/>
    <mergeCell ref="G20:H20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7">
      <selection activeCell="D31" sqref="D31"/>
    </sheetView>
  </sheetViews>
  <sheetFormatPr defaultColWidth="9.140625" defaultRowHeight="12.75"/>
  <cols>
    <col min="1" max="1" width="22.140625" style="36" customWidth="1"/>
    <col min="2" max="2" width="18.140625" style="36" customWidth="1"/>
    <col min="3" max="5" width="17.57421875" style="36" customWidth="1"/>
    <col min="6" max="6" width="18.00390625" style="36" customWidth="1"/>
    <col min="7" max="7" width="21.57421875" style="36" customWidth="1"/>
    <col min="8" max="8" width="20.28125" style="36" customWidth="1"/>
    <col min="9" max="16384" width="9.140625" style="36" customWidth="1"/>
  </cols>
  <sheetData>
    <row r="1" spans="1:14" s="2" customFormat="1" ht="32.25" customHeight="1">
      <c r="A1" s="384" t="s">
        <v>310</v>
      </c>
      <c r="B1" s="384"/>
      <c r="C1" s="384"/>
      <c r="D1" s="384"/>
      <c r="E1" s="384"/>
      <c r="F1" s="384"/>
      <c r="G1" s="384"/>
      <c r="H1" s="268"/>
      <c r="I1" s="268"/>
      <c r="J1" s="268"/>
      <c r="K1" s="268"/>
      <c r="L1" s="268"/>
      <c r="M1" s="268"/>
      <c r="N1" s="268"/>
    </row>
    <row r="2" spans="1:9" s="2" customFormat="1" ht="18" customHeight="1">
      <c r="A2" s="2" t="s">
        <v>0</v>
      </c>
      <c r="G2" s="5" t="s">
        <v>1</v>
      </c>
      <c r="H2" s="269"/>
      <c r="I2" s="269"/>
    </row>
    <row r="3" spans="1:14" s="2" customFormat="1" ht="18.75" customHeight="1">
      <c r="A3" s="258"/>
      <c r="B3" s="238" t="s">
        <v>33</v>
      </c>
      <c r="C3" s="238" t="s">
        <v>34</v>
      </c>
      <c r="D3" s="270" t="s">
        <v>35</v>
      </c>
      <c r="E3" s="270" t="s">
        <v>36</v>
      </c>
      <c r="F3" s="247" t="s">
        <v>37</v>
      </c>
      <c r="G3" s="261"/>
      <c r="H3" s="271"/>
      <c r="I3" s="271"/>
      <c r="J3" s="271"/>
      <c r="K3" s="271"/>
      <c r="L3" s="271"/>
      <c r="M3" s="271"/>
      <c r="N3" s="271"/>
    </row>
    <row r="4" spans="1:14" s="2" customFormat="1" ht="18.75" customHeight="1">
      <c r="A4" s="241" t="s">
        <v>231</v>
      </c>
      <c r="B4" s="262"/>
      <c r="C4" s="272" t="s">
        <v>38</v>
      </c>
      <c r="D4" s="273"/>
      <c r="E4" s="273"/>
      <c r="F4" s="274" t="s">
        <v>39</v>
      </c>
      <c r="G4" s="265" t="s">
        <v>229</v>
      </c>
      <c r="H4" s="271"/>
      <c r="I4" s="271"/>
      <c r="J4" s="271"/>
      <c r="K4" s="271"/>
      <c r="L4" s="271"/>
      <c r="M4" s="271"/>
      <c r="N4" s="271"/>
    </row>
    <row r="5" spans="1:14" s="2" customFormat="1" ht="18.75" customHeight="1">
      <c r="A5" s="252"/>
      <c r="B5" s="266" t="s">
        <v>24</v>
      </c>
      <c r="C5" s="266" t="s">
        <v>40</v>
      </c>
      <c r="D5" s="275" t="s">
        <v>41</v>
      </c>
      <c r="E5" s="252" t="s">
        <v>42</v>
      </c>
      <c r="F5" s="276" t="s">
        <v>43</v>
      </c>
      <c r="G5" s="267"/>
      <c r="H5" s="271"/>
      <c r="I5" s="271"/>
      <c r="J5" s="271"/>
      <c r="K5" s="271"/>
      <c r="L5" s="271"/>
      <c r="M5" s="271"/>
      <c r="N5" s="271"/>
    </row>
    <row r="6" spans="1:14" ht="14.25" customHeight="1">
      <c r="A6" s="71" t="s">
        <v>44</v>
      </c>
      <c r="B6" s="72"/>
      <c r="C6" s="73"/>
      <c r="D6" s="82" t="s">
        <v>24</v>
      </c>
      <c r="E6" s="74"/>
      <c r="F6" s="74"/>
      <c r="G6" s="69"/>
      <c r="H6" s="95"/>
      <c r="I6" s="95"/>
      <c r="J6" s="389"/>
      <c r="K6" s="389"/>
      <c r="L6" s="95"/>
      <c r="M6" s="68"/>
      <c r="N6" s="83"/>
    </row>
    <row r="7" spans="1:14" ht="14.25" customHeight="1">
      <c r="A7" s="77" t="s">
        <v>3</v>
      </c>
      <c r="B7" s="76">
        <v>264</v>
      </c>
      <c r="C7" s="76">
        <v>52</v>
      </c>
      <c r="D7" s="76">
        <v>36</v>
      </c>
      <c r="E7" s="76">
        <v>110</v>
      </c>
      <c r="F7" s="76">
        <v>66</v>
      </c>
      <c r="G7" s="96" t="s">
        <v>3</v>
      </c>
      <c r="H7" s="95"/>
      <c r="I7" s="95"/>
      <c r="J7" s="95"/>
      <c r="K7" s="95"/>
      <c r="L7" s="95"/>
      <c r="M7" s="68"/>
      <c r="N7" s="83"/>
    </row>
    <row r="8" spans="1:14" ht="14.25" customHeight="1">
      <c r="A8" s="77" t="s">
        <v>4</v>
      </c>
      <c r="B8" s="76">
        <v>271</v>
      </c>
      <c r="C8" s="76">
        <v>52</v>
      </c>
      <c r="D8" s="76">
        <v>37</v>
      </c>
      <c r="E8" s="76">
        <v>114</v>
      </c>
      <c r="F8" s="76">
        <v>68</v>
      </c>
      <c r="G8" s="96" t="s">
        <v>4</v>
      </c>
      <c r="H8" s="95"/>
      <c r="I8" s="95"/>
      <c r="J8" s="95"/>
      <c r="K8" s="95"/>
      <c r="L8" s="95"/>
      <c r="M8" s="68"/>
      <c r="N8" s="83"/>
    </row>
    <row r="9" spans="1:14" ht="14.25" customHeight="1">
      <c r="A9" s="77" t="s">
        <v>5</v>
      </c>
      <c r="B9" s="76">
        <v>281</v>
      </c>
      <c r="C9" s="76">
        <v>56</v>
      </c>
      <c r="D9" s="76">
        <v>36</v>
      </c>
      <c r="E9" s="76">
        <v>114</v>
      </c>
      <c r="F9" s="76">
        <v>75</v>
      </c>
      <c r="G9" s="96" t="s">
        <v>5</v>
      </c>
      <c r="H9" s="95"/>
      <c r="I9" s="95"/>
      <c r="J9" s="95"/>
      <c r="K9" s="95"/>
      <c r="L9" s="95"/>
      <c r="M9" s="68"/>
      <c r="N9" s="83"/>
    </row>
    <row r="10" spans="1:14" ht="14.25" customHeight="1">
      <c r="A10" s="77" t="s">
        <v>6</v>
      </c>
      <c r="B10" s="76">
        <v>278</v>
      </c>
      <c r="C10" s="76">
        <v>53</v>
      </c>
      <c r="D10" s="76">
        <v>35</v>
      </c>
      <c r="E10" s="76">
        <v>112</v>
      </c>
      <c r="F10" s="76">
        <v>79</v>
      </c>
      <c r="G10" s="96" t="s">
        <v>6</v>
      </c>
      <c r="H10" s="95"/>
      <c r="I10" s="95"/>
      <c r="J10" s="95"/>
      <c r="K10" s="95"/>
      <c r="L10" s="95"/>
      <c r="M10" s="68"/>
      <c r="N10" s="83"/>
    </row>
    <row r="11" spans="1:14" ht="14.25" customHeight="1">
      <c r="A11" s="77" t="s">
        <v>7</v>
      </c>
      <c r="B11" s="76">
        <v>284</v>
      </c>
      <c r="C11" s="76">
        <v>52</v>
      </c>
      <c r="D11" s="76">
        <v>34</v>
      </c>
      <c r="E11" s="76">
        <v>110</v>
      </c>
      <c r="F11" s="76">
        <v>88</v>
      </c>
      <c r="G11" s="96" t="s">
        <v>7</v>
      </c>
      <c r="H11" s="95"/>
      <c r="I11" s="95"/>
      <c r="J11" s="95"/>
      <c r="K11" s="95"/>
      <c r="L11" s="95"/>
      <c r="M11" s="68"/>
      <c r="N11" s="83"/>
    </row>
    <row r="12" spans="1:14" s="49" customFormat="1" ht="14.25" customHeight="1">
      <c r="A12" s="97" t="s">
        <v>8</v>
      </c>
      <c r="B12" s="79">
        <v>289</v>
      </c>
      <c r="C12" s="79">
        <f>SUM(C19,C26)</f>
        <v>49</v>
      </c>
      <c r="D12" s="79">
        <v>32</v>
      </c>
      <c r="E12" s="79">
        <f>SUM(E19,E26)</f>
        <v>110</v>
      </c>
      <c r="F12" s="79">
        <f>SUM(F19,F26)</f>
        <v>98</v>
      </c>
      <c r="G12" s="98" t="s">
        <v>8</v>
      </c>
      <c r="H12" s="99"/>
      <c r="I12" s="99"/>
      <c r="J12" s="99"/>
      <c r="K12" s="99"/>
      <c r="L12" s="99"/>
      <c r="M12" s="100"/>
      <c r="N12" s="101"/>
    </row>
    <row r="13" spans="1:14" ht="14.25" customHeight="1">
      <c r="A13" s="71" t="s">
        <v>45</v>
      </c>
      <c r="B13" s="72"/>
      <c r="C13" s="73"/>
      <c r="D13" s="82" t="s">
        <v>30</v>
      </c>
      <c r="E13" s="82"/>
      <c r="F13" s="102"/>
      <c r="G13" s="70"/>
      <c r="H13" s="95"/>
      <c r="I13" s="95"/>
      <c r="J13" s="390"/>
      <c r="K13" s="390"/>
      <c r="L13" s="95"/>
      <c r="M13" s="68"/>
      <c r="N13" s="83"/>
    </row>
    <row r="14" spans="1:14" ht="14.25" customHeight="1">
      <c r="A14" s="77" t="s">
        <v>3</v>
      </c>
      <c r="B14" s="76">
        <v>138</v>
      </c>
      <c r="C14" s="76">
        <v>16</v>
      </c>
      <c r="D14" s="76">
        <v>20</v>
      </c>
      <c r="E14" s="76">
        <v>64</v>
      </c>
      <c r="F14" s="77">
        <v>39</v>
      </c>
      <c r="G14" s="83" t="s">
        <v>3</v>
      </c>
      <c r="H14" s="95"/>
      <c r="I14" s="95"/>
      <c r="J14" s="95"/>
      <c r="K14" s="95"/>
      <c r="L14" s="95"/>
      <c r="M14" s="68"/>
      <c r="N14" s="83"/>
    </row>
    <row r="15" spans="1:14" ht="14.25" customHeight="1">
      <c r="A15" s="77" t="s">
        <v>4</v>
      </c>
      <c r="B15" s="76">
        <v>141</v>
      </c>
      <c r="C15" s="76">
        <v>16</v>
      </c>
      <c r="D15" s="76">
        <v>21</v>
      </c>
      <c r="E15" s="76">
        <v>62</v>
      </c>
      <c r="F15" s="77">
        <v>41</v>
      </c>
      <c r="G15" s="96" t="s">
        <v>4</v>
      </c>
      <c r="H15" s="95"/>
      <c r="I15" s="95"/>
      <c r="J15" s="95"/>
      <c r="K15" s="95"/>
      <c r="L15" s="95"/>
      <c r="M15" s="68"/>
      <c r="N15" s="83"/>
    </row>
    <row r="16" spans="1:14" ht="14.25" customHeight="1">
      <c r="A16" s="77" t="s">
        <v>5</v>
      </c>
      <c r="B16" s="76">
        <v>151</v>
      </c>
      <c r="C16" s="76">
        <v>18</v>
      </c>
      <c r="D16" s="76">
        <v>19</v>
      </c>
      <c r="E16" s="76">
        <v>69</v>
      </c>
      <c r="F16" s="83">
        <v>46</v>
      </c>
      <c r="G16" s="96" t="s">
        <v>5</v>
      </c>
      <c r="H16" s="95"/>
      <c r="I16" s="95"/>
      <c r="J16" s="95"/>
      <c r="K16" s="95"/>
      <c r="L16" s="95"/>
      <c r="M16" s="68"/>
      <c r="N16" s="83"/>
    </row>
    <row r="17" spans="1:14" ht="14.25" customHeight="1">
      <c r="A17" s="77" t="s">
        <v>6</v>
      </c>
      <c r="B17" s="76">
        <v>148</v>
      </c>
      <c r="C17" s="76">
        <v>15</v>
      </c>
      <c r="D17" s="76">
        <v>18</v>
      </c>
      <c r="E17" s="76">
        <v>69</v>
      </c>
      <c r="F17" s="83">
        <v>47</v>
      </c>
      <c r="G17" s="96" t="s">
        <v>6</v>
      </c>
      <c r="H17" s="95"/>
      <c r="I17" s="95"/>
      <c r="J17" s="95"/>
      <c r="K17" s="95"/>
      <c r="L17" s="95"/>
      <c r="M17" s="68"/>
      <c r="N17" s="83"/>
    </row>
    <row r="18" spans="1:14" ht="14.25" customHeight="1">
      <c r="A18" s="77" t="s">
        <v>7</v>
      </c>
      <c r="B18" s="76">
        <f>SUM(C18:F18)</f>
        <v>149</v>
      </c>
      <c r="C18" s="76">
        <v>15</v>
      </c>
      <c r="D18" s="76">
        <v>17</v>
      </c>
      <c r="E18" s="76">
        <v>67</v>
      </c>
      <c r="F18" s="83">
        <v>50</v>
      </c>
      <c r="G18" s="96" t="s">
        <v>7</v>
      </c>
      <c r="H18" s="95"/>
      <c r="I18" s="95"/>
      <c r="J18" s="95"/>
      <c r="K18" s="95"/>
      <c r="L18" s="95"/>
      <c r="M18" s="68"/>
      <c r="N18" s="83"/>
    </row>
    <row r="19" spans="1:14" s="49" customFormat="1" ht="14.25" customHeight="1">
      <c r="A19" s="97" t="s">
        <v>8</v>
      </c>
      <c r="B19" s="79">
        <v>154</v>
      </c>
      <c r="C19" s="79">
        <v>14</v>
      </c>
      <c r="D19" s="79">
        <v>18</v>
      </c>
      <c r="E19" s="79">
        <v>65</v>
      </c>
      <c r="F19" s="79">
        <v>57</v>
      </c>
      <c r="G19" s="98" t="s">
        <v>8</v>
      </c>
      <c r="H19" s="99"/>
      <c r="I19" s="99"/>
      <c r="J19" s="99"/>
      <c r="K19" s="99"/>
      <c r="L19" s="99"/>
      <c r="M19" s="100"/>
      <c r="N19" s="101"/>
    </row>
    <row r="20" spans="1:14" ht="14.25" customHeight="1">
      <c r="A20" s="71" t="s">
        <v>46</v>
      </c>
      <c r="B20" s="72"/>
      <c r="C20" s="73"/>
      <c r="D20" s="82" t="s">
        <v>32</v>
      </c>
      <c r="E20" s="82"/>
      <c r="F20" s="102"/>
      <c r="G20" s="70"/>
      <c r="H20" s="95"/>
      <c r="I20" s="95"/>
      <c r="J20" s="390"/>
      <c r="K20" s="390"/>
      <c r="L20" s="95"/>
      <c r="M20" s="68"/>
      <c r="N20" s="83"/>
    </row>
    <row r="21" spans="1:14" ht="14.25" customHeight="1">
      <c r="A21" s="77" t="s">
        <v>3</v>
      </c>
      <c r="B21" s="76">
        <v>125</v>
      </c>
      <c r="C21" s="76">
        <v>36</v>
      </c>
      <c r="D21" s="76">
        <v>16</v>
      </c>
      <c r="E21" s="76">
        <v>46</v>
      </c>
      <c r="F21" s="76">
        <v>27</v>
      </c>
      <c r="G21" s="96" t="s">
        <v>3</v>
      </c>
      <c r="H21" s="68"/>
      <c r="I21" s="68"/>
      <c r="J21" s="68"/>
      <c r="K21" s="68"/>
      <c r="L21" s="68"/>
      <c r="M21" s="68"/>
      <c r="N21" s="83"/>
    </row>
    <row r="22" spans="1:14" ht="14.25" customHeight="1">
      <c r="A22" s="77" t="s">
        <v>4</v>
      </c>
      <c r="B22" s="76">
        <v>130</v>
      </c>
      <c r="C22" s="76">
        <v>36</v>
      </c>
      <c r="D22" s="76">
        <v>16</v>
      </c>
      <c r="E22" s="76">
        <v>51</v>
      </c>
      <c r="F22" s="76">
        <v>27</v>
      </c>
      <c r="G22" s="96" t="s">
        <v>4</v>
      </c>
      <c r="H22" s="95"/>
      <c r="I22" s="95"/>
      <c r="J22" s="95"/>
      <c r="K22" s="95"/>
      <c r="L22" s="95"/>
      <c r="M22" s="68"/>
      <c r="N22" s="83"/>
    </row>
    <row r="23" spans="1:14" ht="14.25" customHeight="1">
      <c r="A23" s="77" t="s">
        <v>5</v>
      </c>
      <c r="B23" s="76">
        <v>129</v>
      </c>
      <c r="C23" s="76">
        <v>38</v>
      </c>
      <c r="D23" s="76">
        <v>17</v>
      </c>
      <c r="E23" s="76">
        <v>45</v>
      </c>
      <c r="F23" s="76">
        <v>29</v>
      </c>
      <c r="G23" s="96" t="s">
        <v>5</v>
      </c>
      <c r="H23" s="95"/>
      <c r="I23" s="95"/>
      <c r="J23" s="95"/>
      <c r="K23" s="95"/>
      <c r="L23" s="95"/>
      <c r="M23" s="68"/>
      <c r="N23" s="83"/>
    </row>
    <row r="24" spans="1:14" ht="14.25" customHeight="1">
      <c r="A24" s="77" t="s">
        <v>6</v>
      </c>
      <c r="B24" s="76">
        <v>130</v>
      </c>
      <c r="C24" s="76">
        <v>38</v>
      </c>
      <c r="D24" s="76">
        <v>16</v>
      </c>
      <c r="E24" s="76">
        <v>43</v>
      </c>
      <c r="F24" s="76">
        <v>32</v>
      </c>
      <c r="G24" s="96" t="s">
        <v>6</v>
      </c>
      <c r="H24" s="95"/>
      <c r="I24" s="95"/>
      <c r="J24" s="95"/>
      <c r="K24" s="95"/>
      <c r="L24" s="95"/>
      <c r="M24" s="68"/>
      <c r="N24" s="83"/>
    </row>
    <row r="25" spans="1:14" ht="14.25" customHeight="1">
      <c r="A25" s="77" t="s">
        <v>7</v>
      </c>
      <c r="B25" s="76">
        <v>135</v>
      </c>
      <c r="C25" s="76">
        <v>37</v>
      </c>
      <c r="D25" s="76">
        <v>17</v>
      </c>
      <c r="E25" s="76">
        <v>43</v>
      </c>
      <c r="F25" s="76">
        <v>38</v>
      </c>
      <c r="G25" s="96" t="s">
        <v>7</v>
      </c>
      <c r="H25" s="95"/>
      <c r="I25" s="95"/>
      <c r="J25" s="95"/>
      <c r="K25" s="95"/>
      <c r="L25" s="95"/>
      <c r="M25" s="68"/>
      <c r="N25" s="83"/>
    </row>
    <row r="26" spans="1:14" s="49" customFormat="1" ht="14.25" customHeight="1">
      <c r="A26" s="103" t="s">
        <v>8</v>
      </c>
      <c r="B26" s="86">
        <f>SUM(C26:F26)</f>
        <v>136</v>
      </c>
      <c r="C26" s="86">
        <v>35</v>
      </c>
      <c r="D26" s="86">
        <v>15</v>
      </c>
      <c r="E26" s="86">
        <v>45</v>
      </c>
      <c r="F26" s="86">
        <v>41</v>
      </c>
      <c r="G26" s="104" t="s">
        <v>8</v>
      </c>
      <c r="H26" s="100"/>
      <c r="I26" s="100"/>
      <c r="J26" s="100"/>
      <c r="K26" s="100"/>
      <c r="L26" s="100"/>
      <c r="M26" s="100"/>
      <c r="N26" s="101"/>
    </row>
    <row r="27" spans="1:14" s="92" customFormat="1" ht="15.75" customHeight="1">
      <c r="A27" s="91" t="s">
        <v>309</v>
      </c>
      <c r="G27" s="93"/>
      <c r="H27" s="93"/>
      <c r="I27" s="93"/>
      <c r="J27" s="93"/>
      <c r="K27" s="93"/>
      <c r="L27" s="93"/>
      <c r="M27" s="93"/>
      <c r="N27" s="94" t="s">
        <v>308</v>
      </c>
    </row>
    <row r="28" s="59" customFormat="1" ht="12.75" customHeight="1">
      <c r="A28" s="106" t="s">
        <v>322</v>
      </c>
    </row>
    <row r="29" s="38" customFormat="1" ht="15.75" customHeight="1">
      <c r="A29" s="38" t="s">
        <v>260</v>
      </c>
    </row>
  </sheetData>
  <mergeCells count="4">
    <mergeCell ref="A1:G1"/>
    <mergeCell ref="J6:K6"/>
    <mergeCell ref="J13:K13"/>
    <mergeCell ref="J20:K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4">
      <selection activeCell="G15" sqref="G15"/>
    </sheetView>
  </sheetViews>
  <sheetFormatPr defaultColWidth="9.140625" defaultRowHeight="12.75"/>
  <cols>
    <col min="1" max="1" width="10.00390625" style="107" customWidth="1"/>
    <col min="2" max="2" width="9.57421875" style="107" customWidth="1"/>
    <col min="3" max="3" width="8.7109375" style="107" customWidth="1"/>
    <col min="4" max="4" width="10.28125" style="107" customWidth="1"/>
    <col min="5" max="5" width="7.00390625" style="107" customWidth="1"/>
    <col min="6" max="6" width="8.7109375" style="107" customWidth="1"/>
    <col min="7" max="7" width="7.140625" style="107" customWidth="1"/>
    <col min="8" max="8" width="9.28125" style="107" customWidth="1"/>
    <col min="9" max="9" width="7.28125" style="107" customWidth="1"/>
    <col min="10" max="10" width="9.28125" style="107" customWidth="1"/>
    <col min="11" max="11" width="7.421875" style="107" customWidth="1"/>
    <col min="12" max="12" width="9.7109375" style="107" customWidth="1"/>
    <col min="13" max="13" width="11.7109375" style="107" customWidth="1"/>
    <col min="14" max="14" width="10.28125" style="107" customWidth="1"/>
    <col min="15" max="15" width="11.140625" style="107" customWidth="1"/>
    <col min="16" max="16" width="9.7109375" style="107" customWidth="1"/>
    <col min="17" max="16384" width="9.140625" style="107" customWidth="1"/>
  </cols>
  <sheetData>
    <row r="1" spans="1:16" s="7" customFormat="1" ht="32.25" customHeight="1">
      <c r="A1" s="384" t="s">
        <v>47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s="2" customFormat="1" ht="18" customHeight="1">
      <c r="A2" s="8" t="s">
        <v>48</v>
      </c>
      <c r="P2" s="277" t="s">
        <v>49</v>
      </c>
    </row>
    <row r="3" spans="1:16" s="282" customFormat="1" ht="27" customHeight="1">
      <c r="A3" s="278"/>
      <c r="B3" s="397" t="s">
        <v>50</v>
      </c>
      <c r="C3" s="398"/>
      <c r="D3" s="373" t="s">
        <v>51</v>
      </c>
      <c r="E3" s="398"/>
      <c r="F3" s="397" t="s">
        <v>52</v>
      </c>
      <c r="G3" s="399"/>
      <c r="H3" s="399"/>
      <c r="I3" s="364"/>
      <c r="J3" s="373" t="s">
        <v>53</v>
      </c>
      <c r="K3" s="365"/>
      <c r="L3" s="365"/>
      <c r="M3" s="365"/>
      <c r="N3" s="365"/>
      <c r="O3" s="398"/>
      <c r="P3" s="281"/>
    </row>
    <row r="4" spans="1:16" s="282" customFormat="1" ht="51" customHeight="1">
      <c r="A4" s="283" t="s">
        <v>225</v>
      </c>
      <c r="B4" s="395"/>
      <c r="C4" s="396"/>
      <c r="D4" s="395"/>
      <c r="E4" s="396"/>
      <c r="F4" s="395"/>
      <c r="G4" s="396"/>
      <c r="H4" s="397" t="s">
        <v>54</v>
      </c>
      <c r="I4" s="398"/>
      <c r="J4" s="284"/>
      <c r="K4" s="285"/>
      <c r="L4" s="243" t="s">
        <v>55</v>
      </c>
      <c r="M4" s="286" t="s">
        <v>56</v>
      </c>
      <c r="N4" s="286" t="s">
        <v>57</v>
      </c>
      <c r="O4" s="286" t="s">
        <v>58</v>
      </c>
      <c r="P4" s="284" t="s">
        <v>234</v>
      </c>
    </row>
    <row r="5" spans="1:16" s="282" customFormat="1" ht="27" customHeight="1">
      <c r="A5" s="285"/>
      <c r="B5" s="284"/>
      <c r="C5" s="279" t="s">
        <v>59</v>
      </c>
      <c r="D5" s="287" t="s">
        <v>60</v>
      </c>
      <c r="E5" s="279" t="s">
        <v>59</v>
      </c>
      <c r="F5" s="284"/>
      <c r="G5" s="279" t="s">
        <v>59</v>
      </c>
      <c r="H5" s="287" t="s">
        <v>61</v>
      </c>
      <c r="I5" s="279" t="s">
        <v>59</v>
      </c>
      <c r="J5" s="284"/>
      <c r="K5" s="279" t="s">
        <v>59</v>
      </c>
      <c r="L5" s="284"/>
      <c r="M5" s="265" t="s">
        <v>62</v>
      </c>
      <c r="N5" s="284" t="s">
        <v>63</v>
      </c>
      <c r="O5" s="284" t="s">
        <v>64</v>
      </c>
      <c r="P5" s="284" t="s">
        <v>235</v>
      </c>
    </row>
    <row r="6" spans="1:16" s="282" customFormat="1" ht="38.25">
      <c r="A6" s="283" t="s">
        <v>233</v>
      </c>
      <c r="B6" s="284"/>
      <c r="C6" s="284"/>
      <c r="D6" s="287" t="s">
        <v>65</v>
      </c>
      <c r="E6" s="284"/>
      <c r="F6" s="391"/>
      <c r="G6" s="284"/>
      <c r="H6" s="272" t="s">
        <v>66</v>
      </c>
      <c r="I6" s="284"/>
      <c r="J6" s="284"/>
      <c r="K6" s="284"/>
      <c r="L6" s="265" t="s">
        <v>67</v>
      </c>
      <c r="M6" s="288" t="s">
        <v>68</v>
      </c>
      <c r="N6" s="265" t="s">
        <v>69</v>
      </c>
      <c r="O6" s="284" t="s">
        <v>70</v>
      </c>
      <c r="P6" s="284" t="s">
        <v>227</v>
      </c>
    </row>
    <row r="7" spans="1:16" s="282" customFormat="1" ht="27" customHeight="1">
      <c r="A7" s="289"/>
      <c r="B7" s="290" t="s">
        <v>24</v>
      </c>
      <c r="C7" s="290" t="s">
        <v>71</v>
      </c>
      <c r="D7" s="290" t="s">
        <v>72</v>
      </c>
      <c r="E7" s="290" t="s">
        <v>71</v>
      </c>
      <c r="F7" s="392"/>
      <c r="G7" s="290" t="s">
        <v>71</v>
      </c>
      <c r="H7" s="291" t="s">
        <v>73</v>
      </c>
      <c r="I7" s="290" t="s">
        <v>71</v>
      </c>
      <c r="J7" s="290"/>
      <c r="K7" s="290" t="s">
        <v>71</v>
      </c>
      <c r="L7" s="290" t="s">
        <v>74</v>
      </c>
      <c r="M7" s="290" t="s">
        <v>75</v>
      </c>
      <c r="N7" s="290" t="s">
        <v>76</v>
      </c>
      <c r="O7" s="290" t="s">
        <v>77</v>
      </c>
      <c r="P7" s="290"/>
    </row>
    <row r="8" spans="1:16" s="108" customFormat="1" ht="21.75" customHeight="1">
      <c r="A8" s="77" t="s">
        <v>316</v>
      </c>
      <c r="B8" s="114">
        <v>264</v>
      </c>
      <c r="C8" s="115">
        <v>100</v>
      </c>
      <c r="D8" s="83">
        <v>66</v>
      </c>
      <c r="E8" s="115">
        <v>25</v>
      </c>
      <c r="F8" s="83">
        <v>11.8</v>
      </c>
      <c r="G8" s="115">
        <v>4.5</v>
      </c>
      <c r="H8" s="83">
        <v>12</v>
      </c>
      <c r="I8" s="116">
        <v>4.5</v>
      </c>
      <c r="J8" s="114">
        <v>186</v>
      </c>
      <c r="K8" s="115">
        <v>70.5</v>
      </c>
      <c r="L8" s="114">
        <v>25</v>
      </c>
      <c r="M8" s="114">
        <v>75</v>
      </c>
      <c r="N8" s="114">
        <v>27</v>
      </c>
      <c r="O8" s="117">
        <v>59</v>
      </c>
      <c r="P8" s="213" t="s">
        <v>316</v>
      </c>
    </row>
    <row r="9" spans="1:16" s="108" customFormat="1" ht="21.75" customHeight="1">
      <c r="A9" s="110" t="s">
        <v>317</v>
      </c>
      <c r="B9" s="118">
        <v>271</v>
      </c>
      <c r="C9" s="116">
        <v>100</v>
      </c>
      <c r="D9" s="118">
        <v>62</v>
      </c>
      <c r="E9" s="116">
        <v>23</v>
      </c>
      <c r="F9" s="118">
        <v>13</v>
      </c>
      <c r="G9" s="116">
        <v>4.8</v>
      </c>
      <c r="H9" s="111">
        <v>13</v>
      </c>
      <c r="I9" s="116">
        <v>4.8</v>
      </c>
      <c r="J9" s="118">
        <v>195</v>
      </c>
      <c r="K9" s="116">
        <v>72.2</v>
      </c>
      <c r="L9" s="118">
        <v>25</v>
      </c>
      <c r="M9" s="118">
        <v>75</v>
      </c>
      <c r="N9" s="118">
        <v>29</v>
      </c>
      <c r="O9" s="119">
        <v>66</v>
      </c>
      <c r="P9" s="109" t="s">
        <v>317</v>
      </c>
    </row>
    <row r="10" spans="1:16" s="108" customFormat="1" ht="21.75" customHeight="1">
      <c r="A10" s="111" t="s">
        <v>318</v>
      </c>
      <c r="B10" s="120">
        <v>281</v>
      </c>
      <c r="C10" s="116">
        <v>100</v>
      </c>
      <c r="D10" s="118">
        <v>72</v>
      </c>
      <c r="E10" s="116">
        <v>25.622775800711743</v>
      </c>
      <c r="F10" s="118">
        <v>12</v>
      </c>
      <c r="G10" s="116">
        <v>4.270462633451958</v>
      </c>
      <c r="H10" s="111">
        <v>12</v>
      </c>
      <c r="I10" s="116">
        <v>4.270462633451958</v>
      </c>
      <c r="J10" s="118">
        <v>196</v>
      </c>
      <c r="K10" s="116">
        <v>69.7508896797153</v>
      </c>
      <c r="L10" s="118">
        <v>26</v>
      </c>
      <c r="M10" s="118">
        <v>74</v>
      </c>
      <c r="N10" s="118">
        <v>28</v>
      </c>
      <c r="O10" s="119">
        <v>69</v>
      </c>
      <c r="P10" s="111" t="s">
        <v>318</v>
      </c>
    </row>
    <row r="11" spans="1:16" s="108" customFormat="1" ht="21.75" customHeight="1">
      <c r="A11" s="111" t="s">
        <v>319</v>
      </c>
      <c r="B11" s="120">
        <v>278</v>
      </c>
      <c r="C11" s="116">
        <v>100</v>
      </c>
      <c r="D11" s="118">
        <v>68</v>
      </c>
      <c r="E11" s="116">
        <v>24.5</v>
      </c>
      <c r="F11" s="118">
        <v>12</v>
      </c>
      <c r="G11" s="116">
        <v>4.270462633451958</v>
      </c>
      <c r="H11" s="111">
        <v>12</v>
      </c>
      <c r="I11" s="116">
        <v>4.270462633451958</v>
      </c>
      <c r="J11" s="118">
        <v>198</v>
      </c>
      <c r="K11" s="116">
        <v>71.2</v>
      </c>
      <c r="L11" s="118">
        <v>25</v>
      </c>
      <c r="M11" s="118">
        <v>74</v>
      </c>
      <c r="N11" s="118">
        <v>28</v>
      </c>
      <c r="O11" s="119">
        <v>72</v>
      </c>
      <c r="P11" s="111" t="s">
        <v>319</v>
      </c>
    </row>
    <row r="12" spans="1:16" s="108" customFormat="1" ht="21.75" customHeight="1">
      <c r="A12" s="111" t="s">
        <v>320</v>
      </c>
      <c r="B12" s="120">
        <v>284</v>
      </c>
      <c r="C12" s="116">
        <v>100</v>
      </c>
      <c r="D12" s="118">
        <v>67</v>
      </c>
      <c r="E12" s="116">
        <v>23.591549295774648</v>
      </c>
      <c r="F12" s="118">
        <v>12</v>
      </c>
      <c r="G12" s="116">
        <v>4.225352112676056</v>
      </c>
      <c r="H12" s="111">
        <v>12</v>
      </c>
      <c r="I12" s="116">
        <v>4.225352112676056</v>
      </c>
      <c r="J12" s="118">
        <v>205</v>
      </c>
      <c r="K12" s="116">
        <v>72.1830985915493</v>
      </c>
      <c r="L12" s="118">
        <v>21.75</v>
      </c>
      <c r="M12" s="118">
        <v>75.25</v>
      </c>
      <c r="N12" s="118">
        <v>26.5</v>
      </c>
      <c r="O12" s="119">
        <v>81.5</v>
      </c>
      <c r="P12" s="111" t="s">
        <v>320</v>
      </c>
    </row>
    <row r="13" spans="1:16" s="127" customFormat="1" ht="21.75" customHeight="1">
      <c r="A13" s="121" t="s">
        <v>321</v>
      </c>
      <c r="B13" s="122">
        <f>AVERAGE(B14:B17)</f>
        <v>288.5</v>
      </c>
      <c r="C13" s="123">
        <f>B13/B13*100</f>
        <v>100</v>
      </c>
      <c r="D13" s="124">
        <f>AVERAGE(D14:D17)</f>
        <v>63.75</v>
      </c>
      <c r="E13" s="123">
        <f>D13/B13*100</f>
        <v>22.097053726169843</v>
      </c>
      <c r="F13" s="124">
        <f>AVERAGE(F14:F17)</f>
        <v>10.25</v>
      </c>
      <c r="G13" s="123">
        <f>F13/B13*100</f>
        <v>3.552859618717504</v>
      </c>
      <c r="H13" s="124">
        <f>AVERAGE(H14:H17)</f>
        <v>10.25</v>
      </c>
      <c r="I13" s="123">
        <f>H13/B13*100</f>
        <v>3.552859618717504</v>
      </c>
      <c r="J13" s="124">
        <f>AVERAGE(J14:J17)</f>
        <v>214.5</v>
      </c>
      <c r="K13" s="123">
        <f>J13/B13*100</f>
        <v>74.35008665511266</v>
      </c>
      <c r="L13" s="124">
        <f>AVERAGE(L14:L17)</f>
        <v>20.75</v>
      </c>
      <c r="M13" s="124">
        <f>AVERAGE(M14:M17)</f>
        <v>74</v>
      </c>
      <c r="N13" s="124">
        <f>AVERAGE(N14:N17)</f>
        <v>30.25</v>
      </c>
      <c r="O13" s="126">
        <f>AVERAGE(O14:O17)</f>
        <v>89.5</v>
      </c>
      <c r="P13" s="121" t="s">
        <v>321</v>
      </c>
    </row>
    <row r="14" spans="1:16" s="108" customFormat="1" ht="21.75" customHeight="1">
      <c r="A14" s="128">
        <v>36895</v>
      </c>
      <c r="B14" s="109">
        <f>SUM(D14,F14,J14)</f>
        <v>282</v>
      </c>
      <c r="C14" s="116">
        <f>B14/B14*100</f>
        <v>100</v>
      </c>
      <c r="D14" s="111">
        <v>60</v>
      </c>
      <c r="E14" s="116">
        <f>D14/B14*100</f>
        <v>21.27659574468085</v>
      </c>
      <c r="F14" s="111">
        <v>11</v>
      </c>
      <c r="G14" s="116">
        <f>F14/B14*100</f>
        <v>3.900709219858156</v>
      </c>
      <c r="H14" s="111">
        <v>11</v>
      </c>
      <c r="I14" s="116">
        <f>H14/B14*100</f>
        <v>3.900709219858156</v>
      </c>
      <c r="J14" s="111">
        <f>SUM(L14:O14)</f>
        <v>211</v>
      </c>
      <c r="K14" s="116">
        <f>J14/B14*100</f>
        <v>74.822695035461</v>
      </c>
      <c r="L14" s="111">
        <v>21</v>
      </c>
      <c r="M14" s="111">
        <v>73</v>
      </c>
      <c r="N14" s="111">
        <v>28</v>
      </c>
      <c r="O14" s="110">
        <v>89</v>
      </c>
      <c r="P14" s="128">
        <v>36895</v>
      </c>
    </row>
    <row r="15" spans="1:16" s="108" customFormat="1" ht="21.75" customHeight="1">
      <c r="A15" s="128">
        <v>36926</v>
      </c>
      <c r="B15" s="109">
        <f>SUM(D15,F15,J15)</f>
        <v>289</v>
      </c>
      <c r="C15" s="116">
        <f>B15/B15*100</f>
        <v>100</v>
      </c>
      <c r="D15" s="111">
        <v>65</v>
      </c>
      <c r="E15" s="116">
        <f>D15/B15*100</f>
        <v>22.491349480968857</v>
      </c>
      <c r="F15" s="111">
        <v>11</v>
      </c>
      <c r="G15" s="116">
        <f>F15/B15*100</f>
        <v>3.8062283737024223</v>
      </c>
      <c r="H15" s="111">
        <v>11</v>
      </c>
      <c r="I15" s="116">
        <f>H15/B15*100</f>
        <v>3.8062283737024223</v>
      </c>
      <c r="J15" s="111">
        <f>SUM(L15:O15)</f>
        <v>213</v>
      </c>
      <c r="K15" s="116">
        <f>J15/B15*100</f>
        <v>73.70242214532871</v>
      </c>
      <c r="L15" s="111">
        <v>21</v>
      </c>
      <c r="M15" s="111">
        <v>72</v>
      </c>
      <c r="N15" s="111">
        <v>30</v>
      </c>
      <c r="O15" s="110">
        <v>90</v>
      </c>
      <c r="P15" s="128">
        <v>36926</v>
      </c>
    </row>
    <row r="16" spans="1:16" s="108" customFormat="1" ht="21.75" customHeight="1">
      <c r="A16" s="128">
        <v>36954</v>
      </c>
      <c r="B16" s="109">
        <f>SUM(D16,F16,J16)</f>
        <v>287</v>
      </c>
      <c r="C16" s="116">
        <f>B16/B16*100</f>
        <v>100</v>
      </c>
      <c r="D16" s="111">
        <v>60</v>
      </c>
      <c r="E16" s="116">
        <f>D16/B16*100</f>
        <v>20.905923344947734</v>
      </c>
      <c r="F16" s="111">
        <v>10</v>
      </c>
      <c r="G16" s="116">
        <f>F16/B16*100</f>
        <v>3.484320557491289</v>
      </c>
      <c r="H16" s="111">
        <v>10</v>
      </c>
      <c r="I16" s="116">
        <f>H16/B16*100</f>
        <v>3.484320557491289</v>
      </c>
      <c r="J16" s="111">
        <f>SUM(L16:O16)</f>
        <v>217</v>
      </c>
      <c r="K16" s="116">
        <f>J16/B16*100</f>
        <v>75.60975609756098</v>
      </c>
      <c r="L16" s="111">
        <v>21</v>
      </c>
      <c r="M16" s="111">
        <v>76</v>
      </c>
      <c r="N16" s="111">
        <v>32</v>
      </c>
      <c r="O16" s="110">
        <v>88</v>
      </c>
      <c r="P16" s="128">
        <v>36954</v>
      </c>
    </row>
    <row r="17" spans="1:16" s="108" customFormat="1" ht="21.75" customHeight="1">
      <c r="A17" s="129">
        <v>36985</v>
      </c>
      <c r="B17" s="113">
        <f>SUM(D17,F17,J17)</f>
        <v>296</v>
      </c>
      <c r="C17" s="130">
        <f>B17/B17*100</f>
        <v>100</v>
      </c>
      <c r="D17" s="112">
        <v>70</v>
      </c>
      <c r="E17" s="130">
        <f>D17/B17*100</f>
        <v>23.64864864864865</v>
      </c>
      <c r="F17" s="112">
        <v>9</v>
      </c>
      <c r="G17" s="130">
        <f>F17/B17*100</f>
        <v>3.040540540540541</v>
      </c>
      <c r="H17" s="112">
        <v>9</v>
      </c>
      <c r="I17" s="130">
        <f>H17/B17*100</f>
        <v>3.040540540540541</v>
      </c>
      <c r="J17" s="112">
        <f>SUM(L17:O17)</f>
        <v>217</v>
      </c>
      <c r="K17" s="130">
        <f>J17/B17*100</f>
        <v>73.3108108108108</v>
      </c>
      <c r="L17" s="112">
        <v>20</v>
      </c>
      <c r="M17" s="112">
        <v>75</v>
      </c>
      <c r="N17" s="112">
        <v>31</v>
      </c>
      <c r="O17" s="131">
        <v>91</v>
      </c>
      <c r="P17" s="132">
        <v>36985</v>
      </c>
    </row>
    <row r="18" spans="1:16" s="134" customFormat="1" ht="15.75" customHeight="1">
      <c r="A18" s="393" t="s">
        <v>311</v>
      </c>
      <c r="B18" s="394"/>
      <c r="C18" s="394"/>
      <c r="D18" s="39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35" t="s">
        <v>308</v>
      </c>
    </row>
    <row r="19" s="134" customFormat="1" ht="15.75" customHeight="1">
      <c r="A19" s="89" t="s">
        <v>261</v>
      </c>
    </row>
    <row r="20" s="134" customFormat="1" ht="15.75" customHeight="1">
      <c r="A20" s="134" t="s">
        <v>262</v>
      </c>
    </row>
  </sheetData>
  <mergeCells count="11">
    <mergeCell ref="H4:I4"/>
    <mergeCell ref="A1:P1"/>
    <mergeCell ref="B3:C3"/>
    <mergeCell ref="D3:E3"/>
    <mergeCell ref="F3:I3"/>
    <mergeCell ref="J3:O3"/>
    <mergeCell ref="F6:F7"/>
    <mergeCell ref="A18:D18"/>
    <mergeCell ref="B4:C4"/>
    <mergeCell ref="D4:E4"/>
    <mergeCell ref="F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H25" sqref="H25"/>
    </sheetView>
  </sheetViews>
  <sheetFormatPr defaultColWidth="9.140625" defaultRowHeight="12.75"/>
  <cols>
    <col min="1" max="1" width="10.57421875" style="136" customWidth="1"/>
    <col min="2" max="2" width="11.00390625" style="136" customWidth="1"/>
    <col min="3" max="3" width="9.140625" style="136" customWidth="1"/>
    <col min="4" max="4" width="14.8515625" style="136" customWidth="1"/>
    <col min="5" max="5" width="8.8515625" style="136" customWidth="1"/>
    <col min="6" max="6" width="11.57421875" style="136" customWidth="1"/>
    <col min="7" max="7" width="9.00390625" style="136" customWidth="1"/>
    <col min="8" max="8" width="12.00390625" style="136" customWidth="1"/>
    <col min="9" max="9" width="9.57421875" style="136" customWidth="1"/>
    <col min="10" max="10" width="11.28125" style="136" customWidth="1"/>
    <col min="11" max="11" width="9.00390625" style="136" customWidth="1"/>
    <col min="12" max="12" width="10.7109375" style="136" customWidth="1"/>
    <col min="13" max="13" width="8.8515625" style="136" customWidth="1"/>
    <col min="14" max="14" width="10.8515625" style="136" customWidth="1"/>
    <col min="15" max="16384" width="9.140625" style="136" customWidth="1"/>
  </cols>
  <sheetData>
    <row r="1" spans="1:14" s="299" customFormat="1" ht="32.25" customHeight="1">
      <c r="A1" s="384" t="s">
        <v>312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s="2" customFormat="1" ht="18" customHeight="1">
      <c r="A2" s="8" t="s">
        <v>263</v>
      </c>
      <c r="N2" s="18" t="s">
        <v>49</v>
      </c>
    </row>
    <row r="3" spans="1:14" s="20" customFormat="1" ht="18" customHeight="1">
      <c r="A3" s="366" t="s">
        <v>269</v>
      </c>
      <c r="B3" s="362" t="s">
        <v>266</v>
      </c>
      <c r="C3" s="375"/>
      <c r="D3" s="397" t="s">
        <v>267</v>
      </c>
      <c r="E3" s="375"/>
      <c r="F3" s="397" t="s">
        <v>78</v>
      </c>
      <c r="G3" s="375"/>
      <c r="H3" s="397" t="s">
        <v>268</v>
      </c>
      <c r="I3" s="375"/>
      <c r="J3" s="397" t="s">
        <v>79</v>
      </c>
      <c r="K3" s="375"/>
      <c r="L3" s="397" t="s">
        <v>80</v>
      </c>
      <c r="M3" s="375"/>
      <c r="N3" s="355" t="s">
        <v>270</v>
      </c>
    </row>
    <row r="4" spans="1:14" s="20" customFormat="1" ht="7.5" customHeight="1">
      <c r="A4" s="367"/>
      <c r="B4" s="382"/>
      <c r="C4" s="358"/>
      <c r="D4" s="382"/>
      <c r="E4" s="358"/>
      <c r="F4" s="382"/>
      <c r="G4" s="358"/>
      <c r="H4" s="382"/>
      <c r="I4" s="358"/>
      <c r="J4" s="382"/>
      <c r="K4" s="358"/>
      <c r="L4" s="382"/>
      <c r="M4" s="358"/>
      <c r="N4" s="356"/>
    </row>
    <row r="5" spans="1:14" s="20" customFormat="1" ht="14.25" customHeight="1">
      <c r="A5" s="367"/>
      <c r="B5" s="292"/>
      <c r="C5" s="238" t="s">
        <v>59</v>
      </c>
      <c r="D5" s="248" t="s">
        <v>81</v>
      </c>
      <c r="E5" s="238" t="s">
        <v>59</v>
      </c>
      <c r="F5" s="242"/>
      <c r="G5" s="238" t="s">
        <v>59</v>
      </c>
      <c r="H5" s="249" t="s">
        <v>82</v>
      </c>
      <c r="I5" s="238" t="s">
        <v>59</v>
      </c>
      <c r="J5" s="295"/>
      <c r="K5" s="238" t="s">
        <v>59</v>
      </c>
      <c r="L5" s="249"/>
      <c r="M5" s="238" t="s">
        <v>59</v>
      </c>
      <c r="N5" s="356"/>
    </row>
    <row r="6" spans="1:14" s="20" customFormat="1" ht="14.25" customHeight="1">
      <c r="A6" s="367"/>
      <c r="B6" s="248"/>
      <c r="C6" s="245"/>
      <c r="D6" s="250" t="s">
        <v>83</v>
      </c>
      <c r="E6" s="245"/>
      <c r="F6" s="248"/>
      <c r="G6" s="245"/>
      <c r="H6" s="249" t="s">
        <v>84</v>
      </c>
      <c r="I6" s="248"/>
      <c r="J6" s="301"/>
      <c r="K6" s="248"/>
      <c r="L6" s="302"/>
      <c r="M6" s="248"/>
      <c r="N6" s="356"/>
    </row>
    <row r="7" spans="1:14" s="20" customFormat="1" ht="14.25" customHeight="1">
      <c r="A7" s="367"/>
      <c r="B7" s="248"/>
      <c r="C7" s="248" t="s">
        <v>85</v>
      </c>
      <c r="D7" s="298" t="s">
        <v>86</v>
      </c>
      <c r="E7" s="248" t="s">
        <v>85</v>
      </c>
      <c r="F7" s="360" t="s">
        <v>236</v>
      </c>
      <c r="G7" s="248" t="s">
        <v>85</v>
      </c>
      <c r="H7" s="249" t="s">
        <v>87</v>
      </c>
      <c r="I7" s="248" t="s">
        <v>85</v>
      </c>
      <c r="J7" s="301"/>
      <c r="K7" s="248" t="s">
        <v>85</v>
      </c>
      <c r="L7" s="249" t="s">
        <v>88</v>
      </c>
      <c r="M7" s="248" t="s">
        <v>85</v>
      </c>
      <c r="N7" s="356"/>
    </row>
    <row r="8" spans="1:14" s="298" customFormat="1" ht="22.5" customHeight="1">
      <c r="A8" s="368"/>
      <c r="B8" s="253" t="s">
        <v>24</v>
      </c>
      <c r="C8" s="297" t="s">
        <v>89</v>
      </c>
      <c r="D8" s="253" t="s">
        <v>90</v>
      </c>
      <c r="E8" s="297" t="s">
        <v>89</v>
      </c>
      <c r="F8" s="361"/>
      <c r="G8" s="297" t="s">
        <v>89</v>
      </c>
      <c r="H8" s="303" t="s">
        <v>236</v>
      </c>
      <c r="I8" s="297" t="s">
        <v>89</v>
      </c>
      <c r="J8" s="253" t="s">
        <v>91</v>
      </c>
      <c r="K8" s="297" t="s">
        <v>89</v>
      </c>
      <c r="L8" s="254" t="s">
        <v>92</v>
      </c>
      <c r="M8" s="297" t="s">
        <v>89</v>
      </c>
      <c r="N8" s="357"/>
    </row>
    <row r="9" spans="1:14" s="38" customFormat="1" ht="12.75" customHeight="1">
      <c r="A9" s="149" t="s">
        <v>271</v>
      </c>
      <c r="B9" s="150">
        <v>264</v>
      </c>
      <c r="C9" s="150">
        <v>100</v>
      </c>
      <c r="D9" s="150">
        <v>4</v>
      </c>
      <c r="E9" s="151">
        <f>D9/B9*100</f>
        <v>1.5151515151515151</v>
      </c>
      <c r="F9" s="150">
        <v>14</v>
      </c>
      <c r="G9" s="151">
        <f>F9/B9*100</f>
        <v>5.303030303030303</v>
      </c>
      <c r="H9" s="150">
        <v>16</v>
      </c>
      <c r="I9" s="151">
        <f>H9/B9*100</f>
        <v>6.0606060606060606</v>
      </c>
      <c r="J9" s="150">
        <v>30</v>
      </c>
      <c r="K9" s="151">
        <f>J9/B9*100</f>
        <v>11.363636363636363</v>
      </c>
      <c r="L9" s="150">
        <v>37</v>
      </c>
      <c r="M9" s="152">
        <f>L9/B9*100</f>
        <v>14.015151515151514</v>
      </c>
      <c r="N9" s="163" t="s">
        <v>271</v>
      </c>
    </row>
    <row r="10" spans="1:14" s="38" customFormat="1" ht="12.75" customHeight="1">
      <c r="A10" s="149" t="s">
        <v>272</v>
      </c>
      <c r="B10" s="150">
        <v>271</v>
      </c>
      <c r="C10" s="150">
        <v>100</v>
      </c>
      <c r="D10" s="150">
        <v>3</v>
      </c>
      <c r="E10" s="151">
        <f>D10/B10*100</f>
        <v>1.107011070110701</v>
      </c>
      <c r="F10" s="150">
        <v>13</v>
      </c>
      <c r="G10" s="151">
        <f>F10/B10*100</f>
        <v>4.797047970479705</v>
      </c>
      <c r="H10" s="150">
        <v>16</v>
      </c>
      <c r="I10" s="151">
        <f>H10/B10*100</f>
        <v>5.904059040590406</v>
      </c>
      <c r="J10" s="150">
        <v>30</v>
      </c>
      <c r="K10" s="151">
        <f>J10/B10*100</f>
        <v>11.07011070110701</v>
      </c>
      <c r="L10" s="150">
        <v>43</v>
      </c>
      <c r="M10" s="152">
        <f>L10/B10*100</f>
        <v>15.867158671586715</v>
      </c>
      <c r="N10" s="125" t="s">
        <v>272</v>
      </c>
    </row>
    <row r="11" spans="1:14" s="38" customFormat="1" ht="12.75" customHeight="1">
      <c r="A11" s="137" t="s">
        <v>273</v>
      </c>
      <c r="B11" s="138">
        <v>281</v>
      </c>
      <c r="C11" s="138">
        <v>100</v>
      </c>
      <c r="D11" s="138">
        <v>4</v>
      </c>
      <c r="E11" s="139">
        <v>1.4234875444839856</v>
      </c>
      <c r="F11" s="138">
        <v>16</v>
      </c>
      <c r="G11" s="139">
        <v>5.6939501779359425</v>
      </c>
      <c r="H11" s="138">
        <v>17</v>
      </c>
      <c r="I11" s="139">
        <v>6.049822064056939</v>
      </c>
      <c r="J11" s="138">
        <v>31</v>
      </c>
      <c r="K11" s="139">
        <v>11.032028469750891</v>
      </c>
      <c r="L11" s="138">
        <v>43</v>
      </c>
      <c r="M11" s="140">
        <v>15.302491103202847</v>
      </c>
      <c r="N11" s="166" t="s">
        <v>273</v>
      </c>
    </row>
    <row r="12" spans="1:14" s="145" customFormat="1" ht="12.75" customHeight="1">
      <c r="A12" s="137" t="s">
        <v>274</v>
      </c>
      <c r="B12" s="138">
        <v>278</v>
      </c>
      <c r="C12" s="138">
        <v>100</v>
      </c>
      <c r="D12" s="138">
        <v>4</v>
      </c>
      <c r="E12" s="139">
        <v>1.4388489208633095</v>
      </c>
      <c r="F12" s="138">
        <v>16</v>
      </c>
      <c r="G12" s="139">
        <v>5.755395683453238</v>
      </c>
      <c r="H12" s="138">
        <v>16</v>
      </c>
      <c r="I12" s="139">
        <v>5.755395683453238</v>
      </c>
      <c r="J12" s="138">
        <v>29</v>
      </c>
      <c r="K12" s="139">
        <v>10.431654676258994</v>
      </c>
      <c r="L12" s="138">
        <v>44</v>
      </c>
      <c r="M12" s="140">
        <v>15.827338129496402</v>
      </c>
      <c r="N12" s="166" t="s">
        <v>274</v>
      </c>
    </row>
    <row r="13" spans="1:14" s="145" customFormat="1" ht="12.75" customHeight="1">
      <c r="A13" s="137" t="s">
        <v>7</v>
      </c>
      <c r="B13" s="138">
        <v>283.75</v>
      </c>
      <c r="C13" s="138">
        <v>100</v>
      </c>
      <c r="D13" s="138">
        <v>4.75</v>
      </c>
      <c r="E13" s="139">
        <v>1.6740088105726871</v>
      </c>
      <c r="F13" s="138">
        <v>19</v>
      </c>
      <c r="G13" s="139">
        <v>6.6960352422907485</v>
      </c>
      <c r="H13" s="138">
        <v>18.25</v>
      </c>
      <c r="I13" s="139">
        <v>6.431718061674009</v>
      </c>
      <c r="J13" s="138">
        <v>30.5</v>
      </c>
      <c r="K13" s="139">
        <v>10.748898678414097</v>
      </c>
      <c r="L13" s="138">
        <v>44.75</v>
      </c>
      <c r="M13" s="140">
        <v>15.770925110132158</v>
      </c>
      <c r="N13" s="166" t="s">
        <v>7</v>
      </c>
    </row>
    <row r="14" spans="1:14" s="49" customFormat="1" ht="12.75" customHeight="1">
      <c r="A14" s="44" t="s">
        <v>8</v>
      </c>
      <c r="B14" s="141">
        <f>SUM(D14,F14,H14,J14,L14,B31,D31,F31,H31,J31)</f>
        <v>289.25</v>
      </c>
      <c r="C14" s="142">
        <v>100</v>
      </c>
      <c r="D14" s="142">
        <f>AVERAGE(D15:D18)</f>
        <v>3.75</v>
      </c>
      <c r="E14" s="143">
        <f>D14/B14*100</f>
        <v>1.296456352636128</v>
      </c>
      <c r="F14" s="142">
        <f>AVERAGE(F15:F18)</f>
        <v>20.5</v>
      </c>
      <c r="G14" s="143">
        <f>F14/B14*100</f>
        <v>7.087294727744166</v>
      </c>
      <c r="H14" s="142">
        <f>AVERAGE(H15:H18)</f>
        <v>15.25</v>
      </c>
      <c r="I14" s="143">
        <f>H14/B14*100</f>
        <v>5.2722558340535866</v>
      </c>
      <c r="J14" s="142">
        <f>AVERAGE(J15:J18)</f>
        <v>38.75</v>
      </c>
      <c r="K14" s="143">
        <f>J14/B14*100</f>
        <v>13.396715643906656</v>
      </c>
      <c r="L14" s="142">
        <f>AVERAGE(L15:L18)</f>
        <v>45.25</v>
      </c>
      <c r="M14" s="144">
        <f>L14/B14*100</f>
        <v>15.643906655142612</v>
      </c>
      <c r="N14" s="48" t="s">
        <v>8</v>
      </c>
    </row>
    <row r="15" spans="1:14" s="38" customFormat="1" ht="12.75" customHeight="1">
      <c r="A15" s="153">
        <v>36895</v>
      </c>
      <c r="B15" s="154">
        <f>SUM(D15,F15,H15,J15,L15,B32,D32,F32,H32,J32)</f>
        <v>282</v>
      </c>
      <c r="C15" s="150">
        <v>100</v>
      </c>
      <c r="D15" s="150">
        <v>4</v>
      </c>
      <c r="E15" s="151">
        <f>D15/B15*100</f>
        <v>1.4184397163120568</v>
      </c>
      <c r="F15" s="150">
        <v>20</v>
      </c>
      <c r="G15" s="151">
        <f>F15/B15*100</f>
        <v>7.092198581560284</v>
      </c>
      <c r="H15" s="150">
        <v>15</v>
      </c>
      <c r="I15" s="151">
        <f>H15/B15*100</f>
        <v>5.319148936170213</v>
      </c>
      <c r="J15" s="150">
        <v>37</v>
      </c>
      <c r="K15" s="151">
        <f>J15/B15*100</f>
        <v>13.120567375886525</v>
      </c>
      <c r="L15" s="150">
        <v>42</v>
      </c>
      <c r="M15" s="152">
        <f>L15/B15*100</f>
        <v>14.893617021276595</v>
      </c>
      <c r="N15" s="167">
        <v>36895</v>
      </c>
    </row>
    <row r="16" spans="1:14" s="38" customFormat="1" ht="12.75" customHeight="1">
      <c r="A16" s="153">
        <v>36926</v>
      </c>
      <c r="B16" s="154">
        <f>SUM(D16,F16,H16,J16,L16,B33,D33,F33,H33,J33)</f>
        <v>291</v>
      </c>
      <c r="C16" s="150">
        <v>100</v>
      </c>
      <c r="D16" s="150">
        <v>4</v>
      </c>
      <c r="E16" s="151">
        <f>D16/B16*100</f>
        <v>1.3745704467353952</v>
      </c>
      <c r="F16" s="150">
        <v>21</v>
      </c>
      <c r="G16" s="151">
        <f>F16/B16*100</f>
        <v>7.216494845360824</v>
      </c>
      <c r="H16" s="150">
        <v>14</v>
      </c>
      <c r="I16" s="151">
        <f>H16/B16*100</f>
        <v>4.810996563573884</v>
      </c>
      <c r="J16" s="150">
        <v>39</v>
      </c>
      <c r="K16" s="151">
        <f>J16/B16*100</f>
        <v>13.402061855670103</v>
      </c>
      <c r="L16" s="150">
        <v>45</v>
      </c>
      <c r="M16" s="152">
        <f>L16/B16*100</f>
        <v>15.463917525773196</v>
      </c>
      <c r="N16" s="167">
        <v>36926</v>
      </c>
    </row>
    <row r="17" spans="1:14" s="38" customFormat="1" ht="12.75" customHeight="1">
      <c r="A17" s="153">
        <v>36954</v>
      </c>
      <c r="B17" s="154">
        <f>SUM(D17,F17,H17,J17,L17,B34,D34,F34,H34,J34)</f>
        <v>288</v>
      </c>
      <c r="C17" s="150">
        <v>100</v>
      </c>
      <c r="D17" s="150">
        <v>4</v>
      </c>
      <c r="E17" s="151">
        <f>D17/B17*100</f>
        <v>1.3888888888888888</v>
      </c>
      <c r="F17" s="150">
        <v>21</v>
      </c>
      <c r="G17" s="151">
        <f>F17/B17*100</f>
        <v>7.291666666666667</v>
      </c>
      <c r="H17" s="150">
        <v>15</v>
      </c>
      <c r="I17" s="151">
        <f>H17/B17*100</f>
        <v>5.208333333333334</v>
      </c>
      <c r="J17" s="150">
        <v>38</v>
      </c>
      <c r="K17" s="151">
        <f>J17/B17*100</f>
        <v>13.194444444444445</v>
      </c>
      <c r="L17" s="150">
        <v>48</v>
      </c>
      <c r="M17" s="152">
        <f>L17/B17*100</f>
        <v>16.666666666666664</v>
      </c>
      <c r="N17" s="167">
        <v>36954</v>
      </c>
    </row>
    <row r="18" spans="1:14" s="38" customFormat="1" ht="12.75" customHeight="1">
      <c r="A18" s="156">
        <v>36985</v>
      </c>
      <c r="B18" s="157">
        <f>SUM(D18,F18,H18,J18,L18,B35,D35,F35,H35,J35)</f>
        <v>296</v>
      </c>
      <c r="C18" s="158">
        <v>100</v>
      </c>
      <c r="D18" s="158">
        <v>3</v>
      </c>
      <c r="E18" s="159">
        <f>D18/B18*100</f>
        <v>1.0135135135135136</v>
      </c>
      <c r="F18" s="158">
        <v>20</v>
      </c>
      <c r="G18" s="159">
        <f>F18/B18*100</f>
        <v>6.756756756756757</v>
      </c>
      <c r="H18" s="158">
        <v>17</v>
      </c>
      <c r="I18" s="159">
        <f>H18/B18*100</f>
        <v>5.743243243243244</v>
      </c>
      <c r="J18" s="158">
        <v>41</v>
      </c>
      <c r="K18" s="159">
        <f>J18/B18*100</f>
        <v>13.85135135135135</v>
      </c>
      <c r="L18" s="158">
        <v>46</v>
      </c>
      <c r="M18" s="160">
        <f>L18/B18*100</f>
        <v>15.54054054054054</v>
      </c>
      <c r="N18" s="161">
        <v>36985</v>
      </c>
    </row>
    <row r="19" spans="1:10" s="134" customFormat="1" ht="6.75" customHeight="1">
      <c r="A19" s="134" t="s">
        <v>93</v>
      </c>
      <c r="J19" s="150"/>
    </row>
    <row r="20" spans="1:12" s="20" customFormat="1" ht="15.75" customHeight="1">
      <c r="A20" s="366" t="s">
        <v>269</v>
      </c>
      <c r="B20" s="397" t="s">
        <v>94</v>
      </c>
      <c r="C20" s="375"/>
      <c r="D20" s="397" t="s">
        <v>95</v>
      </c>
      <c r="E20" s="375"/>
      <c r="F20" s="397" t="s">
        <v>96</v>
      </c>
      <c r="G20" s="375"/>
      <c r="H20" s="397" t="s">
        <v>97</v>
      </c>
      <c r="I20" s="375"/>
      <c r="J20" s="397" t="s">
        <v>264</v>
      </c>
      <c r="K20" s="375"/>
      <c r="L20" s="355" t="s">
        <v>270</v>
      </c>
    </row>
    <row r="21" spans="1:12" s="20" customFormat="1" ht="11.25" customHeight="1">
      <c r="A21" s="367"/>
      <c r="B21" s="382"/>
      <c r="C21" s="359"/>
      <c r="D21" s="382"/>
      <c r="E21" s="358"/>
      <c r="F21" s="382"/>
      <c r="G21" s="358"/>
      <c r="H21" s="382"/>
      <c r="I21" s="358"/>
      <c r="J21" s="382"/>
      <c r="K21" s="358"/>
      <c r="L21" s="356"/>
    </row>
    <row r="22" spans="1:12" s="20" customFormat="1" ht="15.75" customHeight="1">
      <c r="A22" s="367"/>
      <c r="B22" s="248"/>
      <c r="C22" s="294" t="s">
        <v>59</v>
      </c>
      <c r="D22" s="242" t="s">
        <v>98</v>
      </c>
      <c r="E22" s="238" t="s">
        <v>59</v>
      </c>
      <c r="F22" s="249" t="s">
        <v>99</v>
      </c>
      <c r="G22" s="238" t="s">
        <v>59</v>
      </c>
      <c r="H22" s="295" t="s">
        <v>100</v>
      </c>
      <c r="I22" s="238" t="s">
        <v>59</v>
      </c>
      <c r="J22" s="248"/>
      <c r="K22" s="238" t="s">
        <v>59</v>
      </c>
      <c r="L22" s="356"/>
    </row>
    <row r="23" spans="1:12" s="20" customFormat="1" ht="13.5" customHeight="1">
      <c r="A23" s="367"/>
      <c r="B23" s="250"/>
      <c r="C23" s="245"/>
      <c r="D23" s="248" t="s">
        <v>101</v>
      </c>
      <c r="E23" s="245"/>
      <c r="F23" s="249" t="s">
        <v>102</v>
      </c>
      <c r="G23" s="248"/>
      <c r="H23" s="295" t="s">
        <v>103</v>
      </c>
      <c r="I23" s="248"/>
      <c r="J23" s="248"/>
      <c r="K23" s="248"/>
      <c r="L23" s="356"/>
    </row>
    <row r="24" spans="1:12" s="20" customFormat="1" ht="22.5" customHeight="1">
      <c r="A24" s="367"/>
      <c r="B24" s="296" t="s">
        <v>104</v>
      </c>
      <c r="C24" s="248" t="s">
        <v>85</v>
      </c>
      <c r="D24" s="295" t="s">
        <v>105</v>
      </c>
      <c r="E24" s="248" t="s">
        <v>85</v>
      </c>
      <c r="F24" s="249" t="s">
        <v>106</v>
      </c>
      <c r="G24" s="248" t="s">
        <v>85</v>
      </c>
      <c r="H24" s="295" t="s">
        <v>107</v>
      </c>
      <c r="I24" s="248" t="s">
        <v>85</v>
      </c>
      <c r="J24" s="248" t="s">
        <v>108</v>
      </c>
      <c r="K24" s="248" t="s">
        <v>85</v>
      </c>
      <c r="L24" s="356"/>
    </row>
    <row r="25" spans="1:12" s="298" customFormat="1" ht="13.5" customHeight="1">
      <c r="A25" s="368"/>
      <c r="B25" s="253" t="s">
        <v>92</v>
      </c>
      <c r="C25" s="297" t="s">
        <v>89</v>
      </c>
      <c r="D25" s="253" t="s">
        <v>109</v>
      </c>
      <c r="E25" s="297" t="s">
        <v>89</v>
      </c>
      <c r="F25" s="254" t="s">
        <v>92</v>
      </c>
      <c r="G25" s="297" t="s">
        <v>89</v>
      </c>
      <c r="H25" s="253" t="s">
        <v>110</v>
      </c>
      <c r="I25" s="297" t="s">
        <v>89</v>
      </c>
      <c r="J25" s="253" t="s">
        <v>111</v>
      </c>
      <c r="K25" s="297" t="s">
        <v>89</v>
      </c>
      <c r="L25" s="357"/>
    </row>
    <row r="26" spans="1:12" s="38" customFormat="1" ht="12.75" customHeight="1">
      <c r="A26" s="149" t="s">
        <v>271</v>
      </c>
      <c r="B26" s="150">
        <v>31</v>
      </c>
      <c r="C26" s="164">
        <f>B26/B9*100</f>
        <v>11.742424242424242</v>
      </c>
      <c r="D26" s="150">
        <v>60</v>
      </c>
      <c r="E26" s="164">
        <f>D26/B9*100</f>
        <v>22.727272727272727</v>
      </c>
      <c r="F26" s="150">
        <v>19</v>
      </c>
      <c r="G26" s="164">
        <f>F26/B9*100</f>
        <v>7.196969696969697</v>
      </c>
      <c r="H26" s="150">
        <v>22</v>
      </c>
      <c r="I26" s="164">
        <f>H26/B9*100</f>
        <v>8.333333333333332</v>
      </c>
      <c r="J26" s="150">
        <v>31</v>
      </c>
      <c r="K26" s="165">
        <f>J26/B9*100</f>
        <v>11.742424242424242</v>
      </c>
      <c r="L26" s="163" t="s">
        <v>271</v>
      </c>
    </row>
    <row r="27" spans="1:12" s="38" customFormat="1" ht="12.75" customHeight="1">
      <c r="A27" s="149" t="s">
        <v>272</v>
      </c>
      <c r="B27" s="150">
        <v>33</v>
      </c>
      <c r="C27" s="164">
        <f>B27/B10*100</f>
        <v>12.177121771217712</v>
      </c>
      <c r="D27" s="150">
        <v>57</v>
      </c>
      <c r="E27" s="164">
        <f>D27/B10*100</f>
        <v>21.033210332103323</v>
      </c>
      <c r="F27" s="150">
        <v>22</v>
      </c>
      <c r="G27" s="164">
        <f>F27/B10*100</f>
        <v>8.118081180811808</v>
      </c>
      <c r="H27" s="150">
        <v>23</v>
      </c>
      <c r="I27" s="164">
        <f>H27/B10*100</f>
        <v>8.487084870848708</v>
      </c>
      <c r="J27" s="150">
        <v>32</v>
      </c>
      <c r="K27" s="165">
        <f>J27/B10*100</f>
        <v>11.808118081180812</v>
      </c>
      <c r="L27" s="125" t="s">
        <v>272</v>
      </c>
    </row>
    <row r="28" spans="1:12" s="38" customFormat="1" ht="12.75" customHeight="1">
      <c r="A28" s="137" t="s">
        <v>273</v>
      </c>
      <c r="B28" s="138">
        <v>29</v>
      </c>
      <c r="C28" s="164">
        <f>B28/B11*100</f>
        <v>10.320284697508896</v>
      </c>
      <c r="D28" s="138">
        <v>67</v>
      </c>
      <c r="E28" s="164">
        <f>D28/B11*100</f>
        <v>23.843416370106763</v>
      </c>
      <c r="F28" s="138">
        <v>24</v>
      </c>
      <c r="G28" s="164">
        <f>F28/B11*100</f>
        <v>8.540925266903916</v>
      </c>
      <c r="H28" s="138">
        <v>21</v>
      </c>
      <c r="I28" s="164">
        <f>H28/B11*100</f>
        <v>7.473309608540925</v>
      </c>
      <c r="J28" s="138">
        <v>28</v>
      </c>
      <c r="K28" s="165">
        <f>J28/B11*100</f>
        <v>9.9644128113879</v>
      </c>
      <c r="L28" s="166" t="s">
        <v>273</v>
      </c>
    </row>
    <row r="29" spans="1:12" s="145" customFormat="1" ht="12.75" customHeight="1">
      <c r="A29" s="137" t="s">
        <v>274</v>
      </c>
      <c r="B29" s="138">
        <v>30</v>
      </c>
      <c r="C29" s="164">
        <f>B29/B12*100</f>
        <v>10.79136690647482</v>
      </c>
      <c r="D29" s="138">
        <v>61</v>
      </c>
      <c r="E29" s="164">
        <f>D29/B12*100</f>
        <v>21.942446043165468</v>
      </c>
      <c r="F29" s="138">
        <v>25</v>
      </c>
      <c r="G29" s="164">
        <f>F29/B12*100</f>
        <v>8.992805755395683</v>
      </c>
      <c r="H29" s="138">
        <v>21</v>
      </c>
      <c r="I29" s="164">
        <f>H29/B12*100</f>
        <v>7.553956834532374</v>
      </c>
      <c r="J29" s="138">
        <v>32</v>
      </c>
      <c r="K29" s="165">
        <f>J29/B12*100</f>
        <v>11.510791366906476</v>
      </c>
      <c r="L29" s="166" t="s">
        <v>274</v>
      </c>
    </row>
    <row r="30" spans="1:12" s="145" customFormat="1" ht="12.75" customHeight="1">
      <c r="A30" s="137" t="s">
        <v>7</v>
      </c>
      <c r="B30" s="138">
        <v>31.75</v>
      </c>
      <c r="C30" s="164">
        <v>11.189427312775331</v>
      </c>
      <c r="D30" s="138">
        <v>60.5</v>
      </c>
      <c r="E30" s="164">
        <v>21.3215859030837</v>
      </c>
      <c r="F30" s="138">
        <v>25</v>
      </c>
      <c r="G30" s="164">
        <v>8.81057268722467</v>
      </c>
      <c r="H30" s="138">
        <v>19</v>
      </c>
      <c r="I30" s="164">
        <v>6.6960352422907485</v>
      </c>
      <c r="J30" s="138">
        <v>30.25</v>
      </c>
      <c r="K30" s="165">
        <v>10.66079295154185</v>
      </c>
      <c r="L30" s="166" t="s">
        <v>7</v>
      </c>
    </row>
    <row r="31" spans="1:12" s="49" customFormat="1" ht="12.75" customHeight="1">
      <c r="A31" s="44" t="s">
        <v>8</v>
      </c>
      <c r="B31" s="142">
        <f>AVERAGE(B32:B35)</f>
        <v>29.75</v>
      </c>
      <c r="C31" s="143">
        <f>B31/B14*100</f>
        <v>10.285220397579948</v>
      </c>
      <c r="D31" s="142">
        <f>AVERAGE(D32:D35)</f>
        <v>57.75</v>
      </c>
      <c r="E31" s="143">
        <f>D31/B14*100</f>
        <v>19.96542783059637</v>
      </c>
      <c r="F31" s="142">
        <f>AVERAGE(F32:F35)</f>
        <v>23</v>
      </c>
      <c r="G31" s="143">
        <f>F31/B14*100</f>
        <v>7.951598962834917</v>
      </c>
      <c r="H31" s="142">
        <f>AVERAGE(H32:H35)</f>
        <v>22.25</v>
      </c>
      <c r="I31" s="143">
        <f>H31/B14*100</f>
        <v>7.6923076923076925</v>
      </c>
      <c r="J31" s="142">
        <f>AVERAGE(J32:J35)</f>
        <v>33</v>
      </c>
      <c r="K31" s="144">
        <f>J31/B14*100</f>
        <v>11.408815903197926</v>
      </c>
      <c r="L31" s="48" t="s">
        <v>8</v>
      </c>
    </row>
    <row r="32" spans="1:12" s="38" customFormat="1" ht="12.75" customHeight="1">
      <c r="A32" s="153">
        <v>36895</v>
      </c>
      <c r="B32" s="150">
        <v>31</v>
      </c>
      <c r="C32" s="151">
        <f>B32/B15*100</f>
        <v>10.99290780141844</v>
      </c>
      <c r="D32" s="150">
        <v>54</v>
      </c>
      <c r="E32" s="151">
        <f>D32/B15*100</f>
        <v>19.148936170212767</v>
      </c>
      <c r="F32" s="150">
        <v>25</v>
      </c>
      <c r="G32" s="151">
        <f>F32/B15*100</f>
        <v>8.865248226950355</v>
      </c>
      <c r="H32" s="150">
        <v>21</v>
      </c>
      <c r="I32" s="151">
        <f>H32/B15*100</f>
        <v>7.446808510638298</v>
      </c>
      <c r="J32" s="150">
        <v>33</v>
      </c>
      <c r="K32" s="152">
        <f>J32/B15*100</f>
        <v>11.702127659574469</v>
      </c>
      <c r="L32" s="155">
        <v>36895</v>
      </c>
    </row>
    <row r="33" spans="1:12" s="38" customFormat="1" ht="12.75" customHeight="1">
      <c r="A33" s="153">
        <v>36926</v>
      </c>
      <c r="B33" s="150">
        <v>30</v>
      </c>
      <c r="C33" s="151">
        <f>B33/B16*100</f>
        <v>10.309278350515463</v>
      </c>
      <c r="D33" s="150">
        <v>60</v>
      </c>
      <c r="E33" s="151">
        <f>D33/B16*100</f>
        <v>20.618556701030926</v>
      </c>
      <c r="F33" s="150">
        <v>23</v>
      </c>
      <c r="G33" s="151">
        <f>F33/B16*100</f>
        <v>7.903780068728522</v>
      </c>
      <c r="H33" s="150">
        <v>23</v>
      </c>
      <c r="I33" s="151">
        <f>H33/B16*100</f>
        <v>7.903780068728522</v>
      </c>
      <c r="J33" s="150">
        <v>32</v>
      </c>
      <c r="K33" s="152">
        <f>J33/B16*100</f>
        <v>10.996563573883162</v>
      </c>
      <c r="L33" s="155">
        <v>36926</v>
      </c>
    </row>
    <row r="34" spans="1:12" s="38" customFormat="1" ht="12.75" customHeight="1">
      <c r="A34" s="153">
        <v>36954</v>
      </c>
      <c r="B34" s="150">
        <v>30</v>
      </c>
      <c r="C34" s="151">
        <f>B34/B17*100</f>
        <v>10.416666666666668</v>
      </c>
      <c r="D34" s="150">
        <v>57</v>
      </c>
      <c r="E34" s="151">
        <f>D34/B17*100</f>
        <v>19.791666666666664</v>
      </c>
      <c r="F34" s="150">
        <v>22</v>
      </c>
      <c r="G34" s="151">
        <f>F34/B17*100</f>
        <v>7.638888888888889</v>
      </c>
      <c r="H34" s="150">
        <v>23</v>
      </c>
      <c r="I34" s="151">
        <f>H34/B17*100</f>
        <v>7.986111111111111</v>
      </c>
      <c r="J34" s="150">
        <v>30</v>
      </c>
      <c r="K34" s="152">
        <f>J34/B17*100</f>
        <v>10.416666666666668</v>
      </c>
      <c r="L34" s="155">
        <v>36954</v>
      </c>
    </row>
    <row r="35" spans="1:12" s="38" customFormat="1" ht="12.75" customHeight="1">
      <c r="A35" s="156">
        <v>36985</v>
      </c>
      <c r="B35" s="158">
        <v>28</v>
      </c>
      <c r="C35" s="159">
        <f>B35/B18*100</f>
        <v>9.45945945945946</v>
      </c>
      <c r="D35" s="158">
        <v>60</v>
      </c>
      <c r="E35" s="159">
        <f>D35/B18*100</f>
        <v>20.27027027027027</v>
      </c>
      <c r="F35" s="158">
        <v>22</v>
      </c>
      <c r="G35" s="159">
        <f>F35/B18*100</f>
        <v>7.4324324324324325</v>
      </c>
      <c r="H35" s="158">
        <v>22</v>
      </c>
      <c r="I35" s="159">
        <f>H35/B18*100</f>
        <v>7.4324324324324325</v>
      </c>
      <c r="J35" s="158">
        <v>37</v>
      </c>
      <c r="K35" s="160">
        <f>J35/B18*100</f>
        <v>12.5</v>
      </c>
      <c r="L35" s="162">
        <v>36985</v>
      </c>
    </row>
    <row r="36" spans="1:12" s="146" customFormat="1" ht="12.75" customHeight="1">
      <c r="A36" s="90" t="s">
        <v>307</v>
      </c>
      <c r="G36" s="147"/>
      <c r="H36" s="147"/>
      <c r="I36" s="147"/>
      <c r="J36" s="147"/>
      <c r="K36" s="147"/>
      <c r="L36" s="148" t="s">
        <v>308</v>
      </c>
    </row>
    <row r="37" s="146" customFormat="1" ht="12.75" customHeight="1">
      <c r="A37" s="146" t="s">
        <v>265</v>
      </c>
    </row>
  </sheetData>
  <mergeCells count="17">
    <mergeCell ref="A1:N1"/>
    <mergeCell ref="B3:C4"/>
    <mergeCell ref="D3:E4"/>
    <mergeCell ref="F3:G4"/>
    <mergeCell ref="H3:I4"/>
    <mergeCell ref="J3:K4"/>
    <mergeCell ref="L3:M4"/>
    <mergeCell ref="A3:A8"/>
    <mergeCell ref="A20:A25"/>
    <mergeCell ref="N3:N8"/>
    <mergeCell ref="L20:L25"/>
    <mergeCell ref="J20:K21"/>
    <mergeCell ref="B20:C21"/>
    <mergeCell ref="D20:E21"/>
    <mergeCell ref="F20:G21"/>
    <mergeCell ref="H20:I21"/>
    <mergeCell ref="F7:F8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7">
      <selection activeCell="I32" sqref="I32"/>
    </sheetView>
  </sheetViews>
  <sheetFormatPr defaultColWidth="9.140625" defaultRowHeight="18" customHeight="1"/>
  <cols>
    <col min="1" max="1" width="12.8515625" style="107" customWidth="1"/>
    <col min="2" max="2" width="10.421875" style="107" customWidth="1"/>
    <col min="3" max="5" width="9.140625" style="107" customWidth="1"/>
    <col min="6" max="6" width="10.7109375" style="107" customWidth="1"/>
    <col min="7" max="9" width="8.28125" style="107" customWidth="1"/>
    <col min="10" max="10" width="12.00390625" style="107" customWidth="1"/>
    <col min="11" max="13" width="8.140625" style="107" customWidth="1"/>
    <col min="14" max="14" width="16.8515625" style="107" customWidth="1"/>
    <col min="15" max="16384" width="13.8515625" style="107" customWidth="1"/>
  </cols>
  <sheetData>
    <row r="1" spans="1:14" s="7" customFormat="1" ht="32.25" customHeight="1">
      <c r="A1" s="384" t="s">
        <v>313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s="2" customFormat="1" ht="18" customHeight="1">
      <c r="A2" s="8" t="s">
        <v>112</v>
      </c>
      <c r="N2" s="304" t="s">
        <v>113</v>
      </c>
    </row>
    <row r="3" spans="1:14" s="2" customFormat="1" ht="19.5" customHeight="1">
      <c r="A3" s="300"/>
      <c r="B3" s="362" t="s">
        <v>114</v>
      </c>
      <c r="C3" s="320"/>
      <c r="D3" s="320"/>
      <c r="E3" s="321"/>
      <c r="F3" s="362" t="s">
        <v>115</v>
      </c>
      <c r="G3" s="320"/>
      <c r="H3" s="320"/>
      <c r="I3" s="321"/>
      <c r="J3" s="362" t="s">
        <v>116</v>
      </c>
      <c r="K3" s="320"/>
      <c r="L3" s="320"/>
      <c r="M3" s="321"/>
      <c r="N3" s="300"/>
    </row>
    <row r="4" spans="1:14" s="2" customFormat="1" ht="19.5" customHeight="1">
      <c r="A4" s="305"/>
      <c r="B4" s="363" t="s">
        <v>24</v>
      </c>
      <c r="C4" s="348"/>
      <c r="D4" s="348"/>
      <c r="E4" s="349"/>
      <c r="F4" s="363" t="s">
        <v>117</v>
      </c>
      <c r="G4" s="348"/>
      <c r="H4" s="348"/>
      <c r="I4" s="349"/>
      <c r="J4" s="319" t="s">
        <v>118</v>
      </c>
      <c r="K4" s="348"/>
      <c r="L4" s="348"/>
      <c r="M4" s="349"/>
      <c r="N4" s="305"/>
    </row>
    <row r="5" spans="1:14" s="2" customFormat="1" ht="19.5" customHeight="1">
      <c r="A5" s="306" t="s">
        <v>225</v>
      </c>
      <c r="B5" s="238" t="s">
        <v>119</v>
      </c>
      <c r="C5" s="362" t="s">
        <v>120</v>
      </c>
      <c r="D5" s="320"/>
      <c r="E5" s="321"/>
      <c r="F5" s="238" t="s">
        <v>119</v>
      </c>
      <c r="G5" s="362" t="s">
        <v>120</v>
      </c>
      <c r="H5" s="320"/>
      <c r="I5" s="321"/>
      <c r="J5" s="238" t="s">
        <v>119</v>
      </c>
      <c r="K5" s="362" t="s">
        <v>120</v>
      </c>
      <c r="L5" s="320"/>
      <c r="M5" s="321"/>
      <c r="N5" s="305" t="s">
        <v>226</v>
      </c>
    </row>
    <row r="6" spans="1:14" s="2" customFormat="1" ht="19.5" customHeight="1">
      <c r="A6" s="306" t="s">
        <v>237</v>
      </c>
      <c r="B6" s="263"/>
      <c r="C6" s="363" t="s">
        <v>121</v>
      </c>
      <c r="D6" s="348"/>
      <c r="E6" s="349"/>
      <c r="F6" s="263"/>
      <c r="G6" s="363" t="s">
        <v>121</v>
      </c>
      <c r="H6" s="348"/>
      <c r="I6" s="349"/>
      <c r="J6" s="263"/>
      <c r="K6" s="363" t="s">
        <v>121</v>
      </c>
      <c r="L6" s="348"/>
      <c r="M6" s="349"/>
      <c r="N6" s="305" t="s">
        <v>238</v>
      </c>
    </row>
    <row r="7" spans="2:13" s="2" customFormat="1" ht="19.5" customHeight="1">
      <c r="B7" s="263" t="s">
        <v>122</v>
      </c>
      <c r="C7" s="238" t="s">
        <v>114</v>
      </c>
      <c r="D7" s="238" t="s">
        <v>123</v>
      </c>
      <c r="E7" s="238" t="s">
        <v>124</v>
      </c>
      <c r="F7" s="263" t="s">
        <v>122</v>
      </c>
      <c r="G7" s="238" t="s">
        <v>114</v>
      </c>
      <c r="H7" s="238" t="s">
        <v>123</v>
      </c>
      <c r="I7" s="238" t="s">
        <v>124</v>
      </c>
      <c r="J7" s="263" t="s">
        <v>122</v>
      </c>
      <c r="K7" s="238" t="s">
        <v>114</v>
      </c>
      <c r="L7" s="238" t="s">
        <v>123</v>
      </c>
      <c r="M7" s="238" t="s">
        <v>124</v>
      </c>
    </row>
    <row r="8" spans="1:14" s="2" customFormat="1" ht="19.5" customHeight="1">
      <c r="A8" s="280"/>
      <c r="B8" s="266" t="s">
        <v>125</v>
      </c>
      <c r="C8" s="266" t="s">
        <v>24</v>
      </c>
      <c r="D8" s="266" t="s">
        <v>30</v>
      </c>
      <c r="E8" s="266" t="s">
        <v>32</v>
      </c>
      <c r="F8" s="266" t="s">
        <v>125</v>
      </c>
      <c r="G8" s="266" t="s">
        <v>24</v>
      </c>
      <c r="H8" s="266" t="s">
        <v>30</v>
      </c>
      <c r="I8" s="266" t="s">
        <v>32</v>
      </c>
      <c r="J8" s="266" t="s">
        <v>125</v>
      </c>
      <c r="K8" s="266" t="s">
        <v>24</v>
      </c>
      <c r="L8" s="266" t="s">
        <v>30</v>
      </c>
      <c r="M8" s="266" t="s">
        <v>32</v>
      </c>
      <c r="N8" s="280"/>
    </row>
    <row r="9" spans="1:14" s="108" customFormat="1" ht="13.5" customHeight="1">
      <c r="A9" s="77" t="s">
        <v>295</v>
      </c>
      <c r="B9" s="307">
        <v>74</v>
      </c>
      <c r="C9" s="217">
        <v>5591</v>
      </c>
      <c r="D9" s="217">
        <v>4978</v>
      </c>
      <c r="E9" s="217">
        <v>613</v>
      </c>
      <c r="F9" s="324">
        <v>74</v>
      </c>
      <c r="G9" s="218">
        <v>5591</v>
      </c>
      <c r="H9" s="217">
        <v>4978</v>
      </c>
      <c r="I9" s="217">
        <v>613</v>
      </c>
      <c r="J9" s="312">
        <v>0</v>
      </c>
      <c r="K9" s="312">
        <v>0</v>
      </c>
      <c r="L9" s="312">
        <v>0</v>
      </c>
      <c r="M9" s="315">
        <v>0</v>
      </c>
      <c r="N9" s="213" t="s">
        <v>295</v>
      </c>
    </row>
    <row r="10" spans="1:14" s="108" customFormat="1" ht="13.5" customHeight="1">
      <c r="A10" s="77" t="s">
        <v>296</v>
      </c>
      <c r="B10" s="307">
        <v>77</v>
      </c>
      <c r="C10" s="217">
        <v>4951</v>
      </c>
      <c r="D10" s="217">
        <v>4363</v>
      </c>
      <c r="E10" s="217">
        <v>588</v>
      </c>
      <c r="F10" s="324">
        <v>77</v>
      </c>
      <c r="G10" s="218">
        <v>4951</v>
      </c>
      <c r="H10" s="217">
        <v>4363</v>
      </c>
      <c r="I10" s="217">
        <v>588</v>
      </c>
      <c r="J10" s="312">
        <v>0</v>
      </c>
      <c r="K10" s="312">
        <v>0</v>
      </c>
      <c r="L10" s="312">
        <v>0</v>
      </c>
      <c r="M10" s="315">
        <v>0</v>
      </c>
      <c r="N10" s="96" t="s">
        <v>296</v>
      </c>
    </row>
    <row r="11" spans="1:14" s="108" customFormat="1" ht="13.5" customHeight="1">
      <c r="A11" s="77" t="s">
        <v>297</v>
      </c>
      <c r="B11" s="307">
        <v>67</v>
      </c>
      <c r="C11" s="217">
        <v>5141</v>
      </c>
      <c r="D11" s="217">
        <v>4510</v>
      </c>
      <c r="E11" s="217">
        <v>631</v>
      </c>
      <c r="F11" s="324">
        <v>67</v>
      </c>
      <c r="G11" s="218">
        <v>5141</v>
      </c>
      <c r="H11" s="217">
        <v>4510</v>
      </c>
      <c r="I11" s="217">
        <v>631</v>
      </c>
      <c r="J11" s="312">
        <v>0</v>
      </c>
      <c r="K11" s="312">
        <v>0</v>
      </c>
      <c r="L11" s="312">
        <v>0</v>
      </c>
      <c r="M11" s="315">
        <v>0</v>
      </c>
      <c r="N11" s="96" t="s">
        <v>297</v>
      </c>
    </row>
    <row r="12" spans="1:14" s="108" customFormat="1" ht="13.5" customHeight="1">
      <c r="A12" s="77" t="s">
        <v>298</v>
      </c>
      <c r="B12" s="307">
        <v>56</v>
      </c>
      <c r="C12" s="217">
        <v>5293</v>
      </c>
      <c r="D12" s="217">
        <v>4689</v>
      </c>
      <c r="E12" s="217">
        <v>604</v>
      </c>
      <c r="F12" s="324">
        <v>53</v>
      </c>
      <c r="G12" s="218">
        <v>5250</v>
      </c>
      <c r="H12" s="217">
        <v>4646</v>
      </c>
      <c r="I12" s="217">
        <v>604</v>
      </c>
      <c r="J12" s="312">
        <v>3</v>
      </c>
      <c r="K12" s="318">
        <v>43</v>
      </c>
      <c r="L12" s="318">
        <v>43</v>
      </c>
      <c r="M12" s="315">
        <v>0</v>
      </c>
      <c r="N12" s="96" t="s">
        <v>298</v>
      </c>
    </row>
    <row r="13" spans="1:14" s="108" customFormat="1" ht="13.5" customHeight="1">
      <c r="A13" s="77" t="s">
        <v>299</v>
      </c>
      <c r="B13" s="307">
        <v>48</v>
      </c>
      <c r="C13" s="217">
        <v>4997</v>
      </c>
      <c r="D13" s="217">
        <v>4048</v>
      </c>
      <c r="E13" s="217">
        <v>949</v>
      </c>
      <c r="F13" s="324">
        <v>45</v>
      </c>
      <c r="G13" s="218">
        <v>4802</v>
      </c>
      <c r="H13" s="217">
        <v>3947</v>
      </c>
      <c r="I13" s="217">
        <v>855</v>
      </c>
      <c r="J13" s="312">
        <v>3</v>
      </c>
      <c r="K13" s="318">
        <v>195</v>
      </c>
      <c r="L13" s="318">
        <v>101</v>
      </c>
      <c r="M13" s="315">
        <v>94</v>
      </c>
      <c r="N13" s="96" t="s">
        <v>299</v>
      </c>
    </row>
    <row r="14" spans="1:14" s="127" customFormat="1" ht="13.5" customHeight="1">
      <c r="A14" s="44" t="s">
        <v>8</v>
      </c>
      <c r="B14" s="308">
        <f aca="true" t="shared" si="0" ref="B14:M14">SUM(B15:B28)</f>
        <v>50</v>
      </c>
      <c r="C14" s="219">
        <f t="shared" si="0"/>
        <v>5591</v>
      </c>
      <c r="D14" s="219">
        <f t="shared" si="0"/>
        <v>4296</v>
      </c>
      <c r="E14" s="219">
        <f t="shared" si="0"/>
        <v>1295</v>
      </c>
      <c r="F14" s="325">
        <f t="shared" si="0"/>
        <v>49</v>
      </c>
      <c r="G14" s="219">
        <f t="shared" si="0"/>
        <v>5573</v>
      </c>
      <c r="H14" s="219">
        <f t="shared" si="0"/>
        <v>4278</v>
      </c>
      <c r="I14" s="219">
        <f t="shared" si="0"/>
        <v>1295</v>
      </c>
      <c r="J14" s="313">
        <f t="shared" si="0"/>
        <v>1</v>
      </c>
      <c r="K14" s="323">
        <f t="shared" si="0"/>
        <v>18</v>
      </c>
      <c r="L14" s="323">
        <f t="shared" si="0"/>
        <v>18</v>
      </c>
      <c r="M14" s="316">
        <f t="shared" si="0"/>
        <v>0</v>
      </c>
      <c r="N14" s="48" t="s">
        <v>8</v>
      </c>
    </row>
    <row r="15" spans="1:14" s="108" customFormat="1" ht="13.5" customHeight="1">
      <c r="A15" s="214" t="s">
        <v>126</v>
      </c>
      <c r="B15" s="309">
        <v>7</v>
      </c>
      <c r="C15" s="218">
        <v>316</v>
      </c>
      <c r="D15" s="218">
        <v>313</v>
      </c>
      <c r="E15" s="218">
        <v>3</v>
      </c>
      <c r="F15" s="326">
        <v>6</v>
      </c>
      <c r="G15" s="218">
        <v>298</v>
      </c>
      <c r="H15" s="218">
        <v>295</v>
      </c>
      <c r="I15" s="218">
        <v>3</v>
      </c>
      <c r="J15" s="312">
        <v>1</v>
      </c>
      <c r="K15" s="318">
        <v>18</v>
      </c>
      <c r="L15" s="318">
        <v>18</v>
      </c>
      <c r="M15" s="315">
        <v>0</v>
      </c>
      <c r="N15" s="168" t="s">
        <v>127</v>
      </c>
    </row>
    <row r="16" spans="1:14" s="108" customFormat="1" ht="13.5" customHeight="1">
      <c r="A16" s="214" t="s">
        <v>128</v>
      </c>
      <c r="B16" s="309">
        <v>4</v>
      </c>
      <c r="C16" s="218">
        <v>441</v>
      </c>
      <c r="D16" s="218">
        <v>439</v>
      </c>
      <c r="E16" s="218">
        <v>2</v>
      </c>
      <c r="F16" s="326">
        <v>4</v>
      </c>
      <c r="G16" s="218">
        <v>441</v>
      </c>
      <c r="H16" s="218">
        <v>439</v>
      </c>
      <c r="I16" s="218">
        <v>2</v>
      </c>
      <c r="J16" s="312">
        <v>0</v>
      </c>
      <c r="K16" s="312">
        <v>0</v>
      </c>
      <c r="L16" s="312">
        <v>0</v>
      </c>
      <c r="M16" s="315">
        <v>0</v>
      </c>
      <c r="N16" s="168" t="s">
        <v>300</v>
      </c>
    </row>
    <row r="17" spans="1:14" s="108" customFormat="1" ht="13.5" customHeight="1">
      <c r="A17" s="214" t="s">
        <v>129</v>
      </c>
      <c r="B17" s="311" t="s">
        <v>283</v>
      </c>
      <c r="C17" s="218">
        <v>0</v>
      </c>
      <c r="D17" s="218">
        <v>0</v>
      </c>
      <c r="E17" s="218">
        <v>0</v>
      </c>
      <c r="F17" s="328" t="s">
        <v>283</v>
      </c>
      <c r="G17" s="218">
        <v>0</v>
      </c>
      <c r="H17" s="218">
        <v>0</v>
      </c>
      <c r="I17" s="218">
        <v>0</v>
      </c>
      <c r="J17" s="312">
        <v>0</v>
      </c>
      <c r="K17" s="312">
        <v>0</v>
      </c>
      <c r="L17" s="312">
        <v>0</v>
      </c>
      <c r="M17" s="315">
        <v>0</v>
      </c>
      <c r="N17" s="168" t="s">
        <v>130</v>
      </c>
    </row>
    <row r="18" spans="1:14" s="108" customFormat="1" ht="13.5" customHeight="1">
      <c r="A18" s="214" t="s">
        <v>131</v>
      </c>
      <c r="B18" s="309">
        <v>3</v>
      </c>
      <c r="C18" s="218">
        <v>315</v>
      </c>
      <c r="D18" s="218">
        <v>180</v>
      </c>
      <c r="E18" s="218">
        <v>135</v>
      </c>
      <c r="F18" s="326">
        <v>3</v>
      </c>
      <c r="G18" s="218">
        <v>315</v>
      </c>
      <c r="H18" s="218">
        <v>180</v>
      </c>
      <c r="I18" s="218">
        <v>135</v>
      </c>
      <c r="J18" s="312">
        <v>0</v>
      </c>
      <c r="K18" s="312">
        <v>0</v>
      </c>
      <c r="L18" s="312">
        <v>0</v>
      </c>
      <c r="M18" s="315">
        <v>0</v>
      </c>
      <c r="N18" s="168" t="s">
        <v>132</v>
      </c>
    </row>
    <row r="19" spans="1:14" s="108" customFormat="1" ht="13.5" customHeight="1">
      <c r="A19" s="214" t="s">
        <v>133</v>
      </c>
      <c r="B19" s="309">
        <v>3</v>
      </c>
      <c r="C19" s="218">
        <v>15</v>
      </c>
      <c r="D19" s="218">
        <v>14</v>
      </c>
      <c r="E19" s="218">
        <v>1</v>
      </c>
      <c r="F19" s="326">
        <v>3</v>
      </c>
      <c r="G19" s="218">
        <v>15</v>
      </c>
      <c r="H19" s="218">
        <v>14</v>
      </c>
      <c r="I19" s="218">
        <v>1</v>
      </c>
      <c r="J19" s="312">
        <v>0</v>
      </c>
      <c r="K19" s="312">
        <v>0</v>
      </c>
      <c r="L19" s="312">
        <v>0</v>
      </c>
      <c r="M19" s="315">
        <v>0</v>
      </c>
      <c r="N19" s="168" t="s">
        <v>134</v>
      </c>
    </row>
    <row r="20" spans="1:14" s="108" customFormat="1" ht="13.5" customHeight="1">
      <c r="A20" s="215" t="s">
        <v>135</v>
      </c>
      <c r="B20" s="309">
        <v>2</v>
      </c>
      <c r="C20" s="218">
        <v>68</v>
      </c>
      <c r="D20" s="218">
        <v>57</v>
      </c>
      <c r="E20" s="218">
        <v>11</v>
      </c>
      <c r="F20" s="326">
        <v>2</v>
      </c>
      <c r="G20" s="218">
        <v>68</v>
      </c>
      <c r="H20" s="218">
        <v>57</v>
      </c>
      <c r="I20" s="218">
        <v>11</v>
      </c>
      <c r="J20" s="312">
        <v>0</v>
      </c>
      <c r="K20" s="312">
        <v>0</v>
      </c>
      <c r="L20" s="312">
        <v>0</v>
      </c>
      <c r="M20" s="315">
        <v>0</v>
      </c>
      <c r="N20" s="168" t="s">
        <v>136</v>
      </c>
    </row>
    <row r="21" spans="1:14" s="108" customFormat="1" ht="13.5" customHeight="1">
      <c r="A21" s="214" t="s">
        <v>137</v>
      </c>
      <c r="B21" s="309">
        <v>3</v>
      </c>
      <c r="C21" s="218">
        <v>1786</v>
      </c>
      <c r="D21" s="218">
        <v>1786</v>
      </c>
      <c r="E21" s="218">
        <v>0</v>
      </c>
      <c r="F21" s="326">
        <v>3</v>
      </c>
      <c r="G21" s="218">
        <v>1786</v>
      </c>
      <c r="H21" s="218">
        <v>1786</v>
      </c>
      <c r="I21" s="218">
        <v>0</v>
      </c>
      <c r="J21" s="312">
        <v>0</v>
      </c>
      <c r="K21" s="312">
        <v>0</v>
      </c>
      <c r="L21" s="312">
        <v>0</v>
      </c>
      <c r="M21" s="315">
        <v>0</v>
      </c>
      <c r="N21" s="168" t="s">
        <v>138</v>
      </c>
    </row>
    <row r="22" spans="1:14" s="108" customFormat="1" ht="13.5" customHeight="1">
      <c r="A22" s="214" t="s">
        <v>304</v>
      </c>
      <c r="B22" s="309">
        <v>1</v>
      </c>
      <c r="C22" s="218">
        <v>517</v>
      </c>
      <c r="D22" s="218">
        <v>509</v>
      </c>
      <c r="E22" s="218">
        <v>8</v>
      </c>
      <c r="F22" s="326">
        <v>1</v>
      </c>
      <c r="G22" s="218">
        <v>517</v>
      </c>
      <c r="H22" s="218">
        <v>509</v>
      </c>
      <c r="I22" s="218">
        <v>8</v>
      </c>
      <c r="J22" s="312">
        <v>0</v>
      </c>
      <c r="K22" s="312">
        <v>0</v>
      </c>
      <c r="L22" s="312">
        <v>0</v>
      </c>
      <c r="M22" s="315">
        <v>0</v>
      </c>
      <c r="N22" s="168" t="s">
        <v>139</v>
      </c>
    </row>
    <row r="23" spans="1:14" s="108" customFormat="1" ht="13.5" customHeight="1">
      <c r="A23" s="214" t="s">
        <v>303</v>
      </c>
      <c r="B23" s="311" t="s">
        <v>283</v>
      </c>
      <c r="C23" s="312">
        <v>0</v>
      </c>
      <c r="D23" s="312">
        <v>0</v>
      </c>
      <c r="E23" s="312">
        <v>0</v>
      </c>
      <c r="F23" s="328" t="s">
        <v>283</v>
      </c>
      <c r="G23" s="312">
        <v>0</v>
      </c>
      <c r="H23" s="312">
        <v>0</v>
      </c>
      <c r="I23" s="312">
        <v>0</v>
      </c>
      <c r="J23" s="312">
        <v>0</v>
      </c>
      <c r="K23" s="312">
        <v>0</v>
      </c>
      <c r="L23" s="312">
        <v>0</v>
      </c>
      <c r="M23" s="315">
        <v>0</v>
      </c>
      <c r="N23" s="168" t="s">
        <v>140</v>
      </c>
    </row>
    <row r="24" spans="1:14" s="108" customFormat="1" ht="13.5" customHeight="1">
      <c r="A24" s="214" t="s">
        <v>302</v>
      </c>
      <c r="B24" s="309">
        <v>1</v>
      </c>
      <c r="C24" s="218">
        <v>120</v>
      </c>
      <c r="D24" s="218">
        <v>30</v>
      </c>
      <c r="E24" s="218">
        <v>90</v>
      </c>
      <c r="F24" s="326">
        <v>1</v>
      </c>
      <c r="G24" s="218">
        <v>120</v>
      </c>
      <c r="H24" s="218">
        <v>30</v>
      </c>
      <c r="I24" s="218">
        <v>90</v>
      </c>
      <c r="J24" s="312">
        <v>0</v>
      </c>
      <c r="K24" s="312">
        <v>0</v>
      </c>
      <c r="L24" s="312">
        <v>0</v>
      </c>
      <c r="M24" s="315">
        <v>0</v>
      </c>
      <c r="N24" s="168" t="s">
        <v>141</v>
      </c>
    </row>
    <row r="25" spans="1:14" s="108" customFormat="1" ht="13.5" customHeight="1">
      <c r="A25" s="214" t="s">
        <v>301</v>
      </c>
      <c r="B25" s="309">
        <v>3</v>
      </c>
      <c r="C25" s="218">
        <v>462</v>
      </c>
      <c r="D25" s="218">
        <v>251</v>
      </c>
      <c r="E25" s="218">
        <v>211</v>
      </c>
      <c r="F25" s="326">
        <v>3</v>
      </c>
      <c r="G25" s="218">
        <v>462</v>
      </c>
      <c r="H25" s="218">
        <v>251</v>
      </c>
      <c r="I25" s="218">
        <v>211</v>
      </c>
      <c r="J25" s="312">
        <v>0</v>
      </c>
      <c r="K25" s="312">
        <v>0</v>
      </c>
      <c r="L25" s="312">
        <v>0</v>
      </c>
      <c r="M25" s="315">
        <v>0</v>
      </c>
      <c r="N25" s="168" t="s">
        <v>142</v>
      </c>
    </row>
    <row r="26" spans="1:14" s="108" customFormat="1" ht="13.5" customHeight="1">
      <c r="A26" s="214" t="s">
        <v>143</v>
      </c>
      <c r="B26" s="309">
        <v>3</v>
      </c>
      <c r="C26" s="218">
        <v>475</v>
      </c>
      <c r="D26" s="218">
        <v>148</v>
      </c>
      <c r="E26" s="218">
        <v>327</v>
      </c>
      <c r="F26" s="326">
        <v>3</v>
      </c>
      <c r="G26" s="218">
        <v>475</v>
      </c>
      <c r="H26" s="218">
        <v>148</v>
      </c>
      <c r="I26" s="218">
        <v>327</v>
      </c>
      <c r="J26" s="312">
        <v>0</v>
      </c>
      <c r="K26" s="312">
        <v>0</v>
      </c>
      <c r="L26" s="312">
        <v>0</v>
      </c>
      <c r="M26" s="315">
        <v>0</v>
      </c>
      <c r="N26" s="168" t="s">
        <v>144</v>
      </c>
    </row>
    <row r="27" spans="1:14" s="108" customFormat="1" ht="13.5" customHeight="1">
      <c r="A27" s="214" t="s">
        <v>145</v>
      </c>
      <c r="B27" s="309">
        <v>2</v>
      </c>
      <c r="C27" s="218">
        <v>12</v>
      </c>
      <c r="D27" s="218">
        <v>4</v>
      </c>
      <c r="E27" s="218">
        <v>8</v>
      </c>
      <c r="F27" s="326">
        <v>2</v>
      </c>
      <c r="G27" s="218">
        <v>12</v>
      </c>
      <c r="H27" s="218">
        <v>4</v>
      </c>
      <c r="I27" s="218">
        <v>8</v>
      </c>
      <c r="J27" s="312">
        <v>0</v>
      </c>
      <c r="K27" s="312">
        <v>0</v>
      </c>
      <c r="L27" s="312">
        <v>0</v>
      </c>
      <c r="M27" s="315">
        <v>0</v>
      </c>
      <c r="N27" s="168" t="s">
        <v>146</v>
      </c>
    </row>
    <row r="28" spans="1:14" s="108" customFormat="1" ht="13.5" customHeight="1">
      <c r="A28" s="216" t="s">
        <v>147</v>
      </c>
      <c r="B28" s="310">
        <v>18</v>
      </c>
      <c r="C28" s="220">
        <v>1064</v>
      </c>
      <c r="D28" s="220">
        <v>565</v>
      </c>
      <c r="E28" s="220">
        <v>499</v>
      </c>
      <c r="F28" s="327">
        <v>18</v>
      </c>
      <c r="G28" s="220">
        <v>1064</v>
      </c>
      <c r="H28" s="220">
        <v>565</v>
      </c>
      <c r="I28" s="220">
        <v>499</v>
      </c>
      <c r="J28" s="314">
        <v>0</v>
      </c>
      <c r="K28" s="314">
        <v>0</v>
      </c>
      <c r="L28" s="314">
        <v>0</v>
      </c>
      <c r="M28" s="317">
        <v>0</v>
      </c>
      <c r="N28" s="169" t="s">
        <v>2</v>
      </c>
    </row>
    <row r="29" spans="1:14" s="133" customFormat="1" ht="15.75" customHeight="1">
      <c r="A29" s="170" t="s">
        <v>239</v>
      </c>
      <c r="N29" s="171" t="s">
        <v>240</v>
      </c>
    </row>
    <row r="30" s="133" customFormat="1" ht="15.75" customHeight="1">
      <c r="A30" s="133" t="s">
        <v>241</v>
      </c>
    </row>
    <row r="31" s="133" customFormat="1" ht="15.75" customHeight="1">
      <c r="A31" s="133" t="s">
        <v>242</v>
      </c>
    </row>
  </sheetData>
  <mergeCells count="13">
    <mergeCell ref="A1:N1"/>
    <mergeCell ref="B3:E3"/>
    <mergeCell ref="F3:I3"/>
    <mergeCell ref="J3:M3"/>
    <mergeCell ref="C6:E6"/>
    <mergeCell ref="G6:I6"/>
    <mergeCell ref="K6:M6"/>
    <mergeCell ref="B4:E4"/>
    <mergeCell ref="F4:I4"/>
    <mergeCell ref="J4:M4"/>
    <mergeCell ref="C5:E5"/>
    <mergeCell ref="G5:I5"/>
    <mergeCell ref="K5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7">
      <selection activeCell="I25" sqref="I25"/>
    </sheetView>
  </sheetViews>
  <sheetFormatPr defaultColWidth="9.140625" defaultRowHeight="12.75"/>
  <cols>
    <col min="1" max="1" width="13.8515625" style="107" customWidth="1"/>
    <col min="2" max="2" width="8.421875" style="107" customWidth="1"/>
    <col min="3" max="5" width="8.7109375" style="107" customWidth="1"/>
    <col min="6" max="6" width="8.57421875" style="107" customWidth="1"/>
    <col min="7" max="9" width="8.7109375" style="107" customWidth="1"/>
    <col min="10" max="10" width="8.421875" style="107" customWidth="1"/>
    <col min="11" max="13" width="8.7109375" style="107" customWidth="1"/>
    <col min="14" max="14" width="14.421875" style="107" customWidth="1"/>
    <col min="15" max="16384" width="9.140625" style="107" customWidth="1"/>
  </cols>
  <sheetData>
    <row r="1" spans="1:14" s="1" customFormat="1" ht="32.25" customHeight="1">
      <c r="A1" s="400" t="s">
        <v>148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4" s="2" customFormat="1" ht="18" customHeight="1">
      <c r="A2" s="401" t="s">
        <v>112</v>
      </c>
      <c r="B2" s="402"/>
      <c r="C2" s="329"/>
      <c r="D2" s="329"/>
      <c r="E2" s="329"/>
      <c r="F2" s="329"/>
      <c r="G2" s="329"/>
      <c r="H2" s="329"/>
      <c r="I2" s="329"/>
      <c r="J2" s="329"/>
      <c r="K2" s="329"/>
      <c r="L2" s="329"/>
      <c r="N2" s="3" t="s">
        <v>113</v>
      </c>
    </row>
    <row r="3" spans="1:14" s="20" customFormat="1" ht="24.75" customHeight="1">
      <c r="A3" s="300"/>
      <c r="B3" s="362" t="s">
        <v>114</v>
      </c>
      <c r="C3" s="374"/>
      <c r="D3" s="374"/>
      <c r="E3" s="375"/>
      <c r="F3" s="362" t="s">
        <v>115</v>
      </c>
      <c r="G3" s="374"/>
      <c r="H3" s="374"/>
      <c r="I3" s="375"/>
      <c r="J3" s="362" t="s">
        <v>116</v>
      </c>
      <c r="K3" s="374"/>
      <c r="L3" s="374"/>
      <c r="M3" s="375"/>
      <c r="N3" s="330"/>
    </row>
    <row r="4" spans="1:14" s="20" customFormat="1" ht="24.75" customHeight="1">
      <c r="A4" s="249"/>
      <c r="B4" s="383" t="s">
        <v>24</v>
      </c>
      <c r="C4" s="322"/>
      <c r="D4" s="322"/>
      <c r="E4" s="359"/>
      <c r="F4" s="383" t="s">
        <v>117</v>
      </c>
      <c r="G4" s="322"/>
      <c r="H4" s="322"/>
      <c r="I4" s="359"/>
      <c r="J4" s="293" t="s">
        <v>118</v>
      </c>
      <c r="K4" s="322"/>
      <c r="L4" s="322"/>
      <c r="M4" s="359"/>
      <c r="N4" s="249"/>
    </row>
    <row r="5" spans="1:14" s="20" customFormat="1" ht="24.75" customHeight="1">
      <c r="A5" s="306" t="s">
        <v>231</v>
      </c>
      <c r="B5" s="238" t="s">
        <v>119</v>
      </c>
      <c r="C5" s="362" t="s">
        <v>120</v>
      </c>
      <c r="D5" s="374"/>
      <c r="E5" s="375"/>
      <c r="F5" s="238" t="s">
        <v>119</v>
      </c>
      <c r="G5" s="362" t="s">
        <v>120</v>
      </c>
      <c r="H5" s="374"/>
      <c r="I5" s="375"/>
      <c r="J5" s="238" t="s">
        <v>119</v>
      </c>
      <c r="K5" s="362" t="s">
        <v>120</v>
      </c>
      <c r="L5" s="374"/>
      <c r="M5" s="375"/>
      <c r="N5" s="242" t="s">
        <v>275</v>
      </c>
    </row>
    <row r="6" spans="1:14" s="20" customFormat="1" ht="24.75" customHeight="1">
      <c r="A6" s="249"/>
      <c r="B6" s="248" t="s">
        <v>149</v>
      </c>
      <c r="C6" s="383" t="s">
        <v>121</v>
      </c>
      <c r="D6" s="322"/>
      <c r="E6" s="359"/>
      <c r="F6" s="248" t="s">
        <v>149</v>
      </c>
      <c r="G6" s="383" t="s">
        <v>121</v>
      </c>
      <c r="H6" s="322"/>
      <c r="I6" s="359"/>
      <c r="J6" s="248" t="s">
        <v>149</v>
      </c>
      <c r="K6" s="383" t="s">
        <v>121</v>
      </c>
      <c r="L6" s="322"/>
      <c r="M6" s="359"/>
      <c r="N6" s="242"/>
    </row>
    <row r="7" spans="1:14" s="20" customFormat="1" ht="24.75" customHeight="1">
      <c r="A7" s="249"/>
      <c r="B7" s="248" t="s">
        <v>150</v>
      </c>
      <c r="C7" s="238" t="s">
        <v>114</v>
      </c>
      <c r="D7" s="238" t="s">
        <v>123</v>
      </c>
      <c r="E7" s="238" t="s">
        <v>124</v>
      </c>
      <c r="F7" s="248" t="s">
        <v>150</v>
      </c>
      <c r="G7" s="238" t="s">
        <v>114</v>
      </c>
      <c r="H7" s="238" t="s">
        <v>123</v>
      </c>
      <c r="I7" s="238" t="s">
        <v>124</v>
      </c>
      <c r="J7" s="248" t="s">
        <v>150</v>
      </c>
      <c r="K7" s="238" t="s">
        <v>114</v>
      </c>
      <c r="L7" s="238" t="s">
        <v>123</v>
      </c>
      <c r="M7" s="238" t="s">
        <v>124</v>
      </c>
      <c r="N7" s="242"/>
    </row>
    <row r="8" spans="1:14" s="20" customFormat="1" ht="24.75" customHeight="1">
      <c r="A8" s="254"/>
      <c r="B8" s="253" t="s">
        <v>125</v>
      </c>
      <c r="C8" s="253" t="s">
        <v>24</v>
      </c>
      <c r="D8" s="253" t="s">
        <v>30</v>
      </c>
      <c r="E8" s="253" t="s">
        <v>32</v>
      </c>
      <c r="F8" s="253" t="s">
        <v>125</v>
      </c>
      <c r="G8" s="253" t="s">
        <v>24</v>
      </c>
      <c r="H8" s="253" t="s">
        <v>30</v>
      </c>
      <c r="I8" s="253" t="s">
        <v>32</v>
      </c>
      <c r="J8" s="253" t="s">
        <v>125</v>
      </c>
      <c r="K8" s="253" t="s">
        <v>24</v>
      </c>
      <c r="L8" s="253" t="s">
        <v>30</v>
      </c>
      <c r="M8" s="253" t="s">
        <v>32</v>
      </c>
      <c r="N8" s="251"/>
    </row>
    <row r="9" spans="1:14" s="134" customFormat="1" ht="22.5" customHeight="1">
      <c r="A9" s="172" t="s">
        <v>276</v>
      </c>
      <c r="B9" s="331">
        <v>46</v>
      </c>
      <c r="C9" s="181">
        <v>4857</v>
      </c>
      <c r="D9" s="181">
        <v>4399</v>
      </c>
      <c r="E9" s="334">
        <v>458</v>
      </c>
      <c r="F9" s="334">
        <v>46</v>
      </c>
      <c r="G9" s="181">
        <v>4857</v>
      </c>
      <c r="H9" s="181">
        <v>4399</v>
      </c>
      <c r="I9" s="334">
        <v>458</v>
      </c>
      <c r="J9" s="337" t="s">
        <v>283</v>
      </c>
      <c r="K9" s="337" t="s">
        <v>283</v>
      </c>
      <c r="L9" s="337" t="s">
        <v>283</v>
      </c>
      <c r="M9" s="337" t="s">
        <v>283</v>
      </c>
      <c r="N9" s="176" t="s">
        <v>277</v>
      </c>
    </row>
    <row r="10" spans="1:14" s="134" customFormat="1" ht="22.5" customHeight="1">
      <c r="A10" s="172" t="s">
        <v>278</v>
      </c>
      <c r="B10" s="331">
        <v>9</v>
      </c>
      <c r="C10" s="181">
        <v>165</v>
      </c>
      <c r="D10" s="181">
        <v>123</v>
      </c>
      <c r="E10" s="334">
        <v>42</v>
      </c>
      <c r="F10" s="334">
        <v>9</v>
      </c>
      <c r="G10" s="181">
        <v>165</v>
      </c>
      <c r="H10" s="181">
        <v>123</v>
      </c>
      <c r="I10" s="334">
        <v>42</v>
      </c>
      <c r="J10" s="337" t="s">
        <v>283</v>
      </c>
      <c r="K10" s="337" t="s">
        <v>283</v>
      </c>
      <c r="L10" s="337" t="s">
        <v>283</v>
      </c>
      <c r="M10" s="337" t="s">
        <v>283</v>
      </c>
      <c r="N10" s="173" t="s">
        <v>279</v>
      </c>
    </row>
    <row r="11" spans="1:14" s="134" customFormat="1" ht="22.5" customHeight="1">
      <c r="A11" s="172" t="s">
        <v>280</v>
      </c>
      <c r="B11" s="331">
        <v>48</v>
      </c>
      <c r="C11" s="181">
        <v>4287</v>
      </c>
      <c r="D11" s="181">
        <v>3852</v>
      </c>
      <c r="E11" s="334">
        <v>435</v>
      </c>
      <c r="F11" s="334">
        <v>48</v>
      </c>
      <c r="G11" s="181">
        <v>4287</v>
      </c>
      <c r="H11" s="181">
        <v>3852</v>
      </c>
      <c r="I11" s="334">
        <v>435</v>
      </c>
      <c r="J11" s="337" t="s">
        <v>283</v>
      </c>
      <c r="K11" s="337" t="s">
        <v>283</v>
      </c>
      <c r="L11" s="337" t="s">
        <v>283</v>
      </c>
      <c r="M11" s="337" t="s">
        <v>283</v>
      </c>
      <c r="N11" s="173" t="s">
        <v>281</v>
      </c>
    </row>
    <row r="12" spans="1:14" s="134" customFormat="1" ht="22.5" customHeight="1">
      <c r="A12" s="172" t="s">
        <v>282</v>
      </c>
      <c r="B12" s="331">
        <v>17</v>
      </c>
      <c r="C12" s="181">
        <v>352</v>
      </c>
      <c r="D12" s="181">
        <v>294</v>
      </c>
      <c r="E12" s="334">
        <v>58</v>
      </c>
      <c r="F12" s="334">
        <v>10</v>
      </c>
      <c r="G12" s="181">
        <v>156</v>
      </c>
      <c r="H12" s="181">
        <v>104</v>
      </c>
      <c r="I12" s="334">
        <v>52</v>
      </c>
      <c r="J12" s="337">
        <v>7</v>
      </c>
      <c r="K12" s="334">
        <v>196</v>
      </c>
      <c r="L12" s="334">
        <v>190</v>
      </c>
      <c r="M12" s="334">
        <v>6</v>
      </c>
      <c r="N12" s="173" t="s">
        <v>284</v>
      </c>
    </row>
    <row r="13" spans="1:14" s="134" customFormat="1" ht="22.5" customHeight="1">
      <c r="A13" s="172" t="s">
        <v>285</v>
      </c>
      <c r="B13" s="331">
        <v>36</v>
      </c>
      <c r="C13" s="181">
        <v>4485</v>
      </c>
      <c r="D13" s="181">
        <v>3986</v>
      </c>
      <c r="E13" s="334">
        <v>499</v>
      </c>
      <c r="F13" s="334">
        <v>36</v>
      </c>
      <c r="G13" s="181">
        <v>4485</v>
      </c>
      <c r="H13" s="181">
        <v>3986</v>
      </c>
      <c r="I13" s="334">
        <v>499</v>
      </c>
      <c r="J13" s="337" t="s">
        <v>283</v>
      </c>
      <c r="K13" s="337" t="s">
        <v>283</v>
      </c>
      <c r="L13" s="337" t="s">
        <v>283</v>
      </c>
      <c r="M13" s="337" t="s">
        <v>283</v>
      </c>
      <c r="N13" s="173" t="s">
        <v>286</v>
      </c>
    </row>
    <row r="14" spans="1:14" s="134" customFormat="1" ht="22.5" customHeight="1">
      <c r="A14" s="172" t="s">
        <v>287</v>
      </c>
      <c r="B14" s="331">
        <v>10</v>
      </c>
      <c r="C14" s="181">
        <v>155</v>
      </c>
      <c r="D14" s="181">
        <v>103</v>
      </c>
      <c r="E14" s="334">
        <v>52</v>
      </c>
      <c r="F14" s="334">
        <v>10</v>
      </c>
      <c r="G14" s="181">
        <v>155</v>
      </c>
      <c r="H14" s="181">
        <v>103</v>
      </c>
      <c r="I14" s="334">
        <v>52</v>
      </c>
      <c r="J14" s="337" t="s">
        <v>283</v>
      </c>
      <c r="K14" s="337" t="s">
        <v>283</v>
      </c>
      <c r="L14" s="337" t="s">
        <v>283</v>
      </c>
      <c r="M14" s="337" t="s">
        <v>283</v>
      </c>
      <c r="N14" s="173" t="s">
        <v>288</v>
      </c>
    </row>
    <row r="15" spans="1:14" s="134" customFormat="1" ht="22.5" customHeight="1">
      <c r="A15" s="172" t="s">
        <v>289</v>
      </c>
      <c r="B15" s="331">
        <v>23</v>
      </c>
      <c r="C15" s="181">
        <v>4297</v>
      </c>
      <c r="D15" s="181">
        <v>3835</v>
      </c>
      <c r="E15" s="334">
        <v>462</v>
      </c>
      <c r="F15" s="334">
        <v>23</v>
      </c>
      <c r="G15" s="181">
        <v>4297</v>
      </c>
      <c r="H15" s="181">
        <v>3835</v>
      </c>
      <c r="I15" s="334">
        <v>462</v>
      </c>
      <c r="J15" s="337" t="s">
        <v>283</v>
      </c>
      <c r="K15" s="337" t="s">
        <v>283</v>
      </c>
      <c r="L15" s="337" t="s">
        <v>283</v>
      </c>
      <c r="M15" s="337" t="s">
        <v>283</v>
      </c>
      <c r="N15" s="173" t="s">
        <v>290</v>
      </c>
    </row>
    <row r="16" spans="1:14" s="134" customFormat="1" ht="22.5" customHeight="1">
      <c r="A16" s="172" t="s">
        <v>291</v>
      </c>
      <c r="B16" s="331">
        <v>12</v>
      </c>
      <c r="C16" s="181">
        <v>166</v>
      </c>
      <c r="D16" s="181">
        <v>114</v>
      </c>
      <c r="E16" s="334">
        <v>52</v>
      </c>
      <c r="F16" s="334">
        <v>11</v>
      </c>
      <c r="G16" s="181">
        <v>148</v>
      </c>
      <c r="H16" s="181">
        <v>96</v>
      </c>
      <c r="I16" s="334">
        <v>52</v>
      </c>
      <c r="J16" s="337">
        <v>1</v>
      </c>
      <c r="K16" s="334">
        <v>18</v>
      </c>
      <c r="L16" s="334">
        <v>18</v>
      </c>
      <c r="M16" s="337" t="s">
        <v>283</v>
      </c>
      <c r="N16" s="173" t="s">
        <v>292</v>
      </c>
    </row>
    <row r="17" spans="1:14" s="177" customFormat="1" ht="22.5" customHeight="1">
      <c r="A17" s="174" t="s">
        <v>7</v>
      </c>
      <c r="B17" s="332">
        <f>SUM(F17,J17)</f>
        <v>29</v>
      </c>
      <c r="C17" s="182">
        <f>SUM(D17:E17)</f>
        <v>1661</v>
      </c>
      <c r="D17" s="182">
        <f>SUM(H17,L17)</f>
        <v>1131</v>
      </c>
      <c r="E17" s="335">
        <f>SUM(I17,M17)</f>
        <v>530</v>
      </c>
      <c r="F17" s="335">
        <v>26</v>
      </c>
      <c r="G17" s="182">
        <f>SUM(H17:I17)</f>
        <v>1466</v>
      </c>
      <c r="H17" s="182">
        <v>1030</v>
      </c>
      <c r="I17" s="335">
        <v>436</v>
      </c>
      <c r="J17" s="338">
        <v>3</v>
      </c>
      <c r="K17" s="335">
        <f>SUM(L17:M17)</f>
        <v>195</v>
      </c>
      <c r="L17" s="335">
        <v>101</v>
      </c>
      <c r="M17" s="335">
        <v>94</v>
      </c>
      <c r="N17" s="175" t="s">
        <v>7</v>
      </c>
    </row>
    <row r="18" spans="1:14" s="127" customFormat="1" ht="22.5" customHeight="1">
      <c r="A18" s="103" t="s">
        <v>8</v>
      </c>
      <c r="B18" s="333">
        <v>35</v>
      </c>
      <c r="C18" s="183">
        <f>SUM(D18:E18)</f>
        <v>1624</v>
      </c>
      <c r="D18" s="183">
        <v>1195</v>
      </c>
      <c r="E18" s="336">
        <v>429</v>
      </c>
      <c r="F18" s="336">
        <v>34</v>
      </c>
      <c r="G18" s="183">
        <f>SUM(H18:I18)</f>
        <v>1606</v>
      </c>
      <c r="H18" s="183">
        <v>1177</v>
      </c>
      <c r="I18" s="336">
        <v>429</v>
      </c>
      <c r="J18" s="339">
        <v>1</v>
      </c>
      <c r="K18" s="336">
        <v>18</v>
      </c>
      <c r="L18" s="336">
        <v>18</v>
      </c>
      <c r="M18" s="339" t="s">
        <v>283</v>
      </c>
      <c r="N18" s="104" t="s">
        <v>8</v>
      </c>
    </row>
    <row r="19" spans="1:14" s="134" customFormat="1" ht="15.75" customHeight="1">
      <c r="A19" s="178" t="s">
        <v>293</v>
      </c>
      <c r="N19" s="179" t="s">
        <v>314</v>
      </c>
    </row>
    <row r="20" s="59" customFormat="1" ht="15.75" customHeight="1">
      <c r="A20" s="180" t="s">
        <v>294</v>
      </c>
    </row>
  </sheetData>
  <mergeCells count="14">
    <mergeCell ref="A1:N1"/>
    <mergeCell ref="A2:B2"/>
    <mergeCell ref="B3:E3"/>
    <mergeCell ref="F3:I3"/>
    <mergeCell ref="J3:M3"/>
    <mergeCell ref="C6:E6"/>
    <mergeCell ref="G6:I6"/>
    <mergeCell ref="K6:M6"/>
    <mergeCell ref="B4:E4"/>
    <mergeCell ref="F4:I4"/>
    <mergeCell ref="J4:M4"/>
    <mergeCell ref="C5:E5"/>
    <mergeCell ref="G5:I5"/>
    <mergeCell ref="K5:M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8"/>
  <sheetViews>
    <sheetView zoomScaleSheetLayoutView="100" workbookViewId="0" topLeftCell="A7">
      <selection activeCell="I8" sqref="I8"/>
    </sheetView>
  </sheetViews>
  <sheetFormatPr defaultColWidth="9.140625" defaultRowHeight="12.75"/>
  <cols>
    <col min="1" max="1" width="13.8515625" style="1" customWidth="1"/>
    <col min="2" max="2" width="9.140625" style="1" customWidth="1"/>
    <col min="3" max="3" width="9.421875" style="1" customWidth="1"/>
    <col min="4" max="4" width="8.140625" style="1" customWidth="1"/>
    <col min="5" max="5" width="8.8515625" style="1" customWidth="1"/>
    <col min="6" max="6" width="8.28125" style="1" customWidth="1"/>
    <col min="7" max="7" width="9.140625" style="1" customWidth="1"/>
    <col min="8" max="8" width="8.28125" style="1" customWidth="1"/>
    <col min="9" max="9" width="8.8515625" style="1" customWidth="1"/>
    <col min="10" max="10" width="8.140625" style="1" customWidth="1"/>
    <col min="11" max="11" width="9.140625" style="1" customWidth="1"/>
    <col min="12" max="12" width="8.00390625" style="1" customWidth="1"/>
    <col min="13" max="13" width="8.7109375" style="1" customWidth="1"/>
    <col min="14" max="14" width="7.8515625" style="1" customWidth="1"/>
    <col min="15" max="15" width="8.7109375" style="1" customWidth="1"/>
    <col min="16" max="16" width="8.28125" style="1" customWidth="1"/>
    <col min="17" max="17" width="8.421875" style="1" customWidth="1"/>
    <col min="18" max="18" width="13.7109375" style="1" customWidth="1"/>
    <col min="19" max="16384" width="9.140625" style="1" customWidth="1"/>
  </cols>
  <sheetData>
    <row r="1" spans="1:18" ht="32.25" customHeight="1">
      <c r="A1" s="384" t="s">
        <v>151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</row>
    <row r="2" spans="1:18" s="2" customFormat="1" ht="18" customHeight="1">
      <c r="A2" s="8" t="s">
        <v>112</v>
      </c>
      <c r="R2" s="3" t="s">
        <v>113</v>
      </c>
    </row>
    <row r="3" spans="1:18" s="2" customFormat="1" ht="36" customHeight="1">
      <c r="A3" s="410" t="s">
        <v>228</v>
      </c>
      <c r="B3" s="407" t="s">
        <v>152</v>
      </c>
      <c r="C3" s="408"/>
      <c r="D3" s="407" t="s">
        <v>153</v>
      </c>
      <c r="E3" s="408"/>
      <c r="F3" s="409" t="s">
        <v>154</v>
      </c>
      <c r="G3" s="408"/>
      <c r="H3" s="409" t="s">
        <v>155</v>
      </c>
      <c r="I3" s="408"/>
      <c r="J3" s="409" t="s">
        <v>156</v>
      </c>
      <c r="K3" s="408"/>
      <c r="L3" s="409" t="s">
        <v>157</v>
      </c>
      <c r="M3" s="408"/>
      <c r="N3" s="409" t="s">
        <v>158</v>
      </c>
      <c r="O3" s="408"/>
      <c r="P3" s="409" t="s">
        <v>159</v>
      </c>
      <c r="Q3" s="408"/>
      <c r="R3" s="412" t="s">
        <v>229</v>
      </c>
    </row>
    <row r="4" spans="1:18" s="2" customFormat="1" ht="57" customHeight="1">
      <c r="A4" s="411"/>
      <c r="B4" s="13" t="s">
        <v>251</v>
      </c>
      <c r="C4" s="14" t="s">
        <v>160</v>
      </c>
      <c r="D4" s="14" t="s">
        <v>251</v>
      </c>
      <c r="E4" s="14" t="s">
        <v>160</v>
      </c>
      <c r="F4" s="13" t="s">
        <v>254</v>
      </c>
      <c r="G4" s="14" t="s">
        <v>252</v>
      </c>
      <c r="H4" s="13" t="s">
        <v>251</v>
      </c>
      <c r="I4" s="14" t="s">
        <v>160</v>
      </c>
      <c r="J4" s="13" t="s">
        <v>253</v>
      </c>
      <c r="K4" s="14" t="s">
        <v>160</v>
      </c>
      <c r="L4" s="13" t="s">
        <v>251</v>
      </c>
      <c r="M4" s="14" t="s">
        <v>160</v>
      </c>
      <c r="N4" s="13" t="s">
        <v>251</v>
      </c>
      <c r="O4" s="14" t="s">
        <v>160</v>
      </c>
      <c r="P4" s="13" t="s">
        <v>251</v>
      </c>
      <c r="Q4" s="14" t="s">
        <v>160</v>
      </c>
      <c r="R4" s="413"/>
    </row>
    <row r="5" spans="1:18" s="24" customFormat="1" ht="15.75" customHeight="1">
      <c r="A5" s="172" t="s">
        <v>276</v>
      </c>
      <c r="B5" s="221">
        <f>SUM(D5,F5,H5,J5,L5,N5,P5,B18,D18,F18,H18,J18,L18,N18)+SUM('8.산업연맹별 노동조합(2)'!B5,'8.산업연맹별 노동조합(2)'!D5,'8.산업연맹별 노동조합(2)'!F5,'8.산업연맹별 노동조합(2)'!H5,'8.산업연맹별 노동조합(2)'!J5,'8.산업연맹별 노동조합(2)'!B18,'8.산업연맹별 노동조합(2)'!D18,'8.산업연맹별 노동조합(2)'!F18,'8.산업연맹별 노동조합(2)'!H18,'8.산업연맹별 노동조합(2)'!J18)</f>
        <v>46</v>
      </c>
      <c r="C5" s="224">
        <f>SUM(E5,G5,I5,K5,M5,O5,Q5,C18,E18,G18,I18,K18,M18,O18)+SUM('8.산업연맹별 노동조합(2)'!C18,'8.산업연맹별 노동조합(2)'!E18,'8.산업연맹별 노동조합(2)'!G18,'8.산업연맹별 노동조합(2)'!I18,'8.산업연맹별 노동조합(2)'!K18,'8.산업연맹별 노동조합(2)'!K5,'8.산업연맹별 노동조합(2)'!I5,'8.산업연맹별 노동조합(2)'!G5,'8.산업연맹별 노동조합(2)'!E5,'8.산업연맹별 노동조합(2)'!C5)</f>
        <v>4857</v>
      </c>
      <c r="D5" s="23" t="s">
        <v>193</v>
      </c>
      <c r="E5" s="23" t="s">
        <v>193</v>
      </c>
      <c r="F5" s="23" t="s">
        <v>193</v>
      </c>
      <c r="G5" s="23" t="s">
        <v>193</v>
      </c>
      <c r="H5" s="23" t="s">
        <v>194</v>
      </c>
      <c r="I5" s="23" t="s">
        <v>194</v>
      </c>
      <c r="J5" s="23" t="s">
        <v>193</v>
      </c>
      <c r="K5" s="23" t="s">
        <v>193</v>
      </c>
      <c r="L5" s="32">
        <v>1</v>
      </c>
      <c r="M5" s="227">
        <v>610</v>
      </c>
      <c r="N5" s="32" t="s">
        <v>206</v>
      </c>
      <c r="O5" s="32" t="s">
        <v>206</v>
      </c>
      <c r="P5" s="32">
        <v>4</v>
      </c>
      <c r="Q5" s="230">
        <v>63</v>
      </c>
      <c r="R5" s="34" t="s">
        <v>243</v>
      </c>
    </row>
    <row r="6" spans="1:18" s="24" customFormat="1" ht="15.75" customHeight="1">
      <c r="A6" s="172" t="s">
        <v>278</v>
      </c>
      <c r="B6" s="221">
        <f>SUM(D6,F6,H6,J6,L6,N6,P6,B19,D19,F19,H19,J19,L19,N19)+SUM('8.산업연맹별 노동조합(2)'!B6,'8.산업연맹별 노동조합(2)'!D6,'8.산업연맹별 노동조합(2)'!F6,'8.산업연맹별 노동조합(2)'!H6,'8.산업연맹별 노동조합(2)'!J6,'8.산업연맹별 노동조합(2)'!B19,'8.산업연맹별 노동조합(2)'!D19,'8.산업연맹별 노동조합(2)'!F19,'8.산업연맹별 노동조합(2)'!H19,'8.산업연맹별 노동조합(2)'!J19)</f>
        <v>9</v>
      </c>
      <c r="C6" s="224">
        <f>SUM(E6,G6,I6,K6,M6,O6,Q6,C19,E19,G19,I19,K19,M19,O19)+SUM('8.산업연맹별 노동조합(2)'!C19,'8.산업연맹별 노동조합(2)'!E19,'8.산업연맹별 노동조합(2)'!G19,'8.산업연맹별 노동조합(2)'!I19,'8.산업연맹별 노동조합(2)'!K19,'8.산업연맹별 노동조합(2)'!K6,'8.산업연맹별 노동조합(2)'!I6,'8.산업연맹별 노동조합(2)'!G6,'8.산업연맹별 노동조합(2)'!E6,'8.산업연맹별 노동조합(2)'!C6)</f>
        <v>165</v>
      </c>
      <c r="D6" s="23" t="s">
        <v>193</v>
      </c>
      <c r="E6" s="23" t="s">
        <v>193</v>
      </c>
      <c r="F6" s="23" t="s">
        <v>193</v>
      </c>
      <c r="G6" s="23" t="s">
        <v>193</v>
      </c>
      <c r="H6" s="23" t="s">
        <v>194</v>
      </c>
      <c r="I6" s="23" t="s">
        <v>194</v>
      </c>
      <c r="J6" s="23" t="s">
        <v>193</v>
      </c>
      <c r="K6" s="23" t="s">
        <v>193</v>
      </c>
      <c r="L6" s="23" t="s">
        <v>283</v>
      </c>
      <c r="M6" s="23" t="s">
        <v>283</v>
      </c>
      <c r="N6" s="23" t="s">
        <v>206</v>
      </c>
      <c r="O6" s="23" t="s">
        <v>206</v>
      </c>
      <c r="P6" s="23">
        <v>3</v>
      </c>
      <c r="Q6" s="231">
        <v>51</v>
      </c>
      <c r="R6" s="35" t="s">
        <v>244</v>
      </c>
    </row>
    <row r="7" spans="1:18" s="26" customFormat="1" ht="15.75" customHeight="1">
      <c r="A7" s="172" t="s">
        <v>280</v>
      </c>
      <c r="B7" s="221">
        <f>SUM(D7,F7,H7,J7,L7,N7,P7,B20,D20,F20,H20,J20,L20,N20)+SUM('8.산업연맹별 노동조합(2)'!B7,'8.산업연맹별 노동조합(2)'!D7,'8.산업연맹별 노동조합(2)'!F7,'8.산업연맹별 노동조합(2)'!H7,'8.산업연맹별 노동조합(2)'!J7,'8.산업연맹별 노동조합(2)'!B20,'8.산업연맹별 노동조합(2)'!D20,'8.산업연맹별 노동조합(2)'!F20,'8.산업연맹별 노동조합(2)'!H20,'8.산업연맹별 노동조합(2)'!J20)</f>
        <v>48</v>
      </c>
      <c r="C7" s="224">
        <f>SUM(E7,G7,I7,K7,M7,O7,Q7,C20,E20,G20,I20,K20,M20,O20)+SUM('8.산업연맹별 노동조합(2)'!C20,'8.산업연맹별 노동조합(2)'!E20,'8.산업연맹별 노동조합(2)'!G20,'8.산업연맹별 노동조합(2)'!I20,'8.산업연맹별 노동조합(2)'!K20,'8.산업연맹별 노동조합(2)'!K7,'8.산업연맹별 노동조합(2)'!I7,'8.산업연맹별 노동조합(2)'!G7,'8.산업연맹별 노동조합(2)'!E7,'8.산업연맹별 노동조합(2)'!C7)</f>
        <v>4287</v>
      </c>
      <c r="D7" s="23" t="s">
        <v>193</v>
      </c>
      <c r="E7" s="23" t="s">
        <v>193</v>
      </c>
      <c r="F7" s="23" t="s">
        <v>193</v>
      </c>
      <c r="G7" s="23" t="s">
        <v>193</v>
      </c>
      <c r="H7" s="23" t="s">
        <v>194</v>
      </c>
      <c r="I7" s="23" t="s">
        <v>194</v>
      </c>
      <c r="J7" s="23" t="s">
        <v>193</v>
      </c>
      <c r="K7" s="23" t="s">
        <v>193</v>
      </c>
      <c r="L7" s="25">
        <v>1</v>
      </c>
      <c r="M7" s="228">
        <v>610</v>
      </c>
      <c r="N7" s="23" t="s">
        <v>206</v>
      </c>
      <c r="O7" s="23" t="s">
        <v>206</v>
      </c>
      <c r="P7" s="25">
        <v>4</v>
      </c>
      <c r="Q7" s="231">
        <v>63</v>
      </c>
      <c r="R7" s="35" t="s">
        <v>245</v>
      </c>
    </row>
    <row r="8" spans="1:18" s="26" customFormat="1" ht="15.75" customHeight="1">
      <c r="A8" s="172" t="s">
        <v>282</v>
      </c>
      <c r="B8" s="221">
        <f>SUM(D8,F8,H8,J8,L8,N8,P8,B21,D21,F21,H21,J21,L21,N21)+SUM('8.산업연맹별 노동조합(2)'!B8,'8.산업연맹별 노동조합(2)'!D8,'8.산업연맹별 노동조합(2)'!F8,'8.산업연맹별 노동조합(2)'!H8,'8.산업연맹별 노동조합(2)'!J8,'8.산업연맹별 노동조합(2)'!B21,'8.산업연맹별 노동조합(2)'!D21,'8.산업연맹별 노동조합(2)'!F21,'8.산업연맹별 노동조합(2)'!H21,'8.산업연맹별 노동조합(2)'!J21)</f>
        <v>17</v>
      </c>
      <c r="C8" s="224">
        <f>SUM(E8,G8,I8,K8,M8,O8,Q8,C21,E21,G21,I21,K21,M21,O21)+SUM('8.산업연맹별 노동조합(2)'!C21,'8.산업연맹별 노동조합(2)'!E21,'8.산업연맹별 노동조합(2)'!G21,'8.산업연맹별 노동조합(2)'!I21,'8.산업연맹별 노동조합(2)'!K21,'8.산업연맹별 노동조합(2)'!K8,'8.산업연맹별 노동조합(2)'!I8,'8.산업연맹별 노동조합(2)'!G8,'8.산업연맹별 노동조합(2)'!E8,'8.산업연맹별 노동조합(2)'!C8)</f>
        <v>352</v>
      </c>
      <c r="D8" s="23" t="s">
        <v>193</v>
      </c>
      <c r="E8" s="23" t="s">
        <v>193</v>
      </c>
      <c r="F8" s="23" t="s">
        <v>193</v>
      </c>
      <c r="G8" s="23" t="s">
        <v>193</v>
      </c>
      <c r="H8" s="23" t="s">
        <v>194</v>
      </c>
      <c r="I8" s="23" t="s">
        <v>194</v>
      </c>
      <c r="J8" s="23" t="s">
        <v>193</v>
      </c>
      <c r="K8" s="23" t="s">
        <v>193</v>
      </c>
      <c r="L8" s="25">
        <v>1</v>
      </c>
      <c r="M8" s="228">
        <v>6</v>
      </c>
      <c r="N8" s="23">
        <v>2</v>
      </c>
      <c r="O8" s="23">
        <v>81</v>
      </c>
      <c r="P8" s="25">
        <v>4</v>
      </c>
      <c r="Q8" s="231">
        <v>57</v>
      </c>
      <c r="R8" s="35" t="s">
        <v>246</v>
      </c>
    </row>
    <row r="9" spans="1:18" s="26" customFormat="1" ht="15.75" customHeight="1">
      <c r="A9" s="172" t="s">
        <v>285</v>
      </c>
      <c r="B9" s="221">
        <f>SUM(D9,F9,H9,J9,L9,N9,P9,B22,D22,F22,H22,J22,L22,N22)+SUM('8.산업연맹별 노동조합(2)'!B9,'8.산업연맹별 노동조합(2)'!D9,'8.산업연맹별 노동조합(2)'!F9,'8.산업연맹별 노동조합(2)'!H9,'8.산업연맹별 노동조합(2)'!J9,'8.산업연맹별 노동조합(2)'!B22,'8.산업연맹별 노동조합(2)'!D22,'8.산업연맹별 노동조합(2)'!F22,'8.산업연맹별 노동조합(2)'!H22,'8.산업연맹별 노동조합(2)'!J22)</f>
        <v>36</v>
      </c>
      <c r="C9" s="224">
        <f>SUM(E9,G9,I9,K9,M9,O9,Q9,C22,E22,G22,I22,K22,M22,O22)+SUM('8.산업연맹별 노동조합(2)'!C22,'8.산업연맹별 노동조합(2)'!E22,'8.산업연맹별 노동조합(2)'!G22,'8.산업연맹별 노동조합(2)'!I22,'8.산업연맹별 노동조합(2)'!K22,'8.산업연맹별 노동조합(2)'!K9,'8.산업연맹별 노동조합(2)'!I9,'8.산업연맹별 노동조합(2)'!G9,'8.산업연맹별 노동조합(2)'!E9,'8.산업연맹별 노동조합(2)'!C9)</f>
        <v>4485</v>
      </c>
      <c r="D9" s="23" t="s">
        <v>193</v>
      </c>
      <c r="E9" s="23" t="s">
        <v>193</v>
      </c>
      <c r="F9" s="23" t="s">
        <v>193</v>
      </c>
      <c r="G9" s="23" t="s">
        <v>193</v>
      </c>
      <c r="H9" s="23" t="s">
        <v>194</v>
      </c>
      <c r="I9" s="23" t="s">
        <v>194</v>
      </c>
      <c r="J9" s="23" t="s">
        <v>193</v>
      </c>
      <c r="K9" s="23" t="s">
        <v>193</v>
      </c>
      <c r="L9" s="25">
        <v>1</v>
      </c>
      <c r="M9" s="228">
        <v>525</v>
      </c>
      <c r="N9" s="23">
        <v>3</v>
      </c>
      <c r="O9" s="23">
        <v>94</v>
      </c>
      <c r="P9" s="25">
        <v>4</v>
      </c>
      <c r="Q9" s="231">
        <v>76</v>
      </c>
      <c r="R9" s="35" t="s">
        <v>247</v>
      </c>
    </row>
    <row r="10" spans="1:18" s="26" customFormat="1" ht="15.75" customHeight="1">
      <c r="A10" s="172" t="s">
        <v>287</v>
      </c>
      <c r="B10" s="221">
        <f>SUM(D10,F10,H10,J10,L10,N10,P10,B23,D23,F23,H23,J23,L23,N23)+SUM('8.산업연맹별 노동조합(2)'!B10,'8.산업연맹별 노동조합(2)'!D10,'8.산업연맹별 노동조합(2)'!F10,'8.산업연맹별 노동조합(2)'!H10,'8.산업연맹별 노동조합(2)'!J10,'8.산업연맹별 노동조합(2)'!B23,'8.산업연맹별 노동조합(2)'!D23,'8.산업연맹별 노동조합(2)'!F23,'8.산업연맹별 노동조합(2)'!H23,'8.산업연맹별 노동조합(2)'!J23)</f>
        <v>10</v>
      </c>
      <c r="C10" s="224">
        <f>SUM(E10,G10,I10,K10,M10,O10,Q10,C23,E23,G23,I23,K23,M23,O23)+SUM('8.산업연맹별 노동조합(2)'!C23,'8.산업연맹별 노동조합(2)'!E23,'8.산업연맹별 노동조합(2)'!G23,'8.산업연맹별 노동조합(2)'!I23,'8.산업연맹별 노동조합(2)'!K23,'8.산업연맹별 노동조합(2)'!K10,'8.산업연맹별 노동조합(2)'!I10,'8.산업연맹별 노동조합(2)'!G10,'8.산업연맹별 노동조합(2)'!E10,'8.산업연맹별 노동조합(2)'!C10)</f>
        <v>155</v>
      </c>
      <c r="D10" s="23" t="s">
        <v>193</v>
      </c>
      <c r="E10" s="23" t="s">
        <v>193</v>
      </c>
      <c r="F10" s="23" t="s">
        <v>193</v>
      </c>
      <c r="G10" s="23" t="s">
        <v>193</v>
      </c>
      <c r="H10" s="23" t="s">
        <v>194</v>
      </c>
      <c r="I10" s="23" t="s">
        <v>194</v>
      </c>
      <c r="J10" s="23" t="s">
        <v>193</v>
      </c>
      <c r="K10" s="23" t="s">
        <v>193</v>
      </c>
      <c r="L10" s="25" t="s">
        <v>283</v>
      </c>
      <c r="M10" s="25" t="s">
        <v>283</v>
      </c>
      <c r="N10" s="23">
        <v>1</v>
      </c>
      <c r="O10" s="23">
        <v>58</v>
      </c>
      <c r="P10" s="25">
        <v>4</v>
      </c>
      <c r="Q10" s="231">
        <v>57</v>
      </c>
      <c r="R10" s="35" t="s">
        <v>248</v>
      </c>
    </row>
    <row r="11" spans="1:18" s="29" customFormat="1" ht="15.75" customHeight="1">
      <c r="A11" s="172" t="s">
        <v>289</v>
      </c>
      <c r="B11" s="221">
        <f>SUM(D11,F11,H11,J11,L11,N11,P11,B24,D24,F24,H24,J24,L24,N24)+SUM('8.산업연맹별 노동조합(2)'!B11,'8.산업연맹별 노동조합(2)'!D11,'8.산업연맹별 노동조합(2)'!F11,'8.산업연맹별 노동조합(2)'!H11,'8.산업연맹별 노동조합(2)'!J11,'8.산업연맹별 노동조합(2)'!B24,'8.산업연맹별 노동조합(2)'!D24,'8.산업연맹별 노동조합(2)'!F24,'8.산업연맹별 노동조합(2)'!H24,'8.산업연맹별 노동조합(2)'!J24)</f>
        <v>23</v>
      </c>
      <c r="C11" s="224">
        <f>SUM(E11,G11,I11,K11,M11,O11,Q11,C24,E24,G24,I24,K24,M24,O24)+SUM('8.산업연맹별 노동조합(2)'!C24,'8.산업연맹별 노동조합(2)'!E24,'8.산업연맹별 노동조합(2)'!G24,'8.산업연맹별 노동조합(2)'!I24,'8.산업연맹별 노동조합(2)'!K24,'8.산업연맹별 노동조합(2)'!K11,'8.산업연맹별 노동조합(2)'!I11,'8.산업연맹별 노동조합(2)'!G11,'8.산업연맹별 노동조합(2)'!E11,'8.산업연맹별 노동조합(2)'!C11)</f>
        <v>4297</v>
      </c>
      <c r="D11" s="27" t="s">
        <v>193</v>
      </c>
      <c r="E11" s="27" t="s">
        <v>193</v>
      </c>
      <c r="F11" s="27" t="s">
        <v>193</v>
      </c>
      <c r="G11" s="27" t="s">
        <v>193</v>
      </c>
      <c r="H11" s="27" t="s">
        <v>194</v>
      </c>
      <c r="I11" s="27" t="s">
        <v>194</v>
      </c>
      <c r="J11" s="27" t="s">
        <v>193</v>
      </c>
      <c r="K11" s="27" t="s">
        <v>193</v>
      </c>
      <c r="L11" s="28">
        <v>1</v>
      </c>
      <c r="M11" s="229">
        <v>496</v>
      </c>
      <c r="N11" s="27" t="s">
        <v>206</v>
      </c>
      <c r="O11" s="27" t="s">
        <v>206</v>
      </c>
      <c r="P11" s="28">
        <v>2</v>
      </c>
      <c r="Q11" s="232">
        <v>41</v>
      </c>
      <c r="R11" s="35" t="s">
        <v>249</v>
      </c>
    </row>
    <row r="12" spans="1:18" s="29" customFormat="1" ht="15.75" customHeight="1">
      <c r="A12" s="172" t="s">
        <v>291</v>
      </c>
      <c r="B12" s="221">
        <f>SUM(D12,F12,H12,J12,L12,N12,P12,B25,D25,F25,H25,J25,L25,N25)+SUM('8.산업연맹별 노동조합(2)'!B12,'8.산업연맹별 노동조합(2)'!D12,'8.산업연맹별 노동조합(2)'!F12,'8.산업연맹별 노동조합(2)'!H12,'8.산업연맹별 노동조합(2)'!J12,'8.산업연맹별 노동조합(2)'!B25,'8.산업연맹별 노동조합(2)'!D25,'8.산업연맹별 노동조합(2)'!F25,'8.산업연맹별 노동조합(2)'!H25,'8.산업연맹별 노동조합(2)'!J25)</f>
        <v>12</v>
      </c>
      <c r="C12" s="224">
        <f>SUM(E12,G12,I12,K12,M12,O12,Q12,C25,E25,G25,I25,K25,M25,O25)+SUM('8.산업연맹별 노동조합(2)'!C25,'8.산업연맹별 노동조합(2)'!E25,'8.산업연맹별 노동조합(2)'!G25,'8.산업연맹별 노동조합(2)'!I25,'8.산업연맹별 노동조합(2)'!K25,'8.산업연맹별 노동조합(2)'!K12,'8.산업연맹별 노동조합(2)'!I12,'8.산업연맹별 노동조합(2)'!G12,'8.산업연맹별 노동조합(2)'!E12,'8.산업연맹별 노동조합(2)'!C12)</f>
        <v>166</v>
      </c>
      <c r="D12" s="27" t="s">
        <v>193</v>
      </c>
      <c r="E12" s="27" t="s">
        <v>193</v>
      </c>
      <c r="F12" s="27" t="s">
        <v>193</v>
      </c>
      <c r="G12" s="27" t="s">
        <v>193</v>
      </c>
      <c r="H12" s="27" t="s">
        <v>194</v>
      </c>
      <c r="I12" s="27" t="s">
        <v>194</v>
      </c>
      <c r="J12" s="27" t="s">
        <v>193</v>
      </c>
      <c r="K12" s="27" t="s">
        <v>193</v>
      </c>
      <c r="L12" s="28" t="s">
        <v>283</v>
      </c>
      <c r="M12" s="28" t="s">
        <v>283</v>
      </c>
      <c r="N12" s="27">
        <v>2</v>
      </c>
      <c r="O12" s="27">
        <v>62</v>
      </c>
      <c r="P12" s="28">
        <v>4</v>
      </c>
      <c r="Q12" s="232">
        <v>57</v>
      </c>
      <c r="R12" s="35" t="s">
        <v>250</v>
      </c>
    </row>
    <row r="13" spans="1:18" s="29" customFormat="1" ht="15.75" customHeight="1">
      <c r="A13" s="174" t="s">
        <v>190</v>
      </c>
      <c r="B13" s="222">
        <f>SUM(D13,F13,H13,J13,L13,N13,P13,B26,D26,F26,H26,J26,L26,N26)+SUM('8.산업연맹별 노동조합(2)'!B13,'8.산업연맹별 노동조합(2)'!D13,'8.산업연맹별 노동조합(2)'!F13,'8.산업연맹별 노동조합(2)'!H13,'8.산업연맹별 노동조합(2)'!J13,'8.산업연맹별 노동조합(2)'!B26,'8.산업연맹별 노동조합(2)'!D26,'8.산업연맹별 노동조합(2)'!F26,'8.산업연맹별 노동조합(2)'!H26,'8.산업연맹별 노동조합(2)'!J26)</f>
        <v>29</v>
      </c>
      <c r="C13" s="225">
        <f>SUM(E13,G13,I13,K13,M13,O13,Q13,C26,E26,G26,I26,K26,M26,O26)+SUM('8.산업연맹별 노동조합(2)'!C26,'8.산업연맹별 노동조합(2)'!E26,'8.산업연맹별 노동조합(2)'!G26,'8.산업연맹별 노동조합(2)'!I26,'8.산업연맹별 노동조합(2)'!K26,'8.산업연맹별 노동조합(2)'!K13,'8.산업연맹별 노동조합(2)'!I13,'8.산업연맹별 노동조합(2)'!G13,'8.산업연맹별 노동조합(2)'!E13,'8.산업연맹별 노동조합(2)'!C13)</f>
        <v>1661</v>
      </c>
      <c r="D13" s="186" t="s">
        <v>193</v>
      </c>
      <c r="E13" s="186" t="s">
        <v>193</v>
      </c>
      <c r="F13" s="186" t="s">
        <v>193</v>
      </c>
      <c r="G13" s="186" t="s">
        <v>193</v>
      </c>
      <c r="H13" s="186" t="s">
        <v>194</v>
      </c>
      <c r="I13" s="186" t="s">
        <v>194</v>
      </c>
      <c r="J13" s="186" t="s">
        <v>193</v>
      </c>
      <c r="K13" s="186" t="s">
        <v>193</v>
      </c>
      <c r="L13" s="190" t="s">
        <v>194</v>
      </c>
      <c r="M13" s="190" t="s">
        <v>194</v>
      </c>
      <c r="N13" s="190" t="s">
        <v>194</v>
      </c>
      <c r="O13" s="190" t="s">
        <v>194</v>
      </c>
      <c r="P13" s="186">
        <v>5</v>
      </c>
      <c r="Q13" s="233">
        <v>69</v>
      </c>
      <c r="R13" s="30" t="s">
        <v>190</v>
      </c>
    </row>
    <row r="14" spans="1:18" s="4" customFormat="1" ht="15.75" customHeight="1">
      <c r="A14" s="103" t="s">
        <v>8</v>
      </c>
      <c r="B14" s="223">
        <f>SUM(D14,F14,H14,J14,L14,N14,P14,B27,D27,F27,H27,J27,L27,N27)+SUM('8.산업연맹별 노동조합(2)'!B14,'8.산업연맹별 노동조합(2)'!D14,'8.산업연맹별 노동조합(2)'!F14,'8.산업연맹별 노동조합(2)'!H14,'8.산업연맹별 노동조합(2)'!J14,'8.산업연맹별 노동조합(2)'!B27,'8.산업연맹별 노동조합(2)'!D27,'8.산업연맹별 노동조합(2)'!F27,'8.산업연맹별 노동조합(2)'!H27,'8.산업연맹별 노동조합(2)'!J27)</f>
        <v>35</v>
      </c>
      <c r="C14" s="226">
        <f>SUM(E14,G14,I14,K14,M14,O14,Q14,C27,E27,G27,I27,K27,M27,O27)+SUM('8.산업연맹별 노동조합(2)'!C27,'8.산업연맹별 노동조합(2)'!E27,'8.산업연맹별 노동조합(2)'!G27,'8.산업연맹별 노동조합(2)'!I27,'8.산업연맹별 노동조합(2)'!K27,'8.산업연맹별 노동조합(2)'!K14,'8.산업연맹별 노동조합(2)'!I14,'8.산업연맹별 노동조합(2)'!G14,'8.산업연맹별 노동조합(2)'!E14,'8.산업연맹별 노동조합(2)'!C14)</f>
        <v>1766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2</v>
      </c>
      <c r="Q14" s="234">
        <v>19</v>
      </c>
      <c r="R14" s="6" t="s">
        <v>8</v>
      </c>
    </row>
    <row r="15" s="20" customFormat="1" ht="6.75" customHeight="1"/>
    <row r="16" spans="1:17" s="20" customFormat="1" ht="26.25" customHeight="1">
      <c r="A16" s="410" t="s">
        <v>228</v>
      </c>
      <c r="B16" s="409" t="s">
        <v>195</v>
      </c>
      <c r="C16" s="415"/>
      <c r="D16" s="409" t="s">
        <v>196</v>
      </c>
      <c r="E16" s="415"/>
      <c r="F16" s="409" t="s">
        <v>197</v>
      </c>
      <c r="G16" s="415"/>
      <c r="H16" s="409" t="s">
        <v>198</v>
      </c>
      <c r="I16" s="415"/>
      <c r="J16" s="409" t="s">
        <v>199</v>
      </c>
      <c r="K16" s="415"/>
      <c r="L16" s="409" t="s">
        <v>200</v>
      </c>
      <c r="M16" s="415"/>
      <c r="N16" s="409" t="s">
        <v>201</v>
      </c>
      <c r="O16" s="415"/>
      <c r="P16" s="418" t="s">
        <v>229</v>
      </c>
      <c r="Q16" s="419"/>
    </row>
    <row r="17" spans="1:17" s="20" customFormat="1" ht="53.25" customHeight="1">
      <c r="A17" s="414"/>
      <c r="B17" s="13" t="s">
        <v>251</v>
      </c>
      <c r="C17" s="14" t="s">
        <v>203</v>
      </c>
      <c r="D17" s="13" t="s">
        <v>251</v>
      </c>
      <c r="E17" s="14" t="s">
        <v>203</v>
      </c>
      <c r="F17" s="13" t="s">
        <v>251</v>
      </c>
      <c r="G17" s="14" t="s">
        <v>203</v>
      </c>
      <c r="H17" s="13" t="s">
        <v>251</v>
      </c>
      <c r="I17" s="14" t="s">
        <v>203</v>
      </c>
      <c r="J17" s="13" t="s">
        <v>251</v>
      </c>
      <c r="K17" s="14" t="s">
        <v>203</v>
      </c>
      <c r="L17" s="13" t="s">
        <v>253</v>
      </c>
      <c r="M17" s="14" t="s">
        <v>203</v>
      </c>
      <c r="N17" s="13" t="s">
        <v>251</v>
      </c>
      <c r="O17" s="14" t="s">
        <v>203</v>
      </c>
      <c r="P17" s="357"/>
      <c r="Q17" s="420"/>
    </row>
    <row r="18" spans="1:17" s="24" customFormat="1" ht="15.75" customHeight="1">
      <c r="A18" s="184" t="s">
        <v>276</v>
      </c>
      <c r="B18" s="23">
        <v>1</v>
      </c>
      <c r="C18" s="23">
        <v>8</v>
      </c>
      <c r="D18" s="23">
        <v>4</v>
      </c>
      <c r="E18" s="224">
        <v>231</v>
      </c>
      <c r="F18" s="340" t="s">
        <v>207</v>
      </c>
      <c r="G18" s="340" t="s">
        <v>207</v>
      </c>
      <c r="H18" s="224">
        <v>14</v>
      </c>
      <c r="I18" s="192">
        <v>1057</v>
      </c>
      <c r="J18" s="350">
        <v>8</v>
      </c>
      <c r="K18" s="350">
        <v>767</v>
      </c>
      <c r="L18" s="23">
        <v>5</v>
      </c>
      <c r="M18" s="23">
        <v>361</v>
      </c>
      <c r="N18" s="23" t="s">
        <v>193</v>
      </c>
      <c r="O18" s="23" t="s">
        <v>193</v>
      </c>
      <c r="P18" s="421" t="s">
        <v>243</v>
      </c>
      <c r="Q18" s="422"/>
    </row>
    <row r="19" spans="1:17" s="24" customFormat="1" ht="15.75" customHeight="1">
      <c r="A19" s="185" t="s">
        <v>278</v>
      </c>
      <c r="B19" s="23" t="s">
        <v>207</v>
      </c>
      <c r="C19" s="23" t="s">
        <v>207</v>
      </c>
      <c r="D19" s="23">
        <v>2</v>
      </c>
      <c r="E19" s="224">
        <v>16</v>
      </c>
      <c r="F19" s="340" t="s">
        <v>207</v>
      </c>
      <c r="G19" s="340" t="s">
        <v>207</v>
      </c>
      <c r="H19" s="224">
        <v>3</v>
      </c>
      <c r="I19" s="192">
        <v>21</v>
      </c>
      <c r="J19" s="350" t="s">
        <v>207</v>
      </c>
      <c r="K19" s="350" t="s">
        <v>207</v>
      </c>
      <c r="L19" s="23" t="s">
        <v>207</v>
      </c>
      <c r="M19" s="23" t="s">
        <v>207</v>
      </c>
      <c r="N19" s="23" t="s">
        <v>193</v>
      </c>
      <c r="O19" s="23" t="s">
        <v>193</v>
      </c>
      <c r="P19" s="416" t="s">
        <v>244</v>
      </c>
      <c r="Q19" s="417"/>
    </row>
    <row r="20" spans="1:17" s="26" customFormat="1" ht="15.75" customHeight="1">
      <c r="A20" s="185" t="s">
        <v>280</v>
      </c>
      <c r="B20" s="23">
        <v>1</v>
      </c>
      <c r="C20" s="23">
        <v>8</v>
      </c>
      <c r="D20" s="23">
        <v>4</v>
      </c>
      <c r="E20" s="224">
        <v>232</v>
      </c>
      <c r="F20" s="340" t="s">
        <v>207</v>
      </c>
      <c r="G20" s="340" t="s">
        <v>207</v>
      </c>
      <c r="H20" s="224">
        <v>13</v>
      </c>
      <c r="I20" s="193">
        <v>1059</v>
      </c>
      <c r="J20" s="350">
        <v>9</v>
      </c>
      <c r="K20" s="350">
        <v>763</v>
      </c>
      <c r="L20" s="23">
        <v>6</v>
      </c>
      <c r="M20" s="23">
        <v>390</v>
      </c>
      <c r="N20" s="23" t="s">
        <v>193</v>
      </c>
      <c r="O20" s="23" t="s">
        <v>193</v>
      </c>
      <c r="P20" s="416" t="s">
        <v>245</v>
      </c>
      <c r="Q20" s="417"/>
    </row>
    <row r="21" spans="1:17" s="26" customFormat="1" ht="15.75" customHeight="1">
      <c r="A21" s="185" t="s">
        <v>282</v>
      </c>
      <c r="B21" s="25" t="s">
        <v>207</v>
      </c>
      <c r="C21" s="25" t="s">
        <v>207</v>
      </c>
      <c r="D21" s="25">
        <v>2</v>
      </c>
      <c r="E21" s="224">
        <v>15</v>
      </c>
      <c r="F21" s="340" t="s">
        <v>207</v>
      </c>
      <c r="G21" s="340" t="s">
        <v>207</v>
      </c>
      <c r="H21" s="224">
        <v>2</v>
      </c>
      <c r="I21" s="193">
        <v>18</v>
      </c>
      <c r="J21" s="350" t="s">
        <v>207</v>
      </c>
      <c r="K21" s="350" t="s">
        <v>207</v>
      </c>
      <c r="L21" s="23">
        <v>5</v>
      </c>
      <c r="M21" s="23">
        <v>98</v>
      </c>
      <c r="N21" s="23" t="s">
        <v>193</v>
      </c>
      <c r="O21" s="23" t="s">
        <v>193</v>
      </c>
      <c r="P21" s="416" t="s">
        <v>246</v>
      </c>
      <c r="Q21" s="417"/>
    </row>
    <row r="22" spans="1:17" s="26" customFormat="1" ht="15.75" customHeight="1">
      <c r="A22" s="185" t="s">
        <v>285</v>
      </c>
      <c r="B22" s="23" t="s">
        <v>207</v>
      </c>
      <c r="C22" s="23" t="s">
        <v>207</v>
      </c>
      <c r="D22" s="25">
        <v>3</v>
      </c>
      <c r="E22" s="224">
        <v>222</v>
      </c>
      <c r="F22" s="340" t="s">
        <v>207</v>
      </c>
      <c r="G22" s="340" t="s">
        <v>207</v>
      </c>
      <c r="H22" s="224">
        <v>1</v>
      </c>
      <c r="I22" s="193">
        <v>805</v>
      </c>
      <c r="J22" s="350">
        <v>10</v>
      </c>
      <c r="K22" s="350">
        <v>860</v>
      </c>
      <c r="L22" s="23">
        <v>5</v>
      </c>
      <c r="M22" s="23">
        <v>320</v>
      </c>
      <c r="N22" s="23" t="s">
        <v>193</v>
      </c>
      <c r="O22" s="23" t="s">
        <v>193</v>
      </c>
      <c r="P22" s="416" t="s">
        <v>247</v>
      </c>
      <c r="Q22" s="417"/>
    </row>
    <row r="23" spans="1:17" s="26" customFormat="1" ht="15.75" customHeight="1">
      <c r="A23" s="185" t="s">
        <v>287</v>
      </c>
      <c r="B23" s="23" t="s">
        <v>207</v>
      </c>
      <c r="C23" s="23" t="s">
        <v>207</v>
      </c>
      <c r="D23" s="25">
        <v>2</v>
      </c>
      <c r="E23" s="224">
        <v>14</v>
      </c>
      <c r="F23" s="340" t="s">
        <v>207</v>
      </c>
      <c r="G23" s="340" t="s">
        <v>207</v>
      </c>
      <c r="H23" s="224">
        <v>3</v>
      </c>
      <c r="I23" s="193">
        <v>26</v>
      </c>
      <c r="J23" s="350" t="s">
        <v>207</v>
      </c>
      <c r="K23" s="350" t="s">
        <v>207</v>
      </c>
      <c r="L23" s="23" t="s">
        <v>207</v>
      </c>
      <c r="M23" s="23" t="s">
        <v>207</v>
      </c>
      <c r="N23" s="23" t="s">
        <v>193</v>
      </c>
      <c r="O23" s="23" t="s">
        <v>193</v>
      </c>
      <c r="P23" s="416" t="s">
        <v>248</v>
      </c>
      <c r="Q23" s="417"/>
    </row>
    <row r="24" spans="1:17" s="29" customFormat="1" ht="15.75" customHeight="1">
      <c r="A24" s="185" t="s">
        <v>289</v>
      </c>
      <c r="B24" s="27" t="s">
        <v>207</v>
      </c>
      <c r="C24" s="27" t="s">
        <v>207</v>
      </c>
      <c r="D24" s="31">
        <v>3</v>
      </c>
      <c r="E24" s="346">
        <v>212</v>
      </c>
      <c r="F24" s="341" t="s">
        <v>207</v>
      </c>
      <c r="G24" s="341" t="s">
        <v>207</v>
      </c>
      <c r="H24" s="344">
        <v>1</v>
      </c>
      <c r="I24" s="194">
        <v>1332</v>
      </c>
      <c r="J24" s="351">
        <v>2</v>
      </c>
      <c r="K24" s="351">
        <v>259</v>
      </c>
      <c r="L24" s="347">
        <v>4</v>
      </c>
      <c r="M24" s="347">
        <v>215</v>
      </c>
      <c r="N24" s="27" t="s">
        <v>193</v>
      </c>
      <c r="O24" s="27" t="s">
        <v>193</v>
      </c>
      <c r="P24" s="416" t="s">
        <v>249</v>
      </c>
      <c r="Q24" s="417"/>
    </row>
    <row r="25" spans="1:17" s="29" customFormat="1" ht="15.75" customHeight="1">
      <c r="A25" s="185" t="s">
        <v>291</v>
      </c>
      <c r="B25" s="27" t="s">
        <v>207</v>
      </c>
      <c r="C25" s="27" t="s">
        <v>207</v>
      </c>
      <c r="D25" s="28">
        <v>2</v>
      </c>
      <c r="E25" s="344">
        <v>14</v>
      </c>
      <c r="F25" s="341" t="s">
        <v>207</v>
      </c>
      <c r="G25" s="341" t="s">
        <v>207</v>
      </c>
      <c r="H25" s="344">
        <v>3</v>
      </c>
      <c r="I25" s="194">
        <v>26</v>
      </c>
      <c r="J25" s="352" t="s">
        <v>207</v>
      </c>
      <c r="K25" s="352" t="s">
        <v>207</v>
      </c>
      <c r="L25" s="27" t="s">
        <v>207</v>
      </c>
      <c r="M25" s="27" t="s">
        <v>207</v>
      </c>
      <c r="N25" s="27" t="s">
        <v>193</v>
      </c>
      <c r="O25" s="27" t="s">
        <v>193</v>
      </c>
      <c r="P25" s="416" t="s">
        <v>250</v>
      </c>
      <c r="Q25" s="417"/>
    </row>
    <row r="26" spans="1:17" s="29" customFormat="1" ht="15.75" customHeight="1">
      <c r="A26" s="174" t="s">
        <v>7</v>
      </c>
      <c r="B26" s="186" t="s">
        <v>207</v>
      </c>
      <c r="C26" s="186" t="s">
        <v>207</v>
      </c>
      <c r="D26" s="187">
        <v>4</v>
      </c>
      <c r="E26" s="345">
        <v>209</v>
      </c>
      <c r="F26" s="342" t="s">
        <v>207</v>
      </c>
      <c r="G26" s="342" t="s">
        <v>207</v>
      </c>
      <c r="H26" s="345">
        <v>3</v>
      </c>
      <c r="I26" s="195">
        <v>26</v>
      </c>
      <c r="J26" s="353">
        <v>1</v>
      </c>
      <c r="K26" s="353">
        <v>230</v>
      </c>
      <c r="L26" s="186">
        <v>3</v>
      </c>
      <c r="M26" s="186">
        <v>154</v>
      </c>
      <c r="N26" s="186" t="s">
        <v>191</v>
      </c>
      <c r="O26" s="186" t="s">
        <v>191</v>
      </c>
      <c r="P26" s="403" t="s">
        <v>7</v>
      </c>
      <c r="Q26" s="404"/>
    </row>
    <row r="27" spans="1:17" s="4" customFormat="1" ht="15.75" customHeight="1">
      <c r="A27" s="103" t="s">
        <v>8</v>
      </c>
      <c r="B27" s="188">
        <v>0</v>
      </c>
      <c r="C27" s="189">
        <v>0</v>
      </c>
      <c r="D27" s="189">
        <v>0</v>
      </c>
      <c r="E27" s="343" t="s">
        <v>315</v>
      </c>
      <c r="F27" s="343" t="s">
        <v>315</v>
      </c>
      <c r="G27" s="343" t="s">
        <v>315</v>
      </c>
      <c r="H27" s="226">
        <v>3</v>
      </c>
      <c r="I27" s="196">
        <v>45</v>
      </c>
      <c r="J27" s="354">
        <v>1</v>
      </c>
      <c r="K27" s="354">
        <v>177</v>
      </c>
      <c r="L27" s="191">
        <v>6</v>
      </c>
      <c r="M27" s="191">
        <v>237</v>
      </c>
      <c r="N27" s="189">
        <v>0</v>
      </c>
      <c r="O27" s="189">
        <v>0</v>
      </c>
      <c r="P27" s="405" t="s">
        <v>8</v>
      </c>
      <c r="Q27" s="406"/>
    </row>
    <row r="28" spans="1:17" s="11" customFormat="1" ht="15.75" customHeight="1">
      <c r="A28" s="9" t="s">
        <v>189</v>
      </c>
      <c r="Q28" s="10" t="s">
        <v>255</v>
      </c>
    </row>
    <row r="29" s="15" customFormat="1" ht="33" customHeight="1"/>
  </sheetData>
  <mergeCells count="30">
    <mergeCell ref="P3:Q3"/>
    <mergeCell ref="P23:Q23"/>
    <mergeCell ref="P24:Q24"/>
    <mergeCell ref="P25:Q25"/>
    <mergeCell ref="P16:Q17"/>
    <mergeCell ref="P19:Q19"/>
    <mergeCell ref="P20:Q20"/>
    <mergeCell ref="P21:Q21"/>
    <mergeCell ref="P22:Q22"/>
    <mergeCell ref="P18:Q18"/>
    <mergeCell ref="A3:A4"/>
    <mergeCell ref="R3:R4"/>
    <mergeCell ref="A16:A17"/>
    <mergeCell ref="B16:C16"/>
    <mergeCell ref="D16:E16"/>
    <mergeCell ref="F16:G16"/>
    <mergeCell ref="H16:I16"/>
    <mergeCell ref="J16:K16"/>
    <mergeCell ref="L16:M16"/>
    <mergeCell ref="N16:O16"/>
    <mergeCell ref="P26:Q26"/>
    <mergeCell ref="P27:Q27"/>
    <mergeCell ref="A1:R1"/>
    <mergeCell ref="B3:C3"/>
    <mergeCell ref="D3:E3"/>
    <mergeCell ref="F3:G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C7">
      <selection activeCell="B9" sqref="B9"/>
    </sheetView>
  </sheetViews>
  <sheetFormatPr defaultColWidth="9.140625" defaultRowHeight="12.75"/>
  <cols>
    <col min="1" max="1" width="15.8515625" style="7" customWidth="1"/>
    <col min="2" max="11" width="12.28125" style="7" customWidth="1"/>
    <col min="12" max="12" width="17.28125" style="7" customWidth="1"/>
    <col min="13" max="13" width="10.28125" style="7" hidden="1" customWidth="1"/>
    <col min="14" max="14" width="12.7109375" style="7" hidden="1" customWidth="1"/>
    <col min="15" max="42" width="0" style="7" hidden="1" customWidth="1"/>
    <col min="43" max="16384" width="9.140625" style="7" customWidth="1"/>
  </cols>
  <sheetData>
    <row r="1" spans="1:16" ht="32.25" customHeight="1">
      <c r="A1" s="423" t="s">
        <v>161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16"/>
      <c r="N1" s="16"/>
      <c r="O1" s="17"/>
      <c r="P1" s="17"/>
    </row>
    <row r="2" spans="1:14" s="2" customFormat="1" ht="18" customHeight="1">
      <c r="A2" s="8" t="s">
        <v>112</v>
      </c>
      <c r="K2" s="18"/>
      <c r="L2" s="18" t="s">
        <v>113</v>
      </c>
      <c r="M2" s="5"/>
      <c r="N2" s="5"/>
    </row>
    <row r="3" spans="1:15" s="11" customFormat="1" ht="26.25" customHeight="1">
      <c r="A3" s="410" t="s">
        <v>228</v>
      </c>
      <c r="B3" s="409" t="s">
        <v>217</v>
      </c>
      <c r="C3" s="415"/>
      <c r="D3" s="409" t="s">
        <v>218</v>
      </c>
      <c r="E3" s="415"/>
      <c r="F3" s="424" t="s">
        <v>219</v>
      </c>
      <c r="G3" s="415"/>
      <c r="H3" s="407" t="s">
        <v>220</v>
      </c>
      <c r="I3" s="425"/>
      <c r="J3" s="407" t="s">
        <v>221</v>
      </c>
      <c r="K3" s="425"/>
      <c r="L3" s="418" t="s">
        <v>256</v>
      </c>
      <c r="M3" s="22"/>
      <c r="N3" s="22"/>
      <c r="O3" s="33"/>
    </row>
    <row r="4" spans="1:15" s="11" customFormat="1" ht="39.75" customHeight="1">
      <c r="A4" s="426"/>
      <c r="B4" s="13" t="s">
        <v>202</v>
      </c>
      <c r="C4" s="13" t="s">
        <v>203</v>
      </c>
      <c r="D4" s="13" t="s">
        <v>202</v>
      </c>
      <c r="E4" s="13" t="s">
        <v>203</v>
      </c>
      <c r="F4" s="19" t="s">
        <v>202</v>
      </c>
      <c r="G4" s="13" t="s">
        <v>203</v>
      </c>
      <c r="H4" s="13" t="s">
        <v>202</v>
      </c>
      <c r="I4" s="13" t="s">
        <v>203</v>
      </c>
      <c r="J4" s="13" t="s">
        <v>202</v>
      </c>
      <c r="K4" s="13" t="s">
        <v>203</v>
      </c>
      <c r="L4" s="357"/>
      <c r="M4" s="22"/>
      <c r="N4" s="22"/>
      <c r="O4" s="33"/>
    </row>
    <row r="5" spans="1:14" s="198" customFormat="1" ht="15.75" customHeight="1">
      <c r="A5" s="206" t="s">
        <v>276</v>
      </c>
      <c r="B5" s="197">
        <v>2</v>
      </c>
      <c r="C5" s="197">
        <v>15</v>
      </c>
      <c r="D5" s="197">
        <v>2</v>
      </c>
      <c r="E5" s="197">
        <v>127</v>
      </c>
      <c r="F5" s="197">
        <v>1</v>
      </c>
      <c r="G5" s="197">
        <v>25</v>
      </c>
      <c r="H5" s="197" t="s">
        <v>204</v>
      </c>
      <c r="I5" s="197" t="s">
        <v>204</v>
      </c>
      <c r="J5" s="197" t="s">
        <v>204</v>
      </c>
      <c r="K5" s="197" t="s">
        <v>204</v>
      </c>
      <c r="L5" s="34" t="s">
        <v>243</v>
      </c>
      <c r="M5" s="105"/>
      <c r="N5" s="105"/>
    </row>
    <row r="6" spans="1:14" s="198" customFormat="1" ht="15.75" customHeight="1">
      <c r="A6" s="207" t="s">
        <v>278</v>
      </c>
      <c r="B6" s="197" t="s">
        <v>207</v>
      </c>
      <c r="C6" s="197" t="s">
        <v>207</v>
      </c>
      <c r="D6" s="197" t="s">
        <v>192</v>
      </c>
      <c r="E6" s="197" t="s">
        <v>192</v>
      </c>
      <c r="F6" s="197" t="s">
        <v>192</v>
      </c>
      <c r="G6" s="197" t="s">
        <v>192</v>
      </c>
      <c r="H6" s="197" t="s">
        <v>204</v>
      </c>
      <c r="I6" s="197" t="s">
        <v>204</v>
      </c>
      <c r="J6" s="197" t="s">
        <v>204</v>
      </c>
      <c r="K6" s="197" t="s">
        <v>204</v>
      </c>
      <c r="L6" s="35" t="s">
        <v>244</v>
      </c>
      <c r="M6" s="105"/>
      <c r="N6" s="105"/>
    </row>
    <row r="7" spans="1:14" s="198" customFormat="1" ht="15.75" customHeight="1">
      <c r="A7" s="207" t="s">
        <v>280</v>
      </c>
      <c r="B7" s="199">
        <v>2</v>
      </c>
      <c r="C7" s="199">
        <v>15</v>
      </c>
      <c r="D7" s="199">
        <v>2</v>
      </c>
      <c r="E7" s="199">
        <v>127</v>
      </c>
      <c r="F7" s="197" t="s">
        <v>205</v>
      </c>
      <c r="G7" s="197" t="s">
        <v>205</v>
      </c>
      <c r="H7" s="197" t="s">
        <v>204</v>
      </c>
      <c r="I7" s="197" t="s">
        <v>204</v>
      </c>
      <c r="J7" s="197" t="s">
        <v>204</v>
      </c>
      <c r="K7" s="197" t="s">
        <v>204</v>
      </c>
      <c r="L7" s="35" t="s">
        <v>245</v>
      </c>
      <c r="M7" s="105"/>
      <c r="N7" s="105"/>
    </row>
    <row r="8" spans="1:14" s="198" customFormat="1" ht="15.75" customHeight="1">
      <c r="A8" s="207" t="s">
        <v>282</v>
      </c>
      <c r="B8" s="197" t="s">
        <v>207</v>
      </c>
      <c r="C8" s="197" t="s">
        <v>207</v>
      </c>
      <c r="D8" s="197" t="s">
        <v>192</v>
      </c>
      <c r="E8" s="197" t="s">
        <v>192</v>
      </c>
      <c r="F8" s="197" t="s">
        <v>192</v>
      </c>
      <c r="G8" s="197" t="s">
        <v>192</v>
      </c>
      <c r="H8" s="197" t="s">
        <v>204</v>
      </c>
      <c r="I8" s="197" t="s">
        <v>204</v>
      </c>
      <c r="J8" s="197" t="s">
        <v>204</v>
      </c>
      <c r="K8" s="197" t="s">
        <v>204</v>
      </c>
      <c r="L8" s="35" t="s">
        <v>246</v>
      </c>
      <c r="M8" s="105"/>
      <c r="N8" s="105"/>
    </row>
    <row r="9" spans="1:14" s="198" customFormat="1" ht="15.75" customHeight="1">
      <c r="A9" s="207" t="s">
        <v>285</v>
      </c>
      <c r="B9" s="199">
        <v>1</v>
      </c>
      <c r="C9" s="199">
        <v>11</v>
      </c>
      <c r="D9" s="199">
        <v>3</v>
      </c>
      <c r="E9" s="199">
        <v>90</v>
      </c>
      <c r="F9" s="197" t="s">
        <v>192</v>
      </c>
      <c r="G9" s="197" t="s">
        <v>205</v>
      </c>
      <c r="H9" s="197" t="s">
        <v>204</v>
      </c>
      <c r="I9" s="197" t="s">
        <v>204</v>
      </c>
      <c r="J9" s="197" t="s">
        <v>204</v>
      </c>
      <c r="K9" s="197" t="s">
        <v>204</v>
      </c>
      <c r="L9" s="35" t="s">
        <v>247</v>
      </c>
      <c r="M9" s="105"/>
      <c r="N9" s="105"/>
    </row>
    <row r="10" spans="1:14" s="198" customFormat="1" ht="15.75" customHeight="1">
      <c r="A10" s="207" t="s">
        <v>287</v>
      </c>
      <c r="B10" s="197" t="s">
        <v>207</v>
      </c>
      <c r="C10" s="197" t="s">
        <v>207</v>
      </c>
      <c r="D10" s="197" t="s">
        <v>192</v>
      </c>
      <c r="E10" s="197" t="s">
        <v>192</v>
      </c>
      <c r="F10" s="197" t="s">
        <v>192</v>
      </c>
      <c r="G10" s="197" t="s">
        <v>192</v>
      </c>
      <c r="H10" s="197" t="s">
        <v>204</v>
      </c>
      <c r="I10" s="197" t="s">
        <v>204</v>
      </c>
      <c r="J10" s="197" t="s">
        <v>204</v>
      </c>
      <c r="K10" s="197" t="s">
        <v>204</v>
      </c>
      <c r="L10" s="35" t="s">
        <v>248</v>
      </c>
      <c r="M10" s="105"/>
      <c r="N10" s="105"/>
    </row>
    <row r="11" spans="1:14" s="198" customFormat="1" ht="15.75" customHeight="1">
      <c r="A11" s="207" t="s">
        <v>289</v>
      </c>
      <c r="B11" s="187">
        <v>1</v>
      </c>
      <c r="C11" s="187">
        <v>77</v>
      </c>
      <c r="D11" s="197" t="s">
        <v>192</v>
      </c>
      <c r="E11" s="197" t="s">
        <v>192</v>
      </c>
      <c r="F11" s="197" t="s">
        <v>192</v>
      </c>
      <c r="G11" s="197" t="s">
        <v>192</v>
      </c>
      <c r="H11" s="197" t="s">
        <v>204</v>
      </c>
      <c r="I11" s="197" t="s">
        <v>204</v>
      </c>
      <c r="J11" s="197" t="s">
        <v>204</v>
      </c>
      <c r="K11" s="197" t="s">
        <v>204</v>
      </c>
      <c r="L11" s="35" t="s">
        <v>249</v>
      </c>
      <c r="M11" s="105"/>
      <c r="N11" s="105"/>
    </row>
    <row r="12" spans="1:14" s="198" customFormat="1" ht="15.75" customHeight="1">
      <c r="A12" s="207" t="s">
        <v>291</v>
      </c>
      <c r="B12" s="197" t="s">
        <v>207</v>
      </c>
      <c r="C12" s="197" t="s">
        <v>207</v>
      </c>
      <c r="D12" s="197" t="s">
        <v>192</v>
      </c>
      <c r="E12" s="197" t="s">
        <v>192</v>
      </c>
      <c r="F12" s="197" t="s">
        <v>192</v>
      </c>
      <c r="G12" s="197" t="s">
        <v>192</v>
      </c>
      <c r="H12" s="197" t="s">
        <v>204</v>
      </c>
      <c r="I12" s="197" t="s">
        <v>204</v>
      </c>
      <c r="J12" s="197" t="s">
        <v>204</v>
      </c>
      <c r="K12" s="197" t="s">
        <v>204</v>
      </c>
      <c r="L12" s="35" t="s">
        <v>250</v>
      </c>
      <c r="M12" s="105"/>
      <c r="N12" s="105"/>
    </row>
    <row r="13" spans="1:14" s="201" customFormat="1" ht="15.75" customHeight="1">
      <c r="A13" s="174" t="s">
        <v>187</v>
      </c>
      <c r="B13" s="187">
        <v>2</v>
      </c>
      <c r="C13" s="187">
        <v>87</v>
      </c>
      <c r="D13" s="186" t="s">
        <v>192</v>
      </c>
      <c r="E13" s="186" t="s">
        <v>192</v>
      </c>
      <c r="F13" s="186" t="s">
        <v>192</v>
      </c>
      <c r="G13" s="186" t="s">
        <v>192</v>
      </c>
      <c r="H13" s="186" t="s">
        <v>204</v>
      </c>
      <c r="I13" s="186" t="s">
        <v>204</v>
      </c>
      <c r="J13" s="186" t="s">
        <v>204</v>
      </c>
      <c r="K13" s="186" t="s">
        <v>204</v>
      </c>
      <c r="L13" s="175" t="s">
        <v>187</v>
      </c>
      <c r="M13" s="200"/>
      <c r="N13" s="200"/>
    </row>
    <row r="14" spans="1:14" s="204" customFormat="1" ht="15.75" customHeight="1">
      <c r="A14" s="202" t="s">
        <v>188</v>
      </c>
      <c r="B14" s="85">
        <v>0</v>
      </c>
      <c r="C14" s="86">
        <v>0</v>
      </c>
      <c r="D14" s="86">
        <v>2</v>
      </c>
      <c r="E14" s="86">
        <v>68</v>
      </c>
      <c r="F14" s="86">
        <v>1</v>
      </c>
      <c r="G14" s="86">
        <v>120</v>
      </c>
      <c r="H14" s="86">
        <v>0</v>
      </c>
      <c r="I14" s="86">
        <v>0</v>
      </c>
      <c r="J14" s="86">
        <v>0</v>
      </c>
      <c r="K14" s="87">
        <v>0</v>
      </c>
      <c r="L14" s="104" t="s">
        <v>188</v>
      </c>
      <c r="M14" s="203"/>
      <c r="N14" s="203"/>
    </row>
    <row r="15" spans="1:14" s="11" customFormat="1" ht="12" customHeight="1">
      <c r="A15" s="21"/>
      <c r="M15" s="22"/>
      <c r="N15" s="22"/>
    </row>
    <row r="16" spans="1:12" s="11" customFormat="1" ht="27.75" customHeight="1">
      <c r="A16" s="410" t="s">
        <v>231</v>
      </c>
      <c r="B16" s="409" t="s">
        <v>208</v>
      </c>
      <c r="C16" s="425"/>
      <c r="D16" s="409" t="s">
        <v>209</v>
      </c>
      <c r="E16" s="415"/>
      <c r="F16" s="407" t="s">
        <v>210</v>
      </c>
      <c r="G16" s="425"/>
      <c r="H16" s="407" t="s">
        <v>211</v>
      </c>
      <c r="I16" s="425"/>
      <c r="J16" s="407" t="s">
        <v>212</v>
      </c>
      <c r="K16" s="425"/>
      <c r="L16" s="418" t="s">
        <v>257</v>
      </c>
    </row>
    <row r="17" spans="1:12" s="11" customFormat="1" ht="43.5" customHeight="1">
      <c r="A17" s="414"/>
      <c r="B17" s="13" t="s">
        <v>202</v>
      </c>
      <c r="C17" s="13" t="s">
        <v>203</v>
      </c>
      <c r="D17" s="13" t="s">
        <v>202</v>
      </c>
      <c r="E17" s="13" t="s">
        <v>203</v>
      </c>
      <c r="F17" s="13" t="s">
        <v>202</v>
      </c>
      <c r="G17" s="13" t="s">
        <v>203</v>
      </c>
      <c r="H17" s="13" t="s">
        <v>202</v>
      </c>
      <c r="I17" s="13" t="s">
        <v>203</v>
      </c>
      <c r="J17" s="13" t="s">
        <v>202</v>
      </c>
      <c r="K17" s="13" t="s">
        <v>203</v>
      </c>
      <c r="L17" s="357"/>
    </row>
    <row r="18" spans="1:12" s="127" customFormat="1" ht="15.75" customHeight="1">
      <c r="A18" s="206" t="s">
        <v>276</v>
      </c>
      <c r="B18" s="197" t="s">
        <v>204</v>
      </c>
      <c r="C18" s="197" t="s">
        <v>204</v>
      </c>
      <c r="D18" s="197" t="s">
        <v>204</v>
      </c>
      <c r="E18" s="197" t="s">
        <v>204</v>
      </c>
      <c r="F18" s="197" t="s">
        <v>192</v>
      </c>
      <c r="G18" s="197" t="s">
        <v>192</v>
      </c>
      <c r="H18" s="197" t="s">
        <v>204</v>
      </c>
      <c r="I18" s="197" t="s">
        <v>204</v>
      </c>
      <c r="J18" s="197">
        <v>4</v>
      </c>
      <c r="K18" s="208">
        <v>1593</v>
      </c>
      <c r="L18" s="34" t="s">
        <v>243</v>
      </c>
    </row>
    <row r="19" spans="1:12" s="134" customFormat="1" ht="15.75" customHeight="1">
      <c r="A19" s="207" t="s">
        <v>278</v>
      </c>
      <c r="B19" s="197" t="s">
        <v>204</v>
      </c>
      <c r="C19" s="197" t="s">
        <v>204</v>
      </c>
      <c r="D19" s="197" t="s">
        <v>204</v>
      </c>
      <c r="E19" s="197" t="s">
        <v>204</v>
      </c>
      <c r="F19" s="197" t="s">
        <v>192</v>
      </c>
      <c r="G19" s="197" t="s">
        <v>192</v>
      </c>
      <c r="H19" s="197" t="s">
        <v>204</v>
      </c>
      <c r="I19" s="197" t="s">
        <v>204</v>
      </c>
      <c r="J19" s="197">
        <v>1</v>
      </c>
      <c r="K19" s="208">
        <v>77</v>
      </c>
      <c r="L19" s="35" t="s">
        <v>244</v>
      </c>
    </row>
    <row r="20" spans="1:12" s="134" customFormat="1" ht="15.75" customHeight="1">
      <c r="A20" s="207" t="s">
        <v>280</v>
      </c>
      <c r="B20" s="197" t="s">
        <v>204</v>
      </c>
      <c r="C20" s="197" t="s">
        <v>204</v>
      </c>
      <c r="D20" s="197" t="s">
        <v>204</v>
      </c>
      <c r="E20" s="197" t="s">
        <v>204</v>
      </c>
      <c r="F20" s="197" t="s">
        <v>192</v>
      </c>
      <c r="G20" s="197" t="s">
        <v>192</v>
      </c>
      <c r="H20" s="197" t="s">
        <v>204</v>
      </c>
      <c r="I20" s="197" t="s">
        <v>204</v>
      </c>
      <c r="J20" s="197">
        <v>6</v>
      </c>
      <c r="K20" s="208">
        <v>1020</v>
      </c>
      <c r="L20" s="35" t="s">
        <v>245</v>
      </c>
    </row>
    <row r="21" spans="1:12" s="134" customFormat="1" ht="15.75" customHeight="1">
      <c r="A21" s="207" t="s">
        <v>282</v>
      </c>
      <c r="B21" s="197" t="s">
        <v>204</v>
      </c>
      <c r="C21" s="197" t="s">
        <v>204</v>
      </c>
      <c r="D21" s="197" t="s">
        <v>204</v>
      </c>
      <c r="E21" s="197" t="s">
        <v>204</v>
      </c>
      <c r="F21" s="197" t="s">
        <v>192</v>
      </c>
      <c r="G21" s="197" t="s">
        <v>192</v>
      </c>
      <c r="H21" s="197" t="s">
        <v>204</v>
      </c>
      <c r="I21" s="197" t="s">
        <v>204</v>
      </c>
      <c r="J21" s="197">
        <v>1</v>
      </c>
      <c r="K21" s="208">
        <v>77</v>
      </c>
      <c r="L21" s="35" t="s">
        <v>246</v>
      </c>
    </row>
    <row r="22" spans="1:12" s="134" customFormat="1" ht="15.75" customHeight="1">
      <c r="A22" s="207" t="s">
        <v>285</v>
      </c>
      <c r="B22" s="197" t="s">
        <v>204</v>
      </c>
      <c r="C22" s="197" t="s">
        <v>204</v>
      </c>
      <c r="D22" s="197" t="s">
        <v>204</v>
      </c>
      <c r="E22" s="197" t="s">
        <v>204</v>
      </c>
      <c r="F22" s="197" t="s">
        <v>192</v>
      </c>
      <c r="G22" s="197" t="s">
        <v>192</v>
      </c>
      <c r="H22" s="197" t="s">
        <v>204</v>
      </c>
      <c r="I22" s="197" t="s">
        <v>204</v>
      </c>
      <c r="J22" s="197">
        <v>5</v>
      </c>
      <c r="K22" s="208">
        <v>1482</v>
      </c>
      <c r="L22" s="35" t="s">
        <v>247</v>
      </c>
    </row>
    <row r="23" spans="1:12" s="134" customFormat="1" ht="15.75" customHeight="1">
      <c r="A23" s="207" t="s">
        <v>287</v>
      </c>
      <c r="B23" s="197" t="s">
        <v>204</v>
      </c>
      <c r="C23" s="197" t="s">
        <v>204</v>
      </c>
      <c r="D23" s="197" t="s">
        <v>204</v>
      </c>
      <c r="E23" s="197" t="s">
        <v>204</v>
      </c>
      <c r="F23" s="197" t="s">
        <v>192</v>
      </c>
      <c r="G23" s="197" t="s">
        <v>192</v>
      </c>
      <c r="H23" s="197" t="s">
        <v>204</v>
      </c>
      <c r="I23" s="197" t="s">
        <v>204</v>
      </c>
      <c r="J23" s="210" t="s">
        <v>192</v>
      </c>
      <c r="K23" s="209" t="s">
        <v>192</v>
      </c>
      <c r="L23" s="35" t="s">
        <v>248</v>
      </c>
    </row>
    <row r="24" spans="1:12" s="134" customFormat="1" ht="15.75" customHeight="1">
      <c r="A24" s="207" t="s">
        <v>289</v>
      </c>
      <c r="B24" s="197" t="s">
        <v>204</v>
      </c>
      <c r="C24" s="197" t="s">
        <v>204</v>
      </c>
      <c r="D24" s="197" t="s">
        <v>204</v>
      </c>
      <c r="E24" s="197" t="s">
        <v>204</v>
      </c>
      <c r="F24" s="197" t="s">
        <v>192</v>
      </c>
      <c r="G24" s="197" t="s">
        <v>192</v>
      </c>
      <c r="H24" s="197" t="s">
        <v>204</v>
      </c>
      <c r="I24" s="197" t="s">
        <v>204</v>
      </c>
      <c r="J24" s="186">
        <v>9</v>
      </c>
      <c r="K24" s="211">
        <v>1665</v>
      </c>
      <c r="L24" s="35" t="s">
        <v>249</v>
      </c>
    </row>
    <row r="25" spans="1:12" s="134" customFormat="1" ht="15.75" customHeight="1">
      <c r="A25" s="207" t="s">
        <v>291</v>
      </c>
      <c r="B25" s="197" t="s">
        <v>204</v>
      </c>
      <c r="C25" s="197" t="s">
        <v>204</v>
      </c>
      <c r="D25" s="197" t="s">
        <v>204</v>
      </c>
      <c r="E25" s="197" t="s">
        <v>204</v>
      </c>
      <c r="F25" s="197" t="s">
        <v>192</v>
      </c>
      <c r="G25" s="197" t="s">
        <v>192</v>
      </c>
      <c r="H25" s="197" t="s">
        <v>204</v>
      </c>
      <c r="I25" s="197" t="s">
        <v>204</v>
      </c>
      <c r="J25" s="186">
        <v>1</v>
      </c>
      <c r="K25" s="211">
        <v>7</v>
      </c>
      <c r="L25" s="35" t="s">
        <v>250</v>
      </c>
    </row>
    <row r="26" spans="1:12" s="177" customFormat="1" ht="15.75" customHeight="1">
      <c r="A26" s="174" t="s">
        <v>187</v>
      </c>
      <c r="B26" s="205" t="s">
        <v>204</v>
      </c>
      <c r="C26" s="186" t="s">
        <v>204</v>
      </c>
      <c r="D26" s="186" t="s">
        <v>204</v>
      </c>
      <c r="E26" s="186" t="s">
        <v>204</v>
      </c>
      <c r="F26" s="190" t="s">
        <v>192</v>
      </c>
      <c r="G26" s="190" t="s">
        <v>192</v>
      </c>
      <c r="H26" s="186" t="s">
        <v>204</v>
      </c>
      <c r="I26" s="186" t="s">
        <v>204</v>
      </c>
      <c r="J26" s="186">
        <v>11</v>
      </c>
      <c r="K26" s="211">
        <v>886</v>
      </c>
      <c r="L26" s="175" t="s">
        <v>187</v>
      </c>
    </row>
    <row r="27" spans="1:12" s="127" customFormat="1" ht="15.75" customHeight="1">
      <c r="A27" s="103" t="s">
        <v>188</v>
      </c>
      <c r="B27" s="85">
        <v>0</v>
      </c>
      <c r="C27" s="86">
        <v>0</v>
      </c>
      <c r="D27" s="86">
        <v>2</v>
      </c>
      <c r="E27" s="86">
        <v>145</v>
      </c>
      <c r="F27" s="86">
        <v>0</v>
      </c>
      <c r="G27" s="86">
        <v>0</v>
      </c>
      <c r="H27" s="86">
        <v>0</v>
      </c>
      <c r="I27" s="86">
        <v>0</v>
      </c>
      <c r="J27" s="191">
        <v>18</v>
      </c>
      <c r="K27" s="212">
        <v>955</v>
      </c>
      <c r="L27" s="104" t="s">
        <v>188</v>
      </c>
    </row>
    <row r="28" spans="1:14" s="11" customFormat="1" ht="15.75" customHeight="1">
      <c r="A28" s="9" t="s">
        <v>213</v>
      </c>
      <c r="L28" s="10" t="s">
        <v>214</v>
      </c>
      <c r="N28" s="10" t="s">
        <v>215</v>
      </c>
    </row>
    <row r="29" s="11" customFormat="1" ht="12.75">
      <c r="A29" s="12" t="s">
        <v>216</v>
      </c>
    </row>
  </sheetData>
  <mergeCells count="15">
    <mergeCell ref="L16:L17"/>
    <mergeCell ref="A16:A17"/>
    <mergeCell ref="J16:K16"/>
    <mergeCell ref="B16:C16"/>
    <mergeCell ref="D16:E16"/>
    <mergeCell ref="F16:G16"/>
    <mergeCell ref="H16:I16"/>
    <mergeCell ref="A1:L1"/>
    <mergeCell ref="B3:C3"/>
    <mergeCell ref="D3:E3"/>
    <mergeCell ref="F3:G3"/>
    <mergeCell ref="H3:I3"/>
    <mergeCell ref="J3:K3"/>
    <mergeCell ref="A3:A4"/>
    <mergeCell ref="L3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2008-01-08T04:21:14Z</cp:lastPrinted>
  <dcterms:created xsi:type="dcterms:W3CDTF">2007-11-12T01:34:22Z</dcterms:created>
  <dcterms:modified xsi:type="dcterms:W3CDTF">2008-02-12T02:42:12Z</dcterms:modified>
  <cp:category/>
  <cp:version/>
  <cp:contentType/>
  <cp:contentStatus/>
</cp:coreProperties>
</file>