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825" windowWidth="12120" windowHeight="8220" tabRatio="885" activeTab="3"/>
  </bookViews>
  <sheets>
    <sheet name="1.국세징수" sheetId="1" r:id="rId1"/>
    <sheet name="2.지방세부담 " sheetId="2" r:id="rId2"/>
    <sheet name="3.지방세징수" sheetId="3" r:id="rId3"/>
    <sheet name="4.예산결산총괄 " sheetId="4" r:id="rId4"/>
    <sheet name="5.일반회계세입예산개요 " sheetId="5" r:id="rId5"/>
    <sheet name="6.일반회계세입결산" sheetId="6" r:id="rId6"/>
    <sheet name="7.일반회계세출예산개요  " sheetId="7" r:id="rId7"/>
    <sheet name="8.일반회계세출결산 " sheetId="8" r:id="rId8"/>
    <sheet name="9.특별회계 세입세출 예산개요 " sheetId="9" r:id="rId9"/>
    <sheet name="9.특별회계 세입세출 예산개요(계속)" sheetId="10" r:id="rId10"/>
    <sheet name="10.특별회계예산결산 " sheetId="11" r:id="rId11"/>
    <sheet name="11.교육비특별회계세입결산 " sheetId="12" r:id="rId12"/>
    <sheet name="12.교육비특별회계세출결산" sheetId="13" r:id="rId13"/>
    <sheet name="13.도공유재산" sheetId="14" r:id="rId14"/>
    <sheet name="14.지방재정자립지표" sheetId="15" r:id="rId15"/>
  </sheets>
  <definedNames>
    <definedName name="_xlnm.Print_Area" localSheetId="0">'1.국세징수'!$A$1:$M$26</definedName>
    <definedName name="_xlnm.Print_Area" localSheetId="11">'11.교육비특별회계세입결산 '!$A$1:$H$2</definedName>
    <definedName name="_xlnm.Print_Area" localSheetId="12">'12.교육비특별회계세출결산'!$A$1:$K$2</definedName>
    <definedName name="_xlnm.Print_Area" localSheetId="1">'2.지방세부담 '!$A$1:$H$13</definedName>
    <definedName name="_xlnm.Print_Area" localSheetId="2">'3.지방세징수'!$A$1:$O$21</definedName>
    <definedName name="_xlnm.Print_Area" localSheetId="3">'4.예산결산총괄 '!$A$1:$H$23</definedName>
    <definedName name="_xlnm.Print_Area" localSheetId="4">'5.일반회계세입예산개요 '!$A$1:$O$2</definedName>
    <definedName name="_xlnm.Print_Area" localSheetId="5">'6.일반회계세입결산'!$A$1:$K$2</definedName>
    <definedName name="_xlnm.Print_Area" localSheetId="6">'7.일반회계세출예산개요  '!$A$1:$J$2</definedName>
    <definedName name="_xlnm.Print_Area" localSheetId="7">'8.일반회계세출결산 '!$A$1:$H$2</definedName>
    <definedName name="_xlnm.Print_Area" localSheetId="8">'9.특별회계 세입세출 예산개요 '!$A$1:$V$2</definedName>
    <definedName name="_xlnm.Print_Area" localSheetId="9">'9.특별회계 세입세출 예산개요(계속)'!$A$1:$V$2</definedName>
  </definedNames>
  <calcPr fullCalcOnLoad="1"/>
</workbook>
</file>

<file path=xl/comments12.xml><?xml version="1.0" encoding="utf-8"?>
<comments xmlns="http://schemas.openxmlformats.org/spreadsheetml/2006/main">
  <authors>
    <author>jje</author>
  </authors>
  <commentList>
    <comment ref="D3" authorId="0">
      <text>
        <r>
          <rPr>
            <b/>
            <sz val="9"/>
            <rFont val="돋움"/>
            <family val="3"/>
          </rPr>
          <t>세입결산액</t>
        </r>
      </text>
    </comment>
  </commentList>
</comments>
</file>

<file path=xl/comments13.xml><?xml version="1.0" encoding="utf-8"?>
<comments xmlns="http://schemas.openxmlformats.org/spreadsheetml/2006/main">
  <authors>
    <author>jje</author>
  </authors>
  <commentList>
    <comment ref="H3" authorId="0">
      <text>
        <r>
          <rPr>
            <b/>
            <sz val="9"/>
            <rFont val="돋움"/>
            <family val="3"/>
          </rPr>
          <t>세출결산액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G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2014</t>
        </r>
        <r>
          <rPr>
            <sz val="9"/>
            <rFont val="돋움"/>
            <family val="3"/>
          </rPr>
          <t>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결산서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기준</t>
        </r>
        <r>
          <rPr>
            <sz val="9"/>
            <rFont val="Tahoma"/>
            <family val="2"/>
          </rPr>
          <t xml:space="preserve"> 551,681</t>
        </r>
        <r>
          <rPr>
            <sz val="9"/>
            <rFont val="돋움"/>
            <family val="3"/>
          </rPr>
          <t>백만원</t>
        </r>
      </text>
    </comment>
  </commentList>
</comments>
</file>

<file path=xl/sharedStrings.xml><?xml version="1.0" encoding="utf-8"?>
<sst xmlns="http://schemas.openxmlformats.org/spreadsheetml/2006/main" count="901" uniqueCount="609">
  <si>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산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</si>
  <si>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</si>
  <si>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Year</t>
  </si>
  <si>
    <t>Quantity</t>
  </si>
  <si>
    <t>Appraisal value</t>
  </si>
  <si>
    <t>2 0 1 0</t>
  </si>
  <si>
    <t>Land(1,000m²)</t>
  </si>
  <si>
    <t>Building(m²)</t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</si>
  <si>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</si>
  <si>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재정자립도</t>
    </r>
    <r>
      <rPr>
        <b/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
Financial independence</t>
    </r>
  </si>
  <si>
    <r>
      <rPr>
        <sz val="10"/>
        <rFont val="굴림"/>
        <family val="3"/>
      </rPr>
      <t>재정자주도</t>
    </r>
    <r>
      <rPr>
        <b/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
Financial autonomy</t>
    </r>
  </si>
  <si>
    <r>
      <rPr>
        <sz val="10"/>
        <rFont val="굴림"/>
        <family val="3"/>
      </rPr>
      <t>기준재정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수요충족도</t>
    </r>
    <r>
      <rPr>
        <sz val="10"/>
        <rFont val="Arial"/>
        <family val="2"/>
      </rPr>
      <t>(</t>
    </r>
    <r>
      <rPr>
        <sz val="10"/>
        <rFont val="굴림"/>
        <family val="3"/>
      </rPr>
      <t>재정력지수</t>
    </r>
    <r>
      <rPr>
        <sz val="10"/>
        <rFont val="Arial"/>
        <family val="2"/>
      </rPr>
      <t>)</t>
    </r>
    <r>
      <rPr>
        <b/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
Financia ability indices</t>
    </r>
  </si>
  <si>
    <t>Total</t>
  </si>
  <si>
    <t/>
  </si>
  <si>
    <t>(Unit : million won)</t>
  </si>
  <si>
    <t xml:space="preserve"> (Unit : million won)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</si>
  <si>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</si>
  <si>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</si>
  <si>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 xml:space="preserve"> 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</si>
  <si>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</si>
  <si>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gift</t>
  </si>
  <si>
    <t>estate</t>
  </si>
  <si>
    <r>
      <t xml:space="preserve">10. </t>
    </r>
    <r>
      <rPr>
        <b/>
        <sz val="18"/>
        <rFont val="굴림"/>
        <family val="3"/>
      </rPr>
      <t>특별회계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예산결산</t>
    </r>
    <r>
      <rPr>
        <b/>
        <sz val="18"/>
        <rFont val="Arial"/>
        <family val="2"/>
      </rPr>
      <t xml:space="preserve"> </t>
    </r>
    <r>
      <rPr>
        <b/>
        <vertAlign val="superscript"/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       Settled of Budget of Special Accounts</t>
    </r>
  </si>
  <si>
    <t>(단위 : 백만원)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</si>
  <si>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</si>
  <si>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 xml:space="preserve"> (Unit : million won)</t>
  </si>
  <si>
    <r>
      <t xml:space="preserve">8. </t>
    </r>
    <r>
      <rPr>
        <b/>
        <sz val="18"/>
        <rFont val="굴림"/>
        <family val="3"/>
      </rPr>
      <t>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산</t>
    </r>
    <r>
      <rPr>
        <b/>
        <sz val="18"/>
        <rFont val="Arial"/>
        <family val="2"/>
      </rPr>
      <t xml:space="preserve">          Settled Expenditure of General Accounts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</si>
  <si>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</si>
  <si>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 xml:space="preserve"> (Unit : million won)</t>
  </si>
  <si>
    <t>Constructure</t>
  </si>
  <si>
    <t>Intangible property</t>
  </si>
  <si>
    <t>Vessel</t>
  </si>
  <si>
    <t>Bills</t>
  </si>
  <si>
    <t>Others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</si>
  <si>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</si>
  <si>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million won)</t>
  </si>
  <si>
    <r>
      <t xml:space="preserve">3. </t>
    </r>
    <r>
      <rPr>
        <b/>
        <sz val="18"/>
        <rFont val="굴림"/>
        <family val="3"/>
      </rPr>
      <t>지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방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세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징</t>
    </r>
    <r>
      <rPr>
        <b/>
        <sz val="18"/>
        <rFont val="Arial"/>
        <family val="2"/>
      </rPr>
      <t xml:space="preserve">  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        Collection of Local Taxes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</si>
  <si>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</si>
  <si>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(Unit : thousand won)</t>
  </si>
  <si>
    <r>
      <t xml:space="preserve">4.  </t>
    </r>
    <r>
      <rPr>
        <b/>
        <sz val="18"/>
        <rFont val="굴림"/>
        <family val="3"/>
      </rPr>
      <t>예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산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결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산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총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괄</t>
    </r>
    <r>
      <rPr>
        <b/>
        <sz val="18"/>
        <rFont val="Arial"/>
        <family val="2"/>
      </rPr>
      <t xml:space="preserve">              Summary of Budget and Settlement</t>
    </r>
  </si>
  <si>
    <t xml:space="preserve">  (Unit : thousand won)</t>
  </si>
  <si>
    <r>
      <t xml:space="preserve">5. </t>
    </r>
    <r>
      <rPr>
        <b/>
        <sz val="18"/>
        <rFont val="한양신명조,한컴돋움"/>
        <family val="3"/>
      </rPr>
      <t>일반회계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세입예산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개요</t>
    </r>
    <r>
      <rPr>
        <b/>
        <vertAlign val="superscript"/>
        <sz val="18"/>
        <rFont val="Arial"/>
        <family val="2"/>
      </rPr>
      <t xml:space="preserve">1) </t>
    </r>
    <r>
      <rPr>
        <b/>
        <sz val="18"/>
        <rFont val="Arial"/>
        <family val="2"/>
      </rPr>
      <t>Budget Revenues of General Accounts</t>
    </r>
  </si>
  <si>
    <r>
      <t xml:space="preserve">6. </t>
    </r>
    <r>
      <rPr>
        <b/>
        <sz val="18"/>
        <rFont val="굴림"/>
        <family val="3"/>
      </rPr>
      <t>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산</t>
    </r>
    <r>
      <rPr>
        <b/>
        <sz val="18"/>
        <rFont val="Arial"/>
        <family val="2"/>
      </rPr>
      <t xml:space="preserve">          Settled Revenues of General Accounts </t>
    </r>
  </si>
  <si>
    <r>
      <t xml:space="preserve">7. </t>
    </r>
    <r>
      <rPr>
        <b/>
        <sz val="18"/>
        <rFont val="한양신명조,한컴돋움"/>
        <family val="3"/>
      </rPr>
      <t>일반회계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세출예산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개요</t>
    </r>
    <r>
      <rPr>
        <b/>
        <vertAlign val="superscript"/>
        <sz val="18"/>
        <rFont val="Arial"/>
        <family val="2"/>
      </rPr>
      <t xml:space="preserve">1)
 </t>
    </r>
    <r>
      <rPr>
        <b/>
        <sz val="18"/>
        <rFont val="Arial"/>
        <family val="2"/>
      </rPr>
      <t>Budget Expenditure of General Accounts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</si>
  <si>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</si>
  <si>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million won)</t>
  </si>
  <si>
    <r>
      <t xml:space="preserve">9. </t>
    </r>
    <r>
      <rPr>
        <b/>
        <sz val="18"/>
        <rFont val="굴림"/>
        <family val="3"/>
      </rPr>
      <t>특별회계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세입세출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예산개요</t>
    </r>
    <r>
      <rPr>
        <b/>
        <vertAlign val="superscript"/>
        <sz val="18"/>
        <rFont val="Arial"/>
        <family val="2"/>
      </rPr>
      <t xml:space="preserve">1)  </t>
    </r>
    <r>
      <rPr>
        <b/>
        <sz val="18"/>
        <rFont val="Arial"/>
        <family val="2"/>
      </rPr>
      <t xml:space="preserve">   Revenues and Settlement of Special Accounts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</si>
  <si>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</si>
  <si>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 xml:space="preserve"> (Unit : million won)</t>
  </si>
  <si>
    <r>
      <t xml:space="preserve">9. </t>
    </r>
    <r>
      <rPr>
        <b/>
        <sz val="15"/>
        <rFont val="굴림"/>
        <family val="3"/>
      </rPr>
      <t>특별회계</t>
    </r>
    <r>
      <rPr>
        <b/>
        <sz val="15"/>
        <rFont val="Arial"/>
        <family val="2"/>
      </rPr>
      <t xml:space="preserve"> </t>
    </r>
    <r>
      <rPr>
        <b/>
        <sz val="15"/>
        <rFont val="굴림"/>
        <family val="3"/>
      </rPr>
      <t>세입세출</t>
    </r>
    <r>
      <rPr>
        <b/>
        <sz val="15"/>
        <rFont val="Arial"/>
        <family val="2"/>
      </rPr>
      <t xml:space="preserve"> </t>
    </r>
    <r>
      <rPr>
        <b/>
        <sz val="15"/>
        <rFont val="굴림"/>
        <family val="3"/>
      </rPr>
      <t>예산개요</t>
    </r>
    <r>
      <rPr>
        <b/>
        <sz val="15"/>
        <rFont val="Arial"/>
        <family val="2"/>
      </rPr>
      <t>(</t>
    </r>
    <r>
      <rPr>
        <b/>
        <sz val="15"/>
        <rFont val="굴림"/>
        <family val="3"/>
      </rPr>
      <t>계속</t>
    </r>
    <r>
      <rPr>
        <b/>
        <sz val="15"/>
        <rFont val="Arial"/>
        <family val="2"/>
      </rPr>
      <t>)</t>
    </r>
    <r>
      <rPr>
        <b/>
        <vertAlign val="superscript"/>
        <sz val="15"/>
        <rFont val="Arial"/>
        <family val="2"/>
      </rPr>
      <t xml:space="preserve">1)  </t>
    </r>
    <r>
      <rPr>
        <b/>
        <sz val="15"/>
        <rFont val="Arial"/>
        <family val="2"/>
      </rPr>
      <t xml:space="preserve">   Revenues and Settlement of Special Accounts(Cont'd)</t>
    </r>
  </si>
  <si>
    <r>
      <t xml:space="preserve">11. </t>
    </r>
    <r>
      <rPr>
        <b/>
        <sz val="15"/>
        <rFont val="굴림"/>
        <family val="3"/>
      </rPr>
      <t>교육비</t>
    </r>
    <r>
      <rPr>
        <b/>
        <sz val="15"/>
        <rFont val="Arial"/>
        <family val="2"/>
      </rPr>
      <t xml:space="preserve"> </t>
    </r>
    <r>
      <rPr>
        <b/>
        <sz val="15"/>
        <rFont val="굴림"/>
        <family val="3"/>
      </rPr>
      <t>특별회계</t>
    </r>
    <r>
      <rPr>
        <b/>
        <sz val="15"/>
        <rFont val="Arial"/>
        <family val="2"/>
      </rPr>
      <t xml:space="preserve"> </t>
    </r>
    <r>
      <rPr>
        <b/>
        <sz val="15"/>
        <rFont val="굴림"/>
        <family val="3"/>
      </rPr>
      <t>세입결산</t>
    </r>
    <r>
      <rPr>
        <b/>
        <sz val="15"/>
        <rFont val="Arial"/>
        <family val="2"/>
      </rPr>
      <t xml:space="preserve">  Settled Revenues of Special Accounts for Education</t>
    </r>
  </si>
  <si>
    <r>
      <t xml:space="preserve">13.  </t>
    </r>
    <r>
      <rPr>
        <b/>
        <sz val="18"/>
        <rFont val="굴림"/>
        <family val="3"/>
      </rPr>
      <t>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산</t>
    </r>
    <r>
      <rPr>
        <b/>
        <sz val="18"/>
        <rFont val="Arial"/>
        <family val="2"/>
      </rPr>
      <t xml:space="preserve">   
Public Properties Commonly Owned by Metropolitan Province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</si>
  <si>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</si>
  <si>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 xml:space="preserve"> (Unit : million won)</t>
  </si>
  <si>
    <t>2 0 1 0</t>
  </si>
  <si>
    <t>-</t>
  </si>
  <si>
    <t>-</t>
  </si>
  <si>
    <r>
      <t>합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계</t>
    </r>
  </si>
  <si>
    <r>
      <t>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통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                          Ordinary Taxes</t>
    </r>
  </si>
  <si>
    <r>
      <t xml:space="preserve">도세
</t>
    </r>
    <r>
      <rPr>
        <sz val="10"/>
        <rFont val="Arial"/>
        <family val="2"/>
      </rPr>
      <t>Province
taxes</t>
    </r>
  </si>
  <si>
    <r>
      <t xml:space="preserve">시세
</t>
    </r>
    <r>
      <rPr>
        <sz val="10"/>
        <rFont val="Arial"/>
        <family val="2"/>
      </rPr>
      <t>Si
taxes</t>
    </r>
  </si>
  <si>
    <r>
      <t>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Province taxes               </t>
    </r>
  </si>
  <si>
    <t>Year</t>
  </si>
  <si>
    <r>
      <t>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 xml:space="preserve">Acquisition </t>
    </r>
  </si>
  <si>
    <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 xml:space="preserve">Registration </t>
    </r>
  </si>
  <si>
    <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 xml:space="preserve">License </t>
    </r>
  </si>
  <si>
    <r>
      <t xml:space="preserve">레저세
</t>
    </r>
    <r>
      <rPr>
        <sz val="10"/>
        <rFont val="Arial"/>
        <family val="2"/>
      </rPr>
      <t xml:space="preserve">Leisure </t>
    </r>
  </si>
  <si>
    <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 xml:space="preserve">Inhabitant </t>
    </r>
  </si>
  <si>
    <r>
      <t>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 xml:space="preserve">Property </t>
    </r>
  </si>
  <si>
    <r>
      <t xml:space="preserve">자동차세
</t>
    </r>
    <r>
      <rPr>
        <sz val="10"/>
        <rFont val="Arial"/>
        <family val="2"/>
      </rPr>
      <t xml:space="preserve">Auto mobile </t>
    </r>
  </si>
  <si>
    <r>
      <t xml:space="preserve">주행세
</t>
    </r>
    <r>
      <rPr>
        <sz val="10"/>
        <rFont val="Arial"/>
        <family val="2"/>
      </rPr>
      <t xml:space="preserve">Motor fuel </t>
    </r>
  </si>
  <si>
    <r>
      <t>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적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  Objective Taxes</t>
    </r>
  </si>
  <si>
    <r>
      <t xml:space="preserve">과년도수입
</t>
    </r>
    <r>
      <rPr>
        <sz val="10"/>
        <rFont val="Arial"/>
        <family val="2"/>
      </rPr>
      <t>Revenue from previous year</t>
    </r>
  </si>
  <si>
    <t>연    별</t>
  </si>
  <si>
    <r>
      <t>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Province taxes</t>
    </r>
  </si>
  <si>
    <r>
      <t xml:space="preserve">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Province taxes</t>
    </r>
  </si>
  <si>
    <r>
      <t xml:space="preserve">종합토지세
</t>
    </r>
    <r>
      <rPr>
        <sz val="10"/>
        <rFont val="Arial"/>
        <family val="2"/>
      </rPr>
      <t xml:space="preserve">Synthesis land </t>
    </r>
  </si>
  <si>
    <r>
      <t xml:space="preserve">농업소득세
</t>
    </r>
    <r>
      <rPr>
        <sz val="10"/>
        <rFont val="Arial"/>
        <family val="2"/>
      </rPr>
      <t>Agriculture income</t>
    </r>
  </si>
  <si>
    <r>
      <t xml:space="preserve">담배소비세
</t>
    </r>
    <r>
      <rPr>
        <sz val="10"/>
        <rFont val="Arial"/>
        <family val="2"/>
      </rPr>
      <t xml:space="preserve">Tobacco consumption </t>
    </r>
  </si>
  <si>
    <r>
      <t>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 xml:space="preserve">Butchery </t>
    </r>
  </si>
  <si>
    <t>지방소득세
Local
income</t>
  </si>
  <si>
    <r>
      <t xml:space="preserve">지역개발세
</t>
    </r>
    <r>
      <rPr>
        <sz val="10"/>
        <rFont val="Arial"/>
        <family val="2"/>
      </rPr>
      <t xml:space="preserve">Regional 
development </t>
    </r>
  </si>
  <si>
    <r>
      <t xml:space="preserve">공동시설세
</t>
    </r>
    <r>
      <rPr>
        <sz val="10"/>
        <rFont val="Arial"/>
        <family val="2"/>
      </rPr>
      <t xml:space="preserve">Facilities </t>
    </r>
  </si>
  <si>
    <r>
      <t xml:space="preserve">지방교육세
</t>
    </r>
    <r>
      <rPr>
        <sz val="10"/>
        <rFont val="Arial"/>
        <family val="2"/>
      </rPr>
      <t xml:space="preserve">Local education </t>
    </r>
  </si>
  <si>
    <r>
      <t>사업소세</t>
    </r>
    <r>
      <rPr>
        <sz val="10"/>
        <rFont val="Arial"/>
        <family val="2"/>
      </rPr>
      <t xml:space="preserve"> Business firm</t>
    </r>
  </si>
  <si>
    <r>
      <t xml:space="preserve">도시계획세
</t>
    </r>
    <r>
      <rPr>
        <sz val="10"/>
        <rFont val="Arial"/>
        <family val="2"/>
      </rPr>
      <t xml:space="preserve">City
planning </t>
    </r>
  </si>
  <si>
    <t>Source : Jeju Special Self-Governing Province Office of Education</t>
  </si>
  <si>
    <r>
      <t xml:space="preserve">12. </t>
    </r>
    <r>
      <rPr>
        <b/>
        <sz val="18"/>
        <rFont val="굴림"/>
        <family val="3"/>
      </rPr>
      <t>교육비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특별회계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세출결산</t>
    </r>
    <r>
      <rPr>
        <b/>
        <sz val="18"/>
        <rFont val="Arial"/>
        <family val="2"/>
      </rPr>
      <t xml:space="preserve">        Settled Expenditure of Special Accounts for Education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</si>
  <si>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</si>
  <si>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 xml:space="preserve"> (Unit : million won)</t>
  </si>
  <si>
    <r>
      <t>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통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Ordinary Taxes</t>
    </r>
  </si>
  <si>
    <r>
      <t xml:space="preserve">2. </t>
    </r>
    <r>
      <rPr>
        <b/>
        <sz val="18"/>
        <rFont val="돋움"/>
        <family val="3"/>
      </rPr>
      <t>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방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세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담</t>
    </r>
    <r>
      <rPr>
        <b/>
        <sz val="18"/>
        <rFont val="Arial"/>
        <family val="2"/>
      </rPr>
      <t xml:space="preserve">          Local Tax Burden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</si>
  <si>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백만원</t>
    </r>
    <r>
      <rPr>
        <sz val="10"/>
        <rFont val="Arial"/>
        <family val="2"/>
      </rPr>
      <t>)</t>
    </r>
  </si>
  <si>
    <t>(Unit : million won)</t>
  </si>
  <si>
    <r>
      <t>연</t>
    </r>
    <r>
      <rPr>
        <sz val="10"/>
        <rFont val="Arial"/>
        <family val="2"/>
      </rPr>
      <t xml:space="preserve">  별</t>
    </r>
  </si>
  <si>
    <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세</t>
    </r>
  </si>
  <si>
    <r>
      <t>인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구</t>
    </r>
  </si>
  <si>
    <r>
      <t>1</t>
    </r>
    <r>
      <rPr>
        <sz val="10"/>
        <rFont val="돋움"/>
        <family val="3"/>
      </rPr>
      <t>인당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부담액</t>
    </r>
    <r>
      <rPr>
        <sz val="10"/>
        <rFont val="Arial"/>
        <family val="2"/>
      </rPr>
      <t>(</t>
    </r>
    <r>
      <rPr>
        <sz val="10"/>
        <rFont val="돋움"/>
        <family val="3"/>
      </rPr>
      <t>원</t>
    </r>
    <r>
      <rPr>
        <sz val="10"/>
        <rFont val="Arial"/>
        <family val="2"/>
      </rPr>
      <t>)</t>
    </r>
  </si>
  <si>
    <r>
      <t>세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대</t>
    </r>
  </si>
  <si>
    <r>
      <t>세대당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부담액</t>
    </r>
    <r>
      <rPr>
        <sz val="10"/>
        <rFont val="Arial"/>
        <family val="2"/>
      </rPr>
      <t>(</t>
    </r>
    <r>
      <rPr>
        <sz val="10"/>
        <rFont val="돋움"/>
        <family val="3"/>
      </rPr>
      <t>원</t>
    </r>
    <r>
      <rPr>
        <sz val="10"/>
        <rFont val="Arial"/>
        <family val="2"/>
      </rPr>
      <t>)</t>
    </r>
  </si>
  <si>
    <r>
      <t>Y</t>
    </r>
    <r>
      <rPr>
        <sz val="10"/>
        <rFont val="Arial"/>
        <family val="2"/>
      </rPr>
      <t>ear</t>
    </r>
  </si>
  <si>
    <r>
      <t>(</t>
    </r>
    <r>
      <rPr>
        <sz val="10"/>
        <rFont val="돋움"/>
        <family val="3"/>
      </rPr>
      <t>외국인제외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</si>
  <si>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외국인세대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제외</t>
    </r>
    <r>
      <rPr>
        <sz val="10"/>
        <rFont val="Arial"/>
        <family val="2"/>
      </rPr>
      <t>)</t>
    </r>
  </si>
  <si>
    <t>Population</t>
  </si>
  <si>
    <t>Tax burden per</t>
  </si>
  <si>
    <t>Households(excluding</t>
  </si>
  <si>
    <t>Local taxes</t>
  </si>
  <si>
    <t>(excluding foreigners)</t>
  </si>
  <si>
    <t>capita (won)</t>
  </si>
  <si>
    <t>foreign household)</t>
  </si>
  <si>
    <t>household (won)</t>
  </si>
  <si>
    <t>Source : Jeju Special Self-Governing Province Director of Tax Administration</t>
  </si>
  <si>
    <t>자료 : 제주특별자치도 세정담당관</t>
  </si>
  <si>
    <t xml:space="preserve">   주 : 1) 지정재원은 지방채에 포함</t>
  </si>
  <si>
    <t xml:space="preserve">   주 : 제주특별자치도 전체수치임</t>
  </si>
  <si>
    <t xml:space="preserve">Note : Total number of Jeju Special Self-Governing Province </t>
  </si>
  <si>
    <t>자료 : 제주특별자치도 예산담당관</t>
  </si>
  <si>
    <t>Source : Jeju Special Self-Governing Province Budget Office</t>
  </si>
  <si>
    <t>Note : 1) Final budget.</t>
  </si>
  <si>
    <t xml:space="preserve">         2) Total number of Jeju Special Self-Governing Province </t>
  </si>
  <si>
    <t xml:space="preserve">   주 : 1) 최종예산액임.  </t>
  </si>
  <si>
    <t>Source : Jeju Special Self-Governing Province General Service Div.</t>
  </si>
  <si>
    <t xml:space="preserve">자료 : 제주특별자치도 총무과     </t>
  </si>
  <si>
    <t>자료 : 제주특별자치도교육청</t>
  </si>
  <si>
    <t>자료 : 제주특별자치도 세정담당관</t>
  </si>
  <si>
    <t>Source : Jeju Special Self-Governing Province Director of Tax Administration</t>
  </si>
  <si>
    <t xml:space="preserve">   주 : 1) 지정재원은 지방채에 포함</t>
  </si>
  <si>
    <t xml:space="preserve">        2) 제주특별자치도 전체수치임</t>
  </si>
  <si>
    <t xml:space="preserve">   주 : 1) 최종예산액임</t>
  </si>
  <si>
    <t xml:space="preserve">         2) 제주특별자치도 전체수치임</t>
  </si>
  <si>
    <t xml:space="preserve">          2) Total number of Jeju Special Self-Governing Province </t>
  </si>
  <si>
    <t>자료 : 제주특별자치도 총무과</t>
  </si>
  <si>
    <t>Source : Jeju Special Self-Governing Province General Service Division.</t>
  </si>
  <si>
    <t xml:space="preserve">2 0 1 0 </t>
  </si>
  <si>
    <t>단위 : %</t>
  </si>
  <si>
    <t>Unit : %</t>
  </si>
  <si>
    <t>Year</t>
  </si>
  <si>
    <r>
      <t xml:space="preserve">14. </t>
    </r>
    <r>
      <rPr>
        <b/>
        <sz val="18"/>
        <color indexed="8"/>
        <rFont val="HY중고딕"/>
        <family val="1"/>
      </rPr>
      <t>지방재정자립지표</t>
    </r>
    <r>
      <rPr>
        <b/>
        <sz val="18"/>
        <color indexed="8"/>
        <rFont val="Arial"/>
        <family val="2"/>
      </rPr>
      <t xml:space="preserve">   Local Finance Independence Indicator</t>
    </r>
  </si>
  <si>
    <t>2 0 1 0</t>
  </si>
  <si>
    <r>
      <t xml:space="preserve">1. </t>
    </r>
    <r>
      <rPr>
        <b/>
        <sz val="18"/>
        <rFont val="굴림"/>
        <family val="3"/>
      </rPr>
      <t>국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세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징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        Collection of National Taxes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</si>
  <si>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</si>
  <si>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million won)</t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</si>
  <si>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</si>
  <si>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t>내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                                            Internal taxes</t>
    </r>
  </si>
  <si>
    <t>연    별</t>
  </si>
  <si>
    <r>
      <t>직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접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        Direct taxes</t>
    </r>
  </si>
  <si>
    <r>
      <t>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세</t>
    </r>
  </si>
  <si>
    <t>Year</t>
  </si>
  <si>
    <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</si>
  <si>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r>
      <t>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</si>
  <si>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r>
      <t>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</si>
  <si>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t>증여세</t>
  </si>
  <si>
    <t>부가가치세</t>
  </si>
  <si>
    <t>Grand</t>
  </si>
  <si>
    <t>Value</t>
  </si>
  <si>
    <t>total</t>
  </si>
  <si>
    <t>Income</t>
  </si>
  <si>
    <t xml:space="preserve">Corporation </t>
  </si>
  <si>
    <t>Inheritance</t>
  </si>
  <si>
    <t>added</t>
  </si>
  <si>
    <t>교통 에너지
환경세</t>
  </si>
  <si>
    <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</si>
  <si>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</si>
  <si>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t>농어촌특별세</t>
  </si>
  <si>
    <t>종합부동산세</t>
  </si>
  <si>
    <r>
      <rPr>
        <sz val="10"/>
        <rFont val="돋움"/>
        <family val="3"/>
      </rPr>
      <t>간접세</t>
    </r>
    <r>
      <rPr>
        <sz val="10"/>
        <rFont val="Arial"/>
        <family val="2"/>
      </rPr>
      <t>(</t>
    </r>
    <r>
      <rPr>
        <sz val="10"/>
        <rFont val="돋움"/>
        <family val="3"/>
      </rPr>
      <t>계속</t>
    </r>
    <r>
      <rPr>
        <sz val="10"/>
        <rFont val="Arial"/>
        <family val="2"/>
      </rPr>
      <t>) Indirect taxes</t>
    </r>
  </si>
  <si>
    <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</si>
  <si>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t>과년도수입</t>
  </si>
  <si>
    <t>개별소비세</t>
  </si>
  <si>
    <r>
      <t>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세</t>
    </r>
  </si>
  <si>
    <t>증권거래세</t>
  </si>
  <si>
    <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</si>
  <si>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t xml:space="preserve">
Traffic·
Energy·
Environment</t>
  </si>
  <si>
    <t>Special tax</t>
  </si>
  <si>
    <t xml:space="preserve">Comprehensive </t>
  </si>
  <si>
    <t>Special</t>
  </si>
  <si>
    <t>Securities</t>
  </si>
  <si>
    <t>Revenues from</t>
  </si>
  <si>
    <t>for rural</t>
  </si>
  <si>
    <t xml:space="preserve">Real </t>
  </si>
  <si>
    <t>Excise Tax</t>
  </si>
  <si>
    <t xml:space="preserve">Liquor </t>
  </si>
  <si>
    <t xml:space="preserve">exchange </t>
  </si>
  <si>
    <t>Telephone</t>
  </si>
  <si>
    <t>Stamp</t>
  </si>
  <si>
    <t>previous year</t>
  </si>
  <si>
    <t>Defense tax</t>
  </si>
  <si>
    <t xml:space="preserve">Education </t>
  </si>
  <si>
    <t>development</t>
  </si>
  <si>
    <t>등록면허세
Registration License</t>
  </si>
  <si>
    <t>지방소비세
Local
consumption</t>
  </si>
  <si>
    <t>지역자원시설세
Regional Resources Institution</t>
  </si>
  <si>
    <t>-</t>
  </si>
  <si>
    <t xml:space="preserve">   주 : 2006년 7월부터는 모두 제주특별자치도세임</t>
  </si>
  <si>
    <t>2 0 1 1</t>
  </si>
  <si>
    <r>
      <rPr>
        <sz val="10"/>
        <rFont val="굴림"/>
        <family val="3"/>
      </rPr>
      <t>예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액</t>
    </r>
    <r>
      <rPr>
        <sz val="10"/>
        <rFont val="Arial"/>
        <family val="2"/>
      </rPr>
      <t xml:space="preserve">         Budget</t>
    </r>
  </si>
  <si>
    <r>
      <rPr>
        <sz val="10"/>
        <rFont val="굴림"/>
        <family val="3"/>
      </rPr>
      <t>결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    Settlement</t>
    </r>
  </si>
  <si>
    <r>
      <rPr>
        <sz val="10"/>
        <rFont val="굴림"/>
        <family val="3"/>
      </rPr>
      <t>예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대</t>
    </r>
  </si>
  <si>
    <r>
      <rPr>
        <sz val="10"/>
        <rFont val="굴림"/>
        <family val="3"/>
      </rPr>
      <t>금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액</t>
    </r>
  </si>
  <si>
    <r>
      <rPr>
        <sz val="10"/>
        <rFont val="굴림"/>
        <family val="3"/>
      </rPr>
      <t>구성비</t>
    </r>
    <r>
      <rPr>
        <sz val="10"/>
        <rFont val="Arial"/>
        <family val="2"/>
      </rPr>
      <t>(%)</t>
    </r>
  </si>
  <si>
    <r>
      <rPr>
        <sz val="10"/>
        <rFont val="굴림"/>
        <family val="3"/>
      </rPr>
      <t>결산비율</t>
    </r>
    <r>
      <rPr>
        <sz val="10"/>
        <rFont val="Arial"/>
        <family val="2"/>
      </rPr>
      <t>(%)</t>
    </r>
  </si>
  <si>
    <t>Amount</t>
  </si>
  <si>
    <t>Budget /</t>
  </si>
  <si>
    <t>과목별</t>
  </si>
  <si>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 xml:space="preserve"> Total</t>
    </r>
  </si>
  <si>
    <t>도</t>
  </si>
  <si>
    <t>시</t>
  </si>
  <si>
    <t>Percent</t>
  </si>
  <si>
    <t>Settlement</t>
  </si>
  <si>
    <t>Classifications</t>
  </si>
  <si>
    <t>Do</t>
  </si>
  <si>
    <t>Si</t>
  </si>
  <si>
    <t>distribution</t>
  </si>
  <si>
    <t>ratio</t>
  </si>
  <si>
    <t>Local tax</t>
  </si>
  <si>
    <t xml:space="preserve">    Non-tax revenues(sub total)</t>
  </si>
  <si>
    <t>Property rents Revenue</t>
  </si>
  <si>
    <t>Revenue of Rents</t>
  </si>
  <si>
    <t>Revenue of Fees</t>
  </si>
  <si>
    <t>Business product Revenue</t>
  </si>
  <si>
    <t>Collection grants Revenue</t>
  </si>
  <si>
    <r>
      <rPr>
        <sz val="10"/>
        <rFont val="한양신명조,한컴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한양신명조,한컴돋움"/>
        <family val="3"/>
      </rPr>
      <t>별</t>
    </r>
  </si>
  <si>
    <r>
      <rPr>
        <sz val="10"/>
        <rFont val="한양신명조,한컴돋움"/>
        <family val="3"/>
      </rPr>
      <t>합</t>
    </r>
    <r>
      <rPr>
        <sz val="10"/>
        <rFont val="Arial"/>
        <family val="2"/>
      </rPr>
      <t xml:space="preserve">  </t>
    </r>
    <r>
      <rPr>
        <sz val="10"/>
        <rFont val="한양신명조,한컴돋움"/>
        <family val="3"/>
      </rPr>
      <t>계</t>
    </r>
  </si>
  <si>
    <r>
      <rPr>
        <sz val="10"/>
        <rFont val="한양신명조,한컴돋움"/>
        <family val="3"/>
      </rPr>
      <t>일반공공행정</t>
    </r>
  </si>
  <si>
    <r>
      <rPr>
        <sz val="10"/>
        <rFont val="한양신명조,한컴돋움"/>
        <family val="3"/>
      </rPr>
      <t>공공질서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안전</t>
    </r>
  </si>
  <si>
    <r>
      <rPr>
        <sz val="10"/>
        <rFont val="한양신명조,한컴돋움"/>
        <family val="3"/>
      </rPr>
      <t>교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육</t>
    </r>
  </si>
  <si>
    <r>
      <rPr>
        <sz val="10"/>
        <rFont val="한양신명조,한컴돋움"/>
        <family val="3"/>
      </rPr>
      <t>문화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관광</t>
    </r>
  </si>
  <si>
    <r>
      <rPr>
        <sz val="10"/>
        <rFont val="한양신명조,한컴돋움"/>
        <family val="3"/>
      </rPr>
      <t>환경보호</t>
    </r>
  </si>
  <si>
    <r>
      <rPr>
        <sz val="10"/>
        <rFont val="한양신명조,한컴돋움"/>
        <family val="3"/>
      </rPr>
      <t>사회복지</t>
    </r>
  </si>
  <si>
    <r>
      <rPr>
        <sz val="10"/>
        <rFont val="한양신명조,한컴돋움"/>
        <family val="3"/>
      </rPr>
      <t>보건</t>
    </r>
  </si>
  <si>
    <t>General public
Administration</t>
  </si>
  <si>
    <t>Public Order,
Safety</t>
  </si>
  <si>
    <t>Education</t>
  </si>
  <si>
    <t>Culture,
Tourism</t>
  </si>
  <si>
    <t>Protection of
Environment</t>
  </si>
  <si>
    <t>Social
Welfare</t>
  </si>
  <si>
    <t>Health</t>
  </si>
  <si>
    <r>
      <rPr>
        <sz val="10"/>
        <rFont val="한양신명조,한컴돋움"/>
        <family val="3"/>
      </rPr>
      <t>농림해양수산</t>
    </r>
  </si>
  <si>
    <r>
      <rPr>
        <sz val="10"/>
        <rFont val="한양신명조,한컴돋움"/>
        <family val="3"/>
      </rPr>
      <t>산업</t>
    </r>
    <r>
      <rPr>
        <sz val="10"/>
        <rFont val="Arial"/>
        <family val="2"/>
      </rPr>
      <t>,</t>
    </r>
    <r>
      <rPr>
        <sz val="10"/>
        <rFont val="한양신명조,한컴돋움"/>
        <family val="3"/>
      </rPr>
      <t>중소기업</t>
    </r>
  </si>
  <si>
    <r>
      <rPr>
        <sz val="10"/>
        <rFont val="한양신명조,한컴돋움"/>
        <family val="3"/>
      </rPr>
      <t>수송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교통</t>
    </r>
  </si>
  <si>
    <r>
      <rPr>
        <sz val="10"/>
        <rFont val="한양신명조,한컴돋움"/>
        <family val="3"/>
      </rPr>
      <t>국토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지역개발</t>
    </r>
  </si>
  <si>
    <r>
      <rPr>
        <sz val="10"/>
        <rFont val="한양신명조,한컴돋움"/>
        <family val="3"/>
      </rPr>
      <t>과학기술</t>
    </r>
  </si>
  <si>
    <r>
      <rPr>
        <sz val="10"/>
        <rFont val="한양신명조,한컴돋움"/>
        <family val="3"/>
      </rPr>
      <t>예비비</t>
    </r>
  </si>
  <si>
    <r>
      <rPr>
        <sz val="10"/>
        <rFont val="한양신명조,한컴돋움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타</t>
    </r>
  </si>
  <si>
    <t>Agirculture,Forestry
Ocean, Marine</t>
  </si>
  <si>
    <t>Industry, Small and
medium enterprises</t>
  </si>
  <si>
    <t>Transportation,
Traffic</t>
  </si>
  <si>
    <t>Country, Region
Development</t>
  </si>
  <si>
    <t>Science 
Technology</t>
  </si>
  <si>
    <t>Contingency</t>
  </si>
  <si>
    <t>Other</t>
  </si>
  <si>
    <r>
      <rPr>
        <sz val="10"/>
        <rFont val="굴림"/>
        <family val="3"/>
      </rPr>
      <t>문화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관광</t>
    </r>
  </si>
  <si>
    <r>
      <rPr>
        <sz val="10"/>
        <rFont val="굴림"/>
        <family val="3"/>
      </rPr>
      <t>수송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교통</t>
    </r>
  </si>
  <si>
    <r>
      <rPr>
        <sz val="10"/>
        <rFont val="굴림"/>
        <family val="3"/>
      </rPr>
      <t>국토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지역개발</t>
    </r>
  </si>
  <si>
    <r>
      <rPr>
        <sz val="10"/>
        <rFont val="돋움"/>
        <family val="3"/>
      </rPr>
      <t>세입별</t>
    </r>
  </si>
  <si>
    <r>
      <rPr>
        <sz val="10"/>
        <rFont val="돋움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Grand total</t>
    </r>
  </si>
  <si>
    <r>
      <rPr>
        <sz val="10"/>
        <rFont val="굴림"/>
        <family val="3"/>
      </rPr>
      <t>공기업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특별회계
</t>
    </r>
    <r>
      <rPr>
        <sz val="10"/>
        <rFont val="Arial"/>
        <family val="2"/>
      </rPr>
      <t>Special accounts of public enterprises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</si>
  <si>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Other special accounts</t>
    </r>
  </si>
  <si>
    <r>
      <rPr>
        <sz val="10"/>
        <rFont val="돋움"/>
        <family val="3"/>
      </rPr>
      <t>세출별</t>
    </r>
  </si>
  <si>
    <r>
      <rPr>
        <sz val="10"/>
        <rFont val="굴림"/>
        <family val="3"/>
      </rPr>
      <t xml:space="preserve">상수도
</t>
    </r>
    <r>
      <rPr>
        <sz val="10"/>
        <rFont val="Arial"/>
        <family val="2"/>
      </rPr>
      <t>Waterwork</t>
    </r>
  </si>
  <si>
    <r>
      <rPr>
        <sz val="10"/>
        <rFont val="굴림"/>
        <family val="3"/>
      </rPr>
      <t xml:space="preserve">하수도
</t>
    </r>
    <r>
      <rPr>
        <sz val="10"/>
        <rFont val="Arial"/>
        <family val="2"/>
      </rPr>
      <t>Sewerage</t>
    </r>
  </si>
  <si>
    <r>
      <rPr>
        <sz val="10"/>
        <rFont val="굴림"/>
        <family val="3"/>
      </rPr>
      <t>제주도개발사업</t>
    </r>
  </si>
  <si>
    <r>
      <rPr>
        <sz val="10"/>
        <rFont val="굴림"/>
        <family val="3"/>
      </rPr>
      <t>의료급여기금운영</t>
    </r>
  </si>
  <si>
    <r>
      <rPr>
        <sz val="10"/>
        <rFont val="굴림"/>
        <family val="3"/>
      </rPr>
      <t>하수도사업</t>
    </r>
  </si>
  <si>
    <r>
      <rPr>
        <sz val="10"/>
        <rFont val="굴림"/>
        <family val="3"/>
      </rPr>
      <t>주민소득지원및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생활안정기금</t>
    </r>
  </si>
  <si>
    <r>
      <rPr>
        <sz val="10"/>
        <rFont val="굴림"/>
        <family val="3"/>
      </rPr>
      <t>도시개발사업</t>
    </r>
  </si>
  <si>
    <r>
      <rPr>
        <sz val="10"/>
        <rFont val="굴림"/>
        <family val="3"/>
      </rPr>
      <t>주택사업</t>
    </r>
  </si>
  <si>
    <r>
      <rPr>
        <sz val="10"/>
        <rFont val="굴림"/>
        <family val="3"/>
      </rPr>
      <t>농공단지조성사업</t>
    </r>
  </si>
  <si>
    <r>
      <rPr>
        <sz val="10"/>
        <rFont val="굴림"/>
        <family val="3"/>
      </rPr>
      <t>주차장사업</t>
    </r>
  </si>
  <si>
    <r>
      <rPr>
        <sz val="10"/>
        <rFont val="굴림"/>
        <family val="3"/>
      </rPr>
      <t>공영버스사업</t>
    </r>
  </si>
  <si>
    <r>
      <rPr>
        <sz val="10"/>
        <rFont val="굴림"/>
        <family val="3"/>
      </rPr>
      <t>토지</t>
    </r>
  </si>
  <si>
    <r>
      <rPr>
        <sz val="10"/>
        <rFont val="굴림"/>
        <family val="3"/>
      </rPr>
      <t>지하수관리</t>
    </r>
  </si>
  <si>
    <r>
      <rPr>
        <sz val="10"/>
        <rFont val="굴림"/>
        <family val="3"/>
      </rPr>
      <t>농업경영자금</t>
    </r>
  </si>
  <si>
    <t>이월금</t>
  </si>
  <si>
    <r>
      <rPr>
        <b/>
        <sz val="10"/>
        <rFont val="돋움"/>
        <family val="3"/>
      </rPr>
      <t>세</t>
    </r>
    <r>
      <rPr>
        <b/>
        <sz val="10"/>
        <rFont val="Arial"/>
        <family val="2"/>
      </rPr>
      <t xml:space="preserve">           </t>
    </r>
    <r>
      <rPr>
        <b/>
        <sz val="10"/>
        <rFont val="돋움"/>
        <family val="3"/>
      </rPr>
      <t>출</t>
    </r>
  </si>
  <si>
    <t>사업비용</t>
  </si>
  <si>
    <t>사업외비용</t>
  </si>
  <si>
    <t>재산조성</t>
  </si>
  <si>
    <t>투자자산</t>
  </si>
  <si>
    <t>가동설비자산</t>
  </si>
  <si>
    <t>비가동설비자산</t>
  </si>
  <si>
    <t>고정부채상환금</t>
  </si>
  <si>
    <t>일반공공행정</t>
  </si>
  <si>
    <t>사회복지</t>
  </si>
  <si>
    <t>농림해양수산</t>
  </si>
  <si>
    <t>산업중소기업</t>
  </si>
  <si>
    <t>환경보호</t>
  </si>
  <si>
    <t>811
-811</t>
  </si>
  <si>
    <t xml:space="preserve">    Note : 2) Total number of Jeju Special Self-Governing Province </t>
  </si>
  <si>
    <t xml:space="preserve">   주 : 1) 제주특별자치도 특별회계 예산결산자료임</t>
  </si>
  <si>
    <t xml:space="preserve">    Note : Total number of Jeju Special Self-Governing Province </t>
  </si>
  <si>
    <t>주 : 1)  기타 : 용익물권(건, ㎡)</t>
  </si>
  <si>
    <t xml:space="preserve">       2)  2009년도 부터 보존재산을 행정재산에 포함 (「공유재산 및 물품관리법」개정)</t>
  </si>
  <si>
    <t xml:space="preserve">       4) 제주특별자치도 전체수치임</t>
  </si>
  <si>
    <t xml:space="preserve">    Note : 4) Total number of Jeju Special Self-Governing Province </t>
  </si>
  <si>
    <t xml:space="preserve">        ※ 공유재산 가격 평가 : 『공유재산 및 물품관리법』 제46조(가격 평가 등) 개정 ('10.6.8시행)</t>
  </si>
  <si>
    <t xml:space="preserve">   주 : 1) 재정자립도 = 자체수입(지방세+세외수입) / 일반회계 X 100</t>
  </si>
  <si>
    <t xml:space="preserve">         2) 재정자주도 = 자주재원(지방세+세외수입+지방교부세+조정교부금+재정보전금) / 일반회계 예산액 X 100</t>
  </si>
  <si>
    <t xml:space="preserve">         3) 기준재정수요충족도(재정력지수) = 기준재정수입액 / 기준재정수요액 X 100 ← 교부전기준</t>
  </si>
  <si>
    <t xml:space="preserve">         4) 제주특별자치도 전체수치임</t>
  </si>
  <si>
    <t xml:space="preserve">        * 2011년도 세목개편 : 취득세(취득세+등록세), 등록면허세(등록세+면허세), 재산세(재산세+도시계획세), 자동차세(주행세 포함), 지역자원시설세(지역개발세+공동시설세), 폐지세목(도축세)</t>
  </si>
  <si>
    <t>2 0 1 2</t>
  </si>
  <si>
    <t>2 0 1 3</t>
  </si>
  <si>
    <r>
      <rPr>
        <sz val="10"/>
        <rFont val="굴림"/>
        <family val="3"/>
      </rPr>
      <t>예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액</t>
    </r>
  </si>
  <si>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입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</si>
  <si>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</si>
  <si>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Budget</t>
  </si>
  <si>
    <t>Revenue</t>
  </si>
  <si>
    <t>Year</t>
  </si>
  <si>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반</t>
    </r>
  </si>
  <si>
    <r>
      <rPr>
        <sz val="10"/>
        <rFont val="굴림"/>
        <family val="3"/>
      </rPr>
      <t>특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</si>
  <si>
    <t>General accounts</t>
  </si>
  <si>
    <t>Special accounts</t>
  </si>
  <si>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출</t>
    </r>
  </si>
  <si>
    <r>
      <rPr>
        <sz val="10"/>
        <rFont val="굴림"/>
        <family val="3"/>
      </rPr>
      <t>잉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여</t>
    </r>
  </si>
  <si>
    <t>Expenditure</t>
  </si>
  <si>
    <t>Surplus</t>
  </si>
  <si>
    <r>
      <t>회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</si>
  <si>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t>예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</si>
  <si>
    <r>
      <t>세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입</t>
    </r>
  </si>
  <si>
    <r>
      <t>세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출</t>
    </r>
  </si>
  <si>
    <t>회계별</t>
  </si>
  <si>
    <t>Accounts</t>
  </si>
  <si>
    <t xml:space="preserve">Budget </t>
  </si>
  <si>
    <t>Account</t>
  </si>
  <si>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</si>
  <si>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행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산</t>
    </r>
  </si>
  <si>
    <t>Total</t>
  </si>
  <si>
    <t>Administrative property</t>
  </si>
  <si>
    <t>General  property</t>
  </si>
  <si>
    <r>
      <rPr>
        <sz val="10"/>
        <rFont val="돋움"/>
        <family val="3"/>
      </rPr>
      <t>종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</si>
  <si>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량</t>
    </r>
  </si>
  <si>
    <r>
      <rPr>
        <sz val="10"/>
        <rFont val="굴림"/>
        <family val="3"/>
      </rPr>
      <t>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</si>
  <si>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t>Kind</t>
  </si>
  <si>
    <t>근로장려금</t>
  </si>
  <si>
    <t>Earned Income Tax Credit</t>
  </si>
  <si>
    <t>자료 : 제주특별자치도 정책기획관실 국세청 『국세통계연보』</t>
  </si>
  <si>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입</t>
    </r>
  </si>
  <si>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입</t>
    </r>
  </si>
  <si>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입</t>
    </r>
  </si>
  <si>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입</t>
    </r>
  </si>
  <si>
    <r>
      <rPr>
        <sz val="10"/>
        <rFont val="굴림"/>
        <family val="3"/>
      </rPr>
      <t>징수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교부금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수입</t>
    </r>
  </si>
  <si>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입</t>
    </r>
  </si>
  <si>
    <t>Interest Revenue</t>
  </si>
  <si>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각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수입</t>
    </r>
  </si>
  <si>
    <t>Property disposal Revenue</t>
  </si>
  <si>
    <r>
      <rPr>
        <sz val="10"/>
        <rFont val="굴림"/>
        <family val="3"/>
      </rPr>
      <t>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금</t>
    </r>
  </si>
  <si>
    <t>Net Annual Carry-over</t>
  </si>
  <si>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금</t>
    </r>
  </si>
  <si>
    <t>Carry-over</t>
  </si>
  <si>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금</t>
    </r>
  </si>
  <si>
    <t>Transferred from</t>
  </si>
  <si>
    <r>
      <rPr>
        <sz val="10"/>
        <rFont val="굴림"/>
        <family val="3"/>
      </rPr>
      <t>융자금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수입</t>
    </r>
  </si>
  <si>
    <t>Loan collection capital</t>
  </si>
  <si>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담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금</t>
    </r>
  </si>
  <si>
    <t>Allotment</t>
  </si>
  <si>
    <r>
      <rPr>
        <sz val="10"/>
        <rFont val="굴림"/>
        <family val="3"/>
      </rPr>
      <t>잡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입</t>
    </r>
  </si>
  <si>
    <t>Misellaneous</t>
  </si>
  <si>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입</t>
    </r>
  </si>
  <si>
    <t>Revenue from previous year</t>
  </si>
  <si>
    <t>sub total</t>
  </si>
  <si>
    <t>Local share tax</t>
  </si>
  <si>
    <t>Subsidies</t>
  </si>
  <si>
    <t>Local borrowing</t>
  </si>
  <si>
    <t>2 0 1 2</t>
  </si>
  <si>
    <t>공공질서및안전</t>
  </si>
  <si>
    <t>597
-597</t>
  </si>
  <si>
    <t>1,530
-1,530</t>
  </si>
  <si>
    <t>4,169
-4,169</t>
  </si>
  <si>
    <t xml:space="preserve">       3)  2011년도 평가액은 지방재정법 제53조에 따른 회계기준으로 정하는 바에 따름</t>
  </si>
  <si>
    <r>
      <rPr>
        <sz val="10"/>
        <rFont val="굴림"/>
        <family val="3"/>
      </rPr>
      <t>토지</t>
    </r>
    <r>
      <rPr>
        <sz val="10"/>
        <rFont val="Arial"/>
        <family val="2"/>
      </rPr>
      <t>(</t>
    </r>
    <r>
      <rPr>
        <sz val="10"/>
        <rFont val="굴림"/>
        <family val="3"/>
      </rPr>
      <t>필지</t>
    </r>
    <r>
      <rPr>
        <sz val="10"/>
        <rFont val="Arial"/>
        <family val="2"/>
      </rPr>
      <t xml:space="preserve">/ </t>
    </r>
    <r>
      <rPr>
        <sz val="10"/>
        <rFont val="굴림"/>
        <family val="3"/>
      </rPr>
      <t>천</t>
    </r>
    <r>
      <rPr>
        <sz val="10"/>
        <rFont val="Arial"/>
        <family val="2"/>
      </rPr>
      <t>m²)</t>
    </r>
  </si>
  <si>
    <r>
      <rPr>
        <sz val="10"/>
        <rFont val="굴림"/>
        <family val="3"/>
      </rPr>
      <t>건물</t>
    </r>
    <r>
      <rPr>
        <sz val="10"/>
        <rFont val="Arial"/>
        <family val="2"/>
      </rPr>
      <t>(</t>
    </r>
    <r>
      <rPr>
        <sz val="10"/>
        <rFont val="굴림"/>
        <family val="3"/>
      </rPr>
      <t>동</t>
    </r>
    <r>
      <rPr>
        <sz val="10"/>
        <rFont val="Arial"/>
        <family val="2"/>
      </rPr>
      <t>/ m²)</t>
    </r>
  </si>
  <si>
    <r>
      <rPr>
        <sz val="10"/>
        <rFont val="굴림"/>
        <family val="3"/>
      </rPr>
      <t>기계기구</t>
    </r>
    <r>
      <rPr>
        <sz val="10"/>
        <rFont val="Arial"/>
        <family val="2"/>
      </rPr>
      <t>(</t>
    </r>
    <r>
      <rPr>
        <sz val="10"/>
        <rFont val="굴림"/>
        <family val="3"/>
      </rPr>
      <t>점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</si>
  <si>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점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</si>
  <si>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무체재산</t>
    </r>
    <r>
      <rPr>
        <sz val="10"/>
        <rFont val="Arial"/>
        <family val="2"/>
      </rPr>
      <t>(</t>
    </r>
    <r>
      <rPr>
        <sz val="10"/>
        <rFont val="굴림"/>
        <family val="3"/>
      </rPr>
      <t>점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</si>
  <si>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박</t>
    </r>
    <r>
      <rPr>
        <sz val="10"/>
        <rFont val="Arial"/>
        <family val="2"/>
      </rPr>
      <t>(</t>
    </r>
    <r>
      <rPr>
        <sz val="10"/>
        <rFont val="굴림"/>
        <family val="3"/>
      </rPr>
      <t>척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</si>
  <si>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유가증권</t>
    </r>
    <r>
      <rPr>
        <sz val="10"/>
        <rFont val="Arial"/>
        <family val="2"/>
      </rPr>
      <t>(</t>
    </r>
    <r>
      <rPr>
        <sz val="10"/>
        <rFont val="굴림"/>
        <family val="3"/>
      </rPr>
      <t>천주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</si>
  <si>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입목</t>
    </r>
    <r>
      <rPr>
        <sz val="10"/>
        <rFont val="Arial"/>
        <family val="2"/>
      </rPr>
      <t>.</t>
    </r>
    <r>
      <rPr>
        <sz val="10"/>
        <rFont val="굴림"/>
        <family val="3"/>
      </rPr>
      <t>죽㈜</t>
    </r>
  </si>
  <si>
    <t>2 0 1 3</t>
  </si>
  <si>
    <t>2 0 1 4</t>
  </si>
  <si>
    <t xml:space="preserve">  주 : 1)  반올림 차이로 합계 수치가 일치하지 않을수 있음</t>
  </si>
  <si>
    <t xml:space="preserve">       2)  제주특별자치도 전체수치임</t>
  </si>
  <si>
    <t xml:space="preserve">Note : 2) Total number of Jeju Special Self-Governing Province </t>
  </si>
  <si>
    <t>2 0 1 4</t>
  </si>
  <si>
    <t>자료 : 제주특별자치도 총무과, 세정담당관</t>
  </si>
  <si>
    <t>Source : Jeju Special Self-Governing Province General Service Division, Director of Tax Administration</t>
  </si>
  <si>
    <t>합  계
Total</t>
  </si>
  <si>
    <t>지방세
Local tax</t>
  </si>
  <si>
    <t>세  외  수  입  Non-tax revenues</t>
  </si>
  <si>
    <t>지방교부세 local share tax</t>
  </si>
  <si>
    <t>조정
교부금Control grants
(구)</t>
  </si>
  <si>
    <t>재정
보전금
Control grants
(시군)</t>
  </si>
  <si>
    <t>보조금Subsidies</t>
  </si>
  <si>
    <t>지방채 Local borrowing</t>
  </si>
  <si>
    <t>경 상 적 세 외 수 입
Current non-tax revenues</t>
  </si>
  <si>
    <t>임 시 적 세 외 수 입
Temporary non-tax revenues</t>
  </si>
  <si>
    <t>재산
임대
수입 Property rents</t>
  </si>
  <si>
    <t>사용료
수입
rents</t>
  </si>
  <si>
    <t>수수료
수입
fees</t>
  </si>
  <si>
    <t>사업
수입Business product</t>
  </si>
  <si>
    <t>징수교부금수입
Collection grants</t>
  </si>
  <si>
    <t>이자
수입 Interest</t>
  </si>
  <si>
    <t>재산
매각
수입 Property disposal</t>
  </si>
  <si>
    <t>부담금Allotment</t>
  </si>
  <si>
    <t>기타수입Miscellaneous</t>
  </si>
  <si>
    <t>지난년도수입Revenue from previous year</t>
  </si>
  <si>
    <t>2014년</t>
  </si>
  <si>
    <t>연별</t>
  </si>
  <si>
    <t>보전수입 등 및 내부거래
Conservation revenues and Internal transaction</t>
  </si>
  <si>
    <t>보전수입 등
Conservation revenues</t>
  </si>
  <si>
    <t>내부거래
Internal transaction</t>
  </si>
  <si>
    <t>잉여금 net surplus</t>
  </si>
  <si>
    <t>전년도 이월금Carry over</t>
  </si>
  <si>
    <t>융자금원금수입Loan collection</t>
  </si>
  <si>
    <t>전입금 Transferred from</t>
  </si>
  <si>
    <t>예탁금 및 예수금Contribution</t>
  </si>
  <si>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</si>
  <si>
    <r>
      <rPr>
        <sz val="10"/>
        <rFont val="굴림"/>
        <family val="3"/>
      </rPr>
      <t>세외수입</t>
    </r>
    <r>
      <rPr>
        <sz val="10"/>
        <rFont val="Arial"/>
        <family val="2"/>
      </rPr>
      <t>(</t>
    </r>
    <r>
      <rPr>
        <sz val="10"/>
        <rFont val="굴림"/>
        <family val="3"/>
      </rPr>
      <t>소계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</si>
  <si>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        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</si>
  <si>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세</t>
    </r>
  </si>
  <si>
    <r>
      <t xml:space="preserve">        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금</t>
    </r>
  </si>
  <si>
    <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채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</si>
  <si>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r>
      <rPr>
        <sz val="10"/>
        <rFont val="굴림"/>
        <family val="3"/>
      </rPr>
      <t>예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액</t>
    </r>
    <r>
      <rPr>
        <sz val="10"/>
        <rFont val="Arial"/>
        <family val="2"/>
      </rPr>
      <t xml:space="preserve">           Budget</t>
    </r>
  </si>
  <si>
    <r>
      <rPr>
        <sz val="10"/>
        <rFont val="굴림"/>
        <family val="3"/>
      </rPr>
      <t>결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           Settlement</t>
    </r>
  </si>
  <si>
    <r>
      <rPr>
        <sz val="10"/>
        <rFont val="굴림"/>
        <family val="3"/>
      </rPr>
      <t>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</si>
  <si>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</si>
  <si>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금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액</t>
    </r>
  </si>
  <si>
    <r>
      <rPr>
        <sz val="10"/>
        <rFont val="굴림"/>
        <family val="3"/>
      </rPr>
      <t>구성비</t>
    </r>
  </si>
  <si>
    <r>
      <rPr>
        <sz val="10"/>
        <rFont val="굴림"/>
        <family val="3"/>
      </rPr>
      <t>결산비율</t>
    </r>
    <r>
      <rPr>
        <sz val="10"/>
        <rFont val="Arial"/>
        <family val="2"/>
      </rPr>
      <t>(%)</t>
    </r>
  </si>
  <si>
    <t>Year</t>
  </si>
  <si>
    <t>Amount</t>
  </si>
  <si>
    <t>(%)</t>
  </si>
  <si>
    <t>Budget /</t>
  </si>
  <si>
    <r>
      <rPr>
        <sz val="10"/>
        <rFont val="돋움"/>
        <family val="3"/>
      </rPr>
      <t>과목별</t>
    </r>
  </si>
  <si>
    <r>
      <rPr>
        <sz val="10"/>
        <rFont val="굴림"/>
        <family val="3"/>
      </rPr>
      <t>도</t>
    </r>
  </si>
  <si>
    <r>
      <rPr>
        <sz val="10"/>
        <rFont val="굴림"/>
        <family val="3"/>
      </rPr>
      <t>시</t>
    </r>
  </si>
  <si>
    <t>Percent</t>
  </si>
  <si>
    <t>Settlement</t>
  </si>
  <si>
    <t>Classification</t>
  </si>
  <si>
    <t>Do</t>
  </si>
  <si>
    <t>Si</t>
  </si>
  <si>
    <t>distribution</t>
  </si>
  <si>
    <t>ratio</t>
  </si>
  <si>
    <t>2 0 1 3</t>
  </si>
  <si>
    <t>2 0 1 4</t>
  </si>
  <si>
    <r>
      <rPr>
        <sz val="10"/>
        <rFont val="굴림"/>
        <family val="3"/>
      </rPr>
      <t>일반공공행정</t>
    </r>
  </si>
  <si>
    <t>General public  Administration</t>
  </si>
  <si>
    <r>
      <rPr>
        <sz val="10"/>
        <rFont val="굴림"/>
        <family val="3"/>
      </rPr>
      <t>공공질서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안전</t>
    </r>
  </si>
  <si>
    <t>Public Order Safety</t>
  </si>
  <si>
    <r>
      <rPr>
        <sz val="10"/>
        <rFont val="굴림"/>
        <family val="3"/>
      </rPr>
      <t>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육</t>
    </r>
  </si>
  <si>
    <t>Education</t>
  </si>
  <si>
    <r>
      <rPr>
        <sz val="10"/>
        <rFont val="굴림"/>
        <family val="3"/>
      </rPr>
      <t>문화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관광</t>
    </r>
  </si>
  <si>
    <t>Culture Tourism</t>
  </si>
  <si>
    <r>
      <rPr>
        <sz val="10"/>
        <rFont val="굴림"/>
        <family val="3"/>
      </rPr>
      <t>환경보호</t>
    </r>
  </si>
  <si>
    <t>Protection of  Environment</t>
  </si>
  <si>
    <r>
      <rPr>
        <sz val="10"/>
        <rFont val="굴림"/>
        <family val="3"/>
      </rPr>
      <t>사회복지</t>
    </r>
  </si>
  <si>
    <t>Social  Welfare</t>
  </si>
  <si>
    <r>
      <rPr>
        <sz val="10"/>
        <rFont val="굴림"/>
        <family val="3"/>
      </rPr>
      <t>보건</t>
    </r>
  </si>
  <si>
    <t>Health</t>
  </si>
  <si>
    <r>
      <rPr>
        <sz val="10"/>
        <rFont val="굴림"/>
        <family val="3"/>
      </rPr>
      <t>농림해양수산</t>
    </r>
  </si>
  <si>
    <t>Agirculture, Forestry Ocean, Marine</t>
  </si>
  <si>
    <r>
      <rPr>
        <sz val="10"/>
        <rFont val="굴림"/>
        <family val="3"/>
      </rPr>
      <t>산업</t>
    </r>
    <r>
      <rPr>
        <sz val="10"/>
        <rFont val="Arial"/>
        <family val="2"/>
      </rPr>
      <t>,</t>
    </r>
    <r>
      <rPr>
        <sz val="10"/>
        <rFont val="굴림"/>
        <family val="3"/>
      </rPr>
      <t>중소기업</t>
    </r>
  </si>
  <si>
    <t>Industry, Small and medium enterprises</t>
  </si>
  <si>
    <r>
      <rPr>
        <sz val="10"/>
        <rFont val="굴림"/>
        <family val="3"/>
      </rPr>
      <t>수송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교통</t>
    </r>
  </si>
  <si>
    <t>Transportation  Traffic</t>
  </si>
  <si>
    <r>
      <rPr>
        <sz val="10"/>
        <rFont val="굴림"/>
        <family val="3"/>
      </rPr>
      <t>국토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지역개발</t>
    </r>
  </si>
  <si>
    <t>Country, Region  Development</t>
  </si>
  <si>
    <r>
      <rPr>
        <sz val="10"/>
        <rFont val="굴림"/>
        <family val="3"/>
      </rPr>
      <t>과학기술</t>
    </r>
  </si>
  <si>
    <t>Science Technology</t>
  </si>
  <si>
    <r>
      <rPr>
        <sz val="10"/>
        <rFont val="굴림"/>
        <family val="3"/>
      </rPr>
      <t>예비비</t>
    </r>
  </si>
  <si>
    <t>Contingency</t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</si>
  <si>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타</t>
    </r>
  </si>
  <si>
    <t>Other</t>
  </si>
  <si>
    <r>
      <rPr>
        <sz val="10"/>
        <rFont val="돋움"/>
        <family val="3"/>
      </rPr>
      <t>세입별</t>
    </r>
  </si>
  <si>
    <r>
      <rPr>
        <sz val="10"/>
        <rFont val="돋움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Grand total</t>
    </r>
  </si>
  <si>
    <r>
      <rPr>
        <sz val="10"/>
        <rFont val="굴림"/>
        <family val="3"/>
      </rPr>
      <t>공기업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특별회계
</t>
    </r>
    <r>
      <rPr>
        <sz val="10"/>
        <rFont val="Arial"/>
        <family val="2"/>
      </rPr>
      <t>Special accounts of public enterprises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</si>
  <si>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Other special accounts</t>
    </r>
  </si>
  <si>
    <r>
      <rPr>
        <sz val="10"/>
        <rFont val="돋움"/>
        <family val="3"/>
      </rPr>
      <t>세출별</t>
    </r>
  </si>
  <si>
    <r>
      <rPr>
        <sz val="10"/>
        <rFont val="굴림"/>
        <family val="3"/>
      </rPr>
      <t xml:space="preserve">상수도
</t>
    </r>
    <r>
      <rPr>
        <sz val="10"/>
        <rFont val="Arial"/>
        <family val="2"/>
      </rPr>
      <t>Waterwork</t>
    </r>
  </si>
  <si>
    <r>
      <rPr>
        <sz val="10"/>
        <rFont val="굴림"/>
        <family val="3"/>
      </rPr>
      <t xml:space="preserve">하수도
</t>
    </r>
    <r>
      <rPr>
        <sz val="10"/>
        <rFont val="Arial"/>
        <family val="2"/>
      </rPr>
      <t>Sewerage</t>
    </r>
  </si>
  <si>
    <r>
      <rPr>
        <sz val="10"/>
        <rFont val="굴림"/>
        <family val="3"/>
      </rPr>
      <t xml:space="preserve">지역개발
기금
</t>
    </r>
  </si>
  <si>
    <r>
      <rPr>
        <sz val="10"/>
        <rFont val="굴림"/>
        <family val="3"/>
      </rPr>
      <t>제주도개발사업</t>
    </r>
  </si>
  <si>
    <r>
      <rPr>
        <sz val="10"/>
        <rFont val="굴림"/>
        <family val="3"/>
      </rPr>
      <t>의료급여기금운영</t>
    </r>
  </si>
  <si>
    <r>
      <rPr>
        <sz val="10"/>
        <rFont val="굴림"/>
        <family val="3"/>
      </rPr>
      <t>하수도사업</t>
    </r>
  </si>
  <si>
    <r>
      <rPr>
        <sz val="10"/>
        <rFont val="굴림"/>
        <family val="3"/>
      </rPr>
      <t>주민소득지원및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생활안정기금</t>
    </r>
  </si>
  <si>
    <r>
      <rPr>
        <sz val="10"/>
        <rFont val="굴림"/>
        <family val="3"/>
      </rPr>
      <t>도시개발사업</t>
    </r>
  </si>
  <si>
    <r>
      <rPr>
        <sz val="10"/>
        <rFont val="굴림"/>
        <family val="3"/>
      </rPr>
      <t>장기미집행도시
계획시설대지보상
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기반시설</t>
    </r>
  </si>
  <si>
    <r>
      <rPr>
        <sz val="10"/>
        <rFont val="굴림"/>
        <family val="3"/>
      </rPr>
      <t>주택사업</t>
    </r>
  </si>
  <si>
    <r>
      <rPr>
        <sz val="10"/>
        <rFont val="굴림"/>
        <family val="3"/>
      </rPr>
      <t>발전소주변지역
지원사업</t>
    </r>
  </si>
  <si>
    <r>
      <rPr>
        <sz val="10"/>
        <rFont val="굴림"/>
        <family val="3"/>
      </rPr>
      <t>농공단지조성사업</t>
    </r>
  </si>
  <si>
    <r>
      <rPr>
        <sz val="10"/>
        <rFont val="굴림"/>
        <family val="3"/>
      </rPr>
      <t>주차장사업</t>
    </r>
  </si>
  <si>
    <r>
      <rPr>
        <sz val="10"/>
        <rFont val="굴림"/>
        <family val="3"/>
      </rPr>
      <t>공영버스사업</t>
    </r>
  </si>
  <si>
    <r>
      <rPr>
        <sz val="10"/>
        <rFont val="굴림"/>
        <family val="3"/>
      </rPr>
      <t>토지</t>
    </r>
  </si>
  <si>
    <r>
      <rPr>
        <sz val="10"/>
        <rFont val="굴림"/>
        <family val="3"/>
      </rPr>
      <t>지하수관리</t>
    </r>
  </si>
  <si>
    <r>
      <rPr>
        <sz val="10"/>
        <rFont val="굴림"/>
        <family val="3"/>
      </rPr>
      <t>농업경영자금</t>
    </r>
  </si>
  <si>
    <t>제주특별자치도립공원관리</t>
  </si>
  <si>
    <t>지역균형발전</t>
  </si>
  <si>
    <r>
      <rPr>
        <b/>
        <sz val="10"/>
        <rFont val="돋움"/>
        <family val="3"/>
      </rPr>
      <t>세</t>
    </r>
    <r>
      <rPr>
        <b/>
        <sz val="10"/>
        <rFont val="Arial"/>
        <family val="2"/>
      </rPr>
      <t xml:space="preserve">              </t>
    </r>
    <r>
      <rPr>
        <b/>
        <sz val="10"/>
        <rFont val="돋움"/>
        <family val="3"/>
      </rPr>
      <t>입</t>
    </r>
  </si>
  <si>
    <t>사업수입</t>
  </si>
  <si>
    <t>사업외수입</t>
  </si>
  <si>
    <t>이월금</t>
  </si>
  <si>
    <t>투자자산수입</t>
  </si>
  <si>
    <t>고정부채수입</t>
  </si>
  <si>
    <t>특별이익</t>
  </si>
  <si>
    <r>
      <rPr>
        <sz val="10"/>
        <rFont val="돋움"/>
        <family val="3"/>
      </rPr>
      <t>자본잉여금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수입</t>
    </r>
  </si>
  <si>
    <r>
      <rPr>
        <sz val="10"/>
        <rFont val="돋움"/>
        <family val="3"/>
      </rPr>
      <t>기타미수금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기타</t>
    </r>
  </si>
  <si>
    <t>세외수입</t>
  </si>
  <si>
    <t>보조금</t>
  </si>
  <si>
    <r>
      <rPr>
        <sz val="10"/>
        <rFont val="돋움"/>
        <family val="3"/>
      </rPr>
      <t>지방채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예치금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회수</t>
    </r>
  </si>
  <si>
    <t>보전수입등및내부거래</t>
  </si>
  <si>
    <r>
      <rPr>
        <sz val="10"/>
        <rFont val="굴림"/>
        <family val="3"/>
      </rPr>
      <t>장기미집행도시
계획시설대지보상
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기반시설</t>
    </r>
  </si>
  <si>
    <r>
      <rPr>
        <sz val="10"/>
        <rFont val="굴림"/>
        <family val="3"/>
      </rPr>
      <t>발전소주변지역지원사업</t>
    </r>
  </si>
  <si>
    <t>제주특별자치도립공원관리</t>
  </si>
  <si>
    <t>지역균형발전</t>
  </si>
  <si>
    <t>기타</t>
  </si>
  <si>
    <t>교육</t>
  </si>
  <si>
    <t>예비비</t>
  </si>
  <si>
    <t xml:space="preserve">지역개발기금
</t>
  </si>
  <si>
    <t>공 기 업 특 별 회 계</t>
  </si>
  <si>
    <t>Special Accounts of Public Enterprises</t>
  </si>
  <si>
    <t>기타회계</t>
  </si>
  <si>
    <t>Other Accounts</t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</si>
  <si>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</si>
  <si>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예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①</t>
    </r>
  </si>
  <si>
    <r>
      <rPr>
        <sz val="10"/>
        <rFont val="굴림"/>
        <family val="3"/>
      </rPr>
      <t>징수결정액</t>
    </r>
  </si>
  <si>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②</t>
    </r>
  </si>
  <si>
    <r>
      <rPr>
        <sz val="10"/>
        <rFont val="굴림"/>
        <family val="3"/>
      </rPr>
      <t>불납결손액</t>
    </r>
  </si>
  <si>
    <r>
      <rPr>
        <sz val="10"/>
        <rFont val="굴림"/>
        <family val="3"/>
      </rPr>
      <t>미수납액</t>
    </r>
  </si>
  <si>
    <r>
      <rPr>
        <sz val="10"/>
        <rFont val="굴림"/>
        <family val="3"/>
      </rPr>
      <t>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감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②</t>
    </r>
    <r>
      <rPr>
        <sz val="10"/>
        <rFont val="Arial"/>
        <family val="2"/>
      </rPr>
      <t>-</t>
    </r>
    <r>
      <rPr>
        <sz val="10"/>
        <rFont val="굴림"/>
        <family val="3"/>
      </rPr>
      <t>①</t>
    </r>
    <r>
      <rPr>
        <sz val="10"/>
        <rFont val="Arial"/>
        <family val="2"/>
      </rPr>
      <t>)</t>
    </r>
  </si>
  <si>
    <t>Estimated amount</t>
  </si>
  <si>
    <t>Amount</t>
  </si>
  <si>
    <t xml:space="preserve">Amount </t>
  </si>
  <si>
    <t>Increase or</t>
  </si>
  <si>
    <r>
      <rPr>
        <sz val="10"/>
        <rFont val="돋움"/>
        <family val="3"/>
      </rPr>
      <t>과목별</t>
    </r>
  </si>
  <si>
    <t>Budget</t>
  </si>
  <si>
    <t>of collection</t>
  </si>
  <si>
    <t>received</t>
  </si>
  <si>
    <t>Deficit</t>
  </si>
  <si>
    <t>unpaid</t>
  </si>
  <si>
    <t>decrease</t>
  </si>
  <si>
    <r>
      <rPr>
        <sz val="10"/>
        <rFont val="굴림"/>
        <family val="3"/>
      </rPr>
      <t>지방교육재정교부금</t>
    </r>
  </si>
  <si>
    <r>
      <rPr>
        <sz val="10"/>
        <rFont val="굴림"/>
        <family val="3"/>
      </rPr>
      <t>국고보조금</t>
    </r>
  </si>
  <si>
    <r>
      <rPr>
        <sz val="10"/>
        <rFont val="굴림"/>
        <family val="3"/>
      </rPr>
      <t>법정이전수입</t>
    </r>
  </si>
  <si>
    <r>
      <rPr>
        <sz val="10"/>
        <rFont val="굴림"/>
        <family val="3"/>
      </rPr>
      <t>비법정이전수입</t>
    </r>
  </si>
  <si>
    <r>
      <rPr>
        <sz val="10"/>
        <rFont val="굴림"/>
        <family val="3"/>
      </rPr>
      <t>민간이전수입</t>
    </r>
  </si>
  <si>
    <t>자치단체간이전수입</t>
  </si>
  <si>
    <r>
      <rPr>
        <sz val="10"/>
        <rFont val="굴림"/>
        <family val="3"/>
      </rPr>
      <t>기본적교육수입</t>
    </r>
  </si>
  <si>
    <r>
      <rPr>
        <sz val="10"/>
        <rFont val="굴림"/>
        <family val="3"/>
      </rPr>
      <t>선택적교육수입</t>
    </r>
  </si>
  <si>
    <r>
      <rPr>
        <sz val="10"/>
        <rFont val="굴림"/>
        <family val="3"/>
      </rPr>
      <t>사용료및수수료수입</t>
    </r>
  </si>
  <si>
    <r>
      <rPr>
        <sz val="10"/>
        <rFont val="굴림"/>
        <family val="3"/>
      </rPr>
      <t>자산임대수입</t>
    </r>
  </si>
  <si>
    <r>
      <rPr>
        <sz val="10"/>
        <rFont val="굴림"/>
        <family val="3"/>
      </rPr>
      <t>자산매각대</t>
    </r>
  </si>
  <si>
    <r>
      <rPr>
        <sz val="10"/>
        <rFont val="굴림"/>
        <family val="3"/>
      </rPr>
      <t>이자수입</t>
    </r>
  </si>
  <si>
    <r>
      <rPr>
        <sz val="10"/>
        <rFont val="굴림"/>
        <family val="3"/>
      </rPr>
      <t>제재금수입</t>
    </r>
  </si>
  <si>
    <r>
      <rPr>
        <sz val="10"/>
        <rFont val="굴림"/>
        <family val="3"/>
      </rPr>
      <t>기타수입</t>
    </r>
  </si>
  <si>
    <r>
      <rPr>
        <sz val="10"/>
        <rFont val="굴림"/>
        <family val="3"/>
      </rPr>
      <t>과년도수입</t>
    </r>
  </si>
  <si>
    <r>
      <rPr>
        <sz val="10"/>
        <rFont val="굴림"/>
        <family val="3"/>
      </rPr>
      <t>순세계잉여금</t>
    </r>
  </si>
  <si>
    <r>
      <rPr>
        <sz val="10"/>
        <rFont val="굴림"/>
        <family val="3"/>
      </rPr>
      <t>보조금사용잔액</t>
    </r>
  </si>
  <si>
    <r>
      <rPr>
        <sz val="10"/>
        <rFont val="굴림"/>
        <family val="3"/>
      </rPr>
      <t>이월금</t>
    </r>
  </si>
  <si>
    <r>
      <rPr>
        <sz val="10"/>
        <rFont val="굴림"/>
        <family val="3"/>
      </rPr>
      <t>예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①</t>
    </r>
  </si>
  <si>
    <r>
      <rPr>
        <sz val="10"/>
        <rFont val="굴림"/>
        <family val="3"/>
      </rPr>
      <t>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②</t>
    </r>
  </si>
  <si>
    <r>
      <rPr>
        <sz val="10"/>
        <rFont val="굴림"/>
        <family val="3"/>
      </rPr>
      <t>예산현액</t>
    </r>
  </si>
  <si>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</si>
  <si>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r>
      <rPr>
        <sz val="10"/>
        <rFont val="굴림"/>
        <family val="3"/>
      </rPr>
      <t>다음년도이월액</t>
    </r>
  </si>
  <si>
    <r>
      <rPr>
        <sz val="10"/>
        <rFont val="굴림"/>
        <family val="3"/>
      </rPr>
      <t>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</si>
  <si>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t>Change in budget amount after budget finalizations</t>
  </si>
  <si>
    <r>
      <rPr>
        <sz val="10"/>
        <rFont val="굴림"/>
        <family val="3"/>
      </rPr>
      <t>①</t>
    </r>
    <r>
      <rPr>
        <sz val="10"/>
        <rFont val="Arial"/>
        <family val="2"/>
      </rPr>
      <t xml:space="preserve"> + </t>
    </r>
    <r>
      <rPr>
        <sz val="10"/>
        <rFont val="굴림"/>
        <family val="3"/>
      </rPr>
      <t>②</t>
    </r>
  </si>
  <si>
    <r>
      <rPr>
        <sz val="10"/>
        <rFont val="굴림"/>
        <family val="3"/>
      </rPr>
      <t>전년도이월액</t>
    </r>
  </si>
  <si>
    <r>
      <rPr>
        <sz val="10"/>
        <rFont val="굴림"/>
        <family val="3"/>
      </rPr>
      <t>예비비지출결정액</t>
    </r>
  </si>
  <si>
    <r>
      <rPr>
        <sz val="10"/>
        <rFont val="굴림"/>
        <family val="3"/>
      </rPr>
      <t>전용액</t>
    </r>
  </si>
  <si>
    <r>
      <rPr>
        <sz val="10"/>
        <rFont val="굴림"/>
        <family val="3"/>
      </rPr>
      <t>이용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이체</t>
    </r>
  </si>
  <si>
    <r>
      <rPr>
        <sz val="10"/>
        <rFont val="돋움"/>
        <family val="3"/>
      </rPr>
      <t>과목별</t>
    </r>
  </si>
  <si>
    <t>Carry-over from</t>
  </si>
  <si>
    <t>Estimated amount</t>
  </si>
  <si>
    <t>Use and</t>
  </si>
  <si>
    <t>Budget</t>
  </si>
  <si>
    <t>Carry-over to</t>
  </si>
  <si>
    <t>previous year</t>
  </si>
  <si>
    <t>of emergency fund</t>
  </si>
  <si>
    <t>Transfer</t>
  </si>
  <si>
    <t>amount</t>
  </si>
  <si>
    <t>Expenditure</t>
  </si>
  <si>
    <t>next year</t>
  </si>
  <si>
    <t>Unused</t>
  </si>
  <si>
    <t>93
-93</t>
  </si>
  <si>
    <t>600
-600</t>
  </si>
  <si>
    <t>540
-540</t>
  </si>
  <si>
    <t>2 0 1 4</t>
  </si>
  <si>
    <r>
      <rPr>
        <sz val="10"/>
        <rFont val="굴림"/>
        <family val="3"/>
      </rPr>
      <t>인적자원운용</t>
    </r>
  </si>
  <si>
    <r>
      <rPr>
        <sz val="10"/>
        <rFont val="굴림"/>
        <family val="3"/>
      </rPr>
      <t>교수</t>
    </r>
    <r>
      <rPr>
        <sz val="10"/>
        <rFont val="Arial"/>
        <family val="2"/>
      </rPr>
      <t>-</t>
    </r>
    <r>
      <rPr>
        <sz val="10"/>
        <rFont val="굴림"/>
        <family val="3"/>
      </rPr>
      <t>학습활동지원</t>
    </r>
  </si>
  <si>
    <r>
      <rPr>
        <sz val="10"/>
        <rFont val="굴림"/>
        <family val="3"/>
      </rPr>
      <t>교육복지지원</t>
    </r>
  </si>
  <si>
    <r>
      <rPr>
        <sz val="10"/>
        <rFont val="굴림"/>
        <family val="3"/>
      </rPr>
      <t>보건</t>
    </r>
    <r>
      <rPr>
        <sz val="10"/>
        <rFont val="Arial"/>
        <family val="2"/>
      </rPr>
      <t>/</t>
    </r>
    <r>
      <rPr>
        <sz val="10"/>
        <rFont val="굴림"/>
        <family val="3"/>
      </rPr>
      <t>급식</t>
    </r>
    <r>
      <rPr>
        <sz val="10"/>
        <rFont val="Arial"/>
        <family val="2"/>
      </rPr>
      <t>/</t>
    </r>
    <r>
      <rPr>
        <sz val="10"/>
        <rFont val="굴림"/>
        <family val="3"/>
      </rPr>
      <t>체육활동</t>
    </r>
  </si>
  <si>
    <r>
      <rPr>
        <sz val="10"/>
        <rFont val="굴림"/>
        <family val="3"/>
      </rPr>
      <t>학교재정지원관리</t>
    </r>
  </si>
  <si>
    <r>
      <rPr>
        <sz val="10"/>
        <rFont val="굴림"/>
        <family val="3"/>
      </rPr>
      <t>학교교육여건개선시설</t>
    </r>
  </si>
  <si>
    <r>
      <rPr>
        <sz val="10"/>
        <rFont val="굴림"/>
        <family val="3"/>
      </rPr>
      <t>평생교육</t>
    </r>
  </si>
  <si>
    <r>
      <rPr>
        <sz val="10"/>
        <rFont val="굴림"/>
        <family val="3"/>
      </rPr>
      <t>직업교육</t>
    </r>
  </si>
  <si>
    <r>
      <rPr>
        <sz val="10"/>
        <rFont val="굴림"/>
        <family val="3"/>
      </rPr>
      <t>교육행정일반</t>
    </r>
  </si>
  <si>
    <r>
      <rPr>
        <sz val="10"/>
        <rFont val="굴림"/>
        <family val="3"/>
      </rPr>
      <t>기관운영관리</t>
    </r>
  </si>
  <si>
    <r>
      <rPr>
        <sz val="10"/>
        <rFont val="굴림"/>
        <family val="3"/>
      </rPr>
      <t>지방채상환및리스료</t>
    </r>
  </si>
  <si>
    <r>
      <rPr>
        <sz val="10"/>
        <rFont val="굴림"/>
        <family val="3"/>
      </rPr>
      <t>예비비및기타</t>
    </r>
  </si>
  <si>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2)</t>
    </r>
  </si>
  <si>
    <t>Reserved property</t>
  </si>
  <si>
    <t>(131,069)</t>
  </si>
  <si>
    <t>(94,247)</t>
  </si>
  <si>
    <t>(36,822)</t>
  </si>
  <si>
    <t>(1,254,306)</t>
  </si>
  <si>
    <t>Machinery(Pieces)</t>
  </si>
  <si>
    <t>Standing tree &amp; bamboo(Trees)</t>
  </si>
  <si>
    <r>
      <rPr>
        <sz val="10"/>
        <rFont val="굴림"/>
        <family val="3"/>
      </rPr>
      <t>기타</t>
    </r>
    <r>
      <rPr>
        <vertAlign val="superscript"/>
        <sz val="10"/>
        <rFont val="Arial"/>
        <family val="2"/>
      </rPr>
      <t xml:space="preserve"> 1)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</si>
  <si>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t>(6,408.12)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</si>
</sst>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#,##0_ "/>
    <numFmt numFmtId="179" formatCode="0_);[Red]\(0\)"/>
    <numFmt numFmtId="180" formatCode="#,##0;;\-;"/>
    <numFmt numFmtId="181" formatCode="#,##0.00;;\-;"/>
    <numFmt numFmtId="182" formatCode="#,##0\ \ \ \ \ \ ;;\-\ \ \ \ \ \ \ \ \ \ \ \ ;"/>
    <numFmt numFmtId="183" formatCode="#,##0\ \ \ \ \ \ ;\-#,##0\ \ \ \ \ \ ;\ \-\ \ \ \ \ \ \ \ \ \ \ ;"/>
    <numFmt numFmtId="184" formatCode="\(#,##0\);;\-;"/>
    <numFmt numFmtId="185" formatCode="#,##0;\-#,##0;\-;"/>
    <numFmt numFmtId="186" formatCode="#,##0,;\-#,##0,;\-;"/>
    <numFmt numFmtId="187" formatCode="#,##0\ \ \ \ \ ;\-#,##0\ \ \ \ \ ;\-\ \ ;"/>
    <numFmt numFmtId="188" formatCode="_ * #,##0_ ;_ * \-#,##0_ ;_ * &quot;-&quot;_ ;_ @_ "/>
    <numFmt numFmtId="189" formatCode="_ * #,##0.00_ ;_ * \-#,##0.00_ ;_ * &quot;-&quot;??_ ;_ @_ "/>
    <numFmt numFmtId="190" formatCode="_ * #,##0.00_ ;_ * \-#,##0.00_ ;_ * &quot;-&quot;_ ;_ @_ "/>
    <numFmt numFmtId="191" formatCode="&quot;₩&quot;#,##0;&quot;₩&quot;&quot;₩&quot;\-#,##0"/>
    <numFmt numFmtId="192" formatCode="&quot;₩&quot;#,##0.00;&quot;₩&quot;\-#,##0.00"/>
    <numFmt numFmtId="193" formatCode="&quot;R$&quot;#,##0.00;&quot;R$&quot;\-#,##0.00"/>
    <numFmt numFmtId="194" formatCode="#,##0.0_ "/>
    <numFmt numFmtId="195" formatCode="\-"/>
    <numFmt numFmtId="196" formatCode="0_ "/>
    <numFmt numFmtId="197" formatCode="#\ ###\ ###\ ##0;;\-;"/>
    <numFmt numFmtId="198" formatCode="#\ ###\ ##0;;\-;"/>
    <numFmt numFmtId="199" formatCode="#\ ###\ ##0\ ;;\ \-;"/>
    <numFmt numFmtId="200" formatCode="_-* #,##0.0_-;\-* #,##0.0_-;_-* &quot;-&quot;_-;_-@_-"/>
  </numFmts>
  <fonts count="67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8"/>
      <name val="굴림"/>
      <family val="3"/>
    </font>
    <font>
      <b/>
      <sz val="18"/>
      <name val="Arial"/>
      <family val="2"/>
    </font>
    <font>
      <sz val="10"/>
      <name val="Arial"/>
      <family val="2"/>
    </font>
    <font>
      <b/>
      <sz val="18"/>
      <name val="돋움"/>
      <family val="3"/>
    </font>
    <font>
      <sz val="10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vertAlign val="superscript"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굴림"/>
      <family val="3"/>
    </font>
    <font>
      <b/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b/>
      <sz val="12"/>
      <name val="Arial"/>
      <family val="2"/>
    </font>
    <font>
      <sz val="14"/>
      <name val="뼻뮝"/>
      <family val="3"/>
    </font>
    <font>
      <sz val="10"/>
      <name val="굴림체"/>
      <family val="3"/>
    </font>
    <font>
      <sz val="10"/>
      <name val="명조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1"/>
      <name val="Helv"/>
      <family val="2"/>
    </font>
    <font>
      <b/>
      <sz val="18"/>
      <name val="한양신명조,한컴돋움"/>
      <family val="3"/>
    </font>
    <font>
      <sz val="10"/>
      <name val="한양신명조,한컴돋움"/>
      <family val="3"/>
    </font>
    <font>
      <b/>
      <sz val="15"/>
      <name val="Arial"/>
      <family val="2"/>
    </font>
    <font>
      <b/>
      <sz val="15"/>
      <name val="굴림"/>
      <family val="3"/>
    </font>
    <font>
      <b/>
      <vertAlign val="superscript"/>
      <sz val="15"/>
      <name val="Arial"/>
      <family val="2"/>
    </font>
    <font>
      <sz val="18"/>
      <name val="Arial"/>
      <family val="2"/>
    </font>
    <font>
      <b/>
      <sz val="18"/>
      <color indexed="8"/>
      <name val="HY중고딕"/>
      <family val="1"/>
    </font>
    <font>
      <b/>
      <sz val="18"/>
      <color indexed="8"/>
      <name val="Arial"/>
      <family val="2"/>
    </font>
    <font>
      <sz val="10"/>
      <color indexed="8"/>
      <name val="HY중고딕"/>
      <family val="1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9"/>
      <name val="돋움"/>
      <family val="3"/>
    </font>
    <font>
      <sz val="9"/>
      <name val="굴림"/>
      <family val="3"/>
    </font>
    <font>
      <b/>
      <sz val="16"/>
      <name val="돋움"/>
      <family val="3"/>
    </font>
    <font>
      <b/>
      <sz val="9"/>
      <name val="Tahoma"/>
      <family val="2"/>
    </font>
    <font>
      <b/>
      <sz val="9"/>
      <name val="굴림"/>
      <family val="3"/>
    </font>
    <font>
      <b/>
      <sz val="11"/>
      <name val="돋움"/>
      <family val="3"/>
    </font>
    <font>
      <sz val="9"/>
      <name val="Tahoma"/>
      <family val="2"/>
    </font>
    <font>
      <sz val="9"/>
      <name val="돋움"/>
      <family val="3"/>
    </font>
    <font>
      <sz val="10"/>
      <color indexed="10"/>
      <name val="돋움"/>
      <family val="3"/>
    </font>
    <font>
      <sz val="10"/>
      <color theme="1"/>
      <name val="굴림"/>
      <family val="3"/>
    </font>
    <font>
      <sz val="10"/>
      <color rgb="FFFF0000"/>
      <name val="돋움"/>
      <family val="3"/>
    </font>
    <font>
      <sz val="10"/>
      <color rgb="FFFF0000"/>
      <name val="Arial"/>
      <family val="2"/>
    </font>
    <font>
      <b/>
      <sz val="8"/>
      <name val="돋움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>
      <alignment/>
      <protection/>
    </xf>
    <xf numFmtId="0" fontId="40" fillId="0" borderId="0">
      <alignment/>
      <protection/>
    </xf>
    <xf numFmtId="0" fontId="0" fillId="0" borderId="0" applyFill="0" applyBorder="0" applyAlignment="0">
      <protection/>
    </xf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36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34" fillId="0" borderId="1" applyNumberFormat="0" applyAlignment="0" applyProtection="0"/>
    <xf numFmtId="0" fontId="34" fillId="0" borderId="2">
      <alignment horizontal="left" vertical="center"/>
      <protection/>
    </xf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>
      <alignment/>
      <protection/>
    </xf>
    <xf numFmtId="10" fontId="5" fillId="0" borderId="0" applyFont="0" applyFill="0" applyBorder="0" applyAlignment="0" applyProtection="0"/>
    <xf numFmtId="0" fontId="42" fillId="0" borderId="0">
      <alignment/>
      <protection/>
    </xf>
    <xf numFmtId="0" fontId="5" fillId="0" borderId="3" applyNumberFormat="0" applyFont="0" applyFill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4" applyNumberFormat="0" applyAlignment="0" applyProtection="0"/>
    <xf numFmtId="193" fontId="33" fillId="0" borderId="0">
      <alignment/>
      <protection/>
    </xf>
    <xf numFmtId="193" fontId="33" fillId="0" borderId="0">
      <alignment/>
      <protection/>
    </xf>
    <xf numFmtId="193" fontId="33" fillId="0" borderId="0">
      <alignment/>
      <protection/>
    </xf>
    <xf numFmtId="193" fontId="33" fillId="0" borderId="0">
      <alignment/>
      <protection/>
    </xf>
    <xf numFmtId="193" fontId="33" fillId="0" borderId="0">
      <alignment/>
      <protection/>
    </xf>
    <xf numFmtId="193" fontId="33" fillId="0" borderId="0">
      <alignment/>
      <protection/>
    </xf>
    <xf numFmtId="193" fontId="33" fillId="0" borderId="0">
      <alignment/>
      <protection/>
    </xf>
    <xf numFmtId="193" fontId="33" fillId="0" borderId="0">
      <alignment/>
      <protection/>
    </xf>
    <xf numFmtId="193" fontId="33" fillId="0" borderId="0">
      <alignment/>
      <protection/>
    </xf>
    <xf numFmtId="193" fontId="33" fillId="0" borderId="0">
      <alignment/>
      <protection/>
    </xf>
    <xf numFmtId="193" fontId="33" fillId="0" borderId="0">
      <alignment/>
      <protection/>
    </xf>
    <xf numFmtId="0" fontId="20" fillId="3" borderId="0" applyNumberFormat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0" fillId="21" borderId="5" applyNumberFormat="0" applyFont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23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7">
      <alignment/>
      <protection/>
    </xf>
    <xf numFmtId="0" fontId="24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7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20" borderId="13" applyNumberFormat="0" applyAlignment="0" applyProtection="0"/>
    <xf numFmtId="0" fontId="33" fillId="0" borderId="0" applyFont="0" applyFill="0" applyBorder="0" applyAlignment="0" applyProtection="0"/>
    <xf numFmtId="188" fontId="33" fillId="0" borderId="0" applyProtection="0">
      <alignment/>
    </xf>
    <xf numFmtId="0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16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541">
    <xf numFmtId="0" fontId="0" fillId="0" borderId="0" xfId="0" applyAlignment="1">
      <alignment/>
    </xf>
    <xf numFmtId="0" fontId="11" fillId="0" borderId="14" xfId="123" applyFont="1" applyFill="1" applyBorder="1" applyAlignment="1">
      <alignment horizontal="center" vertical="center" shrinkToFit="1"/>
      <protection/>
    </xf>
    <xf numFmtId="185" fontId="11" fillId="0" borderId="0" xfId="123" applyNumberFormat="1" applyFont="1" applyFill="1" applyBorder="1" applyAlignment="1">
      <alignment horizontal="center" vertical="center" shrinkToFit="1"/>
      <protection/>
    </xf>
    <xf numFmtId="176" fontId="11" fillId="0" borderId="0" xfId="123" applyNumberFormat="1" applyFont="1" applyFill="1" applyBorder="1" applyAlignment="1">
      <alignment horizontal="center" vertical="center" shrinkToFit="1"/>
      <protection/>
    </xf>
    <xf numFmtId="0" fontId="11" fillId="0" borderId="0" xfId="123" applyFont="1" applyFill="1" applyAlignment="1">
      <alignment vertical="center"/>
      <protection/>
    </xf>
    <xf numFmtId="188" fontId="11" fillId="0" borderId="15" xfId="109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vertical="center"/>
    </xf>
    <xf numFmtId="0" fontId="5" fillId="0" borderId="0" xfId="123" applyFill="1" applyAlignment="1">
      <alignment/>
      <protection/>
    </xf>
    <xf numFmtId="0" fontId="2" fillId="0" borderId="0" xfId="0" applyFont="1" applyFill="1" applyBorder="1" applyAlignment="1">
      <alignment vertical="center"/>
    </xf>
    <xf numFmtId="185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0" xfId="123" applyFont="1" applyFill="1" applyAlignment="1">
      <alignment horizontal="left" vertical="center"/>
      <protection/>
    </xf>
    <xf numFmtId="0" fontId="2" fillId="0" borderId="0" xfId="123" applyFont="1" applyFill="1" applyAlignment="1">
      <alignment vertical="center"/>
      <protection/>
    </xf>
    <xf numFmtId="181" fontId="5" fillId="0" borderId="14" xfId="0" applyNumberFormat="1" applyFont="1" applyFill="1" applyBorder="1" applyAlignment="1">
      <alignment horizontal="right" vertical="center" wrapText="1" indent="1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right" vertical="center"/>
    </xf>
    <xf numFmtId="0" fontId="5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 quotePrefix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 indent="1" shrinkToFit="1"/>
    </xf>
    <xf numFmtId="0" fontId="2" fillId="0" borderId="16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124" applyFont="1" applyFill="1" applyAlignment="1">
      <alignment horizontal="left"/>
      <protection/>
    </xf>
    <xf numFmtId="0" fontId="2" fillId="0" borderId="0" xfId="124" applyFont="1" applyFill="1" applyAlignment="1">
      <alignment/>
      <protection/>
    </xf>
    <xf numFmtId="0" fontId="2" fillId="0" borderId="0" xfId="0" applyFont="1" applyFill="1" applyAlignment="1">
      <alignment/>
    </xf>
    <xf numFmtId="0" fontId="5" fillId="0" borderId="16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3" fontId="5" fillId="0" borderId="14" xfId="0" applyNumberFormat="1" applyFont="1" applyFill="1" applyBorder="1" applyAlignment="1">
      <alignment horizontal="center" vertical="center" shrinkToFit="1"/>
    </xf>
    <xf numFmtId="3" fontId="5" fillId="0" borderId="15" xfId="0" applyNumberFormat="1" applyFont="1" applyFill="1" applyBorder="1" applyAlignment="1">
      <alignment horizontal="center" vertical="center" shrinkToFit="1"/>
    </xf>
    <xf numFmtId="180" fontId="2" fillId="0" borderId="16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/>
    </xf>
    <xf numFmtId="0" fontId="5" fillId="0" borderId="0" xfId="0" applyFont="1" applyFill="1" applyAlignment="1" applyProtection="1">
      <alignment vertical="center"/>
      <protection locked="0"/>
    </xf>
    <xf numFmtId="0" fontId="11" fillId="0" borderId="14" xfId="0" applyFont="1" applyFill="1" applyBorder="1" applyAlignment="1">
      <alignment horizontal="center" vertical="center" shrinkToFit="1"/>
    </xf>
    <xf numFmtId="0" fontId="2" fillId="0" borderId="0" xfId="0" applyFont="1" applyFill="1" applyAlignment="1" quotePrefix="1">
      <alignment horizontal="left" vertical="center"/>
    </xf>
    <xf numFmtId="0" fontId="2" fillId="0" borderId="0" xfId="0" applyFont="1" applyFill="1" applyAlignment="1" quotePrefix="1">
      <alignment vertical="center"/>
    </xf>
    <xf numFmtId="178" fontId="2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5" fillId="0" borderId="23" xfId="0" applyFont="1" applyFill="1" applyBorder="1" applyAlignment="1" quotePrefix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 applyProtection="1">
      <alignment vertical="center" shrinkToFit="1"/>
      <protection locked="0"/>
    </xf>
    <xf numFmtId="0" fontId="5" fillId="0" borderId="17" xfId="0" applyFont="1" applyFill="1" applyBorder="1" applyAlignment="1" applyProtection="1">
      <alignment vertical="center" shrinkToFit="1"/>
      <protection locked="0"/>
    </xf>
    <xf numFmtId="0" fontId="5" fillId="0" borderId="17" xfId="0" applyFont="1" applyFill="1" applyBorder="1" applyAlignment="1" applyProtection="1">
      <alignment horizontal="centerContinuous" vertical="center"/>
      <protection locked="0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 applyProtection="1">
      <alignment vertical="center" shrinkToFit="1"/>
      <protection locked="0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 applyProtection="1">
      <alignment vertical="center" shrinkToFit="1"/>
      <protection locked="0"/>
    </xf>
    <xf numFmtId="0" fontId="5" fillId="0" borderId="21" xfId="0" applyFont="1" applyFill="1" applyBorder="1" applyAlignment="1" applyProtection="1">
      <alignment horizontal="centerContinuous" vertical="center"/>
      <protection locked="0"/>
    </xf>
    <xf numFmtId="0" fontId="5" fillId="0" borderId="23" xfId="0" applyFont="1" applyFill="1" applyBorder="1" applyAlignment="1" applyProtection="1">
      <alignment horizontal="center" vertical="center" shrinkToFit="1"/>
      <protection locked="0"/>
    </xf>
    <xf numFmtId="0" fontId="5" fillId="0" borderId="20" xfId="0" applyFont="1" applyFill="1" applyBorder="1" applyAlignment="1" applyProtection="1">
      <alignment vertical="center" shrinkToFit="1"/>
      <protection locked="0"/>
    </xf>
    <xf numFmtId="0" fontId="48" fillId="0" borderId="0" xfId="119" applyFont="1" applyFill="1">
      <alignment vertical="center"/>
      <protection/>
    </xf>
    <xf numFmtId="0" fontId="51" fillId="0" borderId="0" xfId="119" applyFont="1" applyFill="1" applyAlignment="1">
      <alignment vertical="center"/>
      <protection/>
    </xf>
    <xf numFmtId="0" fontId="0" fillId="0" borderId="0" xfId="119" applyFont="1" applyFill="1">
      <alignment vertical="center"/>
      <protection/>
    </xf>
    <xf numFmtId="0" fontId="5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180" fontId="5" fillId="0" borderId="22" xfId="0" applyNumberFormat="1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 shrinkToFit="1"/>
    </xf>
    <xf numFmtId="186" fontId="5" fillId="0" borderId="0" xfId="0" applyNumberFormat="1" applyFont="1" applyFill="1" applyBorder="1" applyAlignment="1">
      <alignment horizontal="center" vertical="center" shrinkToFit="1"/>
    </xf>
    <xf numFmtId="180" fontId="11" fillId="0" borderId="0" xfId="0" applyNumberFormat="1" applyFont="1" applyFill="1" applyBorder="1" applyAlignment="1">
      <alignment horizontal="center" vertical="center" shrinkToFit="1"/>
    </xf>
    <xf numFmtId="180" fontId="11" fillId="0" borderId="14" xfId="0" applyNumberFormat="1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180" fontId="11" fillId="0" borderId="15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 shrinkToFit="1"/>
    </xf>
    <xf numFmtId="176" fontId="5" fillId="0" borderId="0" xfId="0" applyNumberFormat="1" applyFont="1" applyFill="1" applyAlignment="1">
      <alignment vertical="center" shrinkToFit="1"/>
    </xf>
    <xf numFmtId="176" fontId="5" fillId="0" borderId="25" xfId="0" applyNumberFormat="1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center" vertical="center" shrinkToFit="1"/>
    </xf>
    <xf numFmtId="176" fontId="5" fillId="0" borderId="26" xfId="0" applyNumberFormat="1" applyFont="1" applyFill="1" applyBorder="1" applyAlignment="1">
      <alignment horizontal="center" vertical="center" shrinkToFit="1"/>
    </xf>
    <xf numFmtId="176" fontId="2" fillId="0" borderId="18" xfId="0" applyNumberFormat="1" applyFont="1" applyFill="1" applyBorder="1" applyAlignment="1">
      <alignment horizontal="center" vertical="center" shrinkToFit="1"/>
    </xf>
    <xf numFmtId="176" fontId="2" fillId="0" borderId="19" xfId="0" applyNumberFormat="1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vertical="center" shrinkToFit="1"/>
    </xf>
    <xf numFmtId="176" fontId="2" fillId="0" borderId="22" xfId="0" applyNumberFormat="1" applyFont="1" applyFill="1" applyBorder="1" applyAlignment="1">
      <alignment horizontal="center" vertical="center" shrinkToFit="1"/>
    </xf>
    <xf numFmtId="176" fontId="5" fillId="0" borderId="22" xfId="0" applyNumberFormat="1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vertical="center" shrinkToFit="1"/>
    </xf>
    <xf numFmtId="176" fontId="5" fillId="0" borderId="22" xfId="0" applyNumberFormat="1" applyFont="1" applyFill="1" applyBorder="1" applyAlignment="1" quotePrefix="1">
      <alignment horizontal="center" vertical="center" shrinkToFit="1"/>
    </xf>
    <xf numFmtId="176" fontId="5" fillId="0" borderId="23" xfId="0" applyNumberFormat="1" applyFont="1" applyFill="1" applyBorder="1" applyAlignment="1">
      <alignment horizontal="center" vertical="center" shrinkToFit="1"/>
    </xf>
    <xf numFmtId="176" fontId="5" fillId="0" borderId="23" xfId="0" applyNumberFormat="1" applyFont="1" applyFill="1" applyBorder="1" applyAlignment="1" quotePrefix="1">
      <alignment horizontal="center" vertical="center" shrinkToFit="1"/>
    </xf>
    <xf numFmtId="176" fontId="5" fillId="0" borderId="24" xfId="0" applyNumberFormat="1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vertical="center" shrinkToFit="1"/>
    </xf>
    <xf numFmtId="185" fontId="11" fillId="0" borderId="0" xfId="0" applyNumberFormat="1" applyFont="1" applyFill="1" applyBorder="1" applyAlignment="1">
      <alignment horizontal="center" vertical="center" shrinkToFit="1"/>
    </xf>
    <xf numFmtId="177" fontId="11" fillId="0" borderId="14" xfId="0" applyNumberFormat="1" applyFont="1" applyFill="1" applyBorder="1" applyAlignment="1">
      <alignment horizontal="center" vertical="center" shrinkToFit="1"/>
    </xf>
    <xf numFmtId="0" fontId="4" fillId="0" borderId="0" xfId="123" applyFont="1" applyFill="1" applyBorder="1" applyAlignment="1">
      <alignment vertical="center"/>
      <protection/>
    </xf>
    <xf numFmtId="0" fontId="48" fillId="0" borderId="0" xfId="123" applyFont="1" applyFill="1" applyAlignment="1">
      <alignment vertical="center"/>
      <protection/>
    </xf>
    <xf numFmtId="0" fontId="5" fillId="0" borderId="0" xfId="123" applyFont="1" applyFill="1" applyBorder="1" applyAlignment="1">
      <alignment horizontal="left" vertical="center"/>
      <protection/>
    </xf>
    <xf numFmtId="0" fontId="5" fillId="0" borderId="0" xfId="123" applyFont="1" applyFill="1" applyBorder="1" applyAlignment="1">
      <alignment horizontal="center" vertical="center"/>
      <protection/>
    </xf>
    <xf numFmtId="0" fontId="5" fillId="0" borderId="0" xfId="123" applyFont="1" applyFill="1" applyBorder="1" applyAlignment="1">
      <alignment vertical="center"/>
      <protection/>
    </xf>
    <xf numFmtId="0" fontId="5" fillId="0" borderId="0" xfId="123" applyFont="1" applyFill="1" applyBorder="1" applyAlignment="1">
      <alignment horizontal="right" vertical="center"/>
      <protection/>
    </xf>
    <xf numFmtId="0" fontId="5" fillId="0" borderId="19" xfId="123" applyFont="1" applyFill="1" applyBorder="1" applyAlignment="1">
      <alignment horizontal="center" vertical="center" shrinkToFit="1"/>
      <protection/>
    </xf>
    <xf numFmtId="0" fontId="7" fillId="0" borderId="18" xfId="123" applyFont="1" applyFill="1" applyBorder="1" applyAlignment="1">
      <alignment horizontal="center" vertical="center" shrinkToFit="1"/>
      <protection/>
    </xf>
    <xf numFmtId="0" fontId="5" fillId="0" borderId="18" xfId="123" applyFont="1" applyFill="1" applyBorder="1" applyAlignment="1">
      <alignment horizontal="center" vertical="center" shrinkToFit="1"/>
      <protection/>
    </xf>
    <xf numFmtId="0" fontId="5" fillId="0" borderId="0" xfId="123" applyFont="1" applyFill="1" applyAlignment="1">
      <alignment vertical="center"/>
      <protection/>
    </xf>
    <xf numFmtId="0" fontId="5" fillId="0" borderId="22" xfId="123" applyFont="1" applyFill="1" applyBorder="1" applyAlignment="1">
      <alignment horizontal="center" vertical="center" shrinkToFit="1"/>
      <protection/>
    </xf>
    <xf numFmtId="0" fontId="7" fillId="0" borderId="15" xfId="123" applyFont="1" applyFill="1" applyBorder="1" applyAlignment="1">
      <alignment horizontal="center" vertical="center" shrinkToFit="1"/>
      <protection/>
    </xf>
    <xf numFmtId="0" fontId="5" fillId="0" borderId="22" xfId="123" applyFont="1" applyFill="1" applyBorder="1" applyAlignment="1" quotePrefix="1">
      <alignment horizontal="center" vertical="center" shrinkToFit="1"/>
      <protection/>
    </xf>
    <xf numFmtId="0" fontId="5" fillId="0" borderId="24" xfId="123" applyFont="1" applyFill="1" applyBorder="1" applyAlignment="1">
      <alignment horizontal="center" vertical="center" shrinkToFit="1"/>
      <protection/>
    </xf>
    <xf numFmtId="0" fontId="5" fillId="0" borderId="23" xfId="123" applyFont="1" applyFill="1" applyBorder="1" applyAlignment="1" quotePrefix="1">
      <alignment horizontal="center" vertical="center" shrinkToFit="1"/>
      <protection/>
    </xf>
    <xf numFmtId="0" fontId="5" fillId="0" borderId="23" xfId="123" applyFont="1" applyFill="1" applyBorder="1" applyAlignment="1">
      <alignment horizontal="center" vertical="center" shrinkToFit="1"/>
      <protection/>
    </xf>
    <xf numFmtId="0" fontId="5" fillId="0" borderId="2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 quotePrefix="1">
      <alignment horizontal="right" vertical="center"/>
    </xf>
    <xf numFmtId="0" fontId="2" fillId="0" borderId="2" xfId="0" applyFont="1" applyFill="1" applyBorder="1" applyAlignment="1">
      <alignment horizontal="centerContinuous" vertical="center" shrinkToFit="1"/>
    </xf>
    <xf numFmtId="0" fontId="5" fillId="0" borderId="2" xfId="0" applyFont="1" applyFill="1" applyBorder="1" applyAlignment="1">
      <alignment horizontal="centerContinuous" vertical="center" shrinkToFit="1"/>
    </xf>
    <xf numFmtId="0" fontId="5" fillId="0" borderId="15" xfId="0" applyFont="1" applyFill="1" applyBorder="1" applyAlignment="1" quotePrefix="1">
      <alignment horizontal="center" vertical="center" wrapText="1" shrinkToFit="1"/>
    </xf>
    <xf numFmtId="0" fontId="2" fillId="0" borderId="26" xfId="0" applyFont="1" applyFill="1" applyBorder="1" applyAlignment="1" quotePrefix="1">
      <alignment horizontal="center" vertical="center" wrapText="1" shrinkToFit="1"/>
    </xf>
    <xf numFmtId="0" fontId="2" fillId="0" borderId="26" xfId="0" applyFont="1" applyFill="1" applyBorder="1" applyAlignment="1">
      <alignment horizontal="center" vertical="center" wrapText="1" shrinkToFit="1"/>
    </xf>
    <xf numFmtId="0" fontId="2" fillId="0" borderId="27" xfId="0" applyFont="1" applyFill="1" applyBorder="1" applyAlignment="1" quotePrefix="1">
      <alignment horizontal="center" vertical="center" wrapText="1" shrinkToFit="1"/>
    </xf>
    <xf numFmtId="0" fontId="2" fillId="0" borderId="27" xfId="0" applyFont="1" applyFill="1" applyBorder="1" applyAlignment="1">
      <alignment horizontal="center" vertical="center" wrapText="1" shrinkToFit="1"/>
    </xf>
    <xf numFmtId="177" fontId="11" fillId="0" borderId="0" xfId="92" applyNumberFormat="1" applyFont="1" applyFill="1" applyAlignment="1">
      <alignment horizontal="center" vertical="center" shrinkToFit="1"/>
    </xf>
    <xf numFmtId="0" fontId="13" fillId="0" borderId="0" xfId="0" applyFont="1" applyFill="1" applyAlignment="1">
      <alignment horizontal="center" vertical="center" shrinkToFit="1"/>
    </xf>
    <xf numFmtId="177" fontId="5" fillId="0" borderId="15" xfId="92" applyNumberFormat="1" applyFont="1" applyFill="1" applyBorder="1" applyAlignment="1">
      <alignment horizontal="center" vertical="center" shrinkToFit="1"/>
    </xf>
    <xf numFmtId="177" fontId="5" fillId="0" borderId="0" xfId="92" applyNumberFormat="1" applyFont="1" applyFill="1" applyBorder="1" applyAlignment="1">
      <alignment horizontal="center" vertical="center" shrinkToFit="1"/>
    </xf>
    <xf numFmtId="177" fontId="5" fillId="0" borderId="0" xfId="92" applyNumberFormat="1" applyFont="1" applyFill="1" applyBorder="1" applyAlignment="1" applyProtection="1">
      <alignment horizontal="center" vertical="center"/>
      <protection/>
    </xf>
    <xf numFmtId="177" fontId="5" fillId="0" borderId="14" xfId="92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 quotePrefix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41" fontId="5" fillId="0" borderId="20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Continuous" vertical="center" shrinkToFit="1"/>
    </xf>
    <xf numFmtId="0" fontId="5" fillId="0" borderId="2" xfId="0" applyFont="1" applyFill="1" applyBorder="1" applyAlignment="1">
      <alignment horizontal="centerContinuous" vertical="center"/>
    </xf>
    <xf numFmtId="0" fontId="2" fillId="0" borderId="25" xfId="0" applyFont="1" applyFill="1" applyBorder="1" applyAlignment="1">
      <alignment horizontal="centerContinuous" vertical="center" wrapText="1"/>
    </xf>
    <xf numFmtId="0" fontId="5" fillId="0" borderId="26" xfId="0" applyFont="1" applyFill="1" applyBorder="1" applyAlignment="1">
      <alignment horizontal="centerContinuous" vertical="center" wrapText="1"/>
    </xf>
    <xf numFmtId="0" fontId="2" fillId="0" borderId="2" xfId="0" applyFont="1" applyFill="1" applyBorder="1" applyAlignment="1" quotePrefix="1">
      <alignment horizontal="center" vertical="center" wrapText="1" shrinkToFit="1"/>
    </xf>
    <xf numFmtId="0" fontId="7" fillId="0" borderId="2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 quotePrefix="1">
      <alignment horizontal="center" vertical="center" wrapText="1" shrinkToFit="1"/>
    </xf>
    <xf numFmtId="0" fontId="2" fillId="0" borderId="27" xfId="0" applyFont="1" applyFill="1" applyBorder="1" applyAlignment="1" quotePrefix="1">
      <alignment horizontal="center" vertical="center" wrapText="1"/>
    </xf>
    <xf numFmtId="177" fontId="11" fillId="0" borderId="0" xfId="92" applyNumberFormat="1" applyFont="1" applyFill="1" applyBorder="1" applyAlignment="1">
      <alignment horizontal="center" vertical="center" shrinkToFit="1"/>
    </xf>
    <xf numFmtId="0" fontId="11" fillId="0" borderId="0" xfId="0" applyFont="1" applyFill="1" applyAlignment="1" quotePrefix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shrinkToFit="1"/>
    </xf>
    <xf numFmtId="41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indent="1" shrinkToFit="1"/>
    </xf>
    <xf numFmtId="0" fontId="2" fillId="0" borderId="0" xfId="0" applyFont="1" applyFill="1" applyAlignment="1">
      <alignment horizontal="left" vertical="center"/>
    </xf>
    <xf numFmtId="38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 shrinkToFit="1"/>
    </xf>
    <xf numFmtId="0" fontId="5" fillId="0" borderId="2" xfId="0" applyFont="1" applyFill="1" applyBorder="1" applyAlignment="1">
      <alignment vertical="center" shrinkToFi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4" fillId="0" borderId="28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29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44" fillId="0" borderId="0" xfId="0" applyFont="1" applyFill="1" applyAlignment="1">
      <alignment horizontal="right"/>
    </xf>
    <xf numFmtId="0" fontId="5" fillId="0" borderId="2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185" fontId="12" fillId="0" borderId="0" xfId="0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top"/>
    </xf>
    <xf numFmtId="194" fontId="5" fillId="0" borderId="14" xfId="0" applyNumberFormat="1" applyFont="1" applyFill="1" applyBorder="1" applyAlignment="1">
      <alignment horizontal="right" vertical="center" wrapText="1" indent="1" shrinkToFit="1"/>
    </xf>
    <xf numFmtId="0" fontId="1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 quotePrefix="1">
      <alignment horizontal="center" vertical="center" shrinkToFit="1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19" xfId="0" applyFont="1" applyFill="1" applyBorder="1" applyAlignment="1" applyProtection="1">
      <alignment horizontal="centerContinuous" vertical="center"/>
      <protection locked="0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0" fontId="5" fillId="0" borderId="24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applyProtection="1">
      <alignment vertical="center"/>
      <protection locked="0"/>
    </xf>
    <xf numFmtId="176" fontId="2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119" applyFont="1" applyFill="1">
      <alignment vertical="center"/>
      <protection/>
    </xf>
    <xf numFmtId="0" fontId="63" fillId="0" borderId="0" xfId="0" applyFont="1" applyFill="1" applyAlignment="1" applyProtection="1">
      <alignment vertical="center"/>
      <protection locked="0"/>
    </xf>
    <xf numFmtId="0" fontId="51" fillId="0" borderId="20" xfId="119" applyFont="1" applyFill="1" applyBorder="1" applyAlignment="1">
      <alignment horizontal="right" vertical="center"/>
      <protection/>
    </xf>
    <xf numFmtId="41" fontId="5" fillId="0" borderId="0" xfId="93" applyFont="1" applyFill="1" applyBorder="1" applyAlignment="1">
      <alignment horizontal="right" vertical="center" wrapText="1" indent="1" shrinkToFit="1"/>
    </xf>
    <xf numFmtId="0" fontId="2" fillId="0" borderId="14" xfId="0" applyFont="1" applyFill="1" applyBorder="1" applyAlignment="1">
      <alignment horizontal="center" vertical="center" shrinkToFit="1"/>
    </xf>
    <xf numFmtId="180" fontId="12" fillId="0" borderId="24" xfId="0" applyNumberFormat="1" applyFont="1" applyFill="1" applyBorder="1" applyAlignment="1">
      <alignment horizontal="center" vertical="center" shrinkToFit="1"/>
    </xf>
    <xf numFmtId="180" fontId="12" fillId="0" borderId="20" xfId="0" applyNumberFormat="1" applyFont="1" applyFill="1" applyBorder="1" applyAlignment="1">
      <alignment horizontal="center" vertical="center" shrinkToFit="1"/>
    </xf>
    <xf numFmtId="180" fontId="12" fillId="0" borderId="21" xfId="0" applyNumberFormat="1" applyFont="1" applyFill="1" applyBorder="1" applyAlignment="1">
      <alignment horizontal="center" vertical="center" shrinkToFit="1"/>
    </xf>
    <xf numFmtId="185" fontId="12" fillId="0" borderId="20" xfId="0" applyNumberFormat="1" applyFont="1" applyFill="1" applyBorder="1" applyAlignment="1">
      <alignment horizontal="center" vertical="center" shrinkToFit="1"/>
    </xf>
    <xf numFmtId="186" fontId="12" fillId="0" borderId="20" xfId="0" applyNumberFormat="1" applyFont="1" applyFill="1" applyBorder="1" applyAlignment="1">
      <alignment horizontal="center" vertical="center" shrinkToFit="1"/>
    </xf>
    <xf numFmtId="177" fontId="12" fillId="0" borderId="21" xfId="0" applyNumberFormat="1" applyFont="1" applyFill="1" applyBorder="1" applyAlignment="1">
      <alignment horizontal="center" vertical="center" shrinkToFit="1"/>
    </xf>
    <xf numFmtId="0" fontId="12" fillId="0" borderId="14" xfId="123" applyFont="1" applyFill="1" applyBorder="1" applyAlignment="1">
      <alignment horizontal="center" vertical="center" shrinkToFit="1"/>
      <protection/>
    </xf>
    <xf numFmtId="188" fontId="12" fillId="0" borderId="15" xfId="109" applyFont="1" applyFill="1" applyBorder="1" applyAlignment="1">
      <alignment horizontal="center" vertical="center" shrinkToFit="1"/>
    </xf>
    <xf numFmtId="0" fontId="12" fillId="0" borderId="0" xfId="123" applyFont="1" applyFill="1" applyAlignment="1">
      <alignment vertical="center"/>
      <protection/>
    </xf>
    <xf numFmtId="185" fontId="12" fillId="0" borderId="24" xfId="123" applyNumberFormat="1" applyFont="1" applyFill="1" applyBorder="1" applyAlignment="1">
      <alignment horizontal="center" vertical="center" shrinkToFit="1"/>
      <protection/>
    </xf>
    <xf numFmtId="185" fontId="12" fillId="0" borderId="20" xfId="123" applyNumberFormat="1" applyFont="1" applyFill="1" applyBorder="1" applyAlignment="1">
      <alignment horizontal="center" vertical="center" shrinkToFit="1"/>
      <protection/>
    </xf>
    <xf numFmtId="176" fontId="12" fillId="0" borderId="20" xfId="123" applyNumberFormat="1" applyFont="1" applyFill="1" applyBorder="1" applyAlignment="1">
      <alignment horizontal="center" vertical="center" shrinkToFit="1"/>
      <protection/>
    </xf>
    <xf numFmtId="176" fontId="12" fillId="0" borderId="21" xfId="123" applyNumberFormat="1" applyFont="1" applyFill="1" applyBorder="1" applyAlignment="1">
      <alignment horizontal="center" vertical="center" shrinkToFit="1"/>
      <protection/>
    </xf>
    <xf numFmtId="0" fontId="12" fillId="0" borderId="20" xfId="0" applyFont="1" applyFill="1" applyBorder="1" applyAlignment="1">
      <alignment horizontal="center" vertical="center" shrinkToFit="1"/>
    </xf>
    <xf numFmtId="177" fontId="12" fillId="0" borderId="24" xfId="92" applyNumberFormat="1" applyFont="1" applyFill="1" applyBorder="1" applyAlignment="1">
      <alignment horizontal="center" vertical="center" shrinkToFit="1"/>
    </xf>
    <xf numFmtId="177" fontId="12" fillId="0" borderId="20" xfId="92" applyNumberFormat="1" applyFont="1" applyFill="1" applyBorder="1" applyAlignment="1">
      <alignment horizontal="center" vertical="center" shrinkToFit="1"/>
    </xf>
    <xf numFmtId="177" fontId="5" fillId="0" borderId="20" xfId="92" applyNumberFormat="1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41" fontId="12" fillId="0" borderId="20" xfId="93" applyFont="1" applyFill="1" applyBorder="1" applyAlignment="1">
      <alignment horizontal="right" vertical="center" wrapText="1" indent="1" shrinkToFit="1"/>
    </xf>
    <xf numFmtId="41" fontId="5" fillId="0" borderId="0" xfId="92" applyFont="1" applyFill="1" applyBorder="1" applyAlignment="1">
      <alignment horizontal="right" vertical="center" wrapText="1" indent="1"/>
    </xf>
    <xf numFmtId="41" fontId="5" fillId="0" borderId="15" xfId="92" applyFont="1" applyFill="1" applyBorder="1" applyAlignment="1">
      <alignment horizontal="right" vertical="center" wrapText="1" indent="1"/>
    </xf>
    <xf numFmtId="0" fontId="12" fillId="0" borderId="14" xfId="0" applyFont="1" applyFill="1" applyBorder="1" applyAlignment="1">
      <alignment horizontal="center" vertical="center" shrinkToFit="1"/>
    </xf>
    <xf numFmtId="181" fontId="12" fillId="0" borderId="14" xfId="0" applyNumberFormat="1" applyFont="1" applyFill="1" applyBorder="1" applyAlignment="1">
      <alignment horizontal="right" vertical="center" wrapText="1" indent="1" shrinkToFit="1"/>
    </xf>
    <xf numFmtId="181" fontId="5" fillId="0" borderId="21" xfId="0" applyNumberFormat="1" applyFont="1" applyFill="1" applyBorder="1" applyAlignment="1">
      <alignment horizontal="right" vertical="center" wrapText="1" indent="1" shrinkToFit="1"/>
    </xf>
    <xf numFmtId="3" fontId="12" fillId="0" borderId="14" xfId="0" applyNumberFormat="1" applyFont="1" applyFill="1" applyBorder="1" applyAlignment="1">
      <alignment horizontal="center" vertical="center" shrinkToFit="1"/>
    </xf>
    <xf numFmtId="194" fontId="12" fillId="0" borderId="14" xfId="0" applyNumberFormat="1" applyFont="1" applyFill="1" applyBorder="1" applyAlignment="1">
      <alignment horizontal="right" vertical="center" wrapText="1" indent="1" shrinkToFit="1"/>
    </xf>
    <xf numFmtId="3" fontId="12" fillId="0" borderId="15" xfId="0" applyNumberFormat="1" applyFont="1" applyFill="1" applyBorder="1" applyAlignment="1">
      <alignment horizontal="center" vertical="center" shrinkToFit="1"/>
    </xf>
    <xf numFmtId="3" fontId="5" fillId="0" borderId="21" xfId="0" applyNumberFormat="1" applyFont="1" applyFill="1" applyBorder="1" applyAlignment="1">
      <alignment horizontal="center" vertical="center" shrinkToFit="1"/>
    </xf>
    <xf numFmtId="194" fontId="5" fillId="0" borderId="21" xfId="0" applyNumberFormat="1" applyFont="1" applyFill="1" applyBorder="1" applyAlignment="1">
      <alignment horizontal="right" vertical="center" wrapText="1" indent="1" shrinkToFit="1"/>
    </xf>
    <xf numFmtId="197" fontId="5" fillId="0" borderId="0" xfId="0" applyNumberFormat="1" applyFont="1" applyFill="1" applyBorder="1" applyAlignment="1">
      <alignment horizontal="right" vertical="center" wrapText="1" indent="1"/>
    </xf>
    <xf numFmtId="197" fontId="5" fillId="0" borderId="20" xfId="0" applyNumberFormat="1" applyFont="1" applyFill="1" applyBorder="1" applyAlignment="1">
      <alignment horizontal="right" vertical="center" wrapText="1" indent="1"/>
    </xf>
    <xf numFmtId="0" fontId="7" fillId="0" borderId="14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 quotePrefix="1">
      <alignment horizontal="left" vertical="center" indent="1" shrinkToFit="1"/>
    </xf>
    <xf numFmtId="0" fontId="2" fillId="0" borderId="21" xfId="0" applyFont="1" applyFill="1" applyBorder="1" applyAlignment="1">
      <alignment horizontal="center" vertical="center" shrinkToFit="1"/>
    </xf>
    <xf numFmtId="0" fontId="5" fillId="0" borderId="22" xfId="117" applyFont="1" applyFill="1" applyBorder="1" applyAlignment="1">
      <alignment horizontal="center" vertical="center" shrinkToFit="1"/>
      <protection/>
    </xf>
    <xf numFmtId="0" fontId="5" fillId="0" borderId="23" xfId="117" applyFont="1" applyFill="1" applyBorder="1" applyAlignment="1">
      <alignment horizontal="center" vertical="center" shrinkToFit="1"/>
      <protection/>
    </xf>
    <xf numFmtId="0" fontId="5" fillId="0" borderId="14" xfId="117" applyFont="1" applyFill="1" applyBorder="1" applyAlignment="1">
      <alignment horizontal="center" vertical="center" shrinkToFit="1"/>
      <protection/>
    </xf>
    <xf numFmtId="0" fontId="12" fillId="0" borderId="14" xfId="0" applyFont="1" applyFill="1" applyBorder="1" applyAlignment="1" applyProtection="1">
      <alignment horizontal="center" vertical="center" shrinkToFit="1"/>
      <protection locked="0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 applyProtection="1">
      <alignment horizontal="left" vertical="center" indent="1" shrinkToFit="1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indent="1" shrinkToFit="1"/>
      <protection locked="0"/>
    </xf>
    <xf numFmtId="0" fontId="5" fillId="0" borderId="20" xfId="0" applyFont="1" applyFill="1" applyBorder="1" applyAlignment="1" applyProtection="1">
      <alignment horizontal="left" vertical="center" indent="1" shrinkToFit="1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15" xfId="120" applyFont="1" applyFill="1" applyBorder="1" applyAlignment="1">
      <alignment horizontal="center" vertical="center"/>
      <protection/>
    </xf>
    <xf numFmtId="0" fontId="5" fillId="0" borderId="18" xfId="120" applyFont="1" applyFill="1" applyBorder="1" applyAlignment="1">
      <alignment horizontal="center" vertical="center" wrapText="1"/>
      <protection/>
    </xf>
    <xf numFmtId="0" fontId="5" fillId="0" borderId="19" xfId="120" applyFont="1" applyFill="1" applyBorder="1" applyAlignment="1">
      <alignment horizontal="right" vertical="center" indent="1"/>
      <protection/>
    </xf>
    <xf numFmtId="0" fontId="5" fillId="0" borderId="16" xfId="120" applyFont="1" applyFill="1" applyBorder="1" applyAlignment="1">
      <alignment horizontal="right" vertical="center" indent="1"/>
      <protection/>
    </xf>
    <xf numFmtId="0" fontId="5" fillId="0" borderId="16" xfId="120" applyFont="1" applyFill="1" applyBorder="1" applyAlignment="1">
      <alignment horizontal="right" vertical="center" wrapText="1" indent="1"/>
      <protection/>
    </xf>
    <xf numFmtId="0" fontId="12" fillId="0" borderId="20" xfId="120" applyFont="1" applyFill="1" applyBorder="1" applyAlignment="1">
      <alignment horizontal="right" vertical="center" indent="1"/>
      <protection/>
    </xf>
    <xf numFmtId="0" fontId="12" fillId="0" borderId="20" xfId="120" applyFont="1" applyFill="1" applyBorder="1" applyAlignment="1">
      <alignment horizontal="right" vertical="center" wrapText="1" indent="1"/>
      <protection/>
    </xf>
    <xf numFmtId="0" fontId="12" fillId="0" borderId="24" xfId="120" applyFont="1" applyFill="1" applyBorder="1" applyAlignment="1">
      <alignment horizontal="center" vertical="center"/>
      <protection/>
    </xf>
    <xf numFmtId="41" fontId="5" fillId="0" borderId="15" xfId="92" applyFont="1" applyFill="1" applyBorder="1" applyAlignment="1">
      <alignment horizontal="right" vertical="center" wrapText="1" indent="1" shrinkToFit="1"/>
    </xf>
    <xf numFmtId="41" fontId="5" fillId="0" borderId="0" xfId="92" applyFont="1" applyFill="1" applyBorder="1" applyAlignment="1">
      <alignment horizontal="right" vertical="center" wrapText="1" indent="1" shrinkToFi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 shrinkToFit="1"/>
    </xf>
    <xf numFmtId="0" fontId="5" fillId="0" borderId="17" xfId="117" applyFont="1" applyFill="1" applyBorder="1" applyAlignment="1">
      <alignment horizontal="center" vertical="center" shrinkToFit="1"/>
      <protection/>
    </xf>
    <xf numFmtId="41" fontId="12" fillId="0" borderId="0" xfId="92" applyFont="1" applyFill="1" applyBorder="1" applyAlignment="1">
      <alignment horizontal="right" vertical="center" wrapText="1" indent="1" shrinkToFit="1"/>
    </xf>
    <xf numFmtId="41" fontId="12" fillId="0" borderId="15" xfId="92" applyFont="1" applyFill="1" applyBorder="1" applyAlignment="1">
      <alignment horizontal="right" vertical="center" wrapText="1" indent="1" shrinkToFit="1"/>
    </xf>
    <xf numFmtId="41" fontId="5" fillId="0" borderId="20" xfId="92" applyFont="1" applyFill="1" applyBorder="1" applyAlignment="1">
      <alignment horizontal="right" vertical="center" wrapText="1" indent="1" shrinkToFit="1"/>
    </xf>
    <xf numFmtId="41" fontId="5" fillId="0" borderId="24" xfId="92" applyFont="1" applyFill="1" applyBorder="1" applyAlignment="1">
      <alignment horizontal="right" vertical="center" wrapText="1" indent="1" shrinkToFit="1"/>
    </xf>
    <xf numFmtId="41" fontId="5" fillId="0" borderId="20" xfId="92" applyFont="1" applyFill="1" applyBorder="1" applyAlignment="1">
      <alignment horizontal="right" vertical="center" wrapText="1" indent="1"/>
    </xf>
    <xf numFmtId="177" fontId="11" fillId="0" borderId="20" xfId="92" applyNumberFormat="1" applyFont="1" applyFill="1" applyBorder="1" applyAlignment="1">
      <alignment horizontal="center" vertical="center" shrinkToFit="1"/>
    </xf>
    <xf numFmtId="177" fontId="5" fillId="0" borderId="21" xfId="92" applyNumberFormat="1" applyFont="1" applyFill="1" applyBorder="1" applyAlignment="1">
      <alignment horizontal="center" vertical="center" shrinkToFit="1"/>
    </xf>
    <xf numFmtId="177" fontId="5" fillId="0" borderId="24" xfId="92" applyNumberFormat="1" applyFont="1" applyFill="1" applyBorder="1" applyAlignment="1">
      <alignment horizontal="center" vertical="center" shrinkToFit="1"/>
    </xf>
    <xf numFmtId="0" fontId="5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8" fillId="0" borderId="25" xfId="0" applyFont="1" applyFill="1" applyBorder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59" fillId="0" borderId="0" xfId="0" applyFont="1" applyAlignment="1">
      <alignment/>
    </xf>
    <xf numFmtId="0" fontId="58" fillId="0" borderId="24" xfId="0" applyFont="1" applyFill="1" applyBorder="1" applyAlignment="1">
      <alignment horizontal="center" vertical="center"/>
    </xf>
    <xf numFmtId="41" fontId="12" fillId="0" borderId="25" xfId="92" applyFont="1" applyFill="1" applyBorder="1" applyAlignment="1">
      <alignment vertical="center" wrapText="1"/>
    </xf>
    <xf numFmtId="41" fontId="12" fillId="0" borderId="27" xfId="92" applyFont="1" applyFill="1" applyBorder="1" applyAlignment="1">
      <alignment vertical="center" wrapText="1"/>
    </xf>
    <xf numFmtId="198" fontId="5" fillId="0" borderId="15" xfId="0" applyNumberFormat="1" applyFont="1" applyFill="1" applyBorder="1" applyAlignment="1">
      <alignment horizontal="right" vertical="center" wrapText="1" indent="1" shrinkToFit="1"/>
    </xf>
    <xf numFmtId="198" fontId="5" fillId="0" borderId="0" xfId="0" applyNumberFormat="1" applyFont="1" applyFill="1" applyBorder="1" applyAlignment="1">
      <alignment horizontal="right" vertical="center" wrapText="1" indent="1" shrinkToFit="1"/>
    </xf>
    <xf numFmtId="198" fontId="12" fillId="0" borderId="15" xfId="0" applyNumberFormat="1" applyFont="1" applyFill="1" applyBorder="1" applyAlignment="1">
      <alignment horizontal="right" vertical="center" wrapText="1" indent="1" shrinkToFit="1"/>
    </xf>
    <xf numFmtId="198" fontId="12" fillId="0" borderId="0" xfId="0" applyNumberFormat="1" applyFont="1" applyFill="1" applyBorder="1" applyAlignment="1">
      <alignment horizontal="right" vertical="center" wrapText="1" indent="1" shrinkToFit="1"/>
    </xf>
    <xf numFmtId="0" fontId="5" fillId="0" borderId="0" xfId="0" applyFont="1" applyFill="1" applyBorder="1" applyAlignment="1" quotePrefix="1">
      <alignment horizontal="center" vertical="center" shrinkToFit="1"/>
    </xf>
    <xf numFmtId="198" fontId="5" fillId="0" borderId="0" xfId="0" applyNumberFormat="1" applyFont="1" applyFill="1" applyBorder="1" applyAlignment="1" quotePrefix="1">
      <alignment horizontal="right" vertical="center" wrapText="1" indent="1" shrinkToFit="1"/>
    </xf>
    <xf numFmtId="198" fontId="5" fillId="0" borderId="20" xfId="0" applyNumberFormat="1" applyFont="1" applyFill="1" applyBorder="1" applyAlignment="1">
      <alignment horizontal="right" vertical="center" wrapText="1" indent="1" shrinkToFit="1"/>
    </xf>
    <xf numFmtId="0" fontId="5" fillId="0" borderId="20" xfId="0" applyFont="1" applyFill="1" applyBorder="1" applyAlignment="1" quotePrefix="1">
      <alignment horizontal="center" vertical="center" shrinkToFit="1"/>
    </xf>
    <xf numFmtId="0" fontId="5" fillId="0" borderId="21" xfId="0" applyFont="1" applyFill="1" applyBorder="1" applyAlignment="1">
      <alignment horizontal="center" vertical="center"/>
    </xf>
    <xf numFmtId="198" fontId="5" fillId="0" borderId="24" xfId="0" applyNumberFormat="1" applyFont="1" applyFill="1" applyBorder="1" applyAlignment="1">
      <alignment horizontal="right" vertical="center" wrapText="1" indent="1" shrinkToFit="1"/>
    </xf>
    <xf numFmtId="199" fontId="5" fillId="0" borderId="0" xfId="0" applyNumberFormat="1" applyFont="1" applyFill="1" applyBorder="1" applyAlignment="1">
      <alignment horizontal="right" vertical="center" wrapText="1" indent="1"/>
    </xf>
    <xf numFmtId="199" fontId="5" fillId="0" borderId="36" xfId="0" applyNumberFormat="1" applyFont="1" applyFill="1" applyBorder="1" applyAlignment="1">
      <alignment horizontal="right" vertical="center" wrapText="1" indent="1"/>
    </xf>
    <xf numFmtId="199" fontId="12" fillId="0" borderId="20" xfId="0" applyNumberFormat="1" applyFont="1" applyFill="1" applyBorder="1" applyAlignment="1">
      <alignment horizontal="right" vertical="center" wrapText="1" indent="1"/>
    </xf>
    <xf numFmtId="199" fontId="12" fillId="0" borderId="37" xfId="0" applyNumberFormat="1" applyFont="1" applyFill="1" applyBorder="1" applyAlignment="1">
      <alignment horizontal="right" vertical="center" wrapText="1" indent="1"/>
    </xf>
    <xf numFmtId="197" fontId="5" fillId="0" borderId="15" xfId="94" applyNumberFormat="1" applyFont="1" applyFill="1" applyBorder="1" applyAlignment="1">
      <alignment horizontal="right" vertical="center" wrapText="1" indent="1"/>
    </xf>
    <xf numFmtId="197" fontId="5" fillId="0" borderId="0" xfId="94" applyNumberFormat="1" applyFont="1" applyFill="1" applyBorder="1" applyAlignment="1">
      <alignment horizontal="right" vertical="center" wrapText="1" indent="1"/>
    </xf>
    <xf numFmtId="194" fontId="5" fillId="0" borderId="0" xfId="0" applyNumberFormat="1" applyFont="1" applyFill="1" applyBorder="1" applyAlignment="1">
      <alignment horizontal="right" vertical="center" wrapText="1" indent="1" shrinkToFit="1"/>
    </xf>
    <xf numFmtId="197" fontId="5" fillId="0" borderId="0" xfId="0" applyNumberFormat="1" applyFont="1" applyFill="1" applyBorder="1" applyAlignment="1">
      <alignment horizontal="right" vertical="center" wrapText="1" indent="1" shrinkToFit="1"/>
    </xf>
    <xf numFmtId="197" fontId="12" fillId="0" borderId="15" xfId="94" applyNumberFormat="1" applyFont="1" applyFill="1" applyBorder="1" applyAlignment="1">
      <alignment horizontal="right" vertical="center" wrapText="1" indent="1"/>
    </xf>
    <xf numFmtId="197" fontId="12" fillId="0" borderId="0" xfId="94" applyNumberFormat="1" applyFont="1" applyFill="1" applyBorder="1" applyAlignment="1">
      <alignment horizontal="right" vertical="center" wrapText="1" indent="1"/>
    </xf>
    <xf numFmtId="197" fontId="12" fillId="0" borderId="0" xfId="0" applyNumberFormat="1" applyFont="1" applyFill="1" applyBorder="1" applyAlignment="1">
      <alignment horizontal="right" vertical="center" wrapText="1" indent="1"/>
    </xf>
    <xf numFmtId="194" fontId="12" fillId="0" borderId="0" xfId="0" applyNumberFormat="1" applyFont="1" applyFill="1" applyBorder="1" applyAlignment="1">
      <alignment horizontal="right" vertical="center" wrapText="1" indent="1" shrinkToFit="1"/>
    </xf>
    <xf numFmtId="197" fontId="12" fillId="0" borderId="0" xfId="0" applyNumberFormat="1" applyFont="1" applyFill="1" applyBorder="1" applyAlignment="1">
      <alignment horizontal="right" vertical="center" wrapText="1" indent="1" shrinkToFit="1"/>
    </xf>
    <xf numFmtId="3" fontId="5" fillId="0" borderId="15" xfId="0" applyNumberFormat="1" applyFont="1" applyFill="1" applyBorder="1" applyAlignment="1">
      <alignment horizontal="center" vertical="center" wrapText="1"/>
    </xf>
    <xf numFmtId="197" fontId="5" fillId="0" borderId="24" xfId="94" applyNumberFormat="1" applyFont="1" applyFill="1" applyBorder="1" applyAlignment="1">
      <alignment horizontal="right" vertical="center" wrapText="1" indent="1"/>
    </xf>
    <xf numFmtId="197" fontId="5" fillId="0" borderId="20" xfId="94" applyNumberFormat="1" applyFont="1" applyFill="1" applyBorder="1" applyAlignment="1">
      <alignment horizontal="right" vertical="center" wrapText="1" indent="1"/>
    </xf>
    <xf numFmtId="194" fontId="5" fillId="0" borderId="20" xfId="0" applyNumberFormat="1" applyFont="1" applyFill="1" applyBorder="1" applyAlignment="1">
      <alignment horizontal="right" vertical="center" wrapText="1" indent="1" shrinkToFit="1"/>
    </xf>
    <xf numFmtId="197" fontId="5" fillId="0" borderId="20" xfId="0" applyNumberFormat="1" applyFont="1" applyFill="1" applyBorder="1" applyAlignment="1">
      <alignment horizontal="right" vertical="center" wrapText="1" indent="1" shrinkToFit="1"/>
    </xf>
    <xf numFmtId="3" fontId="5" fillId="0" borderId="24" xfId="0" applyNumberFormat="1" applyFont="1" applyFill="1" applyBorder="1" applyAlignment="1">
      <alignment horizontal="center" vertical="center" wrapText="1"/>
    </xf>
    <xf numFmtId="0" fontId="5" fillId="0" borderId="35" xfId="117" applyFont="1" applyFill="1" applyBorder="1" applyAlignment="1">
      <alignment horizontal="center" vertical="center" wrapText="1" shrinkToFit="1"/>
      <protection/>
    </xf>
    <xf numFmtId="0" fontId="12" fillId="0" borderId="17" xfId="117" applyFont="1" applyFill="1" applyBorder="1" applyAlignment="1">
      <alignment horizontal="center" vertical="center"/>
      <protection/>
    </xf>
    <xf numFmtId="0" fontId="5" fillId="0" borderId="14" xfId="117" applyFont="1" applyFill="1" applyBorder="1" applyAlignment="1">
      <alignment horizontal="center" vertical="center"/>
      <protection/>
    </xf>
    <xf numFmtId="0" fontId="5" fillId="0" borderId="14" xfId="117" applyFont="1" applyFill="1" applyBorder="1" applyAlignment="1">
      <alignment horizontal="center" vertical="center" wrapText="1" shrinkToFit="1"/>
      <protection/>
    </xf>
    <xf numFmtId="0" fontId="5" fillId="0" borderId="14" xfId="117" applyFont="1" applyFill="1" applyBorder="1" applyAlignment="1">
      <alignment horizontal="center" vertical="center" wrapText="1"/>
      <protection/>
    </xf>
    <xf numFmtId="0" fontId="64" fillId="0" borderId="21" xfId="117" applyFont="1" applyFill="1" applyBorder="1" applyAlignment="1">
      <alignment horizontal="center" vertical="center" wrapText="1"/>
      <protection/>
    </xf>
    <xf numFmtId="41" fontId="12" fillId="0" borderId="19" xfId="92" applyFont="1" applyFill="1" applyBorder="1" applyAlignment="1">
      <alignment horizontal="right" vertical="center" wrapText="1" indent="1"/>
    </xf>
    <xf numFmtId="41" fontId="12" fillId="0" borderId="0" xfId="92" applyFont="1" applyFill="1" applyBorder="1" applyAlignment="1">
      <alignment horizontal="right" vertical="center" wrapText="1" indent="1"/>
    </xf>
    <xf numFmtId="41" fontId="12" fillId="0" borderId="16" xfId="92" applyFont="1" applyFill="1" applyBorder="1" applyAlignment="1">
      <alignment horizontal="right" vertical="center" wrapText="1" indent="1"/>
    </xf>
    <xf numFmtId="41" fontId="12" fillId="0" borderId="16" xfId="92" applyFont="1" applyFill="1" applyBorder="1" applyAlignment="1">
      <alignment horizontal="right" vertical="center" wrapText="1" indent="1" shrinkToFit="1"/>
    </xf>
    <xf numFmtId="41" fontId="12" fillId="0" borderId="17" xfId="92" applyFont="1" applyFill="1" applyBorder="1" applyAlignment="1">
      <alignment horizontal="right" vertical="center" wrapText="1" indent="1"/>
    </xf>
    <xf numFmtId="41" fontId="5" fillId="0" borderId="14" xfId="92" applyFont="1" applyFill="1" applyBorder="1" applyAlignment="1">
      <alignment horizontal="right" vertical="center" wrapText="1" indent="1" shrinkToFit="1"/>
    </xf>
    <xf numFmtId="41" fontId="5" fillId="0" borderId="24" xfId="92" applyFont="1" applyFill="1" applyBorder="1" applyAlignment="1">
      <alignment horizontal="right" vertical="center" wrapText="1" indent="1"/>
    </xf>
    <xf numFmtId="41" fontId="12" fillId="0" borderId="20" xfId="92" applyFont="1" applyFill="1" applyBorder="1" applyAlignment="1">
      <alignment horizontal="right" vertical="center" wrapText="1" indent="1" shrinkToFit="1"/>
    </xf>
    <xf numFmtId="41" fontId="5" fillId="0" borderId="21" xfId="92" applyFont="1" applyFill="1" applyBorder="1" applyAlignment="1">
      <alignment horizontal="right" vertical="center" wrapText="1" indent="1" shrinkToFit="1"/>
    </xf>
    <xf numFmtId="0" fontId="0" fillId="0" borderId="0" xfId="117" applyBorder="1">
      <alignment/>
      <protection/>
    </xf>
    <xf numFmtId="0" fontId="12" fillId="0" borderId="0" xfId="117" applyFont="1" applyFill="1" applyBorder="1" applyAlignment="1">
      <alignment vertical="center"/>
      <protection/>
    </xf>
    <xf numFmtId="0" fontId="5" fillId="0" borderId="14" xfId="0" applyFont="1" applyFill="1" applyBorder="1" applyAlignment="1">
      <alignment horizontal="justify"/>
    </xf>
    <xf numFmtId="0" fontId="65" fillId="0" borderId="24" xfId="0" applyFont="1" applyFill="1" applyBorder="1" applyAlignment="1">
      <alignment vertical="center" wrapText="1"/>
    </xf>
    <xf numFmtId="41" fontId="12" fillId="0" borderId="19" xfId="92" applyFont="1" applyFill="1" applyBorder="1" applyAlignment="1">
      <alignment horizontal="right" vertical="center" wrapText="1" indent="1" shrinkToFit="1"/>
    </xf>
    <xf numFmtId="0" fontId="7" fillId="0" borderId="3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wrapText="1"/>
    </xf>
    <xf numFmtId="197" fontId="5" fillId="0" borderId="0" xfId="0" applyNumberFormat="1" applyFont="1" applyFill="1" applyAlignment="1">
      <alignment horizontal="right" vertical="center" indent="1" shrinkToFit="1"/>
    </xf>
    <xf numFmtId="197" fontId="5" fillId="0" borderId="0" xfId="0" applyNumberFormat="1" applyFont="1" applyFill="1" applyAlignment="1" applyProtection="1">
      <alignment horizontal="right" vertical="center" indent="1" shrinkToFit="1"/>
      <protection locked="0"/>
    </xf>
    <xf numFmtId="197" fontId="12" fillId="0" borderId="0" xfId="0" applyNumberFormat="1" applyFont="1" applyFill="1" applyAlignment="1">
      <alignment horizontal="right" vertical="center" indent="1" shrinkToFit="1"/>
    </xf>
    <xf numFmtId="197" fontId="12" fillId="0" borderId="0" xfId="0" applyNumberFormat="1" applyFont="1" applyFill="1" applyAlignment="1" applyProtection="1">
      <alignment horizontal="right" vertical="center" indent="1" shrinkToFit="1"/>
      <protection locked="0"/>
    </xf>
    <xf numFmtId="197" fontId="5" fillId="0" borderId="20" xfId="0" applyNumberFormat="1" applyFont="1" applyFill="1" applyBorder="1" applyAlignment="1">
      <alignment horizontal="right" vertical="center" indent="1" shrinkToFit="1"/>
    </xf>
    <xf numFmtId="0" fontId="5" fillId="0" borderId="24" xfId="0" applyFont="1" applyFill="1" applyBorder="1" applyAlignment="1">
      <alignment horizontal="left" vertical="center" indent="1" shrinkToFit="1"/>
    </xf>
    <xf numFmtId="0" fontId="5" fillId="0" borderId="19" xfId="118" applyFont="1" applyFill="1" applyBorder="1" applyAlignment="1">
      <alignment horizontal="center" vertical="center" shrinkToFit="1"/>
      <protection/>
    </xf>
    <xf numFmtId="0" fontId="5" fillId="0" borderId="18" xfId="118" applyFont="1" applyFill="1" applyBorder="1" applyAlignment="1">
      <alignment horizontal="center" vertical="center" shrinkToFit="1"/>
      <protection/>
    </xf>
    <xf numFmtId="0" fontId="5" fillId="0" borderId="15" xfId="118" applyFont="1" applyFill="1" applyBorder="1" applyAlignment="1">
      <alignment horizontal="center" vertical="center" shrinkToFit="1"/>
      <protection/>
    </xf>
    <xf numFmtId="0" fontId="5" fillId="0" borderId="22" xfId="118" applyFont="1" applyFill="1" applyBorder="1" applyAlignment="1">
      <alignment horizontal="center" vertical="center" shrinkToFit="1"/>
      <protection/>
    </xf>
    <xf numFmtId="0" fontId="5" fillId="0" borderId="22" xfId="118" applyFont="1" applyFill="1" applyBorder="1" applyAlignment="1" quotePrefix="1">
      <alignment horizontal="center" vertical="center" shrinkToFit="1"/>
      <protection/>
    </xf>
    <xf numFmtId="0" fontId="5" fillId="0" borderId="24" xfId="118" applyFont="1" applyFill="1" applyBorder="1" applyAlignment="1">
      <alignment horizontal="center" vertical="center" shrinkToFit="1"/>
      <protection/>
    </xf>
    <xf numFmtId="0" fontId="5" fillId="0" borderId="23" xfId="118" applyFont="1" applyFill="1" applyBorder="1" applyAlignment="1">
      <alignment horizontal="center" vertical="center" shrinkToFit="1"/>
      <protection/>
    </xf>
    <xf numFmtId="0" fontId="12" fillId="0" borderId="22" xfId="118" applyFont="1" applyFill="1" applyBorder="1" applyAlignment="1">
      <alignment horizontal="center" vertical="center" shrinkToFit="1"/>
      <protection/>
    </xf>
    <xf numFmtId="0" fontId="7" fillId="0" borderId="22" xfId="118" applyFont="1" applyFill="1" applyBorder="1" applyAlignment="1">
      <alignment horizontal="center" vertical="center" shrinkToFit="1"/>
      <protection/>
    </xf>
    <xf numFmtId="178" fontId="5" fillId="0" borderId="19" xfId="118" applyNumberFormat="1" applyFont="1" applyFill="1" applyBorder="1" applyAlignment="1" quotePrefix="1">
      <alignment horizontal="center" vertical="center" shrinkToFit="1"/>
      <protection/>
    </xf>
    <xf numFmtId="178" fontId="5" fillId="0" borderId="15" xfId="118" applyNumberFormat="1" applyFont="1" applyFill="1" applyBorder="1" applyAlignment="1" quotePrefix="1">
      <alignment horizontal="center" vertical="center" shrinkToFit="1"/>
      <protection/>
    </xf>
    <xf numFmtId="178" fontId="5" fillId="0" borderId="24" xfId="118" applyNumberFormat="1" applyFont="1" applyFill="1" applyBorder="1" applyAlignment="1" quotePrefix="1">
      <alignment horizontal="center" vertical="center" shrinkToFit="1"/>
      <protection/>
    </xf>
    <xf numFmtId="0" fontId="5" fillId="0" borderId="16" xfId="118" applyFont="1" applyFill="1" applyBorder="1" applyAlignment="1">
      <alignment vertical="center" shrinkToFit="1"/>
      <protection/>
    </xf>
    <xf numFmtId="0" fontId="5" fillId="0" borderId="0" xfId="118" applyFont="1" applyFill="1" applyBorder="1" applyAlignment="1">
      <alignment horizontal="center" vertical="center" shrinkToFit="1"/>
      <protection/>
    </xf>
    <xf numFmtId="0" fontId="5" fillId="0" borderId="15" xfId="118" applyFont="1" applyFill="1" applyBorder="1" applyAlignment="1" quotePrefix="1">
      <alignment horizontal="center" vertical="center" shrinkToFit="1"/>
      <protection/>
    </xf>
    <xf numFmtId="0" fontId="5" fillId="0" borderId="20" xfId="118" applyFont="1" applyFill="1" applyBorder="1" applyAlignment="1">
      <alignment vertical="center" shrinkToFit="1"/>
      <protection/>
    </xf>
    <xf numFmtId="0" fontId="5" fillId="0" borderId="23" xfId="118" applyFont="1" applyFill="1" applyBorder="1" applyAlignment="1" quotePrefix="1">
      <alignment horizontal="center" vertical="center" shrinkToFit="1"/>
      <protection/>
    </xf>
    <xf numFmtId="0" fontId="5" fillId="0" borderId="14" xfId="118" applyFont="1" applyFill="1" applyBorder="1" applyAlignment="1">
      <alignment horizontal="center" vertical="center" shrinkToFit="1"/>
      <protection/>
    </xf>
    <xf numFmtId="0" fontId="5" fillId="0" borderId="16" xfId="0" applyFont="1" applyFill="1" applyBorder="1" applyAlignment="1" applyProtection="1">
      <alignment horizontal="centerContinuous" vertical="center"/>
      <protection locked="0"/>
    </xf>
    <xf numFmtId="0" fontId="5" fillId="0" borderId="17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Continuous" vertical="center"/>
      <protection locked="0"/>
    </xf>
    <xf numFmtId="0" fontId="5" fillId="0" borderId="14" xfId="0" applyFont="1" applyFill="1" applyBorder="1" applyAlignment="1" applyProtection="1">
      <alignment horizontal="right" vertical="center"/>
      <protection locked="0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41" fontId="5" fillId="0" borderId="15" xfId="92" applyNumberFormat="1" applyFont="1" applyFill="1" applyBorder="1" applyAlignment="1" applyProtection="1">
      <alignment horizontal="right" vertical="center" indent="1" shrinkToFit="1"/>
      <protection locked="0"/>
    </xf>
    <xf numFmtId="41" fontId="5" fillId="0" borderId="14" xfId="92" applyNumberFormat="1" applyFont="1" applyFill="1" applyBorder="1" applyAlignment="1" applyProtection="1">
      <alignment horizontal="right" vertical="center" indent="1" shrinkToFit="1"/>
      <protection locked="0"/>
    </xf>
    <xf numFmtId="41" fontId="5" fillId="0" borderId="22" xfId="92" applyNumberFormat="1" applyFont="1" applyFill="1" applyBorder="1" applyAlignment="1" applyProtection="1">
      <alignment horizontal="right" vertical="center" indent="1" shrinkToFit="1"/>
      <protection locked="0"/>
    </xf>
    <xf numFmtId="41" fontId="5" fillId="0" borderId="0" xfId="92" applyNumberFormat="1" applyFont="1" applyFill="1" applyBorder="1" applyAlignment="1" applyProtection="1">
      <alignment horizontal="right" vertical="center" indent="1" shrinkToFit="1"/>
      <protection locked="0"/>
    </xf>
    <xf numFmtId="41" fontId="12" fillId="0" borderId="15" xfId="92" applyNumberFormat="1" applyFont="1" applyFill="1" applyBorder="1" applyAlignment="1" applyProtection="1">
      <alignment horizontal="right" vertical="center" indent="1" shrinkToFit="1"/>
      <protection locked="0"/>
    </xf>
    <xf numFmtId="41" fontId="12" fillId="0" borderId="0" xfId="92" applyNumberFormat="1" applyFont="1" applyFill="1" applyBorder="1" applyAlignment="1" applyProtection="1">
      <alignment horizontal="right" vertical="center" indent="1" shrinkToFit="1"/>
      <protection locked="0"/>
    </xf>
    <xf numFmtId="41" fontId="12" fillId="0" borderId="14" xfId="92" applyNumberFormat="1" applyFont="1" applyFill="1" applyBorder="1" applyAlignment="1" applyProtection="1">
      <alignment horizontal="right" vertical="center" indent="1" shrinkToFit="1"/>
      <protection locked="0"/>
    </xf>
    <xf numFmtId="41" fontId="12" fillId="0" borderId="22" xfId="92" applyNumberFormat="1" applyFont="1" applyFill="1" applyBorder="1" applyAlignment="1" applyProtection="1">
      <alignment horizontal="right" vertical="center" indent="1" shrinkToFit="1"/>
      <protection locked="0"/>
    </xf>
    <xf numFmtId="41" fontId="12" fillId="0" borderId="14" xfId="92" applyNumberFormat="1" applyFont="1" applyFill="1" applyBorder="1" applyAlignment="1" applyProtection="1">
      <alignment horizontal="right" vertical="center" indent="1"/>
      <protection locked="0"/>
    </xf>
    <xf numFmtId="41" fontId="12" fillId="0" borderId="24" xfId="92" applyNumberFormat="1" applyFont="1" applyFill="1" applyBorder="1" applyAlignment="1" applyProtection="1">
      <alignment horizontal="right" vertical="center" indent="1" shrinkToFit="1"/>
      <protection locked="0"/>
    </xf>
    <xf numFmtId="41" fontId="12" fillId="0" borderId="21" xfId="92" applyNumberFormat="1" applyFont="1" applyFill="1" applyBorder="1" applyAlignment="1" applyProtection="1">
      <alignment horizontal="right" vertical="center" indent="1" shrinkToFit="1"/>
      <protection locked="0"/>
    </xf>
    <xf numFmtId="41" fontId="12" fillId="0" borderId="23" xfId="92" applyNumberFormat="1" applyFont="1" applyFill="1" applyBorder="1" applyAlignment="1" applyProtection="1">
      <alignment horizontal="right" vertical="center" indent="1" shrinkToFit="1"/>
      <protection locked="0"/>
    </xf>
    <xf numFmtId="0" fontId="12" fillId="0" borderId="22" xfId="120" applyFont="1" applyFill="1" applyBorder="1" applyAlignment="1">
      <alignment horizontal="center" vertical="center" wrapText="1"/>
      <protection/>
    </xf>
    <xf numFmtId="0" fontId="12" fillId="0" borderId="15" xfId="120" applyFont="1" applyFill="1" applyBorder="1" applyAlignment="1">
      <alignment horizontal="right" vertical="center" indent="1"/>
      <protection/>
    </xf>
    <xf numFmtId="0" fontId="12" fillId="0" borderId="0" xfId="120" applyFont="1" applyFill="1" applyBorder="1" applyAlignment="1">
      <alignment horizontal="right" vertical="center" indent="1"/>
      <protection/>
    </xf>
    <xf numFmtId="0" fontId="12" fillId="0" borderId="0" xfId="120" applyFont="1" applyFill="1" applyBorder="1" applyAlignment="1">
      <alignment horizontal="right" vertical="center" wrapText="1" indent="1"/>
      <protection/>
    </xf>
    <xf numFmtId="0" fontId="12" fillId="0" borderId="15" xfId="120" applyFont="1" applyFill="1" applyBorder="1" applyAlignment="1">
      <alignment horizontal="center" vertical="center"/>
      <protection/>
    </xf>
    <xf numFmtId="0" fontId="12" fillId="0" borderId="21" xfId="120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 quotePrefix="1">
      <alignment horizontal="center" vertical="center" shrinkToFit="1"/>
    </xf>
    <xf numFmtId="0" fontId="2" fillId="0" borderId="16" xfId="0" applyFont="1" applyFill="1" applyBorder="1" applyAlignment="1" quotePrefix="1">
      <alignment horizontal="center" vertical="center" shrinkToFit="1"/>
    </xf>
    <xf numFmtId="0" fontId="2" fillId="0" borderId="17" xfId="0" applyFont="1" applyFill="1" applyBorder="1" applyAlignment="1" quotePrefix="1">
      <alignment horizontal="center" vertical="center" shrinkToFit="1"/>
    </xf>
    <xf numFmtId="0" fontId="2" fillId="0" borderId="2" xfId="0" applyFont="1" applyFill="1" applyBorder="1" applyAlignment="1" quotePrefix="1">
      <alignment horizontal="center" vertical="center" shrinkToFit="1"/>
    </xf>
    <xf numFmtId="0" fontId="2" fillId="0" borderId="26" xfId="0" applyFont="1" applyFill="1" applyBorder="1" applyAlignment="1" quotePrefix="1">
      <alignment horizontal="center" vertical="center" shrinkToFit="1"/>
    </xf>
    <xf numFmtId="0" fontId="5" fillId="0" borderId="22" xfId="0" applyFont="1" applyFill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176" fontId="11" fillId="0" borderId="22" xfId="0" applyNumberFormat="1" applyFont="1" applyFill="1" applyBorder="1" applyAlignment="1">
      <alignment horizontal="center" vertical="center" wrapText="1" shrinkToFit="1"/>
    </xf>
    <xf numFmtId="176" fontId="11" fillId="0" borderId="22" xfId="0" applyNumberFormat="1" applyFont="1" applyFill="1" applyBorder="1" applyAlignment="1">
      <alignment horizontal="center" vertical="center" shrinkToFit="1"/>
    </xf>
    <xf numFmtId="176" fontId="11" fillId="0" borderId="23" xfId="0" applyNumberFormat="1" applyFont="1" applyFill="1" applyBorder="1" applyAlignment="1">
      <alignment horizontal="center" vertical="center" shrinkToFit="1"/>
    </xf>
    <xf numFmtId="176" fontId="14" fillId="0" borderId="18" xfId="0" applyNumberFormat="1" applyFont="1" applyFill="1" applyBorder="1" applyAlignment="1">
      <alignment horizontal="center" vertical="center" wrapText="1" shrinkToFit="1"/>
    </xf>
    <xf numFmtId="176" fontId="14" fillId="0" borderId="22" xfId="0" applyNumberFormat="1" applyFont="1" applyFill="1" applyBorder="1" applyAlignment="1">
      <alignment horizontal="center" vertical="center" wrapText="1" shrinkToFit="1"/>
    </xf>
    <xf numFmtId="176" fontId="5" fillId="0" borderId="25" xfId="0" applyNumberFormat="1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 quotePrefix="1">
      <alignment horizontal="center" vertical="center" shrinkToFit="1"/>
    </xf>
    <xf numFmtId="176" fontId="5" fillId="0" borderId="26" xfId="0" applyNumberFormat="1" applyFont="1" applyFill="1" applyBorder="1" applyAlignment="1" quotePrefix="1">
      <alignment horizontal="center" vertical="center" shrinkToFit="1"/>
    </xf>
    <xf numFmtId="0" fontId="7" fillId="0" borderId="17" xfId="123" applyFont="1" applyFill="1" applyBorder="1" applyAlignment="1">
      <alignment horizontal="center" vertical="center" shrinkToFit="1"/>
      <protection/>
    </xf>
    <xf numFmtId="0" fontId="5" fillId="0" borderId="14" xfId="123" applyFont="1" applyFill="1" applyBorder="1" applyAlignment="1">
      <alignment horizontal="center" vertical="center" shrinkToFit="1"/>
      <protection/>
    </xf>
    <xf numFmtId="0" fontId="5" fillId="0" borderId="21" xfId="123" applyFont="1" applyFill="1" applyBorder="1" applyAlignment="1">
      <alignment horizontal="center" vertical="center" shrinkToFit="1"/>
      <protection/>
    </xf>
    <xf numFmtId="0" fontId="5" fillId="0" borderId="19" xfId="123" applyFont="1" applyFill="1" applyBorder="1" applyAlignment="1">
      <alignment horizontal="center" vertical="center" shrinkToFit="1"/>
      <protection/>
    </xf>
    <xf numFmtId="0" fontId="5" fillId="0" borderId="15" xfId="123" applyFont="1" applyFill="1" applyBorder="1" applyAlignment="1">
      <alignment horizontal="center" vertical="center" shrinkToFit="1"/>
      <protection/>
    </xf>
    <xf numFmtId="0" fontId="5" fillId="0" borderId="24" xfId="123" applyFont="1" applyFill="1" applyBorder="1" applyAlignment="1">
      <alignment horizontal="center" vertical="center" shrinkToFit="1"/>
      <protection/>
    </xf>
    <xf numFmtId="0" fontId="4" fillId="0" borderId="0" xfId="123" applyFont="1" applyFill="1" applyBorder="1" applyAlignment="1">
      <alignment horizontal="center" vertical="center"/>
      <protection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 quotePrefix="1">
      <alignment horizontal="center" vertical="center" shrinkToFit="1"/>
    </xf>
    <xf numFmtId="176" fontId="5" fillId="0" borderId="20" xfId="0" applyNumberFormat="1" applyFont="1" applyFill="1" applyBorder="1" applyAlignment="1">
      <alignment horizontal="center" vertical="center" shrinkToFit="1"/>
    </xf>
    <xf numFmtId="176" fontId="5" fillId="0" borderId="21" xfId="0" applyNumberFormat="1" applyFont="1" applyFill="1" applyBorder="1" applyAlignment="1">
      <alignment horizontal="center" vertical="center" shrinkToFit="1"/>
    </xf>
    <xf numFmtId="176" fontId="5" fillId="0" borderId="15" xfId="0" applyNumberFormat="1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 quotePrefix="1">
      <alignment horizontal="center" vertical="center" shrinkToFit="1"/>
    </xf>
    <xf numFmtId="176" fontId="5" fillId="0" borderId="19" xfId="0" applyNumberFormat="1" applyFont="1" applyFill="1" applyBorder="1" applyAlignment="1">
      <alignment horizontal="center" vertical="center" shrinkToFit="1"/>
    </xf>
    <xf numFmtId="176" fontId="5" fillId="0" borderId="16" xfId="0" applyNumberFormat="1" applyFont="1" applyFill="1" applyBorder="1" applyAlignment="1">
      <alignment horizontal="center" vertical="center" shrinkToFit="1"/>
    </xf>
    <xf numFmtId="176" fontId="5" fillId="0" borderId="17" xfId="0" applyNumberFormat="1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horizontal="right" vertical="center" shrinkToFi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4" fillId="0" borderId="28" xfId="0" applyFont="1" applyFill="1" applyBorder="1" applyAlignment="1">
      <alignment horizontal="left"/>
    </xf>
    <xf numFmtId="0" fontId="55" fillId="0" borderId="18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55" fillId="0" borderId="2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55" fillId="0" borderId="15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 applyProtection="1">
      <alignment horizontal="center" vertical="center" wrapText="1"/>
      <protection/>
    </xf>
    <xf numFmtId="0" fontId="55" fillId="0" borderId="23" xfId="0" applyFont="1" applyFill="1" applyBorder="1" applyAlignment="1" applyProtection="1">
      <alignment horizontal="center" vertical="center" wrapText="1"/>
      <protection/>
    </xf>
    <xf numFmtId="41" fontId="12" fillId="0" borderId="25" xfId="92" applyFont="1" applyFill="1" applyBorder="1" applyAlignment="1">
      <alignment horizontal="center" vertical="center" wrapText="1"/>
    </xf>
    <xf numFmtId="41" fontId="12" fillId="0" borderId="26" xfId="92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7" xfId="117" applyFont="1" applyFill="1" applyBorder="1" applyAlignment="1">
      <alignment horizontal="center" vertical="center" wrapText="1" shrinkToFit="1"/>
      <protection/>
    </xf>
    <xf numFmtId="0" fontId="5" fillId="0" borderId="14" xfId="117" applyFont="1" applyFill="1" applyBorder="1" applyAlignment="1">
      <alignment horizontal="center" vertical="center" shrinkToFit="1"/>
      <protection/>
    </xf>
    <xf numFmtId="0" fontId="5" fillId="0" borderId="19" xfId="117" applyFont="1" applyFill="1" applyBorder="1" applyAlignment="1">
      <alignment horizontal="center" vertical="center" wrapText="1" shrinkToFit="1"/>
      <protection/>
    </xf>
    <xf numFmtId="0" fontId="5" fillId="0" borderId="16" xfId="117" applyFont="1" applyFill="1" applyBorder="1" applyAlignment="1">
      <alignment horizontal="center" vertical="center" shrinkToFit="1"/>
      <protection/>
    </xf>
    <xf numFmtId="0" fontId="5" fillId="0" borderId="16" xfId="117" applyFont="1" applyFill="1" applyBorder="1" applyAlignment="1">
      <alignment horizontal="center" vertical="center" wrapText="1" shrinkToFit="1"/>
      <protection/>
    </xf>
    <xf numFmtId="0" fontId="5" fillId="0" borderId="35" xfId="117" applyFont="1" applyFill="1" applyBorder="1" applyAlignment="1">
      <alignment horizontal="center" vertical="center" wrapText="1" shrinkToFit="1"/>
      <protection/>
    </xf>
    <xf numFmtId="0" fontId="5" fillId="0" borderId="41" xfId="117" applyFont="1" applyFill="1" applyBorder="1" applyAlignment="1">
      <alignment horizontal="center" vertical="center" wrapText="1"/>
      <protection/>
    </xf>
    <xf numFmtId="0" fontId="5" fillId="0" borderId="42" xfId="117" applyFont="1" applyFill="1" applyBorder="1" applyAlignment="1">
      <alignment horizontal="center" vertical="center" wrapText="1"/>
      <protection/>
    </xf>
    <xf numFmtId="0" fontId="5" fillId="0" borderId="29" xfId="117" applyFont="1" applyFill="1" applyBorder="1" applyAlignment="1">
      <alignment horizontal="center" vertical="center" wrapText="1"/>
      <protection/>
    </xf>
    <xf numFmtId="0" fontId="5" fillId="0" borderId="43" xfId="117" applyFont="1" applyFill="1" applyBorder="1" applyAlignment="1">
      <alignment horizontal="center" vertical="center" wrapText="1"/>
      <protection/>
    </xf>
    <xf numFmtId="0" fontId="5" fillId="0" borderId="33" xfId="117" applyFont="1" applyFill="1" applyBorder="1" applyAlignment="1">
      <alignment horizontal="center" vertical="center" wrapText="1"/>
      <protection/>
    </xf>
    <xf numFmtId="0" fontId="5" fillId="0" borderId="44" xfId="117" applyFont="1" applyFill="1" applyBorder="1" applyAlignment="1">
      <alignment horizontal="center" vertical="center" wrapText="1"/>
      <protection/>
    </xf>
    <xf numFmtId="0" fontId="5" fillId="0" borderId="45" xfId="117" applyFont="1" applyFill="1" applyBorder="1" applyAlignment="1">
      <alignment horizontal="center" vertical="center" wrapText="1"/>
      <protection/>
    </xf>
    <xf numFmtId="0" fontId="5" fillId="0" borderId="23" xfId="117" applyFont="1" applyFill="1" applyBorder="1" applyAlignment="1">
      <alignment horizontal="center" vertical="center" wrapText="1"/>
      <protection/>
    </xf>
    <xf numFmtId="0" fontId="5" fillId="0" borderId="39" xfId="117" applyFont="1" applyFill="1" applyBorder="1" applyAlignment="1">
      <alignment horizontal="center" vertical="center" wrapText="1"/>
      <protection/>
    </xf>
    <xf numFmtId="0" fontId="5" fillId="0" borderId="37" xfId="117" applyFont="1" applyFill="1" applyBorder="1" applyAlignment="1">
      <alignment horizontal="center" vertical="center" wrapText="1"/>
      <protection/>
    </xf>
    <xf numFmtId="0" fontId="5" fillId="0" borderId="46" xfId="117" applyFont="1" applyFill="1" applyBorder="1" applyAlignment="1">
      <alignment horizontal="center" vertical="center" wrapText="1"/>
      <protection/>
    </xf>
    <xf numFmtId="0" fontId="5" fillId="0" borderId="24" xfId="117" applyFont="1" applyFill="1" applyBorder="1" applyAlignment="1">
      <alignment horizontal="center" vertical="center" wrapText="1"/>
      <protection/>
    </xf>
    <xf numFmtId="0" fontId="7" fillId="0" borderId="46" xfId="117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3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/>
    </xf>
    <xf numFmtId="0" fontId="4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19" xfId="118" applyFont="1" applyFill="1" applyBorder="1" applyAlignment="1">
      <alignment horizontal="center" vertical="center" shrinkToFit="1"/>
      <protection/>
    </xf>
    <xf numFmtId="0" fontId="5" fillId="0" borderId="16" xfId="118" applyFont="1" applyFill="1" applyBorder="1" applyAlignment="1">
      <alignment horizontal="center" vertical="center" shrinkToFit="1"/>
      <protection/>
    </xf>
    <xf numFmtId="0" fontId="5" fillId="0" borderId="17" xfId="118" applyFont="1" applyFill="1" applyBorder="1" applyAlignment="1">
      <alignment horizontal="center" vertical="center" shrinkToFit="1"/>
      <protection/>
    </xf>
    <xf numFmtId="0" fontId="5" fillId="0" borderId="24" xfId="118" applyFont="1" applyFill="1" applyBorder="1" applyAlignment="1" quotePrefix="1">
      <alignment horizontal="center" vertical="center" shrinkToFit="1"/>
      <protection/>
    </xf>
    <xf numFmtId="0" fontId="5" fillId="0" borderId="20" xfId="118" applyFont="1" applyFill="1" applyBorder="1" applyAlignment="1">
      <alignment horizontal="center" vertical="center" shrinkToFit="1"/>
      <protection/>
    </xf>
    <xf numFmtId="0" fontId="5" fillId="0" borderId="21" xfId="118" applyFont="1" applyFill="1" applyBorder="1" applyAlignment="1">
      <alignment horizontal="center" vertical="center" shrinkToFit="1"/>
      <protection/>
    </xf>
    <xf numFmtId="0" fontId="5" fillId="0" borderId="14" xfId="118" applyFont="1" applyFill="1" applyBorder="1" applyAlignment="1">
      <alignment horizontal="center" vertical="center" shrinkToFit="1"/>
      <protection/>
    </xf>
    <xf numFmtId="41" fontId="5" fillId="0" borderId="15" xfId="92" applyFont="1" applyFill="1" applyBorder="1" applyAlignment="1">
      <alignment horizontal="right" vertical="center" wrapText="1" indent="1" shrinkToFit="1"/>
    </xf>
    <xf numFmtId="41" fontId="5" fillId="0" borderId="0" xfId="92" applyFont="1" applyFill="1" applyBorder="1" applyAlignment="1">
      <alignment horizontal="right" vertical="center" wrapText="1" indent="1" shrinkToFit="1"/>
    </xf>
    <xf numFmtId="0" fontId="12" fillId="0" borderId="14" xfId="118" applyFont="1" applyFill="1" applyBorder="1" applyAlignment="1">
      <alignment horizontal="center" vertical="center" shrinkToFit="1"/>
      <protection/>
    </xf>
    <xf numFmtId="41" fontId="12" fillId="0" borderId="15" xfId="92" applyFont="1" applyFill="1" applyBorder="1" applyAlignment="1">
      <alignment horizontal="right" vertical="center" wrapText="1" indent="1" shrinkToFit="1"/>
    </xf>
    <xf numFmtId="41" fontId="12" fillId="0" borderId="0" xfId="92" applyFont="1" applyFill="1" applyBorder="1" applyAlignment="1">
      <alignment horizontal="right" vertical="center" wrapText="1" indent="1" shrinkToFit="1"/>
    </xf>
    <xf numFmtId="41" fontId="5" fillId="0" borderId="0" xfId="92" applyFont="1" applyFill="1" applyBorder="1" applyAlignment="1">
      <alignment horizontal="right" vertical="center" wrapText="1" indent="1"/>
    </xf>
    <xf numFmtId="41" fontId="5" fillId="0" borderId="24" xfId="92" applyFont="1" applyFill="1" applyBorder="1" applyAlignment="1">
      <alignment horizontal="right" vertical="center" wrapText="1" indent="1" shrinkToFit="1"/>
    </xf>
    <xf numFmtId="41" fontId="5" fillId="0" borderId="20" xfId="92" applyFont="1" applyFill="1" applyBorder="1" applyAlignment="1">
      <alignment horizontal="right" vertical="center" wrapText="1" indent="1" shrinkToFit="1"/>
    </xf>
    <xf numFmtId="41" fontId="5" fillId="0" borderId="20" xfId="92" applyFont="1" applyFill="1" applyBorder="1" applyAlignment="1">
      <alignment horizontal="right" vertical="center" wrapText="1" indent="1"/>
    </xf>
    <xf numFmtId="0" fontId="4" fillId="0" borderId="0" xfId="0" applyFont="1" applyFill="1" applyAlignment="1" applyProtection="1">
      <alignment horizontal="center" vertical="center" wrapText="1" shrinkToFit="1"/>
      <protection locked="0"/>
    </xf>
    <xf numFmtId="0" fontId="4" fillId="0" borderId="0" xfId="0" applyFont="1" applyFill="1" applyAlignment="1" applyProtection="1">
      <alignment horizontal="center" vertical="center" shrinkToFit="1"/>
      <protection locked="0"/>
    </xf>
    <xf numFmtId="0" fontId="5" fillId="0" borderId="19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5" fillId="0" borderId="24" xfId="0" applyFont="1" applyFill="1" applyBorder="1" applyAlignment="1" applyProtection="1">
      <alignment horizontal="center" vertical="center" shrinkToFit="1"/>
      <protection locked="0"/>
    </xf>
    <xf numFmtId="0" fontId="5" fillId="0" borderId="20" xfId="0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5" fillId="0" borderId="20" xfId="0" applyFont="1" applyFill="1" applyBorder="1" applyAlignment="1" applyProtection="1" quotePrefix="1">
      <alignment horizontal="center" vertical="center" shrinkToFit="1"/>
      <protection locked="0"/>
    </xf>
    <xf numFmtId="0" fontId="5" fillId="0" borderId="21" xfId="0" applyFont="1" applyFill="1" applyBorder="1" applyAlignment="1" applyProtection="1" quotePrefix="1">
      <alignment horizontal="center" vertical="center" shrinkToFit="1"/>
      <protection locked="0"/>
    </xf>
    <xf numFmtId="0" fontId="5" fillId="0" borderId="27" xfId="120" applyFont="1" applyFill="1" applyBorder="1" applyAlignment="1">
      <alignment horizontal="center" vertical="center"/>
      <protection/>
    </xf>
    <xf numFmtId="0" fontId="5" fillId="0" borderId="27" xfId="120" applyFont="1" applyFill="1" applyBorder="1" applyAlignment="1">
      <alignment horizontal="center" vertical="center" wrapText="1"/>
      <protection/>
    </xf>
    <xf numFmtId="0" fontId="5" fillId="0" borderId="19" xfId="120" applyFont="1" applyFill="1" applyBorder="1" applyAlignment="1">
      <alignment horizontal="center" vertical="center"/>
      <protection/>
    </xf>
    <xf numFmtId="0" fontId="5" fillId="0" borderId="15" xfId="120" applyFont="1" applyFill="1" applyBorder="1" applyAlignment="1">
      <alignment horizontal="center" vertical="center"/>
      <protection/>
    </xf>
    <xf numFmtId="0" fontId="5" fillId="0" borderId="24" xfId="120" applyFont="1" applyFill="1" applyBorder="1" applyAlignment="1">
      <alignment horizontal="center" vertical="center"/>
      <protection/>
    </xf>
    <xf numFmtId="0" fontId="50" fillId="0" borderId="0" xfId="119" applyFont="1" applyFill="1" applyAlignment="1">
      <alignment horizontal="center" vertical="center"/>
      <protection/>
    </xf>
  </cellXfs>
  <cellStyles count="11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omma [0]_ SG&amp;A Bridge " xfId="44"/>
    <cellStyle name="Comma_ SG&amp;A Bridge " xfId="45"/>
    <cellStyle name="Comma0" xfId="46"/>
    <cellStyle name="Curren?_x0012_퐀_x0017_?" xfId="47"/>
    <cellStyle name="Currency [0]_ SG&amp;A Bridge " xfId="48"/>
    <cellStyle name="Currency_ SG&amp;A Bridge " xfId="49"/>
    <cellStyle name="Currency0" xfId="50"/>
    <cellStyle name="Date" xfId="51"/>
    <cellStyle name="Fixed" xfId="52"/>
    <cellStyle name="Header1" xfId="53"/>
    <cellStyle name="Header2" xfId="54"/>
    <cellStyle name="Heading 1" xfId="55"/>
    <cellStyle name="Heading 2" xfId="56"/>
    <cellStyle name="Normal_ SG&amp;A Bridge " xfId="57"/>
    <cellStyle name="Percent [2]" xfId="58"/>
    <cellStyle name="subhead" xfId="59"/>
    <cellStyle name="Total" xfId="60"/>
    <cellStyle name="강조색1" xfId="61"/>
    <cellStyle name="강조색2" xfId="62"/>
    <cellStyle name="강조색3" xfId="63"/>
    <cellStyle name="강조색4" xfId="64"/>
    <cellStyle name="강조색5" xfId="65"/>
    <cellStyle name="강조색6" xfId="66"/>
    <cellStyle name="경고문" xfId="67"/>
    <cellStyle name="계산" xfId="68"/>
    <cellStyle name="咬訌裝?INCOM1" xfId="69"/>
    <cellStyle name="咬訌裝?INCOM10" xfId="70"/>
    <cellStyle name="咬訌裝?INCOM2" xfId="71"/>
    <cellStyle name="咬訌裝?INCOM3" xfId="72"/>
    <cellStyle name="咬訌裝?INCOM4" xfId="73"/>
    <cellStyle name="咬訌裝?INCOM5" xfId="74"/>
    <cellStyle name="咬訌裝?INCOM6" xfId="75"/>
    <cellStyle name="咬訌裝?INCOM7" xfId="76"/>
    <cellStyle name="咬訌裝?INCOM8" xfId="77"/>
    <cellStyle name="咬訌裝?INCOM9" xfId="78"/>
    <cellStyle name="咬訌裝?PRIB11" xfId="79"/>
    <cellStyle name="나쁨" xfId="80"/>
    <cellStyle name="똿뗦먛귟 [0.00]_PRODUCT DETAIL Q1" xfId="81"/>
    <cellStyle name="똿뗦먛귟_PRODUCT DETAIL Q1" xfId="82"/>
    <cellStyle name="메모" xfId="83"/>
    <cellStyle name="믅됞 [0.00]_PRODUCT DETAIL Q1" xfId="84"/>
    <cellStyle name="믅됞_PRODUCT DETAIL Q1" xfId="85"/>
    <cellStyle name="Percent" xfId="86"/>
    <cellStyle name="보통" xfId="87"/>
    <cellStyle name="뷭?_BOOKSHIP" xfId="88"/>
    <cellStyle name="설명 텍스트" xfId="89"/>
    <cellStyle name="셀 확인" xfId="90"/>
    <cellStyle name="Comma" xfId="91"/>
    <cellStyle name="Comma [0]" xfId="92"/>
    <cellStyle name="쉼표 [0] 2" xfId="93"/>
    <cellStyle name="쉼표 [0] 2 2" xfId="94"/>
    <cellStyle name="스타일 1" xfId="95"/>
    <cellStyle name="안건회계법인" xfId="96"/>
    <cellStyle name="연결된 셀" xfId="97"/>
    <cellStyle name="Followed Hyperlink" xfId="98"/>
    <cellStyle name="요약" xfId="99"/>
    <cellStyle name="입력" xfId="100"/>
    <cellStyle name="제목" xfId="101"/>
    <cellStyle name="제목 1" xfId="102"/>
    <cellStyle name="제목 2" xfId="103"/>
    <cellStyle name="제목 3" xfId="104"/>
    <cellStyle name="제목 4" xfId="105"/>
    <cellStyle name="좋음" xfId="106"/>
    <cellStyle name="출력" xfId="107"/>
    <cellStyle name="콤마 [0]_ 견적기준 FLOW " xfId="108"/>
    <cellStyle name="콤마 [0]_해안선및도서" xfId="109"/>
    <cellStyle name="콤마_ 견적기준 FLOW " xfId="110"/>
    <cellStyle name="Currency" xfId="111"/>
    <cellStyle name="Currency [0]" xfId="112"/>
    <cellStyle name="통화 [0] 2" xfId="113"/>
    <cellStyle name="표준 2" xfId="114"/>
    <cellStyle name="표준 2 2" xfId="115"/>
    <cellStyle name="표준 2 2 2" xfId="116"/>
    <cellStyle name="표준 2 3 2" xfId="117"/>
    <cellStyle name="표준 2 3 2 2" xfId="118"/>
    <cellStyle name="표준 3" xfId="119"/>
    <cellStyle name="표준 3 2" xfId="120"/>
    <cellStyle name="표준 4" xfId="121"/>
    <cellStyle name="표준 5" xfId="122"/>
    <cellStyle name="표준_15.재정" xfId="123"/>
    <cellStyle name="표준_인구" xfId="124"/>
    <cellStyle name="Hyperlink" xfId="12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27"/>
  <sheetViews>
    <sheetView zoomScale="85" zoomScaleNormal="85" zoomScalePageLayoutView="0" workbookViewId="0" topLeftCell="A1">
      <selection activeCell="D25" sqref="D25"/>
    </sheetView>
  </sheetViews>
  <sheetFormatPr defaultColWidth="8.88671875" defaultRowHeight="13.5"/>
  <cols>
    <col min="1" max="1" width="8.3359375" style="15" customWidth="1"/>
    <col min="2" max="2" width="12.21484375" style="15" customWidth="1"/>
    <col min="3" max="3" width="12.3359375" style="15" customWidth="1"/>
    <col min="4" max="4" width="9.10546875" style="15" bestFit="1" customWidth="1"/>
    <col min="5" max="7" width="10.3359375" style="15" customWidth="1"/>
    <col min="8" max="8" width="9.10546875" style="15" customWidth="1"/>
    <col min="9" max="13" width="10.3359375" style="15" customWidth="1"/>
    <col min="14" max="14" width="9.5546875" style="15" customWidth="1"/>
    <col min="15" max="16384" width="8.88671875" style="15" customWidth="1"/>
  </cols>
  <sheetData>
    <row r="1" spans="1:13" ht="35.25" customHeight="1">
      <c r="A1" s="374" t="s">
        <v>139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</row>
    <row r="2" spans="1:12" ht="15.75" customHeight="1">
      <c r="A2" s="83" t="s">
        <v>140</v>
      </c>
      <c r="B2" s="83"/>
      <c r="C2" s="17"/>
      <c r="D2" s="17"/>
      <c r="E2" s="17"/>
      <c r="F2" s="17"/>
      <c r="G2" s="17"/>
      <c r="H2" s="17"/>
      <c r="I2" s="17"/>
      <c r="J2" s="17"/>
      <c r="L2" s="84" t="s">
        <v>141</v>
      </c>
    </row>
    <row r="3" spans="1:12" ht="19.5" customHeight="1">
      <c r="A3" s="49"/>
      <c r="B3" s="20" t="s">
        <v>142</v>
      </c>
      <c r="C3" s="377" t="s">
        <v>143</v>
      </c>
      <c r="D3" s="378"/>
      <c r="E3" s="378"/>
      <c r="F3" s="378"/>
      <c r="G3" s="378"/>
      <c r="H3" s="378"/>
      <c r="I3" s="378"/>
      <c r="J3" s="378"/>
      <c r="K3" s="379"/>
      <c r="L3" s="86"/>
    </row>
    <row r="4" spans="1:12" ht="19.5" customHeight="1">
      <c r="A4" s="50" t="s">
        <v>144</v>
      </c>
      <c r="B4" s="27"/>
      <c r="C4" s="30"/>
      <c r="D4" s="377" t="s">
        <v>145</v>
      </c>
      <c r="E4" s="380"/>
      <c r="F4" s="380"/>
      <c r="G4" s="380"/>
      <c r="H4" s="380"/>
      <c r="I4" s="381"/>
      <c r="J4" s="375" t="s">
        <v>146</v>
      </c>
      <c r="K4" s="376"/>
      <c r="L4" s="28" t="s">
        <v>147</v>
      </c>
    </row>
    <row r="5" spans="1:12" ht="19.5" customHeight="1">
      <c r="A5" s="23"/>
      <c r="B5" s="27"/>
      <c r="C5" s="87"/>
      <c r="D5" s="30"/>
      <c r="E5" s="199" t="s">
        <v>148</v>
      </c>
      <c r="F5" s="30" t="s">
        <v>149</v>
      </c>
      <c r="G5" s="30" t="s">
        <v>150</v>
      </c>
      <c r="H5" s="30" t="s">
        <v>151</v>
      </c>
      <c r="I5" s="20" t="s">
        <v>334</v>
      </c>
      <c r="J5" s="30"/>
      <c r="K5" s="20" t="s">
        <v>152</v>
      </c>
      <c r="L5" s="28"/>
    </row>
    <row r="6" spans="1:12" ht="19.5" customHeight="1">
      <c r="A6" s="23"/>
      <c r="B6" s="27" t="s">
        <v>153</v>
      </c>
      <c r="C6" s="87"/>
      <c r="D6" s="27"/>
      <c r="E6" s="27"/>
      <c r="F6" s="27"/>
      <c r="G6" s="27"/>
      <c r="H6" s="27"/>
      <c r="I6" s="382" t="s">
        <v>335</v>
      </c>
      <c r="J6" s="27"/>
      <c r="K6" s="27" t="s">
        <v>154</v>
      </c>
      <c r="L6" s="28"/>
    </row>
    <row r="7" spans="1:12" ht="19.5" customHeight="1">
      <c r="A7" s="25"/>
      <c r="B7" s="31" t="s">
        <v>155</v>
      </c>
      <c r="C7" s="31"/>
      <c r="D7" s="31"/>
      <c r="E7" s="67" t="s">
        <v>156</v>
      </c>
      <c r="F7" s="67" t="s">
        <v>157</v>
      </c>
      <c r="G7" s="67" t="s">
        <v>158</v>
      </c>
      <c r="H7" s="88" t="s">
        <v>20</v>
      </c>
      <c r="I7" s="383"/>
      <c r="J7" s="31"/>
      <c r="K7" s="31" t="s">
        <v>159</v>
      </c>
      <c r="L7" s="32"/>
    </row>
    <row r="8" spans="1:12" s="95" customFormat="1" ht="24.75" customHeight="1">
      <c r="A8" s="62" t="s">
        <v>138</v>
      </c>
      <c r="B8" s="94">
        <v>439370</v>
      </c>
      <c r="C8" s="91">
        <v>447340</v>
      </c>
      <c r="D8" s="91">
        <v>260317</v>
      </c>
      <c r="E8" s="91">
        <v>169380</v>
      </c>
      <c r="F8" s="91">
        <v>78391</v>
      </c>
      <c r="G8" s="91">
        <v>5898</v>
      </c>
      <c r="H8" s="91">
        <v>6648</v>
      </c>
      <c r="I8" s="90">
        <v>0</v>
      </c>
      <c r="J8" s="91">
        <v>156589</v>
      </c>
      <c r="K8" s="92">
        <v>140694</v>
      </c>
      <c r="L8" s="93" t="s">
        <v>138</v>
      </c>
    </row>
    <row r="9" spans="1:12" s="95" customFormat="1" ht="24.75" customHeight="1">
      <c r="A9" s="62" t="s">
        <v>194</v>
      </c>
      <c r="B9" s="94">
        <v>465766</v>
      </c>
      <c r="C9" s="91">
        <v>474436</v>
      </c>
      <c r="D9" s="91">
        <v>287372</v>
      </c>
      <c r="E9" s="91">
        <v>206819</v>
      </c>
      <c r="F9" s="91">
        <v>68983</v>
      </c>
      <c r="G9" s="91">
        <v>3450</v>
      </c>
      <c r="H9" s="91">
        <v>8120</v>
      </c>
      <c r="I9" s="90">
        <v>0</v>
      </c>
      <c r="J9" s="91">
        <v>160834</v>
      </c>
      <c r="K9" s="92">
        <v>145939</v>
      </c>
      <c r="L9" s="93" t="s">
        <v>194</v>
      </c>
    </row>
    <row r="10" spans="1:12" s="95" customFormat="1" ht="24.75" customHeight="1">
      <c r="A10" s="62" t="s">
        <v>301</v>
      </c>
      <c r="B10" s="94">
        <v>620040</v>
      </c>
      <c r="C10" s="91">
        <v>624857</v>
      </c>
      <c r="D10" s="91">
        <v>378277</v>
      </c>
      <c r="E10" s="91">
        <v>242141</v>
      </c>
      <c r="F10" s="91">
        <v>110124</v>
      </c>
      <c r="G10" s="91">
        <v>5703</v>
      </c>
      <c r="H10" s="91">
        <v>20309</v>
      </c>
      <c r="I10" s="90">
        <v>0</v>
      </c>
      <c r="J10" s="91">
        <v>220188</v>
      </c>
      <c r="K10" s="92">
        <v>203367</v>
      </c>
      <c r="L10" s="93" t="s">
        <v>301</v>
      </c>
    </row>
    <row r="11" spans="1:12" s="95" customFormat="1" ht="24.75" customHeight="1">
      <c r="A11" s="62" t="s">
        <v>378</v>
      </c>
      <c r="B11" s="94">
        <v>706600</v>
      </c>
      <c r="C11" s="91">
        <v>712087</v>
      </c>
      <c r="D11" s="91">
        <v>446889</v>
      </c>
      <c r="E11" s="91">
        <v>307950</v>
      </c>
      <c r="F11" s="91">
        <v>127783</v>
      </c>
      <c r="G11" s="91">
        <v>9855</v>
      </c>
      <c r="H11" s="91">
        <v>12279</v>
      </c>
      <c r="I11" s="90">
        <v>-10978</v>
      </c>
      <c r="J11" s="91">
        <v>232177</v>
      </c>
      <c r="K11" s="92">
        <v>215791</v>
      </c>
      <c r="L11" s="93" t="s">
        <v>378</v>
      </c>
    </row>
    <row r="12" spans="1:12" s="168" customFormat="1" ht="24.75" customHeight="1">
      <c r="A12" s="162" t="s">
        <v>379</v>
      </c>
      <c r="B12" s="200">
        <v>827187</v>
      </c>
      <c r="C12" s="201">
        <v>827429</v>
      </c>
      <c r="D12" s="201">
        <v>625087</v>
      </c>
      <c r="E12" s="201">
        <v>442050</v>
      </c>
      <c r="F12" s="201">
        <v>168169</v>
      </c>
      <c r="G12" s="201">
        <v>13983</v>
      </c>
      <c r="H12" s="201">
        <v>14621</v>
      </c>
      <c r="I12" s="203">
        <v>-13736</v>
      </c>
      <c r="J12" s="201">
        <v>191599</v>
      </c>
      <c r="K12" s="202">
        <v>175482</v>
      </c>
      <c r="L12" s="146" t="s">
        <v>379</v>
      </c>
    </row>
    <row r="13" spans="1:13" ht="31.5" customHeight="1">
      <c r="A13" s="1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17"/>
    </row>
    <row r="14" spans="1:13" ht="19.5" customHeight="1">
      <c r="A14" s="49"/>
      <c r="B14" s="97"/>
      <c r="C14" s="85"/>
      <c r="D14" s="85"/>
      <c r="E14" s="85"/>
      <c r="F14" s="98"/>
      <c r="G14" s="99"/>
      <c r="H14" s="389" t="s">
        <v>160</v>
      </c>
      <c r="I14" s="100" t="s">
        <v>161</v>
      </c>
      <c r="J14" s="100" t="s">
        <v>162</v>
      </c>
      <c r="K14" s="101" t="s">
        <v>163</v>
      </c>
      <c r="L14" s="22" t="s">
        <v>164</v>
      </c>
      <c r="M14" s="102"/>
    </row>
    <row r="15" spans="1:13" ht="19.5" customHeight="1">
      <c r="A15" s="50" t="s">
        <v>144</v>
      </c>
      <c r="B15" s="391" t="s">
        <v>165</v>
      </c>
      <c r="C15" s="392"/>
      <c r="D15" s="392"/>
      <c r="E15" s="393"/>
      <c r="F15" s="103" t="s">
        <v>166</v>
      </c>
      <c r="G15" s="103" t="s">
        <v>167</v>
      </c>
      <c r="H15" s="390"/>
      <c r="I15" s="104"/>
      <c r="J15" s="104"/>
      <c r="K15" s="89"/>
      <c r="L15" s="28"/>
      <c r="M15" s="28" t="s">
        <v>147</v>
      </c>
    </row>
    <row r="16" spans="1:13" ht="19.5" customHeight="1">
      <c r="A16" s="23"/>
      <c r="B16" s="100" t="s">
        <v>168</v>
      </c>
      <c r="C16" s="100" t="s">
        <v>169</v>
      </c>
      <c r="D16" s="100" t="s">
        <v>170</v>
      </c>
      <c r="E16" s="100" t="s">
        <v>171</v>
      </c>
      <c r="F16" s="104"/>
      <c r="G16" s="104"/>
      <c r="H16" s="386" t="s">
        <v>172</v>
      </c>
      <c r="I16" s="104"/>
      <c r="J16" s="104"/>
      <c r="K16" s="89" t="s">
        <v>173</v>
      </c>
      <c r="L16" s="28" t="s">
        <v>174</v>
      </c>
      <c r="M16" s="105"/>
    </row>
    <row r="17" spans="1:13" ht="19.5" customHeight="1">
      <c r="A17" s="23"/>
      <c r="B17" s="104" t="s">
        <v>175</v>
      </c>
      <c r="C17" s="104"/>
      <c r="D17" s="106" t="s">
        <v>176</v>
      </c>
      <c r="E17" s="104"/>
      <c r="F17" s="104"/>
      <c r="G17" s="106" t="s">
        <v>177</v>
      </c>
      <c r="H17" s="387"/>
      <c r="I17" s="104"/>
      <c r="J17" s="104"/>
      <c r="K17" s="89" t="s">
        <v>178</v>
      </c>
      <c r="L17" s="28" t="s">
        <v>179</v>
      </c>
      <c r="M17" s="105"/>
    </row>
    <row r="18" spans="1:13" ht="19.5" customHeight="1">
      <c r="A18" s="25"/>
      <c r="B18" s="107" t="s">
        <v>180</v>
      </c>
      <c r="C18" s="108" t="s">
        <v>181</v>
      </c>
      <c r="D18" s="108" t="s">
        <v>182</v>
      </c>
      <c r="E18" s="108" t="s">
        <v>183</v>
      </c>
      <c r="F18" s="108" t="s">
        <v>184</v>
      </c>
      <c r="G18" s="107" t="s">
        <v>185</v>
      </c>
      <c r="H18" s="388"/>
      <c r="I18" s="108" t="s">
        <v>186</v>
      </c>
      <c r="J18" s="108" t="s">
        <v>187</v>
      </c>
      <c r="K18" s="109" t="s">
        <v>188</v>
      </c>
      <c r="L18" s="32" t="s">
        <v>21</v>
      </c>
      <c r="M18" s="110"/>
    </row>
    <row r="19" spans="1:13" s="95" customFormat="1" ht="24.75" customHeight="1">
      <c r="A19" s="62" t="s">
        <v>138</v>
      </c>
      <c r="B19" s="94">
        <v>1157</v>
      </c>
      <c r="C19" s="91">
        <v>14287</v>
      </c>
      <c r="D19" s="91">
        <v>451</v>
      </c>
      <c r="E19" s="90">
        <v>0</v>
      </c>
      <c r="F19" s="91">
        <v>77</v>
      </c>
      <c r="G19" s="91">
        <v>30357</v>
      </c>
      <c r="H19" s="111">
        <v>-19294</v>
      </c>
      <c r="I19" s="91">
        <v>1</v>
      </c>
      <c r="J19" s="91">
        <v>3123</v>
      </c>
      <c r="K19" s="91">
        <v>2640</v>
      </c>
      <c r="L19" s="112">
        <v>5560</v>
      </c>
      <c r="M19" s="93" t="s">
        <v>138</v>
      </c>
    </row>
    <row r="20" spans="1:13" s="95" customFormat="1" ht="24.75" customHeight="1">
      <c r="A20" s="62" t="s">
        <v>194</v>
      </c>
      <c r="B20" s="94">
        <v>1431</v>
      </c>
      <c r="C20" s="91">
        <v>12910</v>
      </c>
      <c r="D20" s="91">
        <v>554</v>
      </c>
      <c r="E20" s="90">
        <v>0</v>
      </c>
      <c r="F20" s="91">
        <v>450</v>
      </c>
      <c r="G20" s="91">
        <v>25780</v>
      </c>
      <c r="H20" s="111">
        <v>-18874</v>
      </c>
      <c r="I20" s="91">
        <v>3</v>
      </c>
      <c r="J20" s="91">
        <v>2906</v>
      </c>
      <c r="K20" s="91">
        <v>2439</v>
      </c>
      <c r="L20" s="112">
        <v>4856</v>
      </c>
      <c r="M20" s="93" t="s">
        <v>194</v>
      </c>
    </row>
    <row r="21" spans="1:13" s="95" customFormat="1" ht="24.75" customHeight="1">
      <c r="A21" s="62" t="s">
        <v>301</v>
      </c>
      <c r="B21" s="94">
        <v>1392</v>
      </c>
      <c r="C21" s="91">
        <v>14827</v>
      </c>
      <c r="D21" s="91">
        <v>602</v>
      </c>
      <c r="E21" s="90">
        <v>0</v>
      </c>
      <c r="F21" s="91">
        <v>376</v>
      </c>
      <c r="G21" s="91">
        <v>26016</v>
      </c>
      <c r="H21" s="111">
        <v>-17086</v>
      </c>
      <c r="I21" s="91">
        <v>2</v>
      </c>
      <c r="J21" s="91">
        <v>3679</v>
      </c>
      <c r="K21" s="91">
        <v>3574</v>
      </c>
      <c r="L21" s="112">
        <v>5014</v>
      </c>
      <c r="M21" s="93" t="s">
        <v>301</v>
      </c>
    </row>
    <row r="22" spans="1:13" s="95" customFormat="1" ht="24.75" customHeight="1">
      <c r="A22" s="62" t="s">
        <v>378</v>
      </c>
      <c r="B22" s="94">
        <v>1384</v>
      </c>
      <c r="C22" s="91">
        <v>14189</v>
      </c>
      <c r="D22" s="91">
        <v>813</v>
      </c>
      <c r="E22" s="90">
        <v>0</v>
      </c>
      <c r="F22" s="91">
        <v>419</v>
      </c>
      <c r="G22" s="91">
        <v>32602</v>
      </c>
      <c r="H22" s="111">
        <v>-17127</v>
      </c>
      <c r="I22" s="91">
        <v>7</v>
      </c>
      <c r="J22" s="91">
        <v>3023</v>
      </c>
      <c r="K22" s="91">
        <v>3730</v>
      </c>
      <c r="L22" s="112">
        <v>4880</v>
      </c>
      <c r="M22" s="93" t="s">
        <v>378</v>
      </c>
    </row>
    <row r="23" spans="1:13" s="168" customFormat="1" ht="24.75" customHeight="1">
      <c r="A23" s="162" t="s">
        <v>379</v>
      </c>
      <c r="B23" s="200">
        <v>1618</v>
      </c>
      <c r="C23" s="201">
        <v>13763</v>
      </c>
      <c r="D23" s="201">
        <v>736</v>
      </c>
      <c r="E23" s="204">
        <v>0</v>
      </c>
      <c r="F23" s="201">
        <v>438</v>
      </c>
      <c r="G23" s="201">
        <v>10305</v>
      </c>
      <c r="H23" s="203">
        <v>-15549</v>
      </c>
      <c r="I23" s="201">
        <v>10</v>
      </c>
      <c r="J23" s="201">
        <v>3363</v>
      </c>
      <c r="K23" s="201">
        <v>6266</v>
      </c>
      <c r="L23" s="205">
        <v>5668</v>
      </c>
      <c r="M23" s="146" t="s">
        <v>379</v>
      </c>
    </row>
    <row r="24" spans="1:13" s="10" customFormat="1" ht="18" customHeight="1">
      <c r="A24" s="8" t="s">
        <v>336</v>
      </c>
      <c r="B24" s="8"/>
      <c r="C24" s="45"/>
      <c r="D24" s="45"/>
      <c r="E24" s="45"/>
      <c r="F24" s="45"/>
      <c r="G24" s="45"/>
      <c r="H24" s="45"/>
      <c r="I24" s="45"/>
      <c r="J24" s="384"/>
      <c r="K24" s="384"/>
      <c r="L24" s="384"/>
      <c r="M24" s="385"/>
    </row>
    <row r="25" spans="1:9" s="10" customFormat="1" ht="18" customHeight="1">
      <c r="A25" s="10" t="s">
        <v>380</v>
      </c>
      <c r="I25" s="47" t="s">
        <v>382</v>
      </c>
    </row>
    <row r="26" s="10" customFormat="1" ht="18" customHeight="1">
      <c r="A26" s="10" t="s">
        <v>381</v>
      </c>
    </row>
    <row r="27" s="10" customFormat="1" ht="18" customHeight="1">
      <c r="A27" s="191"/>
    </row>
    <row r="28" s="10" customFormat="1" ht="12"/>
    <row r="29" s="10" customFormat="1" ht="12"/>
  </sheetData>
  <sheetProtection/>
  <mergeCells count="9">
    <mergeCell ref="A1:M1"/>
    <mergeCell ref="J4:K4"/>
    <mergeCell ref="C3:K3"/>
    <mergeCell ref="D4:I4"/>
    <mergeCell ref="I6:I7"/>
    <mergeCell ref="J24:M24"/>
    <mergeCell ref="H16:H18"/>
    <mergeCell ref="H14:H15"/>
    <mergeCell ref="B15:E15"/>
  </mergeCells>
  <printOptions horizontalCentered="1" verticalCentered="1"/>
  <pageMargins left="0.3937007874015748" right="0.3937007874015748" top="0.3937007874015748" bottom="0.3937007874015748" header="0.44" footer="0.41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V30"/>
  <sheetViews>
    <sheetView showZeros="0" zoomScaleSheetLayoutView="70" zoomScalePageLayoutView="0" workbookViewId="0" topLeftCell="A7">
      <pane xSplit="1" topLeftCell="B1" activePane="topRight" state="frozen"/>
      <selection pane="topLeft" activeCell="L22" sqref="L22"/>
      <selection pane="topRight" activeCell="K35" sqref="K35"/>
    </sheetView>
  </sheetViews>
  <sheetFormatPr defaultColWidth="8.88671875" defaultRowHeight="13.5"/>
  <cols>
    <col min="1" max="1" width="11.4453125" style="15" customWidth="1"/>
    <col min="2" max="2" width="8.77734375" style="15" customWidth="1"/>
    <col min="3" max="8" width="8.6640625" style="15" customWidth="1"/>
    <col min="9" max="12" width="10.99609375" style="15" customWidth="1"/>
    <col min="13" max="13" width="13.6640625" style="15" customWidth="1"/>
    <col min="14" max="15" width="11.99609375" style="15" customWidth="1"/>
    <col min="16" max="16" width="12.5546875" style="15" customWidth="1"/>
    <col min="17" max="21" width="10.99609375" style="15" customWidth="1"/>
    <col min="22" max="22" width="11.99609375" style="15" customWidth="1"/>
    <col min="23" max="23" width="10.5546875" style="15" customWidth="1"/>
    <col min="24" max="16384" width="8.88671875" style="15" customWidth="1"/>
  </cols>
  <sheetData>
    <row r="1" spans="1:22" ht="29.25" customHeight="1">
      <c r="A1" s="507" t="s">
        <v>49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</row>
    <row r="2" spans="1:22" ht="18" customHeight="1">
      <c r="A2" s="15" t="s">
        <v>24</v>
      </c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V2" s="18" t="s">
        <v>25</v>
      </c>
    </row>
    <row r="3" spans="1:23" ht="52.5" customHeight="1">
      <c r="A3" s="19" t="s">
        <v>254</v>
      </c>
      <c r="B3" s="501" t="s">
        <v>255</v>
      </c>
      <c r="C3" s="503" t="s">
        <v>256</v>
      </c>
      <c r="D3" s="417"/>
      <c r="E3" s="417"/>
      <c r="F3" s="418"/>
      <c r="G3" s="504" t="s">
        <v>257</v>
      </c>
      <c r="H3" s="504"/>
      <c r="I3" s="504"/>
      <c r="J3" s="504"/>
      <c r="K3" s="504"/>
      <c r="L3" s="504"/>
      <c r="M3" s="258" t="s">
        <v>257</v>
      </c>
      <c r="N3" s="258"/>
      <c r="O3" s="258"/>
      <c r="P3" s="258"/>
      <c r="Q3" s="258"/>
      <c r="R3" s="258"/>
      <c r="S3" s="258"/>
      <c r="T3" s="258"/>
      <c r="U3" s="258"/>
      <c r="V3" s="258"/>
      <c r="W3" s="258"/>
    </row>
    <row r="4" spans="1:23" ht="39" customHeight="1">
      <c r="A4" s="24" t="s">
        <v>258</v>
      </c>
      <c r="B4" s="502"/>
      <c r="C4" s="27"/>
      <c r="D4" s="174" t="s">
        <v>259</v>
      </c>
      <c r="E4" s="174" t="s">
        <v>260</v>
      </c>
      <c r="F4" s="326" t="s">
        <v>517</v>
      </c>
      <c r="G4" s="24"/>
      <c r="H4" s="179" t="s">
        <v>261</v>
      </c>
      <c r="I4" s="179" t="s">
        <v>262</v>
      </c>
      <c r="J4" s="179" t="s">
        <v>263</v>
      </c>
      <c r="K4" s="179" t="s">
        <v>264</v>
      </c>
      <c r="L4" s="179" t="s">
        <v>265</v>
      </c>
      <c r="M4" s="476" t="s">
        <v>510</v>
      </c>
      <c r="N4" s="179" t="s">
        <v>266</v>
      </c>
      <c r="O4" s="179" t="s">
        <v>511</v>
      </c>
      <c r="P4" s="179" t="s">
        <v>267</v>
      </c>
      <c r="Q4" s="179" t="s">
        <v>268</v>
      </c>
      <c r="R4" s="179" t="s">
        <v>269</v>
      </c>
      <c r="S4" s="179" t="s">
        <v>270</v>
      </c>
      <c r="T4" s="179" t="s">
        <v>271</v>
      </c>
      <c r="U4" s="256" t="s">
        <v>272</v>
      </c>
      <c r="V4" s="256" t="s">
        <v>512</v>
      </c>
      <c r="W4" s="325" t="s">
        <v>513</v>
      </c>
    </row>
    <row r="5" spans="1:23" ht="21" customHeight="1">
      <c r="A5" s="24"/>
      <c r="B5" s="502"/>
      <c r="C5" s="27"/>
      <c r="D5" s="175"/>
      <c r="E5" s="175"/>
      <c r="F5" s="322"/>
      <c r="G5" s="24"/>
      <c r="H5" s="175"/>
      <c r="I5" s="175"/>
      <c r="J5" s="175"/>
      <c r="K5" s="175"/>
      <c r="L5" s="175"/>
      <c r="M5" s="505"/>
      <c r="N5" s="255"/>
      <c r="O5" s="255"/>
      <c r="P5" s="255"/>
      <c r="Q5" s="255"/>
      <c r="R5" s="255"/>
      <c r="S5" s="255"/>
      <c r="T5" s="255"/>
      <c r="U5" s="257"/>
      <c r="V5" s="323"/>
      <c r="W5" s="257"/>
    </row>
    <row r="6" spans="1:256" ht="39" customHeight="1">
      <c r="A6" s="185" t="s">
        <v>274</v>
      </c>
      <c r="B6" s="311">
        <f>SUBTOTAL(9,C6:U27)</f>
        <v>642667.6060000001</v>
      </c>
      <c r="C6" s="324">
        <f>SUBTOTAL(9,D7:F27)</f>
        <v>119991</v>
      </c>
      <c r="D6" s="313">
        <f>SUBTOTAL(9,D7:D27)</f>
        <v>0</v>
      </c>
      <c r="E6" s="313">
        <f>SUBTOTAL(9,E7:E27)</f>
        <v>0</v>
      </c>
      <c r="F6" s="315">
        <f>SUBTOTAL(9,F7:F27)</f>
        <v>119991</v>
      </c>
      <c r="G6" s="314">
        <f>SUBTOTAL(9,H7:U27)</f>
        <v>522676.606</v>
      </c>
      <c r="H6" s="314">
        <f>SUBTOTAL(9,H7:H27)</f>
        <v>327146.14300000004</v>
      </c>
      <c r="I6" s="314">
        <f aca="true" t="shared" si="0" ref="I6:U6">SUBTOTAL(9,I7:I27)</f>
        <v>74616.388</v>
      </c>
      <c r="J6" s="314">
        <f t="shared" si="0"/>
        <v>0</v>
      </c>
      <c r="K6" s="314">
        <f t="shared" si="0"/>
        <v>0</v>
      </c>
      <c r="L6" s="314">
        <f t="shared" si="0"/>
        <v>47313</v>
      </c>
      <c r="M6" s="314">
        <f t="shared" si="0"/>
        <v>10509</v>
      </c>
      <c r="N6" s="314">
        <f t="shared" si="0"/>
        <v>2809</v>
      </c>
      <c r="O6" s="314">
        <f t="shared" si="0"/>
        <v>762</v>
      </c>
      <c r="P6" s="314">
        <f t="shared" si="0"/>
        <v>0</v>
      </c>
      <c r="Q6" s="314">
        <f t="shared" si="0"/>
        <v>11310.057</v>
      </c>
      <c r="R6" s="314">
        <f t="shared" si="0"/>
        <v>8663.142</v>
      </c>
      <c r="S6" s="314">
        <f t="shared" si="0"/>
        <v>25252</v>
      </c>
      <c r="T6" s="314">
        <f t="shared" si="0"/>
        <v>14295.876</v>
      </c>
      <c r="U6" s="314">
        <f t="shared" si="0"/>
        <v>0</v>
      </c>
      <c r="V6" s="314">
        <f>SUBTOTAL(9,V7:V27)</f>
        <v>2070</v>
      </c>
      <c r="W6" s="314">
        <f>SUBTOTAL(9,W7:W27)</f>
        <v>50</v>
      </c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</row>
    <row r="7" spans="1:23" ht="21" customHeight="1">
      <c r="A7" s="24" t="s">
        <v>275</v>
      </c>
      <c r="B7" s="220"/>
      <c r="C7" s="253"/>
      <c r="D7" s="254"/>
      <c r="E7" s="254"/>
      <c r="F7" s="316">
        <v>5735</v>
      </c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>
        <v>0</v>
      </c>
      <c r="V7" s="254"/>
      <c r="W7" s="254"/>
    </row>
    <row r="8" spans="1:23" ht="21" customHeight="1">
      <c r="A8" s="24" t="s">
        <v>276</v>
      </c>
      <c r="B8" s="220"/>
      <c r="C8" s="253"/>
      <c r="D8" s="254"/>
      <c r="E8" s="254"/>
      <c r="F8" s="316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>
        <v>0</v>
      </c>
      <c r="V8" s="254"/>
      <c r="W8" s="254"/>
    </row>
    <row r="9" spans="1:23" ht="21" customHeight="1">
      <c r="A9" s="24" t="s">
        <v>277</v>
      </c>
      <c r="B9" s="220"/>
      <c r="C9" s="253"/>
      <c r="D9" s="254"/>
      <c r="E9" s="254"/>
      <c r="F9" s="316">
        <v>69000</v>
      </c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>
        <v>0</v>
      </c>
      <c r="V9" s="254"/>
      <c r="W9" s="254"/>
    </row>
    <row r="10" spans="1:23" ht="21" customHeight="1">
      <c r="A10" s="24" t="s">
        <v>278</v>
      </c>
      <c r="B10" s="220"/>
      <c r="C10" s="253"/>
      <c r="D10" s="254"/>
      <c r="E10" s="254"/>
      <c r="F10" s="316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>
        <v>0</v>
      </c>
      <c r="V10" s="254"/>
      <c r="W10" s="254"/>
    </row>
    <row r="11" spans="1:23" ht="21" customHeight="1">
      <c r="A11" s="24" t="s">
        <v>273</v>
      </c>
      <c r="B11" s="220"/>
      <c r="C11" s="253"/>
      <c r="D11" s="254"/>
      <c r="E11" s="254"/>
      <c r="F11" s="316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>
        <v>0</v>
      </c>
      <c r="V11" s="254"/>
      <c r="W11" s="254"/>
    </row>
    <row r="12" spans="1:23" ht="21" customHeight="1">
      <c r="A12" s="24" t="s">
        <v>279</v>
      </c>
      <c r="B12" s="220"/>
      <c r="C12" s="253"/>
      <c r="D12" s="254"/>
      <c r="E12" s="254"/>
      <c r="F12" s="316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>
        <v>0</v>
      </c>
      <c r="V12" s="254"/>
      <c r="W12" s="254"/>
    </row>
    <row r="13" spans="1:23" ht="21" customHeight="1">
      <c r="A13" s="24" t="s">
        <v>280</v>
      </c>
      <c r="B13" s="220"/>
      <c r="C13" s="253"/>
      <c r="D13" s="254"/>
      <c r="E13" s="254"/>
      <c r="F13" s="316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>
        <v>0</v>
      </c>
      <c r="V13" s="254"/>
      <c r="W13" s="254"/>
    </row>
    <row r="14" spans="1:23" ht="21" customHeight="1">
      <c r="A14" s="24" t="s">
        <v>281</v>
      </c>
      <c r="B14" s="220"/>
      <c r="C14" s="253"/>
      <c r="D14" s="254"/>
      <c r="E14" s="254"/>
      <c r="F14" s="316">
        <v>42515</v>
      </c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>
        <v>0</v>
      </c>
      <c r="V14" s="254"/>
      <c r="W14" s="254"/>
    </row>
    <row r="15" spans="1:23" ht="21" customHeight="1">
      <c r="A15" s="24" t="s">
        <v>514</v>
      </c>
      <c r="B15" s="220"/>
      <c r="C15" s="253"/>
      <c r="D15" s="254"/>
      <c r="E15" s="254"/>
      <c r="F15" s="316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>
        <v>0</v>
      </c>
      <c r="V15" s="254"/>
      <c r="W15" s="254"/>
    </row>
    <row r="16" spans="1:23" ht="21" customHeight="1">
      <c r="A16" s="24" t="s">
        <v>282</v>
      </c>
      <c r="B16" s="220"/>
      <c r="C16" s="253"/>
      <c r="D16" s="254"/>
      <c r="E16" s="254"/>
      <c r="F16" s="316"/>
      <c r="G16" s="254"/>
      <c r="H16" s="254">
        <v>8355.027</v>
      </c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>
        <v>25252</v>
      </c>
      <c r="T16" s="254"/>
      <c r="U16" s="254">
        <v>0</v>
      </c>
      <c r="V16" s="254"/>
      <c r="W16" s="254">
        <v>50</v>
      </c>
    </row>
    <row r="17" spans="1:23" ht="21" customHeight="1">
      <c r="A17" s="231" t="s">
        <v>365</v>
      </c>
      <c r="B17" s="220"/>
      <c r="C17" s="253"/>
      <c r="D17" s="254"/>
      <c r="E17" s="254"/>
      <c r="F17" s="316"/>
      <c r="G17" s="254"/>
      <c r="H17" s="254">
        <v>28254.817</v>
      </c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>
        <v>0</v>
      </c>
      <c r="V17" s="254"/>
      <c r="W17" s="254"/>
    </row>
    <row r="18" spans="1:23" ht="21" customHeight="1">
      <c r="A18" s="24" t="s">
        <v>515</v>
      </c>
      <c r="B18" s="220"/>
      <c r="C18" s="253"/>
      <c r="D18" s="254"/>
      <c r="E18" s="254"/>
      <c r="F18" s="316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>
        <v>0</v>
      </c>
      <c r="V18" s="254"/>
      <c r="W18" s="254"/>
    </row>
    <row r="19" spans="1:23" ht="21" customHeight="1">
      <c r="A19" s="24" t="s">
        <v>251</v>
      </c>
      <c r="B19" s="220"/>
      <c r="C19" s="253"/>
      <c r="D19" s="254"/>
      <c r="E19" s="254"/>
      <c r="F19" s="316"/>
      <c r="G19" s="254"/>
      <c r="H19" s="254">
        <v>8090.137</v>
      </c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>
        <v>0</v>
      </c>
      <c r="V19" s="254"/>
      <c r="W19" s="254"/>
    </row>
    <row r="20" spans="1:23" ht="21" customHeight="1">
      <c r="A20" s="24" t="s">
        <v>283</v>
      </c>
      <c r="B20" s="220"/>
      <c r="C20" s="253"/>
      <c r="D20" s="254"/>
      <c r="E20" s="254"/>
      <c r="F20" s="316"/>
      <c r="G20" s="254"/>
      <c r="H20" s="254">
        <v>218692.162</v>
      </c>
      <c r="I20" s="254">
        <v>74616.388</v>
      </c>
      <c r="J20" s="254"/>
      <c r="K20" s="254"/>
      <c r="L20" s="254"/>
      <c r="M20" s="254"/>
      <c r="N20" s="254">
        <v>2809</v>
      </c>
      <c r="O20" s="254"/>
      <c r="P20" s="254"/>
      <c r="Q20" s="254"/>
      <c r="R20" s="254"/>
      <c r="S20" s="254"/>
      <c r="T20" s="254"/>
      <c r="U20" s="254">
        <v>0</v>
      </c>
      <c r="V20" s="254"/>
      <c r="W20" s="254"/>
    </row>
    <row r="21" spans="1:23" ht="21" customHeight="1">
      <c r="A21" s="24" t="s">
        <v>284</v>
      </c>
      <c r="B21" s="220"/>
      <c r="C21" s="253"/>
      <c r="D21" s="254"/>
      <c r="E21" s="254"/>
      <c r="F21" s="316"/>
      <c r="G21" s="254"/>
      <c r="H21" s="254">
        <v>24838</v>
      </c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>
        <v>0</v>
      </c>
      <c r="V21" s="254"/>
      <c r="W21" s="254"/>
    </row>
    <row r="22" spans="1:23" ht="21" customHeight="1">
      <c r="A22" s="24" t="s">
        <v>285</v>
      </c>
      <c r="B22" s="220"/>
      <c r="C22" s="253"/>
      <c r="D22" s="254"/>
      <c r="E22" s="254"/>
      <c r="F22" s="316"/>
      <c r="G22" s="254"/>
      <c r="H22" s="254">
        <v>23916</v>
      </c>
      <c r="I22" s="254"/>
      <c r="J22" s="254"/>
      <c r="K22" s="254"/>
      <c r="L22" s="254"/>
      <c r="M22" s="254"/>
      <c r="N22" s="254"/>
      <c r="O22" s="254">
        <v>762</v>
      </c>
      <c r="P22" s="254"/>
      <c r="Q22" s="254"/>
      <c r="R22" s="254"/>
      <c r="S22" s="254"/>
      <c r="T22" s="254"/>
      <c r="U22" s="254">
        <v>0</v>
      </c>
      <c r="V22" s="254"/>
      <c r="W22" s="254"/>
    </row>
    <row r="23" spans="1:23" ht="21" customHeight="1">
      <c r="A23" s="24" t="s">
        <v>286</v>
      </c>
      <c r="B23" s="220"/>
      <c r="C23" s="253"/>
      <c r="D23" s="254"/>
      <c r="E23" s="254"/>
      <c r="F23" s="316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>
        <v>13248.751</v>
      </c>
      <c r="U23" s="254">
        <v>0</v>
      </c>
      <c r="V23" s="254">
        <v>2070</v>
      </c>
      <c r="W23" s="254"/>
    </row>
    <row r="24" spans="1:23" ht="21" customHeight="1">
      <c r="A24" s="24" t="s">
        <v>253</v>
      </c>
      <c r="B24" s="220"/>
      <c r="C24" s="253"/>
      <c r="D24" s="254"/>
      <c r="E24" s="254"/>
      <c r="F24" s="316"/>
      <c r="G24" s="254"/>
      <c r="H24" s="254">
        <v>15000</v>
      </c>
      <c r="I24" s="254"/>
      <c r="J24" s="254"/>
      <c r="K24" s="254"/>
      <c r="L24" s="254">
        <v>47313</v>
      </c>
      <c r="M24" s="254">
        <v>10509</v>
      </c>
      <c r="N24" s="254"/>
      <c r="O24" s="254"/>
      <c r="P24" s="254"/>
      <c r="Q24" s="254"/>
      <c r="R24" s="254"/>
      <c r="S24" s="254"/>
      <c r="T24" s="254"/>
      <c r="U24" s="254">
        <v>0</v>
      </c>
      <c r="V24" s="254"/>
      <c r="W24" s="254"/>
    </row>
    <row r="25" spans="1:23" ht="21" customHeight="1">
      <c r="A25" s="24" t="s">
        <v>252</v>
      </c>
      <c r="B25" s="220"/>
      <c r="C25" s="253"/>
      <c r="D25" s="254"/>
      <c r="E25" s="254"/>
      <c r="F25" s="316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>
        <v>8728.501</v>
      </c>
      <c r="R25" s="254">
        <v>4195.162</v>
      </c>
      <c r="S25" s="254"/>
      <c r="T25" s="254"/>
      <c r="U25" s="254">
        <v>0</v>
      </c>
      <c r="V25" s="254"/>
      <c r="W25" s="254"/>
    </row>
    <row r="26" spans="1:23" ht="21" customHeight="1">
      <c r="A26" s="24" t="s">
        <v>514</v>
      </c>
      <c r="B26" s="220"/>
      <c r="C26" s="253"/>
      <c r="D26" s="254"/>
      <c r="E26" s="254"/>
      <c r="F26" s="316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>
        <v>2581.556</v>
      </c>
      <c r="R26" s="254">
        <v>4467.98</v>
      </c>
      <c r="S26" s="254"/>
      <c r="T26" s="254">
        <v>1047.125</v>
      </c>
      <c r="U26" s="254">
        <v>0</v>
      </c>
      <c r="V26" s="254"/>
      <c r="W26" s="254"/>
    </row>
    <row r="27" spans="1:23" ht="21" customHeight="1">
      <c r="A27" s="26" t="s">
        <v>516</v>
      </c>
      <c r="B27" s="317"/>
      <c r="C27" s="263"/>
      <c r="D27" s="262"/>
      <c r="E27" s="262"/>
      <c r="F27" s="319">
        <v>2741</v>
      </c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>
        <v>0</v>
      </c>
      <c r="V27" s="262"/>
      <c r="W27" s="262"/>
    </row>
    <row r="28" spans="1:256" ht="12.75">
      <c r="A28" s="8" t="s">
        <v>116</v>
      </c>
      <c r="B28" s="8"/>
      <c r="C28" s="10"/>
      <c r="D28" s="10"/>
      <c r="E28" s="48"/>
      <c r="F28" s="10"/>
      <c r="G28" s="48"/>
      <c r="H28" s="48"/>
      <c r="I28" s="48"/>
      <c r="J28" s="57"/>
      <c r="K28" s="57"/>
      <c r="L28" s="58"/>
      <c r="M28" s="58"/>
      <c r="N28" s="58"/>
      <c r="O28" s="58"/>
      <c r="P28" s="58"/>
      <c r="Q28" s="59" t="s">
        <v>117</v>
      </c>
      <c r="R28" s="58"/>
      <c r="S28" s="58"/>
      <c r="T28" s="48"/>
      <c r="U28" s="48"/>
      <c r="V28" s="506"/>
      <c r="W28" s="506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spans="1:256" ht="12.75">
      <c r="A29" s="60" t="s">
        <v>120</v>
      </c>
      <c r="B29" s="60"/>
      <c r="C29" s="60"/>
      <c r="D29" s="58"/>
      <c r="E29" s="58"/>
      <c r="F29" s="58"/>
      <c r="G29" s="58"/>
      <c r="H29" s="48"/>
      <c r="I29" s="48"/>
      <c r="J29" s="60"/>
      <c r="K29" s="58"/>
      <c r="L29" s="58"/>
      <c r="M29" s="58"/>
      <c r="N29" s="58"/>
      <c r="O29" s="58"/>
      <c r="P29" s="58"/>
      <c r="Q29" s="60" t="s">
        <v>118</v>
      </c>
      <c r="R29" s="58"/>
      <c r="S29" s="5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spans="1:256" ht="12.75">
      <c r="A30" s="46" t="s">
        <v>127</v>
      </c>
      <c r="B30" s="47"/>
      <c r="C30" s="47"/>
      <c r="D30" s="47"/>
      <c r="E30" s="48"/>
      <c r="F30" s="47"/>
      <c r="G30" s="48"/>
      <c r="H30" s="47"/>
      <c r="I30" s="48"/>
      <c r="J30" s="47"/>
      <c r="K30" s="47"/>
      <c r="L30" s="48"/>
      <c r="M30" s="47"/>
      <c r="N30" s="47"/>
      <c r="O30" s="47"/>
      <c r="P30" s="48"/>
      <c r="Q30" s="47" t="s">
        <v>119</v>
      </c>
      <c r="R30" s="47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</row>
  </sheetData>
  <sheetProtection/>
  <mergeCells count="6">
    <mergeCell ref="B3:B5"/>
    <mergeCell ref="C3:F3"/>
    <mergeCell ref="G3:L3"/>
    <mergeCell ref="M4:M5"/>
    <mergeCell ref="V28:W28"/>
    <mergeCell ref="A1:V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R14"/>
  <sheetViews>
    <sheetView showZeros="0" zoomScale="95" zoomScaleNormal="95" zoomScalePageLayoutView="0" workbookViewId="0" topLeftCell="A1">
      <pane xSplit="1" ySplit="2" topLeftCell="B3" activePane="bottomRight" state="frozen"/>
      <selection pane="topLeft" activeCell="E19" sqref="E19"/>
      <selection pane="topRight" activeCell="E19" sqref="E19"/>
      <selection pane="bottomLeft" activeCell="E19" sqref="E19"/>
      <selection pane="bottomRight" activeCell="D24" sqref="D24"/>
    </sheetView>
  </sheetViews>
  <sheetFormatPr defaultColWidth="8.88671875" defaultRowHeight="13.5"/>
  <cols>
    <col min="1" max="1" width="16.10546875" style="37" customWidth="1"/>
    <col min="2" max="5" width="16.99609375" style="15" customWidth="1"/>
    <col min="6" max="6" width="29.6640625" style="15" customWidth="1"/>
    <col min="7" max="16384" width="8.88671875" style="15" customWidth="1"/>
  </cols>
  <sheetData>
    <row r="1" spans="1:6" ht="36.75" customHeight="1">
      <c r="A1" s="374" t="s">
        <v>22</v>
      </c>
      <c r="B1" s="508"/>
      <c r="C1" s="508"/>
      <c r="D1" s="508"/>
      <c r="E1" s="508"/>
      <c r="F1" s="508"/>
    </row>
    <row r="2" spans="1:6" ht="22.5" customHeight="1">
      <c r="A2" s="61" t="s">
        <v>17</v>
      </c>
      <c r="B2" s="17"/>
      <c r="C2" s="17"/>
      <c r="D2" s="17"/>
      <c r="E2" s="17"/>
      <c r="F2" s="18" t="s">
        <v>15</v>
      </c>
    </row>
    <row r="3" spans="1:6" ht="24" customHeight="1">
      <c r="A3" s="55" t="s">
        <v>73</v>
      </c>
      <c r="B3" s="20" t="s">
        <v>317</v>
      </c>
      <c r="C3" s="186" t="s">
        <v>318</v>
      </c>
      <c r="D3" s="20" t="s">
        <v>319</v>
      </c>
      <c r="E3" s="20" t="s">
        <v>320</v>
      </c>
      <c r="F3" s="86" t="s">
        <v>2</v>
      </c>
    </row>
    <row r="4" spans="1:6" ht="24" customHeight="1">
      <c r="A4" s="56" t="s">
        <v>321</v>
      </c>
      <c r="B4" s="31" t="s">
        <v>322</v>
      </c>
      <c r="C4" s="31" t="s">
        <v>323</v>
      </c>
      <c r="D4" s="31" t="s">
        <v>307</v>
      </c>
      <c r="E4" s="31" t="s">
        <v>315</v>
      </c>
      <c r="F4" s="32" t="s">
        <v>324</v>
      </c>
    </row>
    <row r="5" spans="1:6" ht="24" customHeight="1">
      <c r="A5" s="24" t="s">
        <v>138</v>
      </c>
      <c r="B5" s="327">
        <v>22</v>
      </c>
      <c r="C5" s="327">
        <v>557213</v>
      </c>
      <c r="D5" s="328">
        <v>563049</v>
      </c>
      <c r="E5" s="327">
        <v>464180</v>
      </c>
      <c r="F5" s="28" t="s">
        <v>138</v>
      </c>
    </row>
    <row r="6" spans="1:6" ht="24" customHeight="1">
      <c r="A6" s="24" t="s">
        <v>194</v>
      </c>
      <c r="B6" s="327">
        <v>20</v>
      </c>
      <c r="C6" s="327">
        <v>607841</v>
      </c>
      <c r="D6" s="328">
        <v>658406</v>
      </c>
      <c r="E6" s="327">
        <v>502557</v>
      </c>
      <c r="F6" s="28" t="s">
        <v>194</v>
      </c>
    </row>
    <row r="7" spans="1:6" ht="24" customHeight="1">
      <c r="A7" s="24" t="s">
        <v>301</v>
      </c>
      <c r="B7" s="327">
        <v>20</v>
      </c>
      <c r="C7" s="327">
        <v>753109</v>
      </c>
      <c r="D7" s="328">
        <v>776837</v>
      </c>
      <c r="E7" s="327">
        <v>619022</v>
      </c>
      <c r="F7" s="28" t="s">
        <v>301</v>
      </c>
    </row>
    <row r="8" spans="1:6" ht="24" customHeight="1">
      <c r="A8" s="221" t="s">
        <v>302</v>
      </c>
      <c r="B8" s="329">
        <v>19</v>
      </c>
      <c r="C8" s="329">
        <v>845854</v>
      </c>
      <c r="D8" s="330">
        <v>867700</v>
      </c>
      <c r="E8" s="329">
        <v>703020</v>
      </c>
      <c r="F8" s="232" t="s">
        <v>302</v>
      </c>
    </row>
    <row r="9" spans="1:6" ht="24" customHeight="1">
      <c r="A9" s="221" t="s">
        <v>383</v>
      </c>
      <c r="B9" s="329">
        <v>21</v>
      </c>
      <c r="C9" s="329">
        <v>961802</v>
      </c>
      <c r="D9" s="330">
        <v>981475</v>
      </c>
      <c r="E9" s="329">
        <v>813988</v>
      </c>
      <c r="F9" s="232" t="s">
        <v>383</v>
      </c>
    </row>
    <row r="10" spans="1:6" ht="24" customHeight="1">
      <c r="A10" s="199" t="s">
        <v>518</v>
      </c>
      <c r="B10" s="327">
        <v>3</v>
      </c>
      <c r="C10" s="327">
        <v>416914</v>
      </c>
      <c r="D10" s="327">
        <v>429794</v>
      </c>
      <c r="E10" s="327">
        <v>354649</v>
      </c>
      <c r="F10" s="233" t="s">
        <v>519</v>
      </c>
    </row>
    <row r="11" spans="1:6" ht="24" customHeight="1">
      <c r="A11" s="234" t="s">
        <v>520</v>
      </c>
      <c r="B11" s="331">
        <v>18</v>
      </c>
      <c r="C11" s="331">
        <v>544888</v>
      </c>
      <c r="D11" s="331">
        <v>551681</v>
      </c>
      <c r="E11" s="331">
        <v>459339</v>
      </c>
      <c r="F11" s="332" t="s">
        <v>521</v>
      </c>
    </row>
    <row r="12" spans="1:6" s="10" customFormat="1" ht="18" customHeight="1">
      <c r="A12" s="165" t="s">
        <v>122</v>
      </c>
      <c r="B12" s="45"/>
      <c r="C12" s="45"/>
      <c r="D12" s="45"/>
      <c r="F12" s="42" t="s">
        <v>121</v>
      </c>
    </row>
    <row r="13" spans="1:5" s="10" customFormat="1" ht="12">
      <c r="A13" s="165" t="s">
        <v>289</v>
      </c>
      <c r="E13" s="47" t="s">
        <v>288</v>
      </c>
    </row>
    <row r="14" spans="1:18" s="48" customFormat="1" ht="12.75" customHeight="1">
      <c r="A14" s="46" t="s">
        <v>129</v>
      </c>
      <c r="B14" s="47"/>
      <c r="C14" s="47"/>
      <c r="D14" s="47"/>
      <c r="F14" s="47"/>
      <c r="H14" s="47"/>
      <c r="J14" s="47"/>
      <c r="K14" s="47"/>
      <c r="M14" s="47"/>
      <c r="N14" s="47"/>
      <c r="O14" s="47"/>
      <c r="R14" s="47"/>
    </row>
  </sheetData>
  <sheetProtection/>
  <mergeCells count="1">
    <mergeCell ref="A1:F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R30"/>
  <sheetViews>
    <sheetView zoomScale="90" zoomScaleNormal="90" zoomScalePageLayoutView="0" workbookViewId="0" topLeftCell="A1">
      <pane xSplit="1" ySplit="2" topLeftCell="B3" activePane="bottomRight" state="frozen"/>
      <selection pane="topLeft" activeCell="C16" sqref="C16:C17"/>
      <selection pane="topRight" activeCell="C16" sqref="C16:C17"/>
      <selection pane="bottomLeft" activeCell="C16" sqref="C16:C17"/>
      <selection pane="bottomRight" activeCell="J35" sqref="J35"/>
    </sheetView>
  </sheetViews>
  <sheetFormatPr defaultColWidth="8.88671875" defaultRowHeight="13.5"/>
  <cols>
    <col min="1" max="1" width="17.77734375" style="15" customWidth="1"/>
    <col min="2" max="3" width="13.4453125" style="15" customWidth="1"/>
    <col min="4" max="4" width="13.6640625" style="15" customWidth="1"/>
    <col min="5" max="6" width="13.4453125" style="15" customWidth="1"/>
    <col min="7" max="7" width="16.5546875" style="66" customWidth="1"/>
    <col min="8" max="16384" width="8.88671875" style="15" customWidth="1"/>
  </cols>
  <sheetData>
    <row r="1" spans="1:7" ht="42" customHeight="1">
      <c r="A1" s="507" t="s">
        <v>50</v>
      </c>
      <c r="B1" s="507"/>
      <c r="C1" s="507"/>
      <c r="D1" s="507"/>
      <c r="E1" s="507"/>
      <c r="F1" s="507"/>
      <c r="G1" s="507"/>
    </row>
    <row r="2" spans="1:7" ht="18" customHeight="1">
      <c r="A2" s="61" t="s">
        <v>17</v>
      </c>
      <c r="B2" s="17"/>
      <c r="C2" s="17"/>
      <c r="D2" s="17"/>
      <c r="E2" s="17"/>
      <c r="F2" s="17"/>
      <c r="G2" s="18" t="s">
        <v>15</v>
      </c>
    </row>
    <row r="3" spans="1:8" ht="23.25" customHeight="1">
      <c r="A3" s="333" t="s">
        <v>522</v>
      </c>
      <c r="B3" s="334" t="s">
        <v>523</v>
      </c>
      <c r="C3" s="334" t="s">
        <v>524</v>
      </c>
      <c r="D3" s="334" t="s">
        <v>525</v>
      </c>
      <c r="E3" s="334" t="s">
        <v>526</v>
      </c>
      <c r="F3" s="334" t="s">
        <v>527</v>
      </c>
      <c r="G3" s="342" t="s">
        <v>528</v>
      </c>
      <c r="H3" s="68"/>
    </row>
    <row r="4" spans="1:8" ht="23.25" customHeight="1">
      <c r="A4" s="335"/>
      <c r="B4" s="336"/>
      <c r="C4" s="337" t="s">
        <v>529</v>
      </c>
      <c r="D4" s="336" t="s">
        <v>530</v>
      </c>
      <c r="E4" s="336"/>
      <c r="F4" s="336" t="s">
        <v>531</v>
      </c>
      <c r="G4" s="343" t="s">
        <v>532</v>
      </c>
      <c r="H4" s="68"/>
    </row>
    <row r="5" spans="1:8" ht="23.25" customHeight="1">
      <c r="A5" s="338" t="s">
        <v>533</v>
      </c>
      <c r="B5" s="339" t="s">
        <v>534</v>
      </c>
      <c r="C5" s="339" t="s">
        <v>535</v>
      </c>
      <c r="D5" s="339" t="s">
        <v>536</v>
      </c>
      <c r="E5" s="339" t="s">
        <v>537</v>
      </c>
      <c r="F5" s="339" t="s">
        <v>538</v>
      </c>
      <c r="G5" s="344" t="s">
        <v>539</v>
      </c>
      <c r="H5" s="68"/>
    </row>
    <row r="6" spans="1:8" ht="23.25" customHeight="1">
      <c r="A6" s="336" t="s">
        <v>138</v>
      </c>
      <c r="B6" s="253">
        <v>740445</v>
      </c>
      <c r="C6" s="254">
        <v>739237</v>
      </c>
      <c r="D6" s="254">
        <v>739122</v>
      </c>
      <c r="E6" s="254">
        <v>27</v>
      </c>
      <c r="F6" s="254">
        <v>87</v>
      </c>
      <c r="G6" s="254">
        <v>-1323</v>
      </c>
      <c r="H6" s="68"/>
    </row>
    <row r="7" spans="1:8" ht="23.25" customHeight="1">
      <c r="A7" s="336" t="s">
        <v>194</v>
      </c>
      <c r="B7" s="253">
        <v>796763</v>
      </c>
      <c r="C7" s="254">
        <v>804146</v>
      </c>
      <c r="D7" s="254">
        <v>804057</v>
      </c>
      <c r="E7" s="254">
        <v>23</v>
      </c>
      <c r="F7" s="254">
        <v>66</v>
      </c>
      <c r="G7" s="254">
        <v>7294</v>
      </c>
      <c r="H7" s="68"/>
    </row>
    <row r="8" spans="1:8" ht="23.25" customHeight="1">
      <c r="A8" s="336" t="s">
        <v>301</v>
      </c>
      <c r="B8" s="253">
        <v>817258</v>
      </c>
      <c r="C8" s="254">
        <v>830749</v>
      </c>
      <c r="D8" s="254">
        <v>830675</v>
      </c>
      <c r="E8" s="254">
        <v>10</v>
      </c>
      <c r="F8" s="254">
        <v>64</v>
      </c>
      <c r="G8" s="254">
        <v>13417</v>
      </c>
      <c r="H8" s="68"/>
    </row>
    <row r="9" spans="1:8" ht="23.25" customHeight="1">
      <c r="A9" s="336" t="s">
        <v>378</v>
      </c>
      <c r="B9" s="253">
        <v>863138</v>
      </c>
      <c r="C9" s="254">
        <v>872717</v>
      </c>
      <c r="D9" s="254">
        <v>872630</v>
      </c>
      <c r="E9" s="254">
        <v>4</v>
      </c>
      <c r="F9" s="254">
        <v>82</v>
      </c>
      <c r="G9" s="254">
        <v>9492</v>
      </c>
      <c r="H9" s="68"/>
    </row>
    <row r="10" spans="1:8" ht="23.25" customHeight="1">
      <c r="A10" s="340" t="s">
        <v>383</v>
      </c>
      <c r="B10" s="261">
        <f>SUM(B11:B28)</f>
        <v>898752</v>
      </c>
      <c r="C10" s="260">
        <f>SUM(C11:C28)</f>
        <v>912872</v>
      </c>
      <c r="D10" s="260">
        <f>SUM(D11:D28)</f>
        <v>912763</v>
      </c>
      <c r="E10" s="260">
        <f>SUM(E11:E28)</f>
        <v>41</v>
      </c>
      <c r="F10" s="260">
        <f>SUM(F11:F28)</f>
        <v>67</v>
      </c>
      <c r="G10" s="260">
        <f>D10-B10</f>
        <v>14011</v>
      </c>
      <c r="H10" s="68"/>
    </row>
    <row r="11" spans="1:8" ht="23.25" customHeight="1">
      <c r="A11" s="336" t="s">
        <v>540</v>
      </c>
      <c r="B11" s="253">
        <v>644410</v>
      </c>
      <c r="C11" s="254">
        <v>655980</v>
      </c>
      <c r="D11" s="254">
        <v>655980</v>
      </c>
      <c r="E11" s="254">
        <v>0</v>
      </c>
      <c r="F11" s="254">
        <v>0</v>
      </c>
      <c r="G11" s="260">
        <f aca="true" t="shared" si="0" ref="G11:G28">D11-B11</f>
        <v>11570</v>
      </c>
      <c r="H11" s="68"/>
    </row>
    <row r="12" spans="1:8" ht="23.25" customHeight="1">
      <c r="A12" s="336" t="s">
        <v>541</v>
      </c>
      <c r="B12" s="253">
        <v>1822</v>
      </c>
      <c r="C12" s="254">
        <v>1977</v>
      </c>
      <c r="D12" s="254">
        <v>1977</v>
      </c>
      <c r="E12" s="254">
        <v>0</v>
      </c>
      <c r="F12" s="254">
        <v>0</v>
      </c>
      <c r="G12" s="260">
        <f t="shared" si="0"/>
        <v>155</v>
      </c>
      <c r="H12" s="68"/>
    </row>
    <row r="13" spans="1:8" ht="23.25" customHeight="1">
      <c r="A13" s="336" t="s">
        <v>542</v>
      </c>
      <c r="B13" s="253">
        <v>164993</v>
      </c>
      <c r="C13" s="254">
        <v>164823</v>
      </c>
      <c r="D13" s="254">
        <v>164823</v>
      </c>
      <c r="E13" s="254">
        <v>0</v>
      </c>
      <c r="F13" s="254">
        <v>0</v>
      </c>
      <c r="G13" s="260">
        <v>0</v>
      </c>
      <c r="H13" s="68"/>
    </row>
    <row r="14" spans="1:8" ht="23.25" customHeight="1">
      <c r="A14" s="336" t="s">
        <v>543</v>
      </c>
      <c r="B14" s="253">
        <v>22899</v>
      </c>
      <c r="C14" s="254">
        <v>22894</v>
      </c>
      <c r="D14" s="254">
        <v>22894</v>
      </c>
      <c r="E14" s="254">
        <v>0</v>
      </c>
      <c r="F14" s="254">
        <v>0</v>
      </c>
      <c r="G14" s="260">
        <v>0</v>
      </c>
      <c r="H14" s="68"/>
    </row>
    <row r="15" spans="1:8" ht="23.25" customHeight="1">
      <c r="A15" s="336" t="s">
        <v>544</v>
      </c>
      <c r="B15" s="253">
        <v>328</v>
      </c>
      <c r="C15" s="254">
        <v>328</v>
      </c>
      <c r="D15" s="254">
        <v>328</v>
      </c>
      <c r="E15" s="254">
        <v>0</v>
      </c>
      <c r="F15" s="254">
        <v>0</v>
      </c>
      <c r="G15" s="260">
        <f t="shared" si="0"/>
        <v>0</v>
      </c>
      <c r="H15" s="68"/>
    </row>
    <row r="16" spans="1:8" ht="23.25" customHeight="1">
      <c r="A16" s="341" t="s">
        <v>545</v>
      </c>
      <c r="B16" s="253">
        <v>20</v>
      </c>
      <c r="C16" s="254">
        <v>20</v>
      </c>
      <c r="D16" s="254">
        <v>20</v>
      </c>
      <c r="E16" s="254">
        <v>0</v>
      </c>
      <c r="F16" s="254">
        <v>0</v>
      </c>
      <c r="G16" s="260">
        <f t="shared" si="0"/>
        <v>0</v>
      </c>
      <c r="H16" s="68"/>
    </row>
    <row r="17" spans="1:8" ht="23.25" customHeight="1">
      <c r="A17" s="336" t="s">
        <v>546</v>
      </c>
      <c r="B17" s="253">
        <v>8462</v>
      </c>
      <c r="C17" s="254">
        <v>8501</v>
      </c>
      <c r="D17" s="254">
        <v>8480</v>
      </c>
      <c r="E17" s="254">
        <v>6</v>
      </c>
      <c r="F17" s="254">
        <v>13</v>
      </c>
      <c r="G17" s="260">
        <f t="shared" si="0"/>
        <v>18</v>
      </c>
      <c r="H17" s="68"/>
    </row>
    <row r="18" spans="1:8" ht="23.25" customHeight="1">
      <c r="A18" s="336" t="s">
        <v>547</v>
      </c>
      <c r="B18" s="253">
        <v>304</v>
      </c>
      <c r="C18" s="254">
        <v>295</v>
      </c>
      <c r="D18" s="254">
        <v>295</v>
      </c>
      <c r="E18" s="254">
        <v>0</v>
      </c>
      <c r="F18" s="254">
        <v>0</v>
      </c>
      <c r="G18" s="260">
        <f t="shared" si="0"/>
        <v>-9</v>
      </c>
      <c r="H18" s="68"/>
    </row>
    <row r="19" spans="1:8" ht="23.25" customHeight="1">
      <c r="A19" s="336" t="s">
        <v>548</v>
      </c>
      <c r="B19" s="253">
        <v>123</v>
      </c>
      <c r="C19" s="254">
        <v>133</v>
      </c>
      <c r="D19" s="254">
        <v>133</v>
      </c>
      <c r="E19" s="254">
        <v>0</v>
      </c>
      <c r="F19" s="254">
        <v>0</v>
      </c>
      <c r="G19" s="260">
        <f t="shared" si="0"/>
        <v>10</v>
      </c>
      <c r="H19" s="68"/>
    </row>
    <row r="20" spans="1:8" ht="23.25" customHeight="1">
      <c r="A20" s="336" t="s">
        <v>549</v>
      </c>
      <c r="B20" s="253">
        <v>80</v>
      </c>
      <c r="C20" s="254">
        <v>80</v>
      </c>
      <c r="D20" s="254">
        <v>72</v>
      </c>
      <c r="E20" s="254">
        <v>0</v>
      </c>
      <c r="F20" s="254">
        <v>8</v>
      </c>
      <c r="G20" s="260">
        <f t="shared" si="0"/>
        <v>-8</v>
      </c>
      <c r="H20" s="68"/>
    </row>
    <row r="21" spans="1:8" ht="23.25" customHeight="1">
      <c r="A21" s="336" t="s">
        <v>550</v>
      </c>
      <c r="B21" s="253">
        <v>327</v>
      </c>
      <c r="C21" s="254">
        <v>351</v>
      </c>
      <c r="D21" s="254">
        <v>351</v>
      </c>
      <c r="E21" s="254">
        <v>0</v>
      </c>
      <c r="F21" s="254">
        <v>0</v>
      </c>
      <c r="G21" s="260">
        <f t="shared" si="0"/>
        <v>24</v>
      </c>
      <c r="H21" s="68"/>
    </row>
    <row r="22" spans="1:8" ht="23.25" customHeight="1">
      <c r="A22" s="336" t="s">
        <v>551</v>
      </c>
      <c r="B22" s="253">
        <v>2400</v>
      </c>
      <c r="C22" s="254">
        <v>2434</v>
      </c>
      <c r="D22" s="254">
        <v>2434</v>
      </c>
      <c r="E22" s="254">
        <v>0</v>
      </c>
      <c r="F22" s="254">
        <v>0</v>
      </c>
      <c r="G22" s="260">
        <f t="shared" si="0"/>
        <v>34</v>
      </c>
      <c r="H22" s="68"/>
    </row>
    <row r="23" spans="1:8" ht="23.25" customHeight="1">
      <c r="A23" s="336" t="s">
        <v>552</v>
      </c>
      <c r="B23" s="253">
        <v>89</v>
      </c>
      <c r="C23" s="254">
        <v>157</v>
      </c>
      <c r="D23" s="254">
        <v>155</v>
      </c>
      <c r="E23" s="254">
        <v>0</v>
      </c>
      <c r="F23" s="254">
        <v>3</v>
      </c>
      <c r="G23" s="260">
        <f t="shared" si="0"/>
        <v>66</v>
      </c>
      <c r="H23" s="68"/>
    </row>
    <row r="24" spans="1:8" ht="23.25" customHeight="1">
      <c r="A24" s="336" t="s">
        <v>553</v>
      </c>
      <c r="B24" s="253">
        <v>2649</v>
      </c>
      <c r="C24" s="254">
        <v>4979</v>
      </c>
      <c r="D24" s="254">
        <v>4975</v>
      </c>
      <c r="E24" s="254">
        <v>0</v>
      </c>
      <c r="F24" s="254">
        <v>4</v>
      </c>
      <c r="G24" s="260">
        <f t="shared" si="0"/>
        <v>2326</v>
      </c>
      <c r="H24" s="68"/>
    </row>
    <row r="25" spans="1:8" ht="23.25" customHeight="1">
      <c r="A25" s="336" t="s">
        <v>554</v>
      </c>
      <c r="B25" s="253">
        <v>0</v>
      </c>
      <c r="C25" s="254">
        <v>74</v>
      </c>
      <c r="D25" s="254">
        <v>0</v>
      </c>
      <c r="E25" s="254">
        <v>35</v>
      </c>
      <c r="F25" s="254">
        <v>39</v>
      </c>
      <c r="G25" s="260">
        <f t="shared" si="0"/>
        <v>0</v>
      </c>
      <c r="H25" s="68"/>
    </row>
    <row r="26" spans="1:8" ht="23.25" customHeight="1">
      <c r="A26" s="336" t="s">
        <v>555</v>
      </c>
      <c r="B26" s="253">
        <v>26566</v>
      </c>
      <c r="C26" s="254">
        <v>26566</v>
      </c>
      <c r="D26" s="254">
        <v>26566</v>
      </c>
      <c r="E26" s="254">
        <v>0</v>
      </c>
      <c r="F26" s="254">
        <v>0</v>
      </c>
      <c r="G26" s="260">
        <f t="shared" si="0"/>
        <v>0</v>
      </c>
      <c r="H26" s="68"/>
    </row>
    <row r="27" spans="1:8" ht="23.25" customHeight="1">
      <c r="A27" s="336" t="s">
        <v>556</v>
      </c>
      <c r="B27" s="253">
        <v>30</v>
      </c>
      <c r="C27" s="254">
        <v>30</v>
      </c>
      <c r="D27" s="254">
        <v>30</v>
      </c>
      <c r="E27" s="254">
        <v>0</v>
      </c>
      <c r="F27" s="254">
        <v>0</v>
      </c>
      <c r="G27" s="260">
        <f t="shared" si="0"/>
        <v>0</v>
      </c>
      <c r="H27" s="68"/>
    </row>
    <row r="28" spans="1:8" ht="23.25" customHeight="1">
      <c r="A28" s="339" t="s">
        <v>557</v>
      </c>
      <c r="B28" s="263">
        <v>23250</v>
      </c>
      <c r="C28" s="262">
        <v>23250</v>
      </c>
      <c r="D28" s="262">
        <v>23250</v>
      </c>
      <c r="E28" s="262">
        <v>0</v>
      </c>
      <c r="F28" s="262">
        <v>0</v>
      </c>
      <c r="G28" s="318">
        <f t="shared" si="0"/>
        <v>0</v>
      </c>
      <c r="H28" s="68"/>
    </row>
    <row r="29" spans="1:7" s="10" customFormat="1" ht="19.5" customHeight="1">
      <c r="A29" s="63" t="s">
        <v>123</v>
      </c>
      <c r="E29" s="64" t="s">
        <v>86</v>
      </c>
      <c r="G29" s="65"/>
    </row>
    <row r="30" spans="1:18" s="48" customFormat="1" ht="12.75" customHeight="1">
      <c r="A30" s="46" t="s">
        <v>114</v>
      </c>
      <c r="B30" s="47"/>
      <c r="C30" s="47"/>
      <c r="D30" s="47"/>
      <c r="E30" s="47" t="s">
        <v>290</v>
      </c>
      <c r="F30" s="47"/>
      <c r="H30" s="47"/>
      <c r="J30" s="47"/>
      <c r="K30" s="47"/>
      <c r="M30" s="47"/>
      <c r="N30" s="47"/>
      <c r="O30" s="47"/>
      <c r="R30" s="47"/>
    </row>
  </sheetData>
  <sheetProtection/>
  <mergeCells count="1">
    <mergeCell ref="A1:G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R40"/>
  <sheetViews>
    <sheetView zoomScale="85" zoomScaleNormal="85" zoomScalePageLayoutView="0" workbookViewId="0" topLeftCell="A1">
      <pane xSplit="1" ySplit="2" topLeftCell="B6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I50" sqref="I50"/>
    </sheetView>
  </sheetViews>
  <sheetFormatPr defaultColWidth="12.6640625" defaultRowHeight="13.5"/>
  <cols>
    <col min="1" max="1" width="21.10546875" style="15" customWidth="1"/>
    <col min="2" max="10" width="16.3359375" style="15" customWidth="1"/>
    <col min="11" max="16384" width="12.6640625" style="15" customWidth="1"/>
  </cols>
  <sheetData>
    <row r="1" spans="1:10" ht="34.5" customHeight="1">
      <c r="A1" s="374" t="s">
        <v>87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10" ht="18" customHeight="1">
      <c r="A2" s="61" t="s">
        <v>88</v>
      </c>
      <c r="B2" s="17"/>
      <c r="C2" s="17"/>
      <c r="D2" s="17"/>
      <c r="E2" s="17"/>
      <c r="F2" s="17"/>
      <c r="G2" s="17"/>
      <c r="H2" s="17"/>
      <c r="I2" s="17"/>
      <c r="J2" s="18" t="s">
        <v>89</v>
      </c>
    </row>
    <row r="3" spans="1:10" ht="27" customHeight="1">
      <c r="A3" s="345"/>
      <c r="B3" s="334" t="s">
        <v>558</v>
      </c>
      <c r="C3" s="509" t="s">
        <v>559</v>
      </c>
      <c r="D3" s="510"/>
      <c r="E3" s="510"/>
      <c r="F3" s="511"/>
      <c r="G3" s="334" t="s">
        <v>560</v>
      </c>
      <c r="H3" s="334" t="s">
        <v>561</v>
      </c>
      <c r="I3" s="334" t="s">
        <v>562</v>
      </c>
      <c r="J3" s="333" t="s">
        <v>563</v>
      </c>
    </row>
    <row r="4" spans="1:10" ht="27" customHeight="1">
      <c r="A4" s="346" t="s">
        <v>425</v>
      </c>
      <c r="B4" s="336"/>
      <c r="C4" s="512" t="s">
        <v>564</v>
      </c>
      <c r="D4" s="513"/>
      <c r="E4" s="513"/>
      <c r="F4" s="514"/>
      <c r="G4" s="336" t="s">
        <v>565</v>
      </c>
      <c r="H4" s="336"/>
      <c r="I4" s="336"/>
      <c r="J4" s="335"/>
    </row>
    <row r="5" spans="1:10" ht="27" customHeight="1">
      <c r="A5" s="346"/>
      <c r="B5" s="336"/>
      <c r="C5" s="334" t="s">
        <v>566</v>
      </c>
      <c r="D5" s="334" t="s">
        <v>567</v>
      </c>
      <c r="E5" s="333" t="s">
        <v>568</v>
      </c>
      <c r="F5" s="333" t="s">
        <v>569</v>
      </c>
      <c r="G5" s="336"/>
      <c r="H5" s="336"/>
      <c r="I5" s="336"/>
      <c r="J5" s="335"/>
    </row>
    <row r="6" spans="1:10" ht="27" customHeight="1">
      <c r="A6" s="346" t="s">
        <v>570</v>
      </c>
      <c r="B6" s="336"/>
      <c r="C6" s="337" t="s">
        <v>571</v>
      </c>
      <c r="D6" s="336" t="s">
        <v>572</v>
      </c>
      <c r="E6" s="347"/>
      <c r="F6" s="347" t="s">
        <v>573</v>
      </c>
      <c r="G6" s="336" t="s">
        <v>574</v>
      </c>
      <c r="H6" s="336"/>
      <c r="I6" s="337" t="s">
        <v>575</v>
      </c>
      <c r="J6" s="335"/>
    </row>
    <row r="7" spans="1:10" ht="27" customHeight="1">
      <c r="A7" s="348"/>
      <c r="B7" s="339" t="s">
        <v>574</v>
      </c>
      <c r="C7" s="339" t="s">
        <v>576</v>
      </c>
      <c r="D7" s="339" t="s">
        <v>577</v>
      </c>
      <c r="E7" s="338"/>
      <c r="F7" s="338" t="s">
        <v>578</v>
      </c>
      <c r="G7" s="339" t="s">
        <v>579</v>
      </c>
      <c r="H7" s="339" t="s">
        <v>580</v>
      </c>
      <c r="I7" s="349" t="s">
        <v>581</v>
      </c>
      <c r="J7" s="338" t="s">
        <v>582</v>
      </c>
    </row>
    <row r="8" spans="1:10" ht="27" customHeight="1">
      <c r="A8" s="515" t="s">
        <v>138</v>
      </c>
      <c r="B8" s="516">
        <v>705506</v>
      </c>
      <c r="C8" s="517">
        <v>34939</v>
      </c>
      <c r="D8" s="517">
        <v>0</v>
      </c>
      <c r="E8" s="254">
        <v>572</v>
      </c>
      <c r="F8" s="254">
        <v>28401</v>
      </c>
      <c r="G8" s="517">
        <v>740445</v>
      </c>
      <c r="H8" s="517">
        <v>656153</v>
      </c>
      <c r="I8" s="517">
        <v>52351</v>
      </c>
      <c r="J8" s="517">
        <v>31941</v>
      </c>
    </row>
    <row r="9" spans="1:10" ht="27" customHeight="1">
      <c r="A9" s="515"/>
      <c r="B9" s="516"/>
      <c r="C9" s="517"/>
      <c r="D9" s="517"/>
      <c r="E9" s="254">
        <v>-572</v>
      </c>
      <c r="F9" s="254">
        <v>-28401</v>
      </c>
      <c r="G9" s="517"/>
      <c r="H9" s="517"/>
      <c r="I9" s="517"/>
      <c r="J9" s="517"/>
    </row>
    <row r="10" spans="1:10" ht="27" customHeight="1">
      <c r="A10" s="350" t="s">
        <v>194</v>
      </c>
      <c r="B10" s="253">
        <v>744412</v>
      </c>
      <c r="C10" s="254">
        <v>52351</v>
      </c>
      <c r="D10" s="254" t="s">
        <v>287</v>
      </c>
      <c r="E10" s="254">
        <v>0</v>
      </c>
      <c r="F10" s="254">
        <v>0</v>
      </c>
      <c r="G10" s="254">
        <v>796763</v>
      </c>
      <c r="H10" s="254">
        <v>742918</v>
      </c>
      <c r="I10" s="254">
        <v>33510</v>
      </c>
      <c r="J10" s="254">
        <v>20335</v>
      </c>
    </row>
    <row r="11" spans="1:10" ht="27" customHeight="1">
      <c r="A11" s="350" t="s">
        <v>301</v>
      </c>
      <c r="B11" s="253">
        <v>783748</v>
      </c>
      <c r="C11" s="254">
        <v>33510</v>
      </c>
      <c r="D11" s="254" t="s">
        <v>366</v>
      </c>
      <c r="E11" s="254" t="s">
        <v>367</v>
      </c>
      <c r="F11" s="254" t="s">
        <v>368</v>
      </c>
      <c r="G11" s="254">
        <v>817258</v>
      </c>
      <c r="H11" s="254">
        <v>759856</v>
      </c>
      <c r="I11" s="254">
        <v>32660</v>
      </c>
      <c r="J11" s="254">
        <v>24742</v>
      </c>
    </row>
    <row r="12" spans="1:10" ht="27" customHeight="1">
      <c r="A12" s="350" t="s">
        <v>378</v>
      </c>
      <c r="B12" s="253">
        <v>830477</v>
      </c>
      <c r="C12" s="254">
        <v>32660</v>
      </c>
      <c r="D12" s="254" t="s">
        <v>583</v>
      </c>
      <c r="E12" s="254" t="s">
        <v>584</v>
      </c>
      <c r="F12" s="254" t="s">
        <v>585</v>
      </c>
      <c r="G12" s="254">
        <v>863137</v>
      </c>
      <c r="H12" s="254">
        <v>822786</v>
      </c>
      <c r="I12" s="254">
        <v>23250</v>
      </c>
      <c r="J12" s="254">
        <v>17101</v>
      </c>
    </row>
    <row r="13" spans="1:10" ht="27" customHeight="1">
      <c r="A13" s="518" t="s">
        <v>586</v>
      </c>
      <c r="B13" s="519">
        <f>SUM(B15:B38)</f>
        <v>875502</v>
      </c>
      <c r="C13" s="520">
        <f aca="true" t="shared" si="0" ref="C13:J13">SUM(C15:C38)</f>
        <v>23250</v>
      </c>
      <c r="D13" s="260">
        <v>97</v>
      </c>
      <c r="E13" s="260">
        <v>459</v>
      </c>
      <c r="F13" s="260">
        <v>36750</v>
      </c>
      <c r="G13" s="520">
        <f>SUM(G15:G38)</f>
        <v>898752</v>
      </c>
      <c r="H13" s="520">
        <f t="shared" si="0"/>
        <v>835639</v>
      </c>
      <c r="I13" s="520">
        <f t="shared" si="0"/>
        <v>33545</v>
      </c>
      <c r="J13" s="520">
        <f t="shared" si="0"/>
        <v>29568</v>
      </c>
    </row>
    <row r="14" spans="1:10" ht="27" customHeight="1">
      <c r="A14" s="518"/>
      <c r="B14" s="519"/>
      <c r="C14" s="520"/>
      <c r="D14" s="260">
        <v>-97</v>
      </c>
      <c r="E14" s="260">
        <v>-459</v>
      </c>
      <c r="F14" s="260">
        <v>-36750</v>
      </c>
      <c r="G14" s="520"/>
      <c r="H14" s="520"/>
      <c r="I14" s="520"/>
      <c r="J14" s="520"/>
    </row>
    <row r="15" spans="1:10" ht="27" customHeight="1">
      <c r="A15" s="515" t="s">
        <v>587</v>
      </c>
      <c r="B15" s="516">
        <v>438049</v>
      </c>
      <c r="C15" s="517">
        <v>0</v>
      </c>
      <c r="D15" s="517">
        <v>0</v>
      </c>
      <c r="E15" s="254">
        <v>65</v>
      </c>
      <c r="F15" s="254">
        <v>233</v>
      </c>
      <c r="G15" s="517">
        <v>438049</v>
      </c>
      <c r="H15" s="517">
        <v>432238</v>
      </c>
      <c r="I15" s="517">
        <v>48</v>
      </c>
      <c r="J15" s="517">
        <v>5763</v>
      </c>
    </row>
    <row r="16" spans="1:10" ht="27" customHeight="1">
      <c r="A16" s="515"/>
      <c r="B16" s="516"/>
      <c r="C16" s="517"/>
      <c r="D16" s="517"/>
      <c r="E16" s="254">
        <v>-65</v>
      </c>
      <c r="F16" s="254">
        <v>-233</v>
      </c>
      <c r="G16" s="517"/>
      <c r="H16" s="517"/>
      <c r="I16" s="517"/>
      <c r="J16" s="517"/>
    </row>
    <row r="17" spans="1:10" ht="27" customHeight="1">
      <c r="A17" s="515" t="s">
        <v>588</v>
      </c>
      <c r="B17" s="516">
        <v>72183</v>
      </c>
      <c r="C17" s="517">
        <v>32</v>
      </c>
      <c r="D17" s="521">
        <v>8</v>
      </c>
      <c r="E17" s="254">
        <v>392</v>
      </c>
      <c r="F17" s="254">
        <v>163</v>
      </c>
      <c r="G17" s="517">
        <v>72223</v>
      </c>
      <c r="H17" s="517">
        <v>68131</v>
      </c>
      <c r="I17" s="517">
        <v>197</v>
      </c>
      <c r="J17" s="517">
        <v>3895</v>
      </c>
    </row>
    <row r="18" spans="1:10" ht="27" customHeight="1">
      <c r="A18" s="515"/>
      <c r="B18" s="516"/>
      <c r="C18" s="517"/>
      <c r="D18" s="521"/>
      <c r="E18" s="254">
        <v>-392</v>
      </c>
      <c r="F18" s="254">
        <v>-163</v>
      </c>
      <c r="G18" s="517"/>
      <c r="H18" s="517"/>
      <c r="I18" s="517"/>
      <c r="J18" s="517"/>
    </row>
    <row r="19" spans="1:10" ht="27" customHeight="1">
      <c r="A19" s="515" t="s">
        <v>589</v>
      </c>
      <c r="B19" s="516">
        <v>80654</v>
      </c>
      <c r="C19" s="517">
        <v>0</v>
      </c>
      <c r="D19" s="521">
        <v>0</v>
      </c>
      <c r="E19" s="517">
        <v>0</v>
      </c>
      <c r="F19" s="517">
        <v>0</v>
      </c>
      <c r="G19" s="517">
        <v>80654</v>
      </c>
      <c r="H19" s="517">
        <v>76352</v>
      </c>
      <c r="I19" s="517">
        <v>0</v>
      </c>
      <c r="J19" s="517">
        <v>4302</v>
      </c>
    </row>
    <row r="20" spans="1:10" ht="27" customHeight="1">
      <c r="A20" s="515"/>
      <c r="B20" s="516"/>
      <c r="C20" s="517"/>
      <c r="D20" s="521"/>
      <c r="E20" s="517"/>
      <c r="F20" s="517"/>
      <c r="G20" s="517"/>
      <c r="H20" s="517"/>
      <c r="I20" s="517"/>
      <c r="J20" s="517"/>
    </row>
    <row r="21" spans="1:10" ht="27" customHeight="1">
      <c r="A21" s="515" t="s">
        <v>590</v>
      </c>
      <c r="B21" s="516">
        <v>7953</v>
      </c>
      <c r="C21" s="517">
        <v>2051</v>
      </c>
      <c r="D21" s="521">
        <v>0</v>
      </c>
      <c r="E21" s="517">
        <v>0</v>
      </c>
      <c r="F21" s="517">
        <v>0</v>
      </c>
      <c r="G21" s="517">
        <v>10004</v>
      </c>
      <c r="H21" s="517">
        <v>8726</v>
      </c>
      <c r="I21" s="517">
        <v>786</v>
      </c>
      <c r="J21" s="517">
        <v>492</v>
      </c>
    </row>
    <row r="22" spans="1:10" ht="27" customHeight="1">
      <c r="A22" s="515"/>
      <c r="B22" s="516"/>
      <c r="C22" s="517"/>
      <c r="D22" s="521"/>
      <c r="E22" s="517"/>
      <c r="F22" s="517"/>
      <c r="G22" s="517"/>
      <c r="H22" s="517"/>
      <c r="I22" s="517"/>
      <c r="J22" s="517"/>
    </row>
    <row r="23" spans="1:10" ht="27" customHeight="1">
      <c r="A23" s="515" t="s">
        <v>591</v>
      </c>
      <c r="B23" s="516">
        <v>166436</v>
      </c>
      <c r="C23" s="521"/>
      <c r="D23" s="521"/>
      <c r="E23" s="517"/>
      <c r="F23" s="254">
        <v>35632</v>
      </c>
      <c r="G23" s="517">
        <v>166436</v>
      </c>
      <c r="H23" s="517">
        <v>164015</v>
      </c>
      <c r="I23" s="517">
        <v>0</v>
      </c>
      <c r="J23" s="517">
        <v>2421</v>
      </c>
    </row>
    <row r="24" spans="1:10" ht="27" customHeight="1">
      <c r="A24" s="515"/>
      <c r="B24" s="516"/>
      <c r="C24" s="521"/>
      <c r="D24" s="521"/>
      <c r="E24" s="517"/>
      <c r="F24" s="254">
        <v>-35632</v>
      </c>
      <c r="G24" s="517"/>
      <c r="H24" s="517"/>
      <c r="I24" s="517"/>
      <c r="J24" s="517"/>
    </row>
    <row r="25" spans="1:10" ht="27" customHeight="1">
      <c r="A25" s="515" t="s">
        <v>592</v>
      </c>
      <c r="B25" s="516">
        <v>80868</v>
      </c>
      <c r="C25" s="517">
        <v>20917</v>
      </c>
      <c r="D25" s="521">
        <v>0</v>
      </c>
      <c r="E25" s="517">
        <v>0</v>
      </c>
      <c r="F25" s="517">
        <v>0</v>
      </c>
      <c r="G25" s="517">
        <v>101785</v>
      </c>
      <c r="H25" s="517">
        <v>66084</v>
      </c>
      <c r="I25" s="517">
        <v>32206</v>
      </c>
      <c r="J25" s="517">
        <v>3495</v>
      </c>
    </row>
    <row r="26" spans="1:10" ht="27" customHeight="1">
      <c r="A26" s="515"/>
      <c r="B26" s="516"/>
      <c r="C26" s="517"/>
      <c r="D26" s="521"/>
      <c r="E26" s="517"/>
      <c r="F26" s="517"/>
      <c r="G26" s="517"/>
      <c r="H26" s="517"/>
      <c r="I26" s="517"/>
      <c r="J26" s="517"/>
    </row>
    <row r="27" spans="1:10" ht="27" customHeight="1">
      <c r="A27" s="515" t="s">
        <v>593</v>
      </c>
      <c r="B27" s="516">
        <v>3104</v>
      </c>
      <c r="C27" s="517">
        <v>0</v>
      </c>
      <c r="D27" s="521">
        <v>0</v>
      </c>
      <c r="E27" s="517">
        <v>0</v>
      </c>
      <c r="F27" s="254">
        <v>298</v>
      </c>
      <c r="G27" s="517">
        <v>3104</v>
      </c>
      <c r="H27" s="517">
        <v>2857</v>
      </c>
      <c r="I27" s="517">
        <v>0</v>
      </c>
      <c r="J27" s="517">
        <v>247</v>
      </c>
    </row>
    <row r="28" spans="1:10" ht="27" customHeight="1">
      <c r="A28" s="515"/>
      <c r="B28" s="516"/>
      <c r="C28" s="517"/>
      <c r="D28" s="521"/>
      <c r="E28" s="517"/>
      <c r="F28" s="254">
        <v>-298</v>
      </c>
      <c r="G28" s="517"/>
      <c r="H28" s="517"/>
      <c r="I28" s="517"/>
      <c r="J28" s="517"/>
    </row>
    <row r="29" spans="1:10" ht="27" customHeight="1">
      <c r="A29" s="515" t="s">
        <v>594</v>
      </c>
      <c r="B29" s="516">
        <v>114</v>
      </c>
      <c r="C29" s="517">
        <v>0</v>
      </c>
      <c r="D29" s="521">
        <v>0</v>
      </c>
      <c r="E29" s="517">
        <v>0</v>
      </c>
      <c r="F29" s="517">
        <v>0</v>
      </c>
      <c r="G29" s="517">
        <v>114</v>
      </c>
      <c r="H29" s="517">
        <v>99</v>
      </c>
      <c r="I29" s="517">
        <v>0</v>
      </c>
      <c r="J29" s="517">
        <v>15</v>
      </c>
    </row>
    <row r="30" spans="1:10" ht="27" customHeight="1">
      <c r="A30" s="515"/>
      <c r="B30" s="516"/>
      <c r="C30" s="517"/>
      <c r="D30" s="521"/>
      <c r="E30" s="517"/>
      <c r="F30" s="517"/>
      <c r="G30" s="517"/>
      <c r="H30" s="517"/>
      <c r="I30" s="517"/>
      <c r="J30" s="517"/>
    </row>
    <row r="31" spans="1:10" ht="27" customHeight="1">
      <c r="A31" s="515" t="s">
        <v>595</v>
      </c>
      <c r="B31" s="516">
        <v>10358</v>
      </c>
      <c r="C31" s="517">
        <v>50</v>
      </c>
      <c r="D31" s="219">
        <v>89</v>
      </c>
      <c r="E31" s="254">
        <v>2</v>
      </c>
      <c r="F31" s="254">
        <v>402</v>
      </c>
      <c r="G31" s="517">
        <v>10497</v>
      </c>
      <c r="H31" s="517">
        <v>9340</v>
      </c>
      <c r="I31" s="517">
        <v>48</v>
      </c>
      <c r="J31" s="517">
        <v>1109</v>
      </c>
    </row>
    <row r="32" spans="1:10" ht="27" customHeight="1">
      <c r="A32" s="515"/>
      <c r="B32" s="516"/>
      <c r="C32" s="517"/>
      <c r="D32" s="219"/>
      <c r="E32" s="254">
        <v>-2</v>
      </c>
      <c r="F32" s="254">
        <v>-402</v>
      </c>
      <c r="G32" s="517"/>
      <c r="H32" s="517"/>
      <c r="I32" s="517"/>
      <c r="J32" s="517"/>
    </row>
    <row r="33" spans="1:10" ht="27" customHeight="1">
      <c r="A33" s="515" t="s">
        <v>596</v>
      </c>
      <c r="B33" s="516">
        <v>8488</v>
      </c>
      <c r="C33" s="517">
        <v>200</v>
      </c>
      <c r="D33" s="521">
        <v>0</v>
      </c>
      <c r="E33" s="517">
        <v>0</v>
      </c>
      <c r="F33" s="254">
        <v>22</v>
      </c>
      <c r="G33" s="517">
        <v>8688</v>
      </c>
      <c r="H33" s="517">
        <v>7662</v>
      </c>
      <c r="I33" s="517">
        <v>260</v>
      </c>
      <c r="J33" s="517">
        <v>766</v>
      </c>
    </row>
    <row r="34" spans="1:10" ht="27" customHeight="1">
      <c r="A34" s="515"/>
      <c r="B34" s="516"/>
      <c r="C34" s="517"/>
      <c r="D34" s="521"/>
      <c r="E34" s="517"/>
      <c r="F34" s="254">
        <v>-22</v>
      </c>
      <c r="G34" s="517"/>
      <c r="H34" s="517"/>
      <c r="I34" s="517"/>
      <c r="J34" s="517"/>
    </row>
    <row r="35" spans="1:10" ht="27" customHeight="1">
      <c r="A35" s="515" t="s">
        <v>597</v>
      </c>
      <c r="B35" s="516">
        <v>0</v>
      </c>
      <c r="C35" s="517">
        <v>0</v>
      </c>
      <c r="D35" s="517">
        <v>0</v>
      </c>
      <c r="E35" s="517">
        <v>0</v>
      </c>
      <c r="F35" s="517">
        <v>0</v>
      </c>
      <c r="G35" s="517">
        <v>0</v>
      </c>
      <c r="H35" s="517">
        <v>0</v>
      </c>
      <c r="I35" s="517">
        <v>0</v>
      </c>
      <c r="J35" s="517">
        <v>0</v>
      </c>
    </row>
    <row r="36" spans="1:10" ht="27" customHeight="1">
      <c r="A36" s="515"/>
      <c r="B36" s="516"/>
      <c r="C36" s="517"/>
      <c r="D36" s="517"/>
      <c r="E36" s="517"/>
      <c r="F36" s="517"/>
      <c r="G36" s="517"/>
      <c r="H36" s="517"/>
      <c r="I36" s="517"/>
      <c r="J36" s="517"/>
    </row>
    <row r="37" spans="1:10" ht="27" customHeight="1">
      <c r="A37" s="515" t="s">
        <v>598</v>
      </c>
      <c r="B37" s="516">
        <v>7295</v>
      </c>
      <c r="C37" s="517"/>
      <c r="D37" s="521">
        <v>-97</v>
      </c>
      <c r="E37" s="517">
        <v>0</v>
      </c>
      <c r="F37" s="517">
        <v>0</v>
      </c>
      <c r="G37" s="517">
        <v>7198</v>
      </c>
      <c r="H37" s="517">
        <v>135</v>
      </c>
      <c r="I37" s="517">
        <v>0</v>
      </c>
      <c r="J37" s="517">
        <v>7063</v>
      </c>
    </row>
    <row r="38" spans="1:10" ht="27" customHeight="1">
      <c r="A38" s="514"/>
      <c r="B38" s="522"/>
      <c r="C38" s="523"/>
      <c r="D38" s="524"/>
      <c r="E38" s="523"/>
      <c r="F38" s="523"/>
      <c r="G38" s="523"/>
      <c r="H38" s="523"/>
      <c r="I38" s="523"/>
      <c r="J38" s="523"/>
    </row>
    <row r="39" spans="1:8" s="10" customFormat="1" ht="19.5" customHeight="1">
      <c r="A39" s="63" t="s">
        <v>123</v>
      </c>
      <c r="H39" s="64" t="s">
        <v>86</v>
      </c>
    </row>
    <row r="40" spans="1:18" s="48" customFormat="1" ht="12.75" customHeight="1">
      <c r="A40" s="46" t="s">
        <v>114</v>
      </c>
      <c r="B40" s="47"/>
      <c r="C40" s="47"/>
      <c r="D40" s="47"/>
      <c r="F40" s="47"/>
      <c r="H40" s="47" t="s">
        <v>290</v>
      </c>
      <c r="J40" s="47"/>
      <c r="K40" s="47"/>
      <c r="M40" s="47"/>
      <c r="N40" s="47"/>
      <c r="O40" s="47"/>
      <c r="R40" s="47"/>
    </row>
  </sheetData>
  <sheetProtection/>
  <mergeCells count="128">
    <mergeCell ref="G37:G38"/>
    <mergeCell ref="H37:H38"/>
    <mergeCell ref="I37:I38"/>
    <mergeCell ref="J37:J38"/>
    <mergeCell ref="G35:G36"/>
    <mergeCell ref="H35:H36"/>
    <mergeCell ref="I35:I36"/>
    <mergeCell ref="J35:J36"/>
    <mergeCell ref="A37:A38"/>
    <mergeCell ref="B37:B38"/>
    <mergeCell ref="C37:C38"/>
    <mergeCell ref="D37:D38"/>
    <mergeCell ref="E37:E38"/>
    <mergeCell ref="F37:F38"/>
    <mergeCell ref="H33:H34"/>
    <mergeCell ref="I33:I34"/>
    <mergeCell ref="J33:J34"/>
    <mergeCell ref="A35:A36"/>
    <mergeCell ref="B35:B36"/>
    <mergeCell ref="C35:C36"/>
    <mergeCell ref="D35:D36"/>
    <mergeCell ref="E35:E36"/>
    <mergeCell ref="F35:F36"/>
    <mergeCell ref="A33:A34"/>
    <mergeCell ref="B33:B34"/>
    <mergeCell ref="C33:C34"/>
    <mergeCell ref="D33:D34"/>
    <mergeCell ref="E33:E34"/>
    <mergeCell ref="G33:G34"/>
    <mergeCell ref="I29:I30"/>
    <mergeCell ref="J29:J30"/>
    <mergeCell ref="A31:A32"/>
    <mergeCell ref="B31:B32"/>
    <mergeCell ref="C31:C32"/>
    <mergeCell ref="G31:G32"/>
    <mergeCell ref="H31:H32"/>
    <mergeCell ref="I31:I32"/>
    <mergeCell ref="J31:J32"/>
    <mergeCell ref="I27:I28"/>
    <mergeCell ref="J27:J28"/>
    <mergeCell ref="A29:A30"/>
    <mergeCell ref="B29:B30"/>
    <mergeCell ref="C29:C30"/>
    <mergeCell ref="D29:D30"/>
    <mergeCell ref="E29:E30"/>
    <mergeCell ref="F29:F30"/>
    <mergeCell ref="G29:G30"/>
    <mergeCell ref="H29:H30"/>
    <mergeCell ref="H25:H26"/>
    <mergeCell ref="I25:I26"/>
    <mergeCell ref="J25:J26"/>
    <mergeCell ref="A27:A28"/>
    <mergeCell ref="B27:B28"/>
    <mergeCell ref="C27:C28"/>
    <mergeCell ref="D27:D28"/>
    <mergeCell ref="E27:E28"/>
    <mergeCell ref="G27:G28"/>
    <mergeCell ref="H27:H28"/>
    <mergeCell ref="H23:H24"/>
    <mergeCell ref="I23:I24"/>
    <mergeCell ref="J23:J24"/>
    <mergeCell ref="A25:A26"/>
    <mergeCell ref="B25:B26"/>
    <mergeCell ref="C25:C26"/>
    <mergeCell ref="D25:D26"/>
    <mergeCell ref="E25:E26"/>
    <mergeCell ref="F25:F26"/>
    <mergeCell ref="G25:G26"/>
    <mergeCell ref="G21:G22"/>
    <mergeCell ref="H21:H22"/>
    <mergeCell ref="I21:I22"/>
    <mergeCell ref="J21:J22"/>
    <mergeCell ref="A23:A24"/>
    <mergeCell ref="B23:B24"/>
    <mergeCell ref="C23:C24"/>
    <mergeCell ref="D23:D24"/>
    <mergeCell ref="E23:E24"/>
    <mergeCell ref="G23:G24"/>
    <mergeCell ref="G19:G20"/>
    <mergeCell ref="H19:H20"/>
    <mergeCell ref="I19:I20"/>
    <mergeCell ref="J19:J20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I15:I16"/>
    <mergeCell ref="J15:J16"/>
    <mergeCell ref="A17:A18"/>
    <mergeCell ref="B17:B18"/>
    <mergeCell ref="C17:C18"/>
    <mergeCell ref="D17:D18"/>
    <mergeCell ref="G17:G18"/>
    <mergeCell ref="H17:H18"/>
    <mergeCell ref="I17:I18"/>
    <mergeCell ref="J17:J18"/>
    <mergeCell ref="A15:A16"/>
    <mergeCell ref="B15:B16"/>
    <mergeCell ref="C15:C16"/>
    <mergeCell ref="D15:D16"/>
    <mergeCell ref="G15:G16"/>
    <mergeCell ref="H15:H16"/>
    <mergeCell ref="J8:J9"/>
    <mergeCell ref="A13:A14"/>
    <mergeCell ref="B13:B14"/>
    <mergeCell ref="C13:C14"/>
    <mergeCell ref="G13:G14"/>
    <mergeCell ref="H13:H14"/>
    <mergeCell ref="I13:I14"/>
    <mergeCell ref="J13:J14"/>
    <mergeCell ref="A1:J1"/>
    <mergeCell ref="C3:F3"/>
    <mergeCell ref="C4:F4"/>
    <mergeCell ref="A8:A9"/>
    <mergeCell ref="B8:B9"/>
    <mergeCell ref="C8:C9"/>
    <mergeCell ref="D8:D9"/>
    <mergeCell ref="G8:G9"/>
    <mergeCell ref="H8:H9"/>
    <mergeCell ref="I8:I9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60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R26"/>
  <sheetViews>
    <sheetView zoomScalePageLayoutView="0" workbookViewId="0" topLeftCell="A1">
      <pane xSplit="1" ySplit="2" topLeftCell="B3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D11" sqref="D11"/>
    </sheetView>
  </sheetViews>
  <sheetFormatPr defaultColWidth="8.88671875" defaultRowHeight="13.5"/>
  <cols>
    <col min="1" max="1" width="12.88671875" style="61" customWidth="1"/>
    <col min="2" max="10" width="11.3359375" style="61" customWidth="1"/>
    <col min="11" max="11" width="14.5546875" style="61" customWidth="1"/>
    <col min="12" max="12" width="6.5546875" style="61" bestFit="1" customWidth="1"/>
    <col min="13" max="13" width="11.88671875" style="61" customWidth="1"/>
    <col min="14" max="14" width="16.21484375" style="61" customWidth="1"/>
    <col min="15" max="16384" width="8.88671875" style="61" customWidth="1"/>
  </cols>
  <sheetData>
    <row r="1" spans="1:14" ht="45.75" customHeight="1">
      <c r="A1" s="525" t="s">
        <v>51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</row>
    <row r="2" spans="1:13" ht="18" customHeight="1">
      <c r="A2" s="61" t="s">
        <v>52</v>
      </c>
      <c r="C2" s="69"/>
      <c r="D2" s="69"/>
      <c r="E2" s="69"/>
      <c r="F2" s="69"/>
      <c r="G2" s="69"/>
      <c r="H2" s="69"/>
      <c r="I2" s="69"/>
      <c r="J2" s="69"/>
      <c r="K2" s="18" t="s">
        <v>53</v>
      </c>
      <c r="L2" s="69"/>
      <c r="M2" s="69"/>
    </row>
    <row r="3" spans="1:14" ht="27.75" customHeight="1">
      <c r="A3" s="70"/>
      <c r="B3" s="351" t="s">
        <v>325</v>
      </c>
      <c r="C3" s="351"/>
      <c r="D3" s="352"/>
      <c r="E3" s="527" t="s">
        <v>326</v>
      </c>
      <c r="F3" s="528"/>
      <c r="G3" s="529"/>
      <c r="H3" s="527" t="s">
        <v>599</v>
      </c>
      <c r="I3" s="528"/>
      <c r="J3" s="529"/>
      <c r="K3" s="527" t="s">
        <v>0</v>
      </c>
      <c r="L3" s="528"/>
      <c r="M3" s="529"/>
      <c r="N3" s="73"/>
    </row>
    <row r="4" spans="1:14" ht="27.75" customHeight="1">
      <c r="A4" s="187" t="s">
        <v>1</v>
      </c>
      <c r="B4" s="353" t="s">
        <v>327</v>
      </c>
      <c r="C4" s="353"/>
      <c r="D4" s="354"/>
      <c r="E4" s="530" t="s">
        <v>328</v>
      </c>
      <c r="F4" s="531"/>
      <c r="G4" s="532"/>
      <c r="H4" s="530" t="s">
        <v>600</v>
      </c>
      <c r="I4" s="531"/>
      <c r="J4" s="532"/>
      <c r="K4" s="530" t="s">
        <v>329</v>
      </c>
      <c r="L4" s="533"/>
      <c r="M4" s="534"/>
      <c r="N4" s="75" t="s">
        <v>2</v>
      </c>
    </row>
    <row r="5" spans="1:14" ht="27.75" customHeight="1">
      <c r="A5" s="187" t="s">
        <v>330</v>
      </c>
      <c r="B5" s="188" t="s">
        <v>331</v>
      </c>
      <c r="C5" s="71"/>
      <c r="D5" s="189" t="s">
        <v>332</v>
      </c>
      <c r="E5" s="527" t="s">
        <v>331</v>
      </c>
      <c r="F5" s="529"/>
      <c r="G5" s="189" t="s">
        <v>332</v>
      </c>
      <c r="H5" s="527" t="s">
        <v>331</v>
      </c>
      <c r="I5" s="529"/>
      <c r="J5" s="189" t="s">
        <v>332</v>
      </c>
      <c r="K5" s="527" t="s">
        <v>331</v>
      </c>
      <c r="L5" s="529"/>
      <c r="M5" s="72" t="s">
        <v>332</v>
      </c>
      <c r="N5" s="75" t="s">
        <v>333</v>
      </c>
    </row>
    <row r="6" spans="1:14" ht="27.75" customHeight="1">
      <c r="A6" s="76"/>
      <c r="B6" s="190" t="s">
        <v>3</v>
      </c>
      <c r="C6" s="77"/>
      <c r="D6" s="78" t="s">
        <v>4</v>
      </c>
      <c r="E6" s="530" t="s">
        <v>3</v>
      </c>
      <c r="F6" s="532"/>
      <c r="G6" s="78" t="s">
        <v>4</v>
      </c>
      <c r="H6" s="530" t="s">
        <v>3</v>
      </c>
      <c r="I6" s="532"/>
      <c r="J6" s="78" t="s">
        <v>4</v>
      </c>
      <c r="K6" s="530" t="s">
        <v>3</v>
      </c>
      <c r="L6" s="532"/>
      <c r="M6" s="74" t="s">
        <v>4</v>
      </c>
      <c r="N6" s="79"/>
    </row>
    <row r="7" spans="1:14" ht="27.75" customHeight="1">
      <c r="A7" s="187" t="s">
        <v>5</v>
      </c>
      <c r="B7" s="356">
        <v>107760</v>
      </c>
      <c r="C7" s="357"/>
      <c r="D7" s="358">
        <v>4160015</v>
      </c>
      <c r="E7" s="356">
        <v>95592</v>
      </c>
      <c r="F7" s="357"/>
      <c r="G7" s="358">
        <v>3599625</v>
      </c>
      <c r="H7" s="356"/>
      <c r="I7" s="357"/>
      <c r="J7" s="358"/>
      <c r="K7" s="356">
        <v>12168</v>
      </c>
      <c r="L7" s="357"/>
      <c r="M7" s="359">
        <v>560390</v>
      </c>
      <c r="N7" s="355" t="s">
        <v>5</v>
      </c>
    </row>
    <row r="8" spans="1:14" ht="27.75" customHeight="1">
      <c r="A8" s="187" t="s">
        <v>194</v>
      </c>
      <c r="B8" s="356">
        <v>110905</v>
      </c>
      <c r="C8" s="357"/>
      <c r="D8" s="358">
        <v>3783938</v>
      </c>
      <c r="E8" s="356">
        <v>98753</v>
      </c>
      <c r="F8" s="357"/>
      <c r="G8" s="358">
        <v>3219665</v>
      </c>
      <c r="H8" s="356"/>
      <c r="I8" s="357"/>
      <c r="J8" s="358"/>
      <c r="K8" s="356">
        <v>12152</v>
      </c>
      <c r="L8" s="357"/>
      <c r="M8" s="359">
        <v>564273</v>
      </c>
      <c r="N8" s="355" t="s">
        <v>194</v>
      </c>
    </row>
    <row r="9" spans="1:14" ht="27.75" customHeight="1">
      <c r="A9" s="187" t="s">
        <v>364</v>
      </c>
      <c r="B9" s="356">
        <v>113368</v>
      </c>
      <c r="C9" s="359"/>
      <c r="D9" s="356">
        <v>4270384</v>
      </c>
      <c r="E9" s="356">
        <v>101048</v>
      </c>
      <c r="F9" s="359"/>
      <c r="G9" s="356">
        <v>3657214</v>
      </c>
      <c r="H9" s="356"/>
      <c r="I9" s="359"/>
      <c r="J9" s="356"/>
      <c r="K9" s="356">
        <v>12320</v>
      </c>
      <c r="L9" s="357"/>
      <c r="M9" s="359">
        <v>613170</v>
      </c>
      <c r="N9" s="355" t="s">
        <v>301</v>
      </c>
    </row>
    <row r="10" spans="1:14" ht="27.75" customHeight="1">
      <c r="A10" s="187" t="s">
        <v>378</v>
      </c>
      <c r="B10" s="356">
        <v>118650</v>
      </c>
      <c r="C10" s="359"/>
      <c r="D10" s="356">
        <v>4473890</v>
      </c>
      <c r="E10" s="356">
        <v>106252</v>
      </c>
      <c r="F10" s="359"/>
      <c r="G10" s="356">
        <v>3854910</v>
      </c>
      <c r="H10" s="356"/>
      <c r="I10" s="359"/>
      <c r="J10" s="356"/>
      <c r="K10" s="356">
        <v>12398</v>
      </c>
      <c r="L10" s="357"/>
      <c r="M10" s="359">
        <v>618980</v>
      </c>
      <c r="N10" s="355" t="s">
        <v>378</v>
      </c>
    </row>
    <row r="11" spans="1:14" ht="27.75" customHeight="1">
      <c r="A11" s="238" t="s">
        <v>379</v>
      </c>
      <c r="B11" s="360">
        <v>390897</v>
      </c>
      <c r="C11" s="361"/>
      <c r="D11" s="360">
        <v>16325698</v>
      </c>
      <c r="E11" s="360">
        <v>332061</v>
      </c>
      <c r="F11" s="361"/>
      <c r="G11" s="360">
        <v>15245295</v>
      </c>
      <c r="H11" s="360"/>
      <c r="I11" s="361"/>
      <c r="J11" s="360"/>
      <c r="K11" s="360">
        <v>58836</v>
      </c>
      <c r="L11" s="361"/>
      <c r="M11" s="360">
        <v>1080403</v>
      </c>
      <c r="N11" s="239" t="s">
        <v>379</v>
      </c>
    </row>
    <row r="12" spans="1:14" ht="27.75" customHeight="1">
      <c r="A12" s="240" t="s">
        <v>370</v>
      </c>
      <c r="B12" s="360">
        <v>114666</v>
      </c>
      <c r="C12" s="362" t="s">
        <v>601</v>
      </c>
      <c r="D12" s="363">
        <v>2773707</v>
      </c>
      <c r="E12" s="360">
        <v>102550</v>
      </c>
      <c r="F12" s="362" t="s">
        <v>602</v>
      </c>
      <c r="G12" s="363">
        <f>3210100-394957-477829</f>
        <v>2337314</v>
      </c>
      <c r="H12" s="360"/>
      <c r="I12" s="362"/>
      <c r="J12" s="363"/>
      <c r="K12" s="360">
        <v>12116</v>
      </c>
      <c r="L12" s="362" t="s">
        <v>603</v>
      </c>
      <c r="M12" s="362">
        <v>436393</v>
      </c>
      <c r="N12" s="241" t="s">
        <v>6</v>
      </c>
    </row>
    <row r="13" spans="1:14" ht="27.75" customHeight="1">
      <c r="A13" s="240" t="s">
        <v>371</v>
      </c>
      <c r="B13" s="360">
        <v>2384</v>
      </c>
      <c r="C13" s="362" t="s">
        <v>604</v>
      </c>
      <c r="D13" s="363">
        <v>1356220</v>
      </c>
      <c r="E13" s="360">
        <v>2211</v>
      </c>
      <c r="F13" s="364"/>
      <c r="G13" s="363">
        <v>1139234</v>
      </c>
      <c r="H13" s="360"/>
      <c r="I13" s="362"/>
      <c r="J13" s="363"/>
      <c r="K13" s="360">
        <v>173</v>
      </c>
      <c r="L13" s="362"/>
      <c r="M13" s="362">
        <v>216986</v>
      </c>
      <c r="N13" s="241" t="s">
        <v>7</v>
      </c>
    </row>
    <row r="14" spans="1:14" ht="27.75" customHeight="1">
      <c r="A14" s="242" t="s">
        <v>372</v>
      </c>
      <c r="B14" s="360">
        <v>508</v>
      </c>
      <c r="C14" s="362"/>
      <c r="D14" s="363">
        <v>3669</v>
      </c>
      <c r="E14" s="360">
        <v>508</v>
      </c>
      <c r="F14" s="362"/>
      <c r="G14" s="363">
        <v>3669</v>
      </c>
      <c r="H14" s="360"/>
      <c r="I14" s="362"/>
      <c r="J14" s="363"/>
      <c r="K14" s="360"/>
      <c r="L14" s="362"/>
      <c r="M14" s="363"/>
      <c r="N14" s="241" t="s">
        <v>605</v>
      </c>
    </row>
    <row r="15" spans="1:14" ht="27.75" customHeight="1">
      <c r="A15" s="240" t="s">
        <v>373</v>
      </c>
      <c r="B15" s="360">
        <v>136931</v>
      </c>
      <c r="C15" s="362"/>
      <c r="D15" s="363">
        <v>11876087</v>
      </c>
      <c r="E15" s="360">
        <v>135431</v>
      </c>
      <c r="F15" s="362"/>
      <c r="G15" s="363">
        <v>11661394</v>
      </c>
      <c r="H15" s="360"/>
      <c r="I15" s="362"/>
      <c r="J15" s="363"/>
      <c r="K15" s="360">
        <v>1500</v>
      </c>
      <c r="L15" s="362"/>
      <c r="M15" s="362">
        <v>214693</v>
      </c>
      <c r="N15" s="241" t="s">
        <v>29</v>
      </c>
    </row>
    <row r="16" spans="1:14" ht="27.75" customHeight="1">
      <c r="A16" s="240" t="s">
        <v>374</v>
      </c>
      <c r="B16" s="360">
        <v>114</v>
      </c>
      <c r="C16" s="362"/>
      <c r="D16" s="363">
        <v>447</v>
      </c>
      <c r="E16" s="360">
        <v>114</v>
      </c>
      <c r="F16" s="362"/>
      <c r="G16" s="363">
        <v>447</v>
      </c>
      <c r="H16" s="360"/>
      <c r="I16" s="362"/>
      <c r="J16" s="363"/>
      <c r="K16" s="360"/>
      <c r="L16" s="362"/>
      <c r="M16" s="363"/>
      <c r="N16" s="241" t="s">
        <v>30</v>
      </c>
    </row>
    <row r="17" spans="1:14" ht="27.75" customHeight="1">
      <c r="A17" s="240" t="s">
        <v>375</v>
      </c>
      <c r="B17" s="360">
        <v>6</v>
      </c>
      <c r="C17" s="362"/>
      <c r="D17" s="363">
        <v>10224</v>
      </c>
      <c r="E17" s="360">
        <v>6</v>
      </c>
      <c r="F17" s="362"/>
      <c r="G17" s="363">
        <v>10224</v>
      </c>
      <c r="H17" s="360"/>
      <c r="I17" s="362"/>
      <c r="J17" s="363"/>
      <c r="K17" s="360"/>
      <c r="L17" s="362"/>
      <c r="M17" s="363"/>
      <c r="N17" s="241" t="s">
        <v>31</v>
      </c>
    </row>
    <row r="18" spans="1:14" ht="27.75" customHeight="1">
      <c r="A18" s="240" t="s">
        <v>376</v>
      </c>
      <c r="B18" s="360">
        <v>45035</v>
      </c>
      <c r="C18" s="362"/>
      <c r="D18" s="363">
        <v>211931</v>
      </c>
      <c r="E18" s="360"/>
      <c r="F18" s="362"/>
      <c r="G18" s="363"/>
      <c r="H18" s="360"/>
      <c r="I18" s="362"/>
      <c r="J18" s="363"/>
      <c r="K18" s="360">
        <v>45035</v>
      </c>
      <c r="L18" s="362"/>
      <c r="M18" s="362">
        <v>211931</v>
      </c>
      <c r="N18" s="241" t="s">
        <v>32</v>
      </c>
    </row>
    <row r="19" spans="1:14" ht="27.75" customHeight="1">
      <c r="A19" s="242" t="s">
        <v>377</v>
      </c>
      <c r="B19" s="360">
        <v>91239</v>
      </c>
      <c r="C19" s="361"/>
      <c r="D19" s="363">
        <v>90919</v>
      </c>
      <c r="E19" s="360">
        <f>91227</f>
        <v>91227</v>
      </c>
      <c r="F19" s="362"/>
      <c r="G19" s="363">
        <v>90519</v>
      </c>
      <c r="H19" s="360"/>
      <c r="I19" s="362"/>
      <c r="J19" s="363"/>
      <c r="K19" s="360">
        <f>12</f>
        <v>12</v>
      </c>
      <c r="L19" s="362"/>
      <c r="M19" s="363">
        <v>400</v>
      </c>
      <c r="N19" s="241" t="s">
        <v>606</v>
      </c>
    </row>
    <row r="20" spans="1:14" ht="27.75" customHeight="1">
      <c r="A20" s="243" t="s">
        <v>607</v>
      </c>
      <c r="B20" s="365">
        <v>14</v>
      </c>
      <c r="C20" s="366" t="s">
        <v>608</v>
      </c>
      <c r="D20" s="367">
        <v>2494</v>
      </c>
      <c r="E20" s="365">
        <v>14</v>
      </c>
      <c r="F20" s="366" t="s">
        <v>608</v>
      </c>
      <c r="G20" s="367">
        <v>2494</v>
      </c>
      <c r="H20" s="365"/>
      <c r="I20" s="366"/>
      <c r="J20" s="367"/>
      <c r="K20" s="365"/>
      <c r="L20" s="366"/>
      <c r="M20" s="367"/>
      <c r="N20" s="244" t="s">
        <v>33</v>
      </c>
    </row>
    <row r="21" spans="1:14" s="10" customFormat="1" ht="15.75" customHeight="1">
      <c r="A21" s="6" t="s">
        <v>112</v>
      </c>
      <c r="B21" s="8"/>
      <c r="N21" s="42" t="s">
        <v>111</v>
      </c>
    </row>
    <row r="22" spans="1:10" s="192" customFormat="1" ht="15.75" customHeight="1">
      <c r="A22" s="192" t="s">
        <v>291</v>
      </c>
      <c r="D22" s="193" t="s">
        <v>18</v>
      </c>
      <c r="E22" s="194"/>
      <c r="J22" s="47" t="s">
        <v>294</v>
      </c>
    </row>
    <row r="23" spans="1:5" s="192" customFormat="1" ht="15.75" customHeight="1">
      <c r="A23" s="192" t="s">
        <v>292</v>
      </c>
      <c r="D23" s="194"/>
      <c r="E23" s="194"/>
    </row>
    <row r="24" spans="1:5" s="192" customFormat="1" ht="15.75" customHeight="1">
      <c r="A24" s="196" t="s">
        <v>369</v>
      </c>
      <c r="D24" s="194"/>
      <c r="E24" s="194"/>
    </row>
    <row r="25" spans="1:5" s="192" customFormat="1" ht="15.75" customHeight="1">
      <c r="A25" s="192" t="s">
        <v>295</v>
      </c>
      <c r="D25" s="194"/>
      <c r="E25" s="194"/>
    </row>
    <row r="26" spans="1:18" s="48" customFormat="1" ht="15.75" customHeight="1">
      <c r="A26" s="46" t="s">
        <v>293</v>
      </c>
      <c r="B26" s="47"/>
      <c r="C26" s="47"/>
      <c r="D26" s="47"/>
      <c r="F26" s="47"/>
      <c r="J26" s="47"/>
      <c r="K26" s="47"/>
      <c r="M26" s="47"/>
      <c r="N26" s="47"/>
      <c r="O26" s="47"/>
      <c r="R26" s="47"/>
    </row>
  </sheetData>
  <sheetProtection/>
  <mergeCells count="13">
    <mergeCell ref="E5:F5"/>
    <mergeCell ref="H5:I5"/>
    <mergeCell ref="K5:L5"/>
    <mergeCell ref="E6:F6"/>
    <mergeCell ref="H6:I6"/>
    <mergeCell ref="K6:L6"/>
    <mergeCell ref="A1:N1"/>
    <mergeCell ref="E3:G3"/>
    <mergeCell ref="H3:J3"/>
    <mergeCell ref="K3:M3"/>
    <mergeCell ref="E4:G4"/>
    <mergeCell ref="H4:J4"/>
    <mergeCell ref="K4:M4"/>
  </mergeCells>
  <printOptions horizontalCentered="1" verticalCentered="1"/>
  <pageMargins left="0.35433070866141736" right="0.35433070866141736" top="0.17" bottom="0.17" header="0.22" footer="0.22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2:IC15"/>
  <sheetViews>
    <sheetView zoomScalePageLayoutView="0" workbookViewId="0" topLeftCell="A1">
      <selection activeCell="B31" sqref="B31"/>
    </sheetView>
  </sheetViews>
  <sheetFormatPr defaultColWidth="8.88671875" defaultRowHeight="13.5"/>
  <cols>
    <col min="1" max="1" width="19.4453125" style="82" customWidth="1"/>
    <col min="2" max="5" width="23.4453125" style="82" customWidth="1"/>
    <col min="6" max="16384" width="8.88671875" style="82" customWidth="1"/>
  </cols>
  <sheetData>
    <row r="2" spans="1:5" s="80" customFormat="1" ht="28.5" customHeight="1">
      <c r="A2" s="540" t="s">
        <v>137</v>
      </c>
      <c r="B2" s="540"/>
      <c r="C2" s="540"/>
      <c r="D2" s="540"/>
      <c r="E2" s="540"/>
    </row>
    <row r="4" spans="1:5" ht="13.5">
      <c r="A4" s="81" t="s">
        <v>134</v>
      </c>
      <c r="E4" s="197" t="s">
        <v>135</v>
      </c>
    </row>
    <row r="5" spans="1:5" ht="26.25" customHeight="1">
      <c r="A5" s="535" t="s">
        <v>8</v>
      </c>
      <c r="B5" s="536" t="s">
        <v>9</v>
      </c>
      <c r="C5" s="536" t="s">
        <v>10</v>
      </c>
      <c r="D5" s="536" t="s">
        <v>11</v>
      </c>
      <c r="E5" s="537" t="s">
        <v>136</v>
      </c>
    </row>
    <row r="6" spans="1:5" ht="26.25" customHeight="1">
      <c r="A6" s="535"/>
      <c r="B6" s="535"/>
      <c r="C6" s="535"/>
      <c r="D6" s="535"/>
      <c r="E6" s="538"/>
    </row>
    <row r="7" spans="1:5" ht="26.25" customHeight="1">
      <c r="A7" s="535"/>
      <c r="B7" s="535"/>
      <c r="C7" s="535"/>
      <c r="D7" s="535"/>
      <c r="E7" s="539"/>
    </row>
    <row r="8" spans="1:5" ht="26.25" customHeight="1">
      <c r="A8" s="246" t="s">
        <v>301</v>
      </c>
      <c r="B8" s="247">
        <v>28.5</v>
      </c>
      <c r="C8" s="248">
        <v>68.1</v>
      </c>
      <c r="D8" s="249" t="s">
        <v>55</v>
      </c>
      <c r="E8" s="245" t="s">
        <v>301</v>
      </c>
    </row>
    <row r="9" spans="1:5" ht="26.25" customHeight="1">
      <c r="A9" s="368" t="s">
        <v>302</v>
      </c>
      <c r="B9" s="369">
        <v>30.6</v>
      </c>
      <c r="C9" s="370">
        <v>70.6</v>
      </c>
      <c r="D9" s="371" t="s">
        <v>56</v>
      </c>
      <c r="E9" s="372" t="s">
        <v>302</v>
      </c>
    </row>
    <row r="10" spans="1:5" ht="26.25" customHeight="1">
      <c r="A10" s="373" t="s">
        <v>379</v>
      </c>
      <c r="B10" s="250">
        <v>30.1</v>
      </c>
      <c r="C10" s="250">
        <v>66.9</v>
      </c>
      <c r="D10" s="251" t="s">
        <v>56</v>
      </c>
      <c r="E10" s="252" t="s">
        <v>379</v>
      </c>
    </row>
    <row r="11" spans="1:237" ht="13.5">
      <c r="A11" s="8" t="s">
        <v>116</v>
      </c>
      <c r="B11" s="8"/>
      <c r="D11" s="59" t="s">
        <v>117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</row>
    <row r="12" spans="1:237" ht="13.5">
      <c r="A12" s="195" t="s">
        <v>296</v>
      </c>
      <c r="B12" s="195"/>
      <c r="C12" s="195"/>
      <c r="D12" s="47" t="s">
        <v>294</v>
      </c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195"/>
      <c r="CL12" s="195"/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5"/>
      <c r="DD12" s="195"/>
      <c r="DE12" s="195"/>
      <c r="DF12" s="195"/>
      <c r="DG12" s="195"/>
      <c r="DH12" s="195"/>
      <c r="DI12" s="195"/>
      <c r="DJ12" s="195"/>
      <c r="DK12" s="195"/>
      <c r="DL12" s="195"/>
      <c r="DM12" s="195"/>
      <c r="DN12" s="195"/>
      <c r="DO12" s="195"/>
      <c r="DP12" s="195"/>
      <c r="DQ12" s="195"/>
      <c r="DR12" s="195"/>
      <c r="DS12" s="195"/>
      <c r="DT12" s="195"/>
      <c r="DU12" s="195"/>
      <c r="DV12" s="195"/>
      <c r="DW12" s="195"/>
      <c r="DX12" s="195"/>
      <c r="DY12" s="195"/>
      <c r="DZ12" s="195"/>
      <c r="EA12" s="195"/>
      <c r="EB12" s="195"/>
      <c r="EC12" s="195"/>
      <c r="ED12" s="195"/>
      <c r="EE12" s="195"/>
      <c r="EF12" s="195"/>
      <c r="EG12" s="195"/>
      <c r="EH12" s="195"/>
      <c r="EI12" s="195"/>
      <c r="EJ12" s="195"/>
      <c r="EK12" s="195"/>
      <c r="EL12" s="195"/>
      <c r="EM12" s="195"/>
      <c r="EN12" s="195"/>
      <c r="EO12" s="195"/>
      <c r="EP12" s="195"/>
      <c r="EQ12" s="195"/>
      <c r="ER12" s="195"/>
      <c r="ES12" s="195"/>
      <c r="ET12" s="195"/>
      <c r="EU12" s="195"/>
      <c r="EV12" s="195"/>
      <c r="EW12" s="195"/>
      <c r="EX12" s="195"/>
      <c r="EY12" s="195"/>
      <c r="EZ12" s="195"/>
      <c r="FA12" s="195"/>
      <c r="FB12" s="195"/>
      <c r="FC12" s="195"/>
      <c r="FD12" s="195"/>
      <c r="FE12" s="195"/>
      <c r="FF12" s="195"/>
      <c r="FG12" s="195"/>
      <c r="FH12" s="195"/>
      <c r="FI12" s="195"/>
      <c r="FJ12" s="195"/>
      <c r="FK12" s="195"/>
      <c r="FL12" s="195"/>
      <c r="FM12" s="195"/>
      <c r="FN12" s="195"/>
      <c r="FO12" s="195"/>
      <c r="FP12" s="195"/>
      <c r="FQ12" s="195"/>
      <c r="FR12" s="195"/>
      <c r="FS12" s="195"/>
      <c r="FT12" s="195"/>
      <c r="FU12" s="195"/>
      <c r="FV12" s="195"/>
      <c r="FW12" s="195"/>
      <c r="FX12" s="195"/>
      <c r="FY12" s="195"/>
      <c r="FZ12" s="195"/>
      <c r="GA12" s="195"/>
      <c r="GB12" s="195"/>
      <c r="GC12" s="195"/>
      <c r="GD12" s="195"/>
      <c r="GE12" s="195"/>
      <c r="GF12" s="195"/>
      <c r="GG12" s="195"/>
      <c r="GH12" s="195"/>
      <c r="GI12" s="195"/>
      <c r="GJ12" s="195"/>
      <c r="GK12" s="195"/>
      <c r="GL12" s="195"/>
      <c r="GM12" s="195"/>
      <c r="GN12" s="195"/>
      <c r="GO12" s="195"/>
      <c r="GP12" s="195"/>
      <c r="GQ12" s="195"/>
      <c r="GR12" s="195"/>
      <c r="GS12" s="195"/>
      <c r="GT12" s="195"/>
      <c r="GU12" s="195"/>
      <c r="GV12" s="195"/>
      <c r="GW12" s="195"/>
      <c r="GX12" s="195"/>
      <c r="GY12" s="195"/>
      <c r="GZ12" s="195"/>
      <c r="HA12" s="195"/>
      <c r="HB12" s="195"/>
      <c r="HC12" s="195"/>
      <c r="HD12" s="195"/>
      <c r="HE12" s="195"/>
      <c r="HF12" s="195"/>
      <c r="HG12" s="195"/>
      <c r="HH12" s="195"/>
      <c r="HI12" s="195"/>
      <c r="HJ12" s="195"/>
      <c r="HK12" s="195"/>
      <c r="HL12" s="195"/>
      <c r="HM12" s="195"/>
      <c r="HN12" s="195"/>
      <c r="HO12" s="195"/>
      <c r="HP12" s="195"/>
      <c r="HQ12" s="195"/>
      <c r="HR12" s="195"/>
      <c r="HS12" s="195"/>
      <c r="HT12" s="195"/>
      <c r="HU12" s="195"/>
      <c r="HV12" s="195"/>
      <c r="HW12" s="195"/>
      <c r="HX12" s="195"/>
      <c r="HY12" s="195"/>
      <c r="HZ12" s="195"/>
      <c r="IA12" s="195"/>
      <c r="IB12" s="195"/>
      <c r="IC12" s="195"/>
    </row>
    <row r="13" spans="1:237" ht="13.5">
      <c r="A13" s="195" t="s">
        <v>297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5"/>
      <c r="CK13" s="195"/>
      <c r="CL13" s="195"/>
      <c r="CM13" s="195"/>
      <c r="CN13" s="195"/>
      <c r="CO13" s="195"/>
      <c r="CP13" s="195"/>
      <c r="CQ13" s="195"/>
      <c r="CR13" s="195"/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95"/>
      <c r="DD13" s="195"/>
      <c r="DE13" s="195"/>
      <c r="DF13" s="195"/>
      <c r="DG13" s="195"/>
      <c r="DH13" s="195"/>
      <c r="DI13" s="195"/>
      <c r="DJ13" s="195"/>
      <c r="DK13" s="195"/>
      <c r="DL13" s="195"/>
      <c r="DM13" s="195"/>
      <c r="DN13" s="195"/>
      <c r="DO13" s="195"/>
      <c r="DP13" s="195"/>
      <c r="DQ13" s="195"/>
      <c r="DR13" s="195"/>
      <c r="DS13" s="195"/>
      <c r="DT13" s="195"/>
      <c r="DU13" s="195"/>
      <c r="DV13" s="195"/>
      <c r="DW13" s="195"/>
      <c r="DX13" s="195"/>
      <c r="DY13" s="195"/>
      <c r="DZ13" s="195"/>
      <c r="EA13" s="195"/>
      <c r="EB13" s="195"/>
      <c r="EC13" s="195"/>
      <c r="ED13" s="195"/>
      <c r="EE13" s="195"/>
      <c r="EF13" s="195"/>
      <c r="EG13" s="195"/>
      <c r="EH13" s="195"/>
      <c r="EI13" s="195"/>
      <c r="EJ13" s="195"/>
      <c r="EK13" s="195"/>
      <c r="EL13" s="195"/>
      <c r="EM13" s="195"/>
      <c r="EN13" s="195"/>
      <c r="EO13" s="195"/>
      <c r="EP13" s="195"/>
      <c r="EQ13" s="195"/>
      <c r="ER13" s="195"/>
      <c r="ES13" s="195"/>
      <c r="ET13" s="195"/>
      <c r="EU13" s="195"/>
      <c r="EV13" s="195"/>
      <c r="EW13" s="195"/>
      <c r="EX13" s="195"/>
      <c r="EY13" s="195"/>
      <c r="EZ13" s="195"/>
      <c r="FA13" s="195"/>
      <c r="FB13" s="195"/>
      <c r="FC13" s="195"/>
      <c r="FD13" s="195"/>
      <c r="FE13" s="195"/>
      <c r="FF13" s="195"/>
      <c r="FG13" s="195"/>
      <c r="FH13" s="195"/>
      <c r="FI13" s="195"/>
      <c r="FJ13" s="195"/>
      <c r="FK13" s="195"/>
      <c r="FL13" s="195"/>
      <c r="FM13" s="195"/>
      <c r="FN13" s="195"/>
      <c r="FO13" s="195"/>
      <c r="FP13" s="195"/>
      <c r="FQ13" s="195"/>
      <c r="FR13" s="195"/>
      <c r="FS13" s="195"/>
      <c r="FT13" s="195"/>
      <c r="FU13" s="195"/>
      <c r="FV13" s="195"/>
      <c r="FW13" s="195"/>
      <c r="FX13" s="195"/>
      <c r="FY13" s="195"/>
      <c r="FZ13" s="195"/>
      <c r="GA13" s="195"/>
      <c r="GB13" s="195"/>
      <c r="GC13" s="195"/>
      <c r="GD13" s="195"/>
      <c r="GE13" s="195"/>
      <c r="GF13" s="195"/>
      <c r="GG13" s="195"/>
      <c r="GH13" s="195"/>
      <c r="GI13" s="195"/>
      <c r="GJ13" s="195"/>
      <c r="GK13" s="195"/>
      <c r="GL13" s="195"/>
      <c r="GM13" s="195"/>
      <c r="GN13" s="195"/>
      <c r="GO13" s="195"/>
      <c r="GP13" s="195"/>
      <c r="GQ13" s="195"/>
      <c r="GR13" s="195"/>
      <c r="GS13" s="195"/>
      <c r="GT13" s="195"/>
      <c r="GU13" s="195"/>
      <c r="GV13" s="195"/>
      <c r="GW13" s="195"/>
      <c r="GX13" s="195"/>
      <c r="GY13" s="195"/>
      <c r="GZ13" s="195"/>
      <c r="HA13" s="195"/>
      <c r="HB13" s="195"/>
      <c r="HC13" s="195"/>
      <c r="HD13" s="195"/>
      <c r="HE13" s="195"/>
      <c r="HF13" s="195"/>
      <c r="HG13" s="195"/>
      <c r="HH13" s="195"/>
      <c r="HI13" s="195"/>
      <c r="HJ13" s="195"/>
      <c r="HK13" s="195"/>
      <c r="HL13" s="195"/>
      <c r="HM13" s="195"/>
      <c r="HN13" s="195"/>
      <c r="HO13" s="195"/>
      <c r="HP13" s="195"/>
      <c r="HQ13" s="195"/>
      <c r="HR13" s="195"/>
      <c r="HS13" s="195"/>
      <c r="HT13" s="195"/>
      <c r="HU13" s="195"/>
      <c r="HV13" s="195"/>
      <c r="HW13" s="195"/>
      <c r="HX13" s="195"/>
      <c r="HY13" s="195"/>
      <c r="HZ13" s="195"/>
      <c r="IA13" s="195"/>
      <c r="IB13" s="195"/>
      <c r="IC13" s="195"/>
    </row>
    <row r="14" spans="1:237" ht="13.5">
      <c r="A14" s="195" t="s">
        <v>298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5"/>
      <c r="DG14" s="195"/>
      <c r="DH14" s="195"/>
      <c r="DI14" s="195"/>
      <c r="DJ14" s="195"/>
      <c r="DK14" s="195"/>
      <c r="DL14" s="195"/>
      <c r="DM14" s="195"/>
      <c r="DN14" s="195"/>
      <c r="DO14" s="195"/>
      <c r="DP14" s="195"/>
      <c r="DQ14" s="195"/>
      <c r="DR14" s="195"/>
      <c r="DS14" s="195"/>
      <c r="DT14" s="195"/>
      <c r="DU14" s="195"/>
      <c r="DV14" s="195"/>
      <c r="DW14" s="195"/>
      <c r="DX14" s="195"/>
      <c r="DY14" s="195"/>
      <c r="DZ14" s="195"/>
      <c r="EA14" s="195"/>
      <c r="EB14" s="195"/>
      <c r="EC14" s="195"/>
      <c r="ED14" s="195"/>
      <c r="EE14" s="195"/>
      <c r="EF14" s="195"/>
      <c r="EG14" s="195"/>
      <c r="EH14" s="195"/>
      <c r="EI14" s="195"/>
      <c r="EJ14" s="195"/>
      <c r="EK14" s="195"/>
      <c r="EL14" s="195"/>
      <c r="EM14" s="195"/>
      <c r="EN14" s="195"/>
      <c r="EO14" s="195"/>
      <c r="EP14" s="195"/>
      <c r="EQ14" s="195"/>
      <c r="ER14" s="195"/>
      <c r="ES14" s="195"/>
      <c r="ET14" s="195"/>
      <c r="EU14" s="195"/>
      <c r="EV14" s="195"/>
      <c r="EW14" s="195"/>
      <c r="EX14" s="195"/>
      <c r="EY14" s="195"/>
      <c r="EZ14" s="195"/>
      <c r="FA14" s="195"/>
      <c r="FB14" s="195"/>
      <c r="FC14" s="195"/>
      <c r="FD14" s="195"/>
      <c r="FE14" s="195"/>
      <c r="FF14" s="195"/>
      <c r="FG14" s="195"/>
      <c r="FH14" s="195"/>
      <c r="FI14" s="195"/>
      <c r="FJ14" s="195"/>
      <c r="FK14" s="195"/>
      <c r="FL14" s="195"/>
      <c r="FM14" s="195"/>
      <c r="FN14" s="195"/>
      <c r="FO14" s="195"/>
      <c r="FP14" s="195"/>
      <c r="FQ14" s="195"/>
      <c r="FR14" s="195"/>
      <c r="FS14" s="195"/>
      <c r="FT14" s="195"/>
      <c r="FU14" s="195"/>
      <c r="FV14" s="195"/>
      <c r="FW14" s="195"/>
      <c r="FX14" s="195"/>
      <c r="FY14" s="195"/>
      <c r="FZ14" s="195"/>
      <c r="GA14" s="195"/>
      <c r="GB14" s="195"/>
      <c r="GC14" s="195"/>
      <c r="GD14" s="195"/>
      <c r="GE14" s="195"/>
      <c r="GF14" s="195"/>
      <c r="GG14" s="195"/>
      <c r="GH14" s="195"/>
      <c r="GI14" s="195"/>
      <c r="GJ14" s="195"/>
      <c r="GK14" s="195"/>
      <c r="GL14" s="195"/>
      <c r="GM14" s="195"/>
      <c r="GN14" s="195"/>
      <c r="GO14" s="195"/>
      <c r="GP14" s="195"/>
      <c r="GQ14" s="195"/>
      <c r="GR14" s="195"/>
      <c r="GS14" s="195"/>
      <c r="GT14" s="195"/>
      <c r="GU14" s="195"/>
      <c r="GV14" s="195"/>
      <c r="GW14" s="195"/>
      <c r="GX14" s="195"/>
      <c r="GY14" s="195"/>
      <c r="GZ14" s="195"/>
      <c r="HA14" s="195"/>
      <c r="HB14" s="195"/>
      <c r="HC14" s="195"/>
      <c r="HD14" s="195"/>
      <c r="HE14" s="195"/>
      <c r="HF14" s="195"/>
      <c r="HG14" s="195"/>
      <c r="HH14" s="195"/>
      <c r="HI14" s="195"/>
      <c r="HJ14" s="195"/>
      <c r="HK14" s="195"/>
      <c r="HL14" s="195"/>
      <c r="HM14" s="195"/>
      <c r="HN14" s="195"/>
      <c r="HO14" s="195"/>
      <c r="HP14" s="195"/>
      <c r="HQ14" s="195"/>
      <c r="HR14" s="195"/>
      <c r="HS14" s="195"/>
      <c r="HT14" s="195"/>
      <c r="HU14" s="195"/>
      <c r="HV14" s="195"/>
      <c r="HW14" s="195"/>
      <c r="HX14" s="195"/>
      <c r="HY14" s="195"/>
      <c r="HZ14" s="195"/>
      <c r="IA14" s="195"/>
      <c r="IB14" s="195"/>
      <c r="IC14" s="195"/>
    </row>
    <row r="15" spans="1:237" ht="13.5">
      <c r="A15" s="195" t="s">
        <v>299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5"/>
      <c r="DE15" s="195"/>
      <c r="DF15" s="195"/>
      <c r="DG15" s="195"/>
      <c r="DH15" s="195"/>
      <c r="DI15" s="195"/>
      <c r="DJ15" s="195"/>
      <c r="DK15" s="195"/>
      <c r="DL15" s="195"/>
      <c r="DM15" s="195"/>
      <c r="DN15" s="195"/>
      <c r="DO15" s="195"/>
      <c r="DP15" s="195"/>
      <c r="DQ15" s="195"/>
      <c r="DR15" s="195"/>
      <c r="DS15" s="195"/>
      <c r="DT15" s="195"/>
      <c r="DU15" s="195"/>
      <c r="DV15" s="195"/>
      <c r="DW15" s="195"/>
      <c r="DX15" s="195"/>
      <c r="DY15" s="195"/>
      <c r="DZ15" s="195"/>
      <c r="EA15" s="195"/>
      <c r="EB15" s="195"/>
      <c r="EC15" s="195"/>
      <c r="ED15" s="195"/>
      <c r="EE15" s="195"/>
      <c r="EF15" s="195"/>
      <c r="EG15" s="195"/>
      <c r="EH15" s="195"/>
      <c r="EI15" s="195"/>
      <c r="EJ15" s="195"/>
      <c r="EK15" s="195"/>
      <c r="EL15" s="195"/>
      <c r="EM15" s="195"/>
      <c r="EN15" s="195"/>
      <c r="EO15" s="195"/>
      <c r="EP15" s="195"/>
      <c r="EQ15" s="195"/>
      <c r="ER15" s="195"/>
      <c r="ES15" s="195"/>
      <c r="ET15" s="195"/>
      <c r="EU15" s="195"/>
      <c r="EV15" s="195"/>
      <c r="EW15" s="195"/>
      <c r="EX15" s="195"/>
      <c r="EY15" s="195"/>
      <c r="EZ15" s="195"/>
      <c r="FA15" s="195"/>
      <c r="FB15" s="195"/>
      <c r="FC15" s="195"/>
      <c r="FD15" s="195"/>
      <c r="FE15" s="195"/>
      <c r="FF15" s="195"/>
      <c r="FG15" s="195"/>
      <c r="FH15" s="195"/>
      <c r="FI15" s="195"/>
      <c r="FJ15" s="195"/>
      <c r="FK15" s="195"/>
      <c r="FL15" s="195"/>
      <c r="FM15" s="195"/>
      <c r="FN15" s="195"/>
      <c r="FO15" s="195"/>
      <c r="FP15" s="195"/>
      <c r="FQ15" s="195"/>
      <c r="FR15" s="195"/>
      <c r="FS15" s="195"/>
      <c r="FT15" s="195"/>
      <c r="FU15" s="195"/>
      <c r="FV15" s="195"/>
      <c r="FW15" s="195"/>
      <c r="FX15" s="195"/>
      <c r="FY15" s="195"/>
      <c r="FZ15" s="195"/>
      <c r="GA15" s="195"/>
      <c r="GB15" s="195"/>
      <c r="GC15" s="195"/>
      <c r="GD15" s="195"/>
      <c r="GE15" s="195"/>
      <c r="GF15" s="195"/>
      <c r="GG15" s="195"/>
      <c r="GH15" s="195"/>
      <c r="GI15" s="195"/>
      <c r="GJ15" s="195"/>
      <c r="GK15" s="195"/>
      <c r="GL15" s="195"/>
      <c r="GM15" s="195"/>
      <c r="GN15" s="195"/>
      <c r="GO15" s="195"/>
      <c r="GP15" s="195"/>
      <c r="GQ15" s="195"/>
      <c r="GR15" s="195"/>
      <c r="GS15" s="195"/>
      <c r="GT15" s="195"/>
      <c r="GU15" s="195"/>
      <c r="GV15" s="195"/>
      <c r="GW15" s="195"/>
      <c r="GX15" s="195"/>
      <c r="GY15" s="195"/>
      <c r="GZ15" s="195"/>
      <c r="HA15" s="195"/>
      <c r="HB15" s="195"/>
      <c r="HC15" s="195"/>
      <c r="HD15" s="195"/>
      <c r="HE15" s="195"/>
      <c r="HF15" s="195"/>
      <c r="HG15" s="195"/>
      <c r="HH15" s="195"/>
      <c r="HI15" s="195"/>
      <c r="HJ15" s="195"/>
      <c r="HK15" s="195"/>
      <c r="HL15" s="195"/>
      <c r="HM15" s="195"/>
      <c r="HN15" s="195"/>
      <c r="HO15" s="195"/>
      <c r="HP15" s="195"/>
      <c r="HQ15" s="195"/>
      <c r="HR15" s="195"/>
      <c r="HS15" s="195"/>
      <c r="HT15" s="195"/>
      <c r="HU15" s="195"/>
      <c r="HV15" s="195"/>
      <c r="HW15" s="195"/>
      <c r="HX15" s="195"/>
      <c r="HY15" s="195"/>
      <c r="HZ15" s="195"/>
      <c r="IA15" s="195"/>
      <c r="IB15" s="195"/>
      <c r="IC15" s="195"/>
    </row>
  </sheetData>
  <sheetProtection/>
  <mergeCells count="6">
    <mergeCell ref="A5:A7"/>
    <mergeCell ref="B5:B7"/>
    <mergeCell ref="C5:C7"/>
    <mergeCell ref="D5:D7"/>
    <mergeCell ref="E5:E7"/>
    <mergeCell ref="A2:E2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r:id="rId1"/>
  <headerFooter alignWithMargins="0">
    <oddFooter>&amp;L&amp;"돋움,기울임꼴"ⅩⅤ. 재정&amp;C-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3"/>
  <sheetViews>
    <sheetView zoomScalePageLayoutView="0" workbookViewId="0" topLeftCell="A1">
      <selection activeCell="C17" sqref="C16:C17"/>
    </sheetView>
  </sheetViews>
  <sheetFormatPr defaultColWidth="7.77734375" defaultRowHeight="13.5"/>
  <cols>
    <col min="1" max="1" width="11.3359375" style="7" customWidth="1"/>
    <col min="2" max="6" width="15.6640625" style="7" customWidth="1"/>
    <col min="7" max="7" width="13.99609375" style="7" customWidth="1"/>
    <col min="8" max="9" width="12.6640625" style="7" customWidth="1"/>
    <col min="10" max="10" width="15.4453125" style="7" customWidth="1"/>
    <col min="11" max="11" width="11.4453125" style="7" bestFit="1" customWidth="1"/>
    <col min="12" max="12" width="14.88671875" style="7" customWidth="1"/>
    <col min="13" max="13" width="6.5546875" style="7" customWidth="1"/>
    <col min="14" max="16384" width="7.77734375" style="7" customWidth="1"/>
  </cols>
  <sheetData>
    <row r="1" spans="1:9" s="114" customFormat="1" ht="32.25" customHeight="1">
      <c r="A1" s="400" t="s">
        <v>91</v>
      </c>
      <c r="B1" s="400"/>
      <c r="C1" s="400"/>
      <c r="D1" s="400"/>
      <c r="E1" s="400"/>
      <c r="F1" s="400"/>
      <c r="G1" s="400"/>
      <c r="H1" s="113"/>
      <c r="I1" s="113"/>
    </row>
    <row r="2" spans="1:8" s="117" customFormat="1" ht="18" customHeight="1">
      <c r="A2" s="115" t="s">
        <v>92</v>
      </c>
      <c r="B2" s="116"/>
      <c r="C2" s="116"/>
      <c r="D2" s="116"/>
      <c r="E2" s="116"/>
      <c r="G2" s="118" t="s">
        <v>93</v>
      </c>
      <c r="H2" s="116"/>
    </row>
    <row r="3" spans="1:7" s="122" customFormat="1" ht="24.75" customHeight="1">
      <c r="A3" s="394" t="s">
        <v>94</v>
      </c>
      <c r="B3" s="119" t="s">
        <v>95</v>
      </c>
      <c r="C3" s="120" t="s">
        <v>96</v>
      </c>
      <c r="D3" s="121" t="s">
        <v>97</v>
      </c>
      <c r="E3" s="120" t="s">
        <v>98</v>
      </c>
      <c r="F3" s="120" t="s">
        <v>99</v>
      </c>
      <c r="G3" s="397" t="s">
        <v>100</v>
      </c>
    </row>
    <row r="4" spans="1:7" s="122" customFormat="1" ht="24.75" customHeight="1">
      <c r="A4" s="395"/>
      <c r="C4" s="123" t="s">
        <v>101</v>
      </c>
      <c r="D4" s="123"/>
      <c r="E4" s="123" t="s">
        <v>102</v>
      </c>
      <c r="F4" s="123"/>
      <c r="G4" s="398"/>
    </row>
    <row r="5" spans="1:7" s="122" customFormat="1" ht="24.75" customHeight="1">
      <c r="A5" s="395"/>
      <c r="B5" s="124"/>
      <c r="C5" s="123" t="s">
        <v>103</v>
      </c>
      <c r="D5" s="123" t="s">
        <v>104</v>
      </c>
      <c r="E5" s="125" t="s">
        <v>105</v>
      </c>
      <c r="F5" s="123" t="s">
        <v>104</v>
      </c>
      <c r="G5" s="398"/>
    </row>
    <row r="6" spans="1:7" s="122" customFormat="1" ht="24.75" customHeight="1">
      <c r="A6" s="396"/>
      <c r="B6" s="126" t="s">
        <v>106</v>
      </c>
      <c r="C6" s="127" t="s">
        <v>107</v>
      </c>
      <c r="D6" s="128" t="s">
        <v>108</v>
      </c>
      <c r="E6" s="128" t="s">
        <v>109</v>
      </c>
      <c r="F6" s="128" t="s">
        <v>110</v>
      </c>
      <c r="G6" s="399"/>
    </row>
    <row r="7" spans="1:7" s="4" customFormat="1" ht="30.75" customHeight="1">
      <c r="A7" s="1" t="s">
        <v>133</v>
      </c>
      <c r="B7" s="2">
        <v>297942</v>
      </c>
      <c r="C7" s="2">
        <v>417539</v>
      </c>
      <c r="D7" s="3">
        <v>713566.876387595</v>
      </c>
      <c r="E7" s="2">
        <v>162824</v>
      </c>
      <c r="F7" s="3">
        <v>1829840.8097086425</v>
      </c>
      <c r="G7" s="5" t="s">
        <v>133</v>
      </c>
    </row>
    <row r="8" spans="1:7" s="4" customFormat="1" ht="30.75" customHeight="1">
      <c r="A8" s="1" t="s">
        <v>194</v>
      </c>
      <c r="B8" s="2">
        <v>342547</v>
      </c>
      <c r="C8" s="2">
        <v>422790</v>
      </c>
      <c r="D8" s="3">
        <v>810206.0124411646</v>
      </c>
      <c r="E8" s="2">
        <v>165494</v>
      </c>
      <c r="F8" s="3">
        <v>2069845.4324628082</v>
      </c>
      <c r="G8" s="5" t="s">
        <v>194</v>
      </c>
    </row>
    <row r="9" spans="1:7" s="4" customFormat="1" ht="30.75" customHeight="1">
      <c r="A9" s="1" t="s">
        <v>301</v>
      </c>
      <c r="B9" s="2">
        <v>423970</v>
      </c>
      <c r="C9" s="2">
        <v>429656</v>
      </c>
      <c r="D9" s="3">
        <v>986766</v>
      </c>
      <c r="E9" s="2">
        <v>168658</v>
      </c>
      <c r="F9" s="3">
        <v>2513785</v>
      </c>
      <c r="G9" s="5" t="s">
        <v>301</v>
      </c>
    </row>
    <row r="10" spans="1:7" s="4" customFormat="1" ht="30.75" customHeight="1">
      <c r="A10" s="1" t="s">
        <v>378</v>
      </c>
      <c r="B10" s="2">
        <v>486122</v>
      </c>
      <c r="C10" s="2">
        <v>438165</v>
      </c>
      <c r="D10" s="3">
        <v>1109450</v>
      </c>
      <c r="E10" s="2">
        <v>173370</v>
      </c>
      <c r="F10" s="3">
        <v>2803957</v>
      </c>
      <c r="G10" s="5" t="s">
        <v>378</v>
      </c>
    </row>
    <row r="11" spans="1:7" s="208" customFormat="1" ht="30.75" customHeight="1">
      <c r="A11" s="206" t="s">
        <v>379</v>
      </c>
      <c r="B11" s="209">
        <v>482093</v>
      </c>
      <c r="C11" s="210">
        <v>448834</v>
      </c>
      <c r="D11" s="211">
        <v>1074100</v>
      </c>
      <c r="E11" s="210">
        <v>179090</v>
      </c>
      <c r="F11" s="212">
        <v>2691903</v>
      </c>
      <c r="G11" s="207" t="s">
        <v>379</v>
      </c>
    </row>
    <row r="12" spans="1:7" s="10" customFormat="1" ht="14.25" customHeight="1">
      <c r="A12" s="6" t="s">
        <v>124</v>
      </c>
      <c r="B12" s="8"/>
      <c r="C12" s="9"/>
      <c r="G12" s="11" t="s">
        <v>125</v>
      </c>
    </row>
    <row r="13" s="13" customFormat="1" ht="14.25" customHeight="1">
      <c r="A13" s="12" t="s">
        <v>126</v>
      </c>
    </row>
  </sheetData>
  <sheetProtection/>
  <mergeCells count="3">
    <mergeCell ref="A3:A6"/>
    <mergeCell ref="G3:G6"/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28"/>
  <sheetViews>
    <sheetView zoomScale="82" zoomScaleNormal="82" zoomScalePageLayoutView="0" workbookViewId="0" topLeftCell="A1">
      <selection activeCell="B10" sqref="B10"/>
    </sheetView>
  </sheetViews>
  <sheetFormatPr defaultColWidth="8.88671875" defaultRowHeight="13.5"/>
  <cols>
    <col min="1" max="1" width="8.21484375" style="37" customWidth="1"/>
    <col min="2" max="4" width="10.77734375" style="15" customWidth="1"/>
    <col min="5" max="6" width="10.3359375" style="15" customWidth="1"/>
    <col min="7" max="7" width="11.3359375" style="15" customWidth="1"/>
    <col min="8" max="9" width="10.3359375" style="15" customWidth="1"/>
    <col min="10" max="10" width="11.10546875" style="15" customWidth="1"/>
    <col min="11" max="11" width="12.5546875" style="15" bestFit="1" customWidth="1"/>
    <col min="12" max="12" width="10.77734375" style="15" customWidth="1"/>
    <col min="13" max="13" width="10.3359375" style="15" customWidth="1"/>
    <col min="14" max="14" width="11.6640625" style="15" customWidth="1"/>
    <col min="15" max="15" width="10.6640625" style="15" customWidth="1"/>
    <col min="16" max="16384" width="8.88671875" style="15" customWidth="1"/>
  </cols>
  <sheetData>
    <row r="1" spans="1:15" ht="25.5" customHeight="1">
      <c r="A1" s="374" t="s">
        <v>36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"/>
    </row>
    <row r="2" spans="1:15" ht="18" customHeight="1">
      <c r="A2" s="129" t="s">
        <v>37</v>
      </c>
      <c r="B2" s="68"/>
      <c r="C2" s="130"/>
      <c r="D2" s="130"/>
      <c r="E2" s="17"/>
      <c r="F2" s="17"/>
      <c r="G2" s="17"/>
      <c r="H2" s="17"/>
      <c r="I2" s="17"/>
      <c r="J2" s="17"/>
      <c r="K2" s="17"/>
      <c r="L2" s="17"/>
      <c r="M2" s="17"/>
      <c r="N2" s="18" t="s">
        <v>38</v>
      </c>
      <c r="O2" s="131" t="s">
        <v>13</v>
      </c>
    </row>
    <row r="3" spans="1:15" ht="27.75" customHeight="1">
      <c r="A3" s="404" t="s">
        <v>19</v>
      </c>
      <c r="B3" s="375" t="s">
        <v>57</v>
      </c>
      <c r="C3" s="417"/>
      <c r="D3" s="418"/>
      <c r="E3" s="132" t="s">
        <v>58</v>
      </c>
      <c r="F3" s="132"/>
      <c r="G3" s="133"/>
      <c r="H3" s="133"/>
      <c r="I3" s="133"/>
      <c r="J3" s="133"/>
      <c r="K3" s="133"/>
      <c r="L3" s="133"/>
      <c r="M3" s="133"/>
      <c r="N3" s="133"/>
      <c r="O3" s="407" t="s">
        <v>62</v>
      </c>
    </row>
    <row r="4" spans="1:15" ht="27.75" customHeight="1">
      <c r="A4" s="405"/>
      <c r="B4" s="134"/>
      <c r="C4" s="415" t="s">
        <v>59</v>
      </c>
      <c r="D4" s="415" t="s">
        <v>60</v>
      </c>
      <c r="E4" s="401" t="s">
        <v>61</v>
      </c>
      <c r="F4" s="402"/>
      <c r="G4" s="402"/>
      <c r="H4" s="402"/>
      <c r="I4" s="402"/>
      <c r="J4" s="402"/>
      <c r="K4" s="402"/>
      <c r="L4" s="402"/>
      <c r="M4" s="402"/>
      <c r="N4" s="403"/>
      <c r="O4" s="408"/>
    </row>
    <row r="5" spans="1:15" ht="27.75" customHeight="1">
      <c r="A5" s="406"/>
      <c r="B5" s="32" t="s">
        <v>12</v>
      </c>
      <c r="C5" s="416"/>
      <c r="D5" s="416"/>
      <c r="E5" s="135" t="s">
        <v>63</v>
      </c>
      <c r="F5" s="136" t="s">
        <v>189</v>
      </c>
      <c r="G5" s="137" t="s">
        <v>64</v>
      </c>
      <c r="H5" s="137" t="s">
        <v>65</v>
      </c>
      <c r="I5" s="137" t="s">
        <v>66</v>
      </c>
      <c r="J5" s="138" t="s">
        <v>190</v>
      </c>
      <c r="K5" s="137" t="s">
        <v>67</v>
      </c>
      <c r="L5" s="137" t="s">
        <v>68</v>
      </c>
      <c r="M5" s="137" t="s">
        <v>69</v>
      </c>
      <c r="N5" s="137" t="s">
        <v>70</v>
      </c>
      <c r="O5" s="409"/>
    </row>
    <row r="6" spans="1:15" s="140" customFormat="1" ht="27.75" customHeight="1">
      <c r="A6" s="145" t="s">
        <v>133</v>
      </c>
      <c r="B6" s="141">
        <v>297941367</v>
      </c>
      <c r="C6" s="142">
        <v>297941367</v>
      </c>
      <c r="D6" s="142" t="s">
        <v>55</v>
      </c>
      <c r="E6" s="143">
        <v>46269827</v>
      </c>
      <c r="F6" s="143"/>
      <c r="G6" s="142">
        <v>45582568</v>
      </c>
      <c r="H6" s="142">
        <v>617548</v>
      </c>
      <c r="I6" s="142">
        <v>52075232</v>
      </c>
      <c r="J6" s="139" t="s">
        <v>55</v>
      </c>
      <c r="K6" s="142">
        <v>2408050</v>
      </c>
      <c r="L6" s="142">
        <v>32939446</v>
      </c>
      <c r="M6" s="142">
        <v>23055575</v>
      </c>
      <c r="N6" s="142" t="s">
        <v>55</v>
      </c>
      <c r="O6" s="93" t="s">
        <v>133</v>
      </c>
    </row>
    <row r="7" spans="1:15" s="140" customFormat="1" ht="27.75" customHeight="1">
      <c r="A7" s="145" t="s">
        <v>194</v>
      </c>
      <c r="B7" s="141">
        <v>342547280</v>
      </c>
      <c r="C7" s="142">
        <v>342547280</v>
      </c>
      <c r="D7" s="142" t="s">
        <v>55</v>
      </c>
      <c r="E7" s="143">
        <v>108426893</v>
      </c>
      <c r="F7" s="143">
        <v>8485482</v>
      </c>
      <c r="G7" s="142" t="s">
        <v>55</v>
      </c>
      <c r="H7" s="142" t="s">
        <v>55</v>
      </c>
      <c r="I7" s="142">
        <v>57557284</v>
      </c>
      <c r="J7" s="139" t="s">
        <v>55</v>
      </c>
      <c r="K7" s="142">
        <v>2236378</v>
      </c>
      <c r="L7" s="142">
        <v>46907642</v>
      </c>
      <c r="M7" s="142">
        <v>24254343</v>
      </c>
      <c r="N7" s="142" t="s">
        <v>55</v>
      </c>
      <c r="O7" s="93" t="s">
        <v>194</v>
      </c>
    </row>
    <row r="8" spans="1:15" s="140" customFormat="1" ht="27.75" customHeight="1">
      <c r="A8" s="145" t="s">
        <v>301</v>
      </c>
      <c r="B8" s="141">
        <v>423969988</v>
      </c>
      <c r="C8" s="142">
        <v>423969988</v>
      </c>
      <c r="D8" s="142" t="s">
        <v>55</v>
      </c>
      <c r="E8" s="143">
        <v>175089581</v>
      </c>
      <c r="F8" s="143">
        <v>9560502</v>
      </c>
      <c r="G8" s="142" t="s">
        <v>55</v>
      </c>
      <c r="H8" s="142" t="s">
        <v>55</v>
      </c>
      <c r="I8" s="142">
        <v>55706285</v>
      </c>
      <c r="J8" s="139" t="s">
        <v>55</v>
      </c>
      <c r="K8" s="142">
        <v>2363157</v>
      </c>
      <c r="L8" s="142">
        <v>49522750</v>
      </c>
      <c r="M8" s="142">
        <v>30053951</v>
      </c>
      <c r="N8" s="142" t="s">
        <v>55</v>
      </c>
      <c r="O8" s="93" t="s">
        <v>301</v>
      </c>
    </row>
    <row r="9" spans="1:15" s="140" customFormat="1" ht="27.75" customHeight="1">
      <c r="A9" s="145" t="s">
        <v>378</v>
      </c>
      <c r="B9" s="141">
        <v>486122538</v>
      </c>
      <c r="C9" s="142">
        <v>486122538</v>
      </c>
      <c r="D9" s="142" t="s">
        <v>55</v>
      </c>
      <c r="E9" s="143">
        <v>201217596</v>
      </c>
      <c r="F9" s="143">
        <v>12027368</v>
      </c>
      <c r="G9" s="142">
        <v>692649</v>
      </c>
      <c r="H9" s="142" t="s">
        <v>55</v>
      </c>
      <c r="I9" s="142">
        <v>62301817</v>
      </c>
      <c r="J9" s="139" t="s">
        <v>55</v>
      </c>
      <c r="K9" s="142">
        <v>2514096</v>
      </c>
      <c r="L9" s="142">
        <v>52102299</v>
      </c>
      <c r="M9" s="142">
        <v>40261887</v>
      </c>
      <c r="N9" s="142" t="s">
        <v>55</v>
      </c>
      <c r="O9" s="93" t="s">
        <v>378</v>
      </c>
    </row>
    <row r="10" spans="1:15" s="217" customFormat="1" ht="27.75" customHeight="1">
      <c r="A10" s="213" t="s">
        <v>379</v>
      </c>
      <c r="B10" s="214">
        <v>482093353</v>
      </c>
      <c r="C10" s="215">
        <v>482093353</v>
      </c>
      <c r="D10" s="216" t="s">
        <v>55</v>
      </c>
      <c r="E10" s="215">
        <v>174227659</v>
      </c>
      <c r="F10" s="215">
        <v>14336802</v>
      </c>
      <c r="G10" s="215">
        <v>655005</v>
      </c>
      <c r="H10" s="216" t="s">
        <v>55</v>
      </c>
      <c r="I10" s="215">
        <v>58382696</v>
      </c>
      <c r="J10" s="265" t="s">
        <v>55</v>
      </c>
      <c r="K10" s="215">
        <v>5688872</v>
      </c>
      <c r="L10" s="215">
        <v>56528877</v>
      </c>
      <c r="M10" s="215">
        <v>48114879</v>
      </c>
      <c r="N10" s="266" t="s">
        <v>55</v>
      </c>
      <c r="O10" s="146" t="s">
        <v>379</v>
      </c>
    </row>
    <row r="11" spans="1:18" ht="27.75" customHeight="1">
      <c r="A11" s="147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40"/>
      <c r="O11" s="23"/>
      <c r="P11" s="68"/>
      <c r="Q11" s="68"/>
      <c r="R11" s="68"/>
    </row>
    <row r="12" spans="1:15" ht="27.75" customHeight="1">
      <c r="A12" s="404" t="s">
        <v>73</v>
      </c>
      <c r="B12" s="419" t="s">
        <v>90</v>
      </c>
      <c r="C12" s="420"/>
      <c r="D12" s="420"/>
      <c r="E12" s="421"/>
      <c r="F12" s="149"/>
      <c r="G12" s="132" t="s">
        <v>71</v>
      </c>
      <c r="H12" s="150"/>
      <c r="I12" s="151"/>
      <c r="J12" s="151"/>
      <c r="K12" s="133"/>
      <c r="L12" s="133"/>
      <c r="M12" s="152" t="s">
        <v>72</v>
      </c>
      <c r="N12" s="153"/>
      <c r="O12" s="410" t="s">
        <v>62</v>
      </c>
    </row>
    <row r="13" spans="1:15" ht="27.75" customHeight="1">
      <c r="A13" s="405"/>
      <c r="B13" s="401" t="s">
        <v>74</v>
      </c>
      <c r="C13" s="402"/>
      <c r="D13" s="402"/>
      <c r="E13" s="402"/>
      <c r="F13" s="402"/>
      <c r="G13" s="402"/>
      <c r="H13" s="402"/>
      <c r="I13" s="402"/>
      <c r="J13" s="402"/>
      <c r="K13" s="402"/>
      <c r="L13" s="403"/>
      <c r="M13" s="413" t="s">
        <v>75</v>
      </c>
      <c r="N13" s="415" t="s">
        <v>60</v>
      </c>
      <c r="O13" s="411"/>
    </row>
    <row r="14" spans="1:15" ht="27.75" customHeight="1">
      <c r="A14" s="406"/>
      <c r="B14" s="137" t="s">
        <v>76</v>
      </c>
      <c r="C14" s="154" t="s">
        <v>77</v>
      </c>
      <c r="D14" s="137" t="s">
        <v>78</v>
      </c>
      <c r="E14" s="137" t="s">
        <v>79</v>
      </c>
      <c r="F14" s="33" t="s">
        <v>80</v>
      </c>
      <c r="G14" s="155" t="s">
        <v>191</v>
      </c>
      <c r="H14" s="156" t="s">
        <v>81</v>
      </c>
      <c r="I14" s="156" t="s">
        <v>82</v>
      </c>
      <c r="J14" s="157" t="s">
        <v>83</v>
      </c>
      <c r="K14" s="135" t="s">
        <v>84</v>
      </c>
      <c r="L14" s="137" t="s">
        <v>85</v>
      </c>
      <c r="M14" s="414"/>
      <c r="N14" s="416"/>
      <c r="O14" s="412"/>
    </row>
    <row r="15" spans="1:15" s="160" customFormat="1" ht="27.75" customHeight="1">
      <c r="A15" s="161" t="s">
        <v>54</v>
      </c>
      <c r="B15" s="141" t="s">
        <v>55</v>
      </c>
      <c r="C15" s="142" t="s">
        <v>55</v>
      </c>
      <c r="D15" s="142" t="s">
        <v>55</v>
      </c>
      <c r="E15" s="142">
        <v>1450804</v>
      </c>
      <c r="F15" s="158">
        <v>35719652</v>
      </c>
      <c r="G15" s="158" t="s">
        <v>192</v>
      </c>
      <c r="H15" s="142">
        <v>192245</v>
      </c>
      <c r="I15" s="142">
        <v>3980953</v>
      </c>
      <c r="J15" s="142">
        <v>40586987</v>
      </c>
      <c r="K15" s="142">
        <v>2248</v>
      </c>
      <c r="L15" s="142">
        <v>11288964</v>
      </c>
      <c r="M15" s="142">
        <v>1771268</v>
      </c>
      <c r="N15" s="144" t="s">
        <v>55</v>
      </c>
      <c r="O15" s="159" t="s">
        <v>133</v>
      </c>
    </row>
    <row r="16" spans="1:15" s="160" customFormat="1" ht="27.75" customHeight="1">
      <c r="A16" s="161" t="s">
        <v>194</v>
      </c>
      <c r="B16" s="142" t="s">
        <v>55</v>
      </c>
      <c r="C16" s="142" t="s">
        <v>55</v>
      </c>
      <c r="D16" s="142" t="s">
        <v>55</v>
      </c>
      <c r="E16" s="142">
        <v>137986</v>
      </c>
      <c r="F16" s="158">
        <v>41343914</v>
      </c>
      <c r="G16" s="158">
        <v>4815580</v>
      </c>
      <c r="H16" s="142" t="s">
        <v>55</v>
      </c>
      <c r="I16" s="142" t="s">
        <v>55</v>
      </c>
      <c r="J16" s="142">
        <v>45388546</v>
      </c>
      <c r="K16" s="142" t="s">
        <v>55</v>
      </c>
      <c r="L16" s="142">
        <v>4951</v>
      </c>
      <c r="M16" s="142">
        <v>2988281</v>
      </c>
      <c r="N16" s="144" t="s">
        <v>55</v>
      </c>
      <c r="O16" s="159" t="s">
        <v>194</v>
      </c>
    </row>
    <row r="17" spans="1:15" s="160" customFormat="1" ht="27.75" customHeight="1">
      <c r="A17" s="161" t="s">
        <v>301</v>
      </c>
      <c r="B17" s="142" t="s">
        <v>55</v>
      </c>
      <c r="C17" s="142" t="s">
        <v>55</v>
      </c>
      <c r="D17" s="142" t="s">
        <v>55</v>
      </c>
      <c r="E17" s="142" t="s">
        <v>55</v>
      </c>
      <c r="F17" s="158">
        <v>47486097</v>
      </c>
      <c r="G17" s="158">
        <v>5370878</v>
      </c>
      <c r="H17" s="142" t="s">
        <v>55</v>
      </c>
      <c r="I17" s="142" t="s">
        <v>55</v>
      </c>
      <c r="J17" s="142">
        <v>48739569</v>
      </c>
      <c r="K17" s="142" t="s">
        <v>55</v>
      </c>
      <c r="L17" s="142">
        <v>1426</v>
      </c>
      <c r="M17" s="142">
        <v>75792</v>
      </c>
      <c r="N17" s="144" t="s">
        <v>55</v>
      </c>
      <c r="O17" s="159" t="s">
        <v>301</v>
      </c>
    </row>
    <row r="18" spans="1:15" s="160" customFormat="1" ht="27.75" customHeight="1">
      <c r="A18" s="161" t="s">
        <v>378</v>
      </c>
      <c r="B18" s="142" t="s">
        <v>55</v>
      </c>
      <c r="C18" s="142" t="s">
        <v>55</v>
      </c>
      <c r="D18" s="142" t="s">
        <v>55</v>
      </c>
      <c r="E18" s="142" t="s">
        <v>55</v>
      </c>
      <c r="F18" s="158">
        <v>51156773</v>
      </c>
      <c r="G18" s="158">
        <v>5928910</v>
      </c>
      <c r="H18" s="142" t="s">
        <v>55</v>
      </c>
      <c r="I18" s="142">
        <v>15448</v>
      </c>
      <c r="J18" s="142">
        <v>55807391</v>
      </c>
      <c r="K18" s="142" t="s">
        <v>55</v>
      </c>
      <c r="L18" s="142">
        <v>3894</v>
      </c>
      <c r="M18" s="142">
        <v>2092410</v>
      </c>
      <c r="N18" s="144" t="s">
        <v>55</v>
      </c>
      <c r="O18" s="159" t="s">
        <v>378</v>
      </c>
    </row>
    <row r="19" spans="1:15" s="217" customFormat="1" ht="27.75" customHeight="1">
      <c r="A19" s="162" t="s">
        <v>379</v>
      </c>
      <c r="B19" s="267" t="s">
        <v>55</v>
      </c>
      <c r="C19" s="216" t="s">
        <v>55</v>
      </c>
      <c r="D19" s="216" t="s">
        <v>55</v>
      </c>
      <c r="E19" s="216" t="s">
        <v>55</v>
      </c>
      <c r="F19" s="215">
        <v>55861251</v>
      </c>
      <c r="G19" s="215">
        <v>7371268</v>
      </c>
      <c r="H19" s="216" t="s">
        <v>55</v>
      </c>
      <c r="I19" s="216" t="s">
        <v>55</v>
      </c>
      <c r="J19" s="215">
        <v>59504526</v>
      </c>
      <c r="K19" s="215">
        <v>31</v>
      </c>
      <c r="L19" s="215">
        <v>1255</v>
      </c>
      <c r="M19" s="215">
        <v>1420232</v>
      </c>
      <c r="N19" s="266" t="s">
        <v>55</v>
      </c>
      <c r="O19" s="213" t="s">
        <v>379</v>
      </c>
    </row>
    <row r="20" spans="1:15" s="10" customFormat="1" ht="14.25" customHeight="1">
      <c r="A20" s="8" t="s">
        <v>112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42" t="s">
        <v>111</v>
      </c>
      <c r="O20" s="164"/>
    </row>
    <row r="21" spans="1:16" s="10" customFormat="1" ht="14.25" customHeight="1">
      <c r="A21" s="165" t="s">
        <v>193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="10" customFormat="1" ht="14.25" customHeight="1">
      <c r="A22" s="165" t="s">
        <v>300</v>
      </c>
    </row>
    <row r="23" spans="9:11" ht="12.75">
      <c r="I23" s="166"/>
      <c r="K23" s="167"/>
    </row>
    <row r="24" spans="8:11" ht="12.75">
      <c r="H24" s="167"/>
      <c r="J24" s="166"/>
      <c r="K24" s="167"/>
    </row>
    <row r="25" ht="12.75">
      <c r="I25" s="167"/>
    </row>
    <row r="28" ht="12.75">
      <c r="K28" s="167"/>
    </row>
  </sheetData>
  <sheetProtection/>
  <mergeCells count="13">
    <mergeCell ref="A1:N1"/>
    <mergeCell ref="M13:M14"/>
    <mergeCell ref="C4:C5"/>
    <mergeCell ref="D4:D5"/>
    <mergeCell ref="B3:D3"/>
    <mergeCell ref="N13:N14"/>
    <mergeCell ref="B12:E12"/>
    <mergeCell ref="B13:L13"/>
    <mergeCell ref="A3:A5"/>
    <mergeCell ref="A12:A14"/>
    <mergeCell ref="O3:O5"/>
    <mergeCell ref="O12:O14"/>
    <mergeCell ref="E4:N4"/>
  </mergeCells>
  <conditionalFormatting sqref="E6:F10">
    <cfRule type="cellIs" priority="1" dxfId="1" operator="lessThan" stopIfTrue="1">
      <formula>0</formula>
    </cfRule>
  </conditionalFormatting>
  <printOptions horizontalCentered="1" verticalCentered="1"/>
  <pageMargins left="0.17" right="0.1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S23"/>
  <sheetViews>
    <sheetView showZeros="0" tabSelected="1" zoomScale="92" zoomScaleNormal="92" zoomScalePageLayoutView="0" workbookViewId="0" topLeftCell="A1">
      <pane xSplit="1" ySplit="2" topLeftCell="B3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K14" sqref="K14"/>
    </sheetView>
  </sheetViews>
  <sheetFormatPr defaultColWidth="8.88671875" defaultRowHeight="13.5"/>
  <cols>
    <col min="1" max="1" width="9.88671875" style="15" customWidth="1"/>
    <col min="2" max="2" width="16.4453125" style="15" customWidth="1"/>
    <col min="3" max="4" width="15.88671875" style="15" customWidth="1"/>
    <col min="5" max="5" width="16.4453125" style="15" customWidth="1"/>
    <col min="6" max="7" width="15.88671875" style="15" customWidth="1"/>
    <col min="8" max="8" width="11.4453125" style="15" customWidth="1"/>
    <col min="9" max="16384" width="8.88671875" style="15" customWidth="1"/>
  </cols>
  <sheetData>
    <row r="1" spans="1:8" ht="28.5" customHeight="1">
      <c r="A1" s="374" t="s">
        <v>39</v>
      </c>
      <c r="B1" s="374"/>
      <c r="C1" s="374"/>
      <c r="D1" s="374"/>
      <c r="E1" s="374"/>
      <c r="F1" s="374"/>
      <c r="G1" s="374"/>
      <c r="H1" s="374"/>
    </row>
    <row r="2" spans="1:9" ht="18" customHeight="1">
      <c r="A2" s="432" t="s">
        <v>16</v>
      </c>
      <c r="B2" s="432"/>
      <c r="C2" s="17"/>
      <c r="D2" s="17"/>
      <c r="E2" s="17"/>
      <c r="F2" s="17"/>
      <c r="G2" s="433" t="s">
        <v>40</v>
      </c>
      <c r="H2" s="433"/>
      <c r="I2" s="17"/>
    </row>
    <row r="3" spans="1:9" ht="14.25" customHeight="1">
      <c r="A3" s="21"/>
      <c r="B3" s="410" t="s">
        <v>303</v>
      </c>
      <c r="C3" s="417"/>
      <c r="D3" s="418"/>
      <c r="E3" s="410" t="s">
        <v>304</v>
      </c>
      <c r="F3" s="417"/>
      <c r="G3" s="418"/>
      <c r="H3" s="21"/>
      <c r="I3" s="17"/>
    </row>
    <row r="4" spans="1:9" ht="14.25" customHeight="1">
      <c r="A4" s="23" t="s">
        <v>305</v>
      </c>
      <c r="B4" s="411" t="s">
        <v>306</v>
      </c>
      <c r="C4" s="426"/>
      <c r="D4" s="427"/>
      <c r="E4" s="428" t="s">
        <v>307</v>
      </c>
      <c r="F4" s="426"/>
      <c r="G4" s="427"/>
      <c r="H4" s="23" t="s">
        <v>308</v>
      </c>
      <c r="I4" s="17"/>
    </row>
    <row r="5" spans="1:9" ht="14.25" customHeight="1">
      <c r="A5" s="130"/>
      <c r="B5" s="27"/>
      <c r="C5" s="27" t="s">
        <v>309</v>
      </c>
      <c r="D5" s="27" t="s">
        <v>310</v>
      </c>
      <c r="E5" s="27"/>
      <c r="F5" s="27" t="s">
        <v>309</v>
      </c>
      <c r="G5" s="27" t="s">
        <v>310</v>
      </c>
      <c r="H5" s="130"/>
      <c r="I5" s="17"/>
    </row>
    <row r="6" spans="1:9" ht="14.25" customHeight="1">
      <c r="A6" s="34"/>
      <c r="B6" s="31"/>
      <c r="C6" s="67" t="s">
        <v>311</v>
      </c>
      <c r="D6" s="67" t="s">
        <v>312</v>
      </c>
      <c r="E6" s="31"/>
      <c r="F6" s="67" t="s">
        <v>311</v>
      </c>
      <c r="G6" s="67" t="s">
        <v>312</v>
      </c>
      <c r="H6" s="34"/>
      <c r="I6" s="17"/>
    </row>
    <row r="7" spans="1:9" s="68" customFormat="1" ht="22.5" customHeight="1">
      <c r="A7" s="24" t="s">
        <v>138</v>
      </c>
      <c r="B7" s="198">
        <v>3110291137</v>
      </c>
      <c r="C7" s="198">
        <v>2553077213</v>
      </c>
      <c r="D7" s="198">
        <v>557213924</v>
      </c>
      <c r="E7" s="198">
        <v>3165887579</v>
      </c>
      <c r="F7" s="198">
        <v>2602838648</v>
      </c>
      <c r="G7" s="198">
        <v>563048931</v>
      </c>
      <c r="H7" s="28" t="s">
        <v>138</v>
      </c>
      <c r="I7" s="130"/>
    </row>
    <row r="8" spans="1:9" s="68" customFormat="1" ht="22.5" customHeight="1">
      <c r="A8" s="24" t="s">
        <v>194</v>
      </c>
      <c r="B8" s="198">
        <v>3306836030</v>
      </c>
      <c r="C8" s="198">
        <v>2698994323</v>
      </c>
      <c r="D8" s="198">
        <v>607841707</v>
      </c>
      <c r="E8" s="198">
        <v>3414777369</v>
      </c>
      <c r="F8" s="198">
        <v>2756371441</v>
      </c>
      <c r="G8" s="198">
        <v>658405928</v>
      </c>
      <c r="H8" s="28" t="s">
        <v>194</v>
      </c>
      <c r="I8" s="130"/>
    </row>
    <row r="9" spans="1:9" s="68" customFormat="1" ht="22.5" customHeight="1">
      <c r="A9" s="24" t="s">
        <v>301</v>
      </c>
      <c r="B9" s="198">
        <v>3747185342</v>
      </c>
      <c r="C9" s="198">
        <v>2994076402</v>
      </c>
      <c r="D9" s="198">
        <v>753108940</v>
      </c>
      <c r="E9" s="198">
        <v>3868016435</v>
      </c>
      <c r="F9" s="198">
        <v>3091179384</v>
      </c>
      <c r="G9" s="198">
        <v>776837051</v>
      </c>
      <c r="H9" s="28" t="s">
        <v>301</v>
      </c>
      <c r="I9" s="130"/>
    </row>
    <row r="10" spans="1:9" s="68" customFormat="1" ht="22.5" customHeight="1">
      <c r="A10" s="24" t="s">
        <v>378</v>
      </c>
      <c r="B10" s="198">
        <v>4271034371</v>
      </c>
      <c r="C10" s="198">
        <v>3425179931</v>
      </c>
      <c r="D10" s="198">
        <v>845854439</v>
      </c>
      <c r="E10" s="198">
        <v>4375317321</v>
      </c>
      <c r="F10" s="198">
        <v>3507616973</v>
      </c>
      <c r="G10" s="198">
        <v>867700348</v>
      </c>
      <c r="H10" s="28" t="s">
        <v>378</v>
      </c>
      <c r="I10" s="130"/>
    </row>
    <row r="11" spans="1:9" s="39" customFormat="1" ht="22.5" customHeight="1">
      <c r="A11" s="162" t="s">
        <v>383</v>
      </c>
      <c r="B11" s="218">
        <v>4383944812</v>
      </c>
      <c r="C11" s="218">
        <v>3422141906</v>
      </c>
      <c r="D11" s="218">
        <v>961802906</v>
      </c>
      <c r="E11" s="218">
        <v>4498995673</v>
      </c>
      <c r="F11" s="218">
        <v>3517520304</v>
      </c>
      <c r="G11" s="218">
        <v>981475369</v>
      </c>
      <c r="H11" s="146" t="s">
        <v>383</v>
      </c>
      <c r="I11" s="168"/>
    </row>
    <row r="12" spans="1:9" ht="14.25" customHeight="1">
      <c r="A12" s="169"/>
      <c r="B12" s="36"/>
      <c r="C12" s="36">
        <v>0</v>
      </c>
      <c r="D12" s="36"/>
      <c r="E12" s="36"/>
      <c r="F12" s="36"/>
      <c r="G12" s="36"/>
      <c r="H12" s="17"/>
      <c r="I12" s="17"/>
    </row>
    <row r="13" spans="1:9" ht="21" customHeight="1">
      <c r="A13" s="21"/>
      <c r="B13" s="429" t="s">
        <v>313</v>
      </c>
      <c r="C13" s="430"/>
      <c r="D13" s="431"/>
      <c r="E13" s="429" t="s">
        <v>314</v>
      </c>
      <c r="F13" s="430"/>
      <c r="G13" s="431"/>
      <c r="H13" s="21"/>
      <c r="I13" s="17"/>
    </row>
    <row r="14" spans="1:9" ht="21.75" customHeight="1">
      <c r="A14" s="23" t="s">
        <v>305</v>
      </c>
      <c r="B14" s="422" t="s">
        <v>315</v>
      </c>
      <c r="C14" s="423"/>
      <c r="D14" s="424"/>
      <c r="E14" s="425" t="s">
        <v>316</v>
      </c>
      <c r="F14" s="423"/>
      <c r="G14" s="424"/>
      <c r="H14" s="23" t="s">
        <v>308</v>
      </c>
      <c r="I14" s="17"/>
    </row>
    <row r="15" spans="1:9" ht="15" customHeight="1">
      <c r="A15" s="130"/>
      <c r="B15" s="104"/>
      <c r="C15" s="104" t="s">
        <v>309</v>
      </c>
      <c r="D15" s="104" t="s">
        <v>310</v>
      </c>
      <c r="E15" s="104"/>
      <c r="F15" s="104" t="s">
        <v>309</v>
      </c>
      <c r="G15" s="104" t="s">
        <v>310</v>
      </c>
      <c r="H15" s="130"/>
      <c r="I15" s="17"/>
    </row>
    <row r="16" spans="1:9" ht="20.25" customHeight="1">
      <c r="A16" s="34"/>
      <c r="B16" s="31"/>
      <c r="C16" s="67" t="s">
        <v>311</v>
      </c>
      <c r="D16" s="67" t="s">
        <v>312</v>
      </c>
      <c r="E16" s="31"/>
      <c r="F16" s="67" t="s">
        <v>311</v>
      </c>
      <c r="G16" s="67" t="s">
        <v>312</v>
      </c>
      <c r="H16" s="34"/>
      <c r="I16" s="17"/>
    </row>
    <row r="17" spans="1:9" s="68" customFormat="1" ht="22.5" customHeight="1">
      <c r="A17" s="24" t="s">
        <v>138</v>
      </c>
      <c r="B17" s="198">
        <v>2727155070</v>
      </c>
      <c r="C17" s="198">
        <v>2262974200</v>
      </c>
      <c r="D17" s="198">
        <v>464180870</v>
      </c>
      <c r="E17" s="198">
        <v>438732509</v>
      </c>
      <c r="F17" s="198">
        <v>339864448</v>
      </c>
      <c r="G17" s="198">
        <v>98868061</v>
      </c>
      <c r="H17" s="28" t="s">
        <v>138</v>
      </c>
      <c r="I17" s="130"/>
    </row>
    <row r="18" spans="1:9" s="68" customFormat="1" ht="22.5" customHeight="1">
      <c r="A18" s="24" t="s">
        <v>194</v>
      </c>
      <c r="B18" s="198">
        <v>2840510342</v>
      </c>
      <c r="C18" s="198">
        <v>2337952749</v>
      </c>
      <c r="D18" s="198">
        <v>502557593</v>
      </c>
      <c r="E18" s="198">
        <v>574267027</v>
      </c>
      <c r="F18" s="198">
        <v>418418692</v>
      </c>
      <c r="G18" s="198">
        <v>155848335</v>
      </c>
      <c r="H18" s="28" t="s">
        <v>194</v>
      </c>
      <c r="I18" s="130"/>
    </row>
    <row r="19" spans="1:9" s="68" customFormat="1" ht="22.5" customHeight="1">
      <c r="A19" s="24" t="s">
        <v>301</v>
      </c>
      <c r="B19" s="198">
        <v>3156775460</v>
      </c>
      <c r="C19" s="198">
        <v>2537753485</v>
      </c>
      <c r="D19" s="198">
        <v>619021975</v>
      </c>
      <c r="E19" s="198">
        <v>711240975</v>
      </c>
      <c r="F19" s="198">
        <v>553425899</v>
      </c>
      <c r="G19" s="198">
        <v>157815076</v>
      </c>
      <c r="H19" s="28" t="s">
        <v>301</v>
      </c>
      <c r="I19" s="130"/>
    </row>
    <row r="20" spans="1:9" s="68" customFormat="1" ht="22.5" customHeight="1">
      <c r="A20" s="24" t="s">
        <v>378</v>
      </c>
      <c r="B20" s="198">
        <v>3632873172</v>
      </c>
      <c r="C20" s="198">
        <v>2929853108</v>
      </c>
      <c r="D20" s="198">
        <v>703020063</v>
      </c>
      <c r="E20" s="198">
        <v>298619805</v>
      </c>
      <c r="F20" s="198">
        <v>187686122</v>
      </c>
      <c r="G20" s="198">
        <v>110933683</v>
      </c>
      <c r="H20" s="28" t="s">
        <v>378</v>
      </c>
      <c r="I20" s="130"/>
    </row>
    <row r="21" spans="1:9" s="39" customFormat="1" ht="22.5" customHeight="1">
      <c r="A21" s="162" t="s">
        <v>383</v>
      </c>
      <c r="B21" s="218">
        <v>3695503139</v>
      </c>
      <c r="C21" s="218">
        <v>2881515002</v>
      </c>
      <c r="D21" s="218">
        <v>813988137</v>
      </c>
      <c r="E21" s="218">
        <v>304275065</v>
      </c>
      <c r="F21" s="218">
        <v>215870997</v>
      </c>
      <c r="G21" s="218">
        <v>88404068</v>
      </c>
      <c r="H21" s="146" t="s">
        <v>383</v>
      </c>
      <c r="I21" s="168"/>
    </row>
    <row r="22" spans="1:14" s="10" customFormat="1" ht="15" customHeight="1">
      <c r="A22" s="8" t="s">
        <v>384</v>
      </c>
      <c r="B22" s="163"/>
      <c r="C22" s="163"/>
      <c r="D22" s="163"/>
      <c r="E22" s="43" t="s">
        <v>385</v>
      </c>
      <c r="F22" s="163"/>
      <c r="G22" s="163"/>
      <c r="I22" s="163"/>
      <c r="J22" s="163"/>
      <c r="K22" s="163"/>
      <c r="L22" s="163"/>
      <c r="N22" s="164"/>
    </row>
    <row r="23" spans="1:19" s="48" customFormat="1" ht="15" customHeight="1">
      <c r="A23" s="46" t="s">
        <v>114</v>
      </c>
      <c r="B23" s="47"/>
      <c r="C23" s="47"/>
      <c r="D23" s="47"/>
      <c r="E23" s="47" t="s">
        <v>115</v>
      </c>
      <c r="F23" s="47"/>
      <c r="H23" s="47"/>
      <c r="I23" s="47"/>
      <c r="J23" s="47"/>
      <c r="K23" s="47"/>
      <c r="M23" s="47"/>
      <c r="N23" s="47"/>
      <c r="O23" s="47"/>
      <c r="P23" s="47"/>
      <c r="Q23" s="47"/>
      <c r="R23" s="47"/>
      <c r="S23" s="47"/>
    </row>
  </sheetData>
  <sheetProtection/>
  <mergeCells count="11">
    <mergeCell ref="A1:H1"/>
    <mergeCell ref="A2:B2"/>
    <mergeCell ref="G2:H2"/>
    <mergeCell ref="B14:D14"/>
    <mergeCell ref="E14:G14"/>
    <mergeCell ref="B3:D3"/>
    <mergeCell ref="E3:G3"/>
    <mergeCell ref="B4:D4"/>
    <mergeCell ref="E4:G4"/>
    <mergeCell ref="B13:D13"/>
    <mergeCell ref="E13:G1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V11"/>
  <sheetViews>
    <sheetView zoomScalePageLayoutView="0" workbookViewId="0" topLeftCell="A1">
      <selection activeCell="J25" sqref="J25"/>
    </sheetView>
  </sheetViews>
  <sheetFormatPr defaultColWidth="8.88671875" defaultRowHeight="13.5"/>
  <cols>
    <col min="1" max="1" width="8.3359375" style="173" customWidth="1"/>
    <col min="2" max="2" width="11.3359375" style="173" customWidth="1"/>
    <col min="3" max="5" width="9.5546875" style="173" customWidth="1"/>
    <col min="6" max="6" width="8.4453125" style="173" customWidth="1"/>
    <col min="7" max="7" width="8.99609375" style="173" customWidth="1"/>
    <col min="8" max="8" width="10.6640625" style="173" bestFit="1" customWidth="1"/>
    <col min="9" max="9" width="10.88671875" style="173" customWidth="1"/>
    <col min="10" max="10" width="9.6640625" style="173" customWidth="1"/>
    <col min="11" max="11" width="9.21484375" style="173" customWidth="1"/>
    <col min="12" max="12" width="9.77734375" style="173" customWidth="1"/>
    <col min="13" max="13" width="9.4453125" style="173" customWidth="1"/>
    <col min="14" max="14" width="10.6640625" style="173" bestFit="1" customWidth="1"/>
    <col min="15" max="15" width="8.3359375" style="173" customWidth="1"/>
    <col min="16" max="16384" width="8.88671875" style="173" customWidth="1"/>
  </cols>
  <sheetData>
    <row r="1" spans="1:15" s="170" customFormat="1" ht="26.25">
      <c r="A1" s="441" t="s">
        <v>41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</row>
    <row r="2" spans="1:15" s="171" customFormat="1" ht="26.25" customHeight="1">
      <c r="A2" s="442" t="s">
        <v>23</v>
      </c>
      <c r="B2" s="442"/>
      <c r="O2" s="172" t="s">
        <v>14</v>
      </c>
    </row>
    <row r="3" spans="1:256" ht="24.75" customHeight="1">
      <c r="A3" s="443" t="s">
        <v>407</v>
      </c>
      <c r="B3" s="439" t="s">
        <v>386</v>
      </c>
      <c r="C3" s="439" t="s">
        <v>387</v>
      </c>
      <c r="D3" s="449" t="s">
        <v>388</v>
      </c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47"/>
      <c r="R3" s="445" t="s">
        <v>389</v>
      </c>
      <c r="S3" s="439" t="s">
        <v>390</v>
      </c>
      <c r="T3" s="445" t="s">
        <v>391</v>
      </c>
      <c r="U3" s="446" t="s">
        <v>392</v>
      </c>
      <c r="V3" s="439" t="s">
        <v>393</v>
      </c>
      <c r="W3" s="434" t="s">
        <v>408</v>
      </c>
      <c r="X3" s="435"/>
      <c r="Y3" s="435"/>
      <c r="Z3" s="435"/>
      <c r="AA3" s="435"/>
      <c r="AB3" s="435"/>
      <c r="AC3" s="435"/>
      <c r="AD3" s="436"/>
      <c r="AE3" s="407" t="s">
        <v>2</v>
      </c>
      <c r="AF3" s="268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4.75" customHeight="1">
      <c r="A4" s="437"/>
      <c r="B4" s="444"/>
      <c r="C4" s="444"/>
      <c r="D4" s="437"/>
      <c r="E4" s="434" t="s">
        <v>394</v>
      </c>
      <c r="F4" s="451"/>
      <c r="G4" s="451"/>
      <c r="H4" s="451"/>
      <c r="I4" s="451"/>
      <c r="J4" s="451"/>
      <c r="K4" s="452"/>
      <c r="L4" s="434" t="s">
        <v>395</v>
      </c>
      <c r="M4" s="456"/>
      <c r="N4" s="456"/>
      <c r="O4" s="456"/>
      <c r="P4" s="456"/>
      <c r="Q4" s="457"/>
      <c r="R4" s="446"/>
      <c r="S4" s="444"/>
      <c r="T4" s="445"/>
      <c r="U4" s="446"/>
      <c r="V4" s="444"/>
      <c r="W4" s="444"/>
      <c r="X4" s="434" t="s">
        <v>409</v>
      </c>
      <c r="Y4" s="435"/>
      <c r="Z4" s="435"/>
      <c r="AA4" s="436"/>
      <c r="AB4" s="434" t="s">
        <v>410</v>
      </c>
      <c r="AC4" s="435"/>
      <c r="AD4" s="436"/>
      <c r="AE4" s="408"/>
      <c r="AF4" s="268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4.75" customHeight="1">
      <c r="A5" s="437"/>
      <c r="B5" s="444"/>
      <c r="C5" s="444"/>
      <c r="D5" s="437"/>
      <c r="E5" s="453"/>
      <c r="F5" s="454"/>
      <c r="G5" s="454"/>
      <c r="H5" s="454"/>
      <c r="I5" s="454"/>
      <c r="J5" s="454"/>
      <c r="K5" s="455"/>
      <c r="L5" s="458"/>
      <c r="M5" s="459"/>
      <c r="N5" s="459"/>
      <c r="O5" s="459"/>
      <c r="P5" s="459"/>
      <c r="Q5" s="460"/>
      <c r="R5" s="447"/>
      <c r="S5" s="444"/>
      <c r="T5" s="448"/>
      <c r="U5" s="447"/>
      <c r="V5" s="444"/>
      <c r="W5" s="444"/>
      <c r="X5" s="461"/>
      <c r="Y5" s="462"/>
      <c r="Z5" s="462"/>
      <c r="AA5" s="463"/>
      <c r="AB5" s="461"/>
      <c r="AC5" s="462"/>
      <c r="AD5" s="463"/>
      <c r="AE5" s="408"/>
      <c r="AF5" s="268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4.75" customHeight="1">
      <c r="A6" s="437"/>
      <c r="B6" s="444"/>
      <c r="C6" s="444"/>
      <c r="D6" s="437"/>
      <c r="E6" s="437"/>
      <c r="F6" s="439" t="s">
        <v>396</v>
      </c>
      <c r="G6" s="439" t="s">
        <v>397</v>
      </c>
      <c r="H6" s="439" t="s">
        <v>398</v>
      </c>
      <c r="I6" s="439" t="s">
        <v>399</v>
      </c>
      <c r="J6" s="439" t="s">
        <v>400</v>
      </c>
      <c r="K6" s="439" t="s">
        <v>401</v>
      </c>
      <c r="L6" s="437"/>
      <c r="M6" s="434" t="s">
        <v>402</v>
      </c>
      <c r="N6" s="436"/>
      <c r="O6" s="439" t="s">
        <v>403</v>
      </c>
      <c r="P6" s="439" t="s">
        <v>404</v>
      </c>
      <c r="Q6" s="439" t="s">
        <v>405</v>
      </c>
      <c r="R6" s="447"/>
      <c r="S6" s="444"/>
      <c r="T6" s="448"/>
      <c r="U6" s="447"/>
      <c r="V6" s="444"/>
      <c r="W6" s="444"/>
      <c r="X6" s="437"/>
      <c r="Y6" s="439" t="s">
        <v>411</v>
      </c>
      <c r="Z6" s="439" t="s">
        <v>412</v>
      </c>
      <c r="AA6" s="439" t="s">
        <v>413</v>
      </c>
      <c r="AB6" s="437"/>
      <c r="AC6" s="464" t="s">
        <v>414</v>
      </c>
      <c r="AD6" s="439" t="s">
        <v>415</v>
      </c>
      <c r="AE6" s="408"/>
      <c r="AF6" s="268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4.75" customHeight="1">
      <c r="A7" s="438"/>
      <c r="B7" s="440"/>
      <c r="C7" s="440"/>
      <c r="D7" s="438"/>
      <c r="E7" s="438"/>
      <c r="F7" s="440"/>
      <c r="G7" s="440"/>
      <c r="H7" s="440"/>
      <c r="I7" s="440"/>
      <c r="J7" s="440"/>
      <c r="K7" s="440"/>
      <c r="L7" s="438"/>
      <c r="M7" s="468"/>
      <c r="N7" s="469"/>
      <c r="O7" s="440"/>
      <c r="P7" s="440"/>
      <c r="Q7" s="440"/>
      <c r="R7" s="447"/>
      <c r="S7" s="440"/>
      <c r="T7" s="448"/>
      <c r="U7" s="447"/>
      <c r="V7" s="440"/>
      <c r="W7" s="440"/>
      <c r="X7" s="438"/>
      <c r="Y7" s="440"/>
      <c r="Z7" s="440"/>
      <c r="AA7" s="440"/>
      <c r="AB7" s="438"/>
      <c r="AC7" s="465"/>
      <c r="AD7" s="440"/>
      <c r="AE7" s="409"/>
      <c r="AF7" s="268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49.5" customHeight="1">
      <c r="A8" s="270" t="s">
        <v>406</v>
      </c>
      <c r="B8" s="274">
        <v>3044440.608</v>
      </c>
      <c r="C8" s="274">
        <v>844175</v>
      </c>
      <c r="D8" s="274">
        <v>131912.61</v>
      </c>
      <c r="E8" s="274">
        <v>89340.721</v>
      </c>
      <c r="F8" s="274">
        <v>70</v>
      </c>
      <c r="G8" s="274">
        <v>26640</v>
      </c>
      <c r="H8" s="274">
        <v>22550</v>
      </c>
      <c r="I8" s="274">
        <v>23605</v>
      </c>
      <c r="J8" s="274">
        <v>1332</v>
      </c>
      <c r="K8" s="274">
        <v>15144</v>
      </c>
      <c r="L8" s="274">
        <v>42571.889</v>
      </c>
      <c r="M8" s="466"/>
      <c r="N8" s="467"/>
      <c r="O8" s="274">
        <v>4061</v>
      </c>
      <c r="P8" s="274">
        <v>37850</v>
      </c>
      <c r="Q8" s="274">
        <v>661</v>
      </c>
      <c r="R8" s="274">
        <v>1027431.301</v>
      </c>
      <c r="S8" s="274"/>
      <c r="T8" s="274"/>
      <c r="U8" s="274">
        <v>763112.174</v>
      </c>
      <c r="V8" s="274"/>
      <c r="W8" s="274">
        <v>277809.523</v>
      </c>
      <c r="X8" s="274">
        <v>207405.45</v>
      </c>
      <c r="Y8" s="274">
        <v>187686</v>
      </c>
      <c r="Z8" s="274">
        <v>18339</v>
      </c>
      <c r="AA8" s="274">
        <v>1380</v>
      </c>
      <c r="AB8" s="274">
        <v>70404.073</v>
      </c>
      <c r="AC8" s="274">
        <v>21404</v>
      </c>
      <c r="AD8" s="275">
        <v>49000</v>
      </c>
      <c r="AE8" s="273" t="s">
        <v>379</v>
      </c>
      <c r="AF8" s="271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2"/>
      <c r="FF8" s="272"/>
      <c r="FG8" s="272"/>
      <c r="FH8" s="272"/>
      <c r="FI8" s="272"/>
      <c r="FJ8" s="272"/>
      <c r="FK8" s="272"/>
      <c r="FL8" s="272"/>
      <c r="FM8" s="272"/>
      <c r="FN8" s="272"/>
      <c r="FO8" s="272"/>
      <c r="FP8" s="272"/>
      <c r="FQ8" s="272"/>
      <c r="FR8" s="272"/>
      <c r="FS8" s="272"/>
      <c r="FT8" s="272"/>
      <c r="FU8" s="272"/>
      <c r="FV8" s="272"/>
      <c r="FW8" s="272"/>
      <c r="FX8" s="272"/>
      <c r="FY8" s="272"/>
      <c r="FZ8" s="272"/>
      <c r="GA8" s="272"/>
      <c r="GB8" s="272"/>
      <c r="GC8" s="272"/>
      <c r="GD8" s="272"/>
      <c r="GE8" s="272"/>
      <c r="GF8" s="272"/>
      <c r="GG8" s="272"/>
      <c r="GH8" s="272"/>
      <c r="GI8" s="272"/>
      <c r="GJ8" s="272"/>
      <c r="GK8" s="272"/>
      <c r="GL8" s="272"/>
      <c r="GM8" s="272"/>
      <c r="GN8" s="272"/>
      <c r="GO8" s="272"/>
      <c r="GP8" s="272"/>
      <c r="GQ8" s="272"/>
      <c r="GR8" s="272"/>
      <c r="GS8" s="272"/>
      <c r="GT8" s="272"/>
      <c r="GU8" s="272"/>
      <c r="GV8" s="272"/>
      <c r="GW8" s="272"/>
      <c r="GX8" s="272"/>
      <c r="GY8" s="272"/>
      <c r="GZ8" s="272"/>
      <c r="HA8" s="272"/>
      <c r="HB8" s="272"/>
      <c r="HC8" s="272"/>
      <c r="HD8" s="272"/>
      <c r="HE8" s="272"/>
      <c r="HF8" s="272"/>
      <c r="HG8" s="272"/>
      <c r="HH8" s="272"/>
      <c r="HI8" s="272"/>
      <c r="HJ8" s="272"/>
      <c r="HK8" s="272"/>
      <c r="HL8" s="272"/>
      <c r="HM8" s="272"/>
      <c r="HN8" s="272"/>
      <c r="HO8" s="272"/>
      <c r="HP8" s="272"/>
      <c r="HQ8" s="272"/>
      <c r="HR8" s="272"/>
      <c r="HS8" s="272"/>
      <c r="HT8" s="272"/>
      <c r="HU8" s="272"/>
      <c r="HV8" s="272"/>
      <c r="HW8" s="272"/>
      <c r="HX8" s="272"/>
      <c r="HY8" s="272"/>
      <c r="HZ8" s="272"/>
      <c r="IA8" s="272"/>
      <c r="IB8" s="272"/>
      <c r="IC8" s="272"/>
      <c r="ID8" s="272"/>
      <c r="IE8" s="272"/>
      <c r="IF8" s="272"/>
      <c r="IG8" s="272"/>
      <c r="IH8" s="272"/>
      <c r="II8" s="272"/>
      <c r="IJ8" s="272"/>
      <c r="IK8" s="272"/>
      <c r="IL8" s="272"/>
      <c r="IM8" s="272"/>
      <c r="IN8" s="272"/>
      <c r="IO8" s="272"/>
      <c r="IP8" s="272"/>
      <c r="IQ8" s="272"/>
      <c r="IR8" s="272"/>
      <c r="IS8" s="272"/>
      <c r="IT8" s="272"/>
      <c r="IU8" s="272"/>
      <c r="IV8" s="272"/>
    </row>
    <row r="9" spans="1:256" ht="13.5">
      <c r="A9" s="8" t="s">
        <v>116</v>
      </c>
      <c r="B9" s="8"/>
      <c r="C9" s="10"/>
      <c r="D9" s="10"/>
      <c r="E9" s="10"/>
      <c r="F9" s="10"/>
      <c r="G9" s="10"/>
      <c r="H9" s="10"/>
      <c r="I9" s="59" t="s">
        <v>117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ht="13.5">
      <c r="A10" s="59" t="s">
        <v>128</v>
      </c>
      <c r="B10" s="10"/>
      <c r="C10" s="10"/>
      <c r="D10" s="10"/>
      <c r="E10" s="10"/>
      <c r="F10" s="10"/>
      <c r="G10" s="10"/>
      <c r="H10" s="10"/>
      <c r="I10" s="10" t="s">
        <v>118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ht="13.5">
      <c r="A11" s="46" t="s">
        <v>129</v>
      </c>
      <c r="B11" s="47"/>
      <c r="C11" s="47"/>
      <c r="D11" s="47"/>
      <c r="E11" s="47"/>
      <c r="F11" s="47"/>
      <c r="G11" s="48"/>
      <c r="H11" s="47"/>
      <c r="I11" s="47" t="s">
        <v>130</v>
      </c>
      <c r="J11" s="47"/>
      <c r="K11" s="47"/>
      <c r="L11" s="48"/>
      <c r="M11" s="47"/>
      <c r="N11" s="47"/>
      <c r="O11" s="47"/>
      <c r="P11" s="47"/>
      <c r="Q11" s="47"/>
      <c r="R11" s="47"/>
      <c r="S11" s="47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</row>
  </sheetData>
  <sheetProtection/>
  <mergeCells count="39">
    <mergeCell ref="AC6:AC7"/>
    <mergeCell ref="AD6:AD7"/>
    <mergeCell ref="M8:N8"/>
    <mergeCell ref="AE3:AE7"/>
    <mergeCell ref="K6:K7"/>
    <mergeCell ref="L6:L7"/>
    <mergeCell ref="M6:N7"/>
    <mergeCell ref="O6:O7"/>
    <mergeCell ref="P6:P7"/>
    <mergeCell ref="L4:Q5"/>
    <mergeCell ref="W4:W7"/>
    <mergeCell ref="X4:AA5"/>
    <mergeCell ref="AB4:AD5"/>
    <mergeCell ref="E6:E7"/>
    <mergeCell ref="F6:F7"/>
    <mergeCell ref="G6:G7"/>
    <mergeCell ref="H6:H7"/>
    <mergeCell ref="I6:I7"/>
    <mergeCell ref="AB6:AB7"/>
    <mergeCell ref="J6:J7"/>
    <mergeCell ref="R3:R7"/>
    <mergeCell ref="S3:S7"/>
    <mergeCell ref="T3:T7"/>
    <mergeCell ref="U3:U7"/>
    <mergeCell ref="V3:V7"/>
    <mergeCell ref="D3:Q3"/>
    <mergeCell ref="D4:D7"/>
    <mergeCell ref="E4:K5"/>
    <mergeCell ref="Q6:Q7"/>
    <mergeCell ref="W3:AD3"/>
    <mergeCell ref="X6:X7"/>
    <mergeCell ref="Y6:Y7"/>
    <mergeCell ref="Z6:Z7"/>
    <mergeCell ref="AA6:AA7"/>
    <mergeCell ref="A1:O1"/>
    <mergeCell ref="A2:B2"/>
    <mergeCell ref="A3:A7"/>
    <mergeCell ref="B3:B7"/>
    <mergeCell ref="C3:C7"/>
  </mergeCells>
  <printOptions/>
  <pageMargins left="0.1968503937007874" right="0.1968503937007874" top="0.4724409448818898" bottom="0.5905511811023623" header="0.31496062992125984" footer="0.5118110236220472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S35"/>
  <sheetViews>
    <sheetView zoomScale="87" zoomScaleNormal="87" zoomScalePageLayoutView="0" workbookViewId="0" topLeftCell="A1">
      <pane xSplit="1" ySplit="2" topLeftCell="B3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D11" sqref="D11"/>
    </sheetView>
  </sheetViews>
  <sheetFormatPr defaultColWidth="8.88671875" defaultRowHeight="13.5"/>
  <cols>
    <col min="1" max="1" width="20.10546875" style="15" customWidth="1"/>
    <col min="2" max="2" width="10.88671875" style="37" bestFit="1" customWidth="1"/>
    <col min="3" max="3" width="9.99609375" style="15" bestFit="1" customWidth="1"/>
    <col min="4" max="4" width="10.4453125" style="15" customWidth="1"/>
    <col min="5" max="5" width="9.77734375" style="15" bestFit="1" customWidth="1"/>
    <col min="6" max="6" width="11.21484375" style="15" customWidth="1"/>
    <col min="7" max="7" width="10.77734375" style="15" customWidth="1"/>
    <col min="8" max="8" width="9.99609375" style="15" customWidth="1"/>
    <col min="9" max="9" width="10.10546875" style="15" customWidth="1"/>
    <col min="10" max="10" width="10.88671875" style="15" customWidth="1"/>
    <col min="11" max="11" width="19.21484375" style="15" customWidth="1"/>
    <col min="12" max="16384" width="8.88671875" style="15" customWidth="1"/>
  </cols>
  <sheetData>
    <row r="1" spans="1:11" ht="37.5" customHeight="1">
      <c r="A1" s="374" t="s">
        <v>42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</row>
    <row r="2" spans="1:11" ht="18" customHeight="1">
      <c r="A2" s="15" t="s">
        <v>34</v>
      </c>
      <c r="B2" s="16"/>
      <c r="C2" s="17"/>
      <c r="D2" s="17"/>
      <c r="E2" s="17"/>
      <c r="F2" s="17"/>
      <c r="G2" s="17"/>
      <c r="H2" s="17"/>
      <c r="I2" s="17"/>
      <c r="J2" s="17"/>
      <c r="K2" s="18" t="s">
        <v>35</v>
      </c>
    </row>
    <row r="3" spans="1:11" ht="18.75" customHeight="1">
      <c r="A3" s="19"/>
      <c r="B3" s="472" t="s">
        <v>195</v>
      </c>
      <c r="C3" s="472"/>
      <c r="D3" s="472"/>
      <c r="E3" s="473"/>
      <c r="F3" s="474" t="s">
        <v>196</v>
      </c>
      <c r="G3" s="472"/>
      <c r="H3" s="472"/>
      <c r="I3" s="473"/>
      <c r="J3" s="176" t="s">
        <v>197</v>
      </c>
      <c r="K3" s="21"/>
    </row>
    <row r="4" spans="1:11" ht="18.75" customHeight="1">
      <c r="A4" s="24" t="s">
        <v>1</v>
      </c>
      <c r="B4" s="417" t="s">
        <v>198</v>
      </c>
      <c r="C4" s="417"/>
      <c r="D4" s="418"/>
      <c r="E4" s="176" t="s">
        <v>199</v>
      </c>
      <c r="F4" s="410" t="s">
        <v>198</v>
      </c>
      <c r="G4" s="417"/>
      <c r="H4" s="418"/>
      <c r="I4" s="176" t="s">
        <v>199</v>
      </c>
      <c r="J4" s="29" t="s">
        <v>200</v>
      </c>
      <c r="K4" s="23" t="s">
        <v>2</v>
      </c>
    </row>
    <row r="5" spans="1:11" ht="11.25" customHeight="1">
      <c r="A5" s="24"/>
      <c r="B5" s="475" t="s">
        <v>201</v>
      </c>
      <c r="C5" s="426"/>
      <c r="D5" s="427"/>
      <c r="E5" s="27"/>
      <c r="F5" s="411" t="s">
        <v>201</v>
      </c>
      <c r="G5" s="426"/>
      <c r="H5" s="427"/>
      <c r="I5" s="27"/>
      <c r="J5" s="29" t="s">
        <v>202</v>
      </c>
      <c r="K5" s="23"/>
    </row>
    <row r="6" spans="1:11" ht="12.75" customHeight="1">
      <c r="A6" s="24" t="s">
        <v>203</v>
      </c>
      <c r="B6" s="470" t="s">
        <v>204</v>
      </c>
      <c r="C6" s="27" t="s">
        <v>205</v>
      </c>
      <c r="D6" s="28" t="s">
        <v>206</v>
      </c>
      <c r="E6" s="27" t="s">
        <v>207</v>
      </c>
      <c r="F6" s="382" t="s">
        <v>204</v>
      </c>
      <c r="G6" s="27" t="s">
        <v>205</v>
      </c>
      <c r="H6" s="28" t="s">
        <v>206</v>
      </c>
      <c r="I6" s="27" t="s">
        <v>207</v>
      </c>
      <c r="J6" s="27" t="s">
        <v>208</v>
      </c>
      <c r="K6" s="23" t="s">
        <v>209</v>
      </c>
    </row>
    <row r="7" spans="1:11" ht="18.75" customHeight="1">
      <c r="A7" s="26"/>
      <c r="B7" s="471"/>
      <c r="C7" s="31" t="s">
        <v>210</v>
      </c>
      <c r="D7" s="32" t="s">
        <v>211</v>
      </c>
      <c r="E7" s="31" t="s">
        <v>212</v>
      </c>
      <c r="F7" s="383"/>
      <c r="G7" s="31" t="s">
        <v>210</v>
      </c>
      <c r="H7" s="32" t="s">
        <v>211</v>
      </c>
      <c r="I7" s="31" t="s">
        <v>212</v>
      </c>
      <c r="J7" s="31" t="s">
        <v>213</v>
      </c>
      <c r="K7" s="34"/>
    </row>
    <row r="8" spans="1:11" ht="19.5" customHeight="1">
      <c r="A8" s="24" t="s">
        <v>138</v>
      </c>
      <c r="B8" s="276">
        <v>2553076</v>
      </c>
      <c r="C8" s="277">
        <v>2553076</v>
      </c>
      <c r="D8" s="277">
        <v>0</v>
      </c>
      <c r="E8" s="277">
        <v>100</v>
      </c>
      <c r="F8" s="277">
        <v>2602838</v>
      </c>
      <c r="G8" s="277">
        <v>2602838</v>
      </c>
      <c r="H8" s="277">
        <v>0</v>
      </c>
      <c r="I8" s="277">
        <v>100</v>
      </c>
      <c r="J8" s="14">
        <v>101.94909983094902</v>
      </c>
      <c r="K8" s="23" t="s">
        <v>138</v>
      </c>
    </row>
    <row r="9" spans="1:11" ht="19.5" customHeight="1">
      <c r="A9" s="24" t="s">
        <v>194</v>
      </c>
      <c r="B9" s="276">
        <v>2698994</v>
      </c>
      <c r="C9" s="277">
        <v>2698994</v>
      </c>
      <c r="D9" s="277">
        <v>0</v>
      </c>
      <c r="E9" s="277">
        <v>100</v>
      </c>
      <c r="F9" s="277">
        <v>2756371</v>
      </c>
      <c r="G9" s="277">
        <v>2756371</v>
      </c>
      <c r="H9" s="277">
        <v>0</v>
      </c>
      <c r="I9" s="277">
        <v>100</v>
      </c>
      <c r="J9" s="14">
        <v>102.12586615605666</v>
      </c>
      <c r="K9" s="23" t="s">
        <v>194</v>
      </c>
    </row>
    <row r="10" spans="1:11" ht="19.5" customHeight="1">
      <c r="A10" s="24" t="s">
        <v>301</v>
      </c>
      <c r="B10" s="276">
        <v>2994076</v>
      </c>
      <c r="C10" s="277">
        <v>2994076</v>
      </c>
      <c r="D10" s="277">
        <v>0</v>
      </c>
      <c r="E10" s="277">
        <v>100</v>
      </c>
      <c r="F10" s="277">
        <v>3091179</v>
      </c>
      <c r="G10" s="277">
        <v>3091179</v>
      </c>
      <c r="H10" s="277">
        <v>0</v>
      </c>
      <c r="I10" s="277">
        <v>100</v>
      </c>
      <c r="J10" s="14">
        <v>103.24317084803458</v>
      </c>
      <c r="K10" s="23" t="s">
        <v>301</v>
      </c>
    </row>
    <row r="11" spans="1:11" ht="19.5" customHeight="1">
      <c r="A11" s="24" t="s">
        <v>378</v>
      </c>
      <c r="B11" s="276">
        <v>3425179</v>
      </c>
      <c r="C11" s="277">
        <v>3425179</v>
      </c>
      <c r="D11" s="277">
        <v>0</v>
      </c>
      <c r="E11" s="277">
        <v>100</v>
      </c>
      <c r="F11" s="277">
        <v>3507616</v>
      </c>
      <c r="G11" s="277">
        <v>3507616</v>
      </c>
      <c r="H11" s="277">
        <v>0</v>
      </c>
      <c r="I11" s="277">
        <v>100</v>
      </c>
      <c r="J11" s="14">
        <v>102.4</v>
      </c>
      <c r="K11" s="23" t="s">
        <v>378</v>
      </c>
    </row>
    <row r="12" spans="1:11" s="39" customFormat="1" ht="19.5" customHeight="1">
      <c r="A12" s="221" t="s">
        <v>379</v>
      </c>
      <c r="B12" s="278">
        <f>SUM(C12:D12)</f>
        <v>3422142</v>
      </c>
      <c r="C12" s="279">
        <f>SUM(C13,C14,C29,C32)</f>
        <v>3422142</v>
      </c>
      <c r="D12" s="277"/>
      <c r="E12" s="277">
        <v>100</v>
      </c>
      <c r="F12" s="279">
        <v>3517520</v>
      </c>
      <c r="G12" s="279">
        <f>SUM(G13,G14,G29,G32)</f>
        <v>3517520</v>
      </c>
      <c r="H12" s="277"/>
      <c r="I12" s="277">
        <v>100</v>
      </c>
      <c r="J12" s="222">
        <v>102.79</v>
      </c>
      <c r="K12" s="38" t="s">
        <v>379</v>
      </c>
    </row>
    <row r="13" spans="1:11" s="39" customFormat="1" ht="19.5" customHeight="1">
      <c r="A13" s="35" t="s">
        <v>416</v>
      </c>
      <c r="B13" s="276">
        <f>SUM(C13:D13)</f>
        <v>844175</v>
      </c>
      <c r="C13" s="277">
        <v>844175</v>
      </c>
      <c r="D13" s="277"/>
      <c r="E13" s="277">
        <f>SUM(C13/B13)*100</f>
        <v>100</v>
      </c>
      <c r="F13" s="277">
        <f>SUM(G13:H13)</f>
        <v>909470</v>
      </c>
      <c r="G13" s="277">
        <v>909470</v>
      </c>
      <c r="H13" s="277"/>
      <c r="I13" s="277">
        <f>SUM(G13/F13)*100</f>
        <v>100</v>
      </c>
      <c r="J13" s="14">
        <f aca="true" t="shared" si="0" ref="J13:J20">SUM(F13/B13)*100</f>
        <v>107.73477063405099</v>
      </c>
      <c r="K13" s="23" t="s">
        <v>214</v>
      </c>
    </row>
    <row r="14" spans="1:11" s="39" customFormat="1" ht="19.5" customHeight="1">
      <c r="A14" s="35" t="s">
        <v>417</v>
      </c>
      <c r="B14" s="276">
        <f aca="true" t="shared" si="1" ref="B14:B32">SUM(C14:D14)</f>
        <v>738424</v>
      </c>
      <c r="C14" s="277">
        <f>SUM(C15:C28)</f>
        <v>738424</v>
      </c>
      <c r="D14" s="277">
        <f>SUM(D15:D28)</f>
        <v>0</v>
      </c>
      <c r="E14" s="277">
        <f aca="true" t="shared" si="2" ref="E14:E32">SUM(C14/B14)*100</f>
        <v>100</v>
      </c>
      <c r="F14" s="277">
        <f aca="true" t="shared" si="3" ref="F14:F32">SUM(G14:H14)</f>
        <v>766614</v>
      </c>
      <c r="G14" s="277">
        <f>SUM(G15:G28)</f>
        <v>766614</v>
      </c>
      <c r="H14" s="277"/>
      <c r="I14" s="277">
        <f aca="true" t="shared" si="4" ref="I14:I32">SUM(G14/F14)*100</f>
        <v>100</v>
      </c>
      <c r="J14" s="14">
        <f t="shared" si="0"/>
        <v>103.81758989415295</v>
      </c>
      <c r="K14" s="23" t="s">
        <v>215</v>
      </c>
    </row>
    <row r="15" spans="1:11" ht="19.5" customHeight="1">
      <c r="A15" s="35" t="s">
        <v>337</v>
      </c>
      <c r="B15" s="276">
        <f t="shared" si="1"/>
        <v>70</v>
      </c>
      <c r="C15" s="277">
        <v>70</v>
      </c>
      <c r="D15" s="277"/>
      <c r="E15" s="277">
        <f t="shared" si="2"/>
        <v>100</v>
      </c>
      <c r="F15" s="277">
        <f t="shared" si="3"/>
        <v>79</v>
      </c>
      <c r="G15" s="277">
        <v>79</v>
      </c>
      <c r="H15" s="277"/>
      <c r="I15" s="277">
        <f t="shared" si="4"/>
        <v>100</v>
      </c>
      <c r="J15" s="14">
        <f t="shared" si="0"/>
        <v>112.85714285714286</v>
      </c>
      <c r="K15" s="23" t="s">
        <v>216</v>
      </c>
    </row>
    <row r="16" spans="1:11" ht="19.5" customHeight="1">
      <c r="A16" s="35" t="s">
        <v>338</v>
      </c>
      <c r="B16" s="276">
        <f t="shared" si="1"/>
        <v>26640</v>
      </c>
      <c r="C16" s="277">
        <v>26640</v>
      </c>
      <c r="D16" s="277"/>
      <c r="E16" s="277">
        <f t="shared" si="2"/>
        <v>100</v>
      </c>
      <c r="F16" s="277">
        <f t="shared" si="3"/>
        <v>29039</v>
      </c>
      <c r="G16" s="277">
        <v>29039</v>
      </c>
      <c r="H16" s="277"/>
      <c r="I16" s="277">
        <f t="shared" si="4"/>
        <v>100</v>
      </c>
      <c r="J16" s="14">
        <f t="shared" si="0"/>
        <v>109.00525525525526</v>
      </c>
      <c r="K16" s="23" t="s">
        <v>217</v>
      </c>
    </row>
    <row r="17" spans="1:11" ht="19.5" customHeight="1">
      <c r="A17" s="35" t="s">
        <v>339</v>
      </c>
      <c r="B17" s="276">
        <f t="shared" si="1"/>
        <v>22550</v>
      </c>
      <c r="C17" s="277">
        <v>22550</v>
      </c>
      <c r="D17" s="277"/>
      <c r="E17" s="277">
        <f t="shared" si="2"/>
        <v>100</v>
      </c>
      <c r="F17" s="277">
        <f t="shared" si="3"/>
        <v>27484</v>
      </c>
      <c r="G17" s="277">
        <v>27484</v>
      </c>
      <c r="H17" s="277"/>
      <c r="I17" s="277">
        <f t="shared" si="4"/>
        <v>100</v>
      </c>
      <c r="J17" s="14">
        <f t="shared" si="0"/>
        <v>121.88026607538802</v>
      </c>
      <c r="K17" s="23" t="s">
        <v>218</v>
      </c>
    </row>
    <row r="18" spans="1:11" ht="19.5" customHeight="1">
      <c r="A18" s="35" t="s">
        <v>340</v>
      </c>
      <c r="B18" s="276">
        <f t="shared" si="1"/>
        <v>23605</v>
      </c>
      <c r="C18" s="277">
        <v>23605</v>
      </c>
      <c r="D18" s="277"/>
      <c r="E18" s="277">
        <f t="shared" si="2"/>
        <v>100</v>
      </c>
      <c r="F18" s="277">
        <f t="shared" si="3"/>
        <v>23416</v>
      </c>
      <c r="G18" s="277">
        <v>23416</v>
      </c>
      <c r="H18" s="277"/>
      <c r="I18" s="277">
        <f t="shared" si="4"/>
        <v>100</v>
      </c>
      <c r="J18" s="14">
        <f t="shared" si="0"/>
        <v>99.19932217750477</v>
      </c>
      <c r="K18" s="23" t="s">
        <v>219</v>
      </c>
    </row>
    <row r="19" spans="1:11" ht="19.5" customHeight="1">
      <c r="A19" s="35" t="s">
        <v>341</v>
      </c>
      <c r="B19" s="276">
        <f t="shared" si="1"/>
        <v>1332</v>
      </c>
      <c r="C19" s="277">
        <v>1332</v>
      </c>
      <c r="D19" s="277"/>
      <c r="E19" s="277">
        <f t="shared" si="2"/>
        <v>100</v>
      </c>
      <c r="F19" s="277">
        <f t="shared" si="3"/>
        <v>1386</v>
      </c>
      <c r="G19" s="277">
        <v>1386</v>
      </c>
      <c r="H19" s="277"/>
      <c r="I19" s="277">
        <f t="shared" si="4"/>
        <v>100</v>
      </c>
      <c r="J19" s="14">
        <f t="shared" si="0"/>
        <v>104.05405405405406</v>
      </c>
      <c r="K19" s="23" t="s">
        <v>220</v>
      </c>
    </row>
    <row r="20" spans="1:11" ht="19.5" customHeight="1">
      <c r="A20" s="35" t="s">
        <v>342</v>
      </c>
      <c r="B20" s="276">
        <f t="shared" si="1"/>
        <v>15144</v>
      </c>
      <c r="C20" s="277">
        <v>15144</v>
      </c>
      <c r="D20" s="277"/>
      <c r="E20" s="277">
        <f t="shared" si="2"/>
        <v>100</v>
      </c>
      <c r="F20" s="277">
        <f t="shared" si="3"/>
        <v>15752</v>
      </c>
      <c r="G20" s="277">
        <v>15752</v>
      </c>
      <c r="H20" s="277"/>
      <c r="I20" s="277">
        <f t="shared" si="4"/>
        <v>100</v>
      </c>
      <c r="J20" s="14">
        <f t="shared" si="0"/>
        <v>104.01479133650291</v>
      </c>
      <c r="K20" s="23" t="s">
        <v>343</v>
      </c>
    </row>
    <row r="21" spans="1:11" ht="19.5" customHeight="1">
      <c r="A21" s="35" t="s">
        <v>344</v>
      </c>
      <c r="B21" s="276">
        <f t="shared" si="1"/>
        <v>0</v>
      </c>
      <c r="C21" s="277"/>
      <c r="D21" s="277"/>
      <c r="E21" s="277"/>
      <c r="F21" s="277">
        <f t="shared" si="3"/>
        <v>0</v>
      </c>
      <c r="G21" s="277"/>
      <c r="H21" s="277"/>
      <c r="I21" s="277"/>
      <c r="J21" s="14"/>
      <c r="K21" s="280" t="s">
        <v>345</v>
      </c>
    </row>
    <row r="22" spans="1:11" ht="19.5" customHeight="1">
      <c r="A22" s="35" t="s">
        <v>346</v>
      </c>
      <c r="B22" s="276">
        <f t="shared" si="1"/>
        <v>187686</v>
      </c>
      <c r="C22" s="277">
        <v>187686</v>
      </c>
      <c r="D22" s="277"/>
      <c r="E22" s="277">
        <f t="shared" si="2"/>
        <v>100</v>
      </c>
      <c r="F22" s="277">
        <f t="shared" si="3"/>
        <v>187686</v>
      </c>
      <c r="G22" s="277">
        <v>187686</v>
      </c>
      <c r="H22" s="277"/>
      <c r="I22" s="277">
        <f t="shared" si="4"/>
        <v>100</v>
      </c>
      <c r="J22" s="14">
        <f aca="true" t="shared" si="5" ref="J22:J32">SUM(F22/B22)*100</f>
        <v>100</v>
      </c>
      <c r="K22" s="23" t="s">
        <v>347</v>
      </c>
    </row>
    <row r="23" spans="1:11" ht="19.5" customHeight="1">
      <c r="A23" s="35" t="s">
        <v>348</v>
      </c>
      <c r="B23" s="276">
        <f t="shared" si="1"/>
        <v>396041</v>
      </c>
      <c r="C23" s="277">
        <v>396041</v>
      </c>
      <c r="D23" s="277"/>
      <c r="E23" s="277">
        <f t="shared" si="2"/>
        <v>100</v>
      </c>
      <c r="F23" s="277">
        <f t="shared" si="3"/>
        <v>394178</v>
      </c>
      <c r="G23" s="277">
        <v>394178</v>
      </c>
      <c r="H23" s="277"/>
      <c r="I23" s="277">
        <f t="shared" si="4"/>
        <v>100</v>
      </c>
      <c r="J23" s="14">
        <f t="shared" si="5"/>
        <v>99.52959415818059</v>
      </c>
      <c r="K23" s="280" t="s">
        <v>349</v>
      </c>
    </row>
    <row r="24" spans="1:11" ht="19.5" customHeight="1">
      <c r="A24" s="35" t="s">
        <v>350</v>
      </c>
      <c r="B24" s="276">
        <f t="shared" si="1"/>
        <v>21404</v>
      </c>
      <c r="C24" s="277">
        <v>21404</v>
      </c>
      <c r="D24" s="277"/>
      <c r="E24" s="277">
        <f t="shared" si="2"/>
        <v>100</v>
      </c>
      <c r="F24" s="277">
        <f t="shared" si="3"/>
        <v>21207</v>
      </c>
      <c r="G24" s="277">
        <v>21207</v>
      </c>
      <c r="H24" s="277"/>
      <c r="I24" s="277">
        <f t="shared" si="4"/>
        <v>100</v>
      </c>
      <c r="J24" s="14">
        <f t="shared" si="5"/>
        <v>99.0796112876098</v>
      </c>
      <c r="K24" s="280" t="s">
        <v>351</v>
      </c>
    </row>
    <row r="25" spans="1:11" ht="19.5" customHeight="1">
      <c r="A25" s="35" t="s">
        <v>352</v>
      </c>
      <c r="B25" s="276">
        <f t="shared" si="1"/>
        <v>1380</v>
      </c>
      <c r="C25" s="277">
        <v>1380</v>
      </c>
      <c r="D25" s="277"/>
      <c r="E25" s="277">
        <f t="shared" si="2"/>
        <v>100</v>
      </c>
      <c r="F25" s="277">
        <f t="shared" si="3"/>
        <v>1747</v>
      </c>
      <c r="G25" s="277">
        <v>1747</v>
      </c>
      <c r="H25" s="277"/>
      <c r="I25" s="277">
        <f t="shared" si="4"/>
        <v>100</v>
      </c>
      <c r="J25" s="14">
        <f t="shared" si="5"/>
        <v>126.59420289855072</v>
      </c>
      <c r="K25" s="23" t="s">
        <v>353</v>
      </c>
    </row>
    <row r="26" spans="1:11" ht="19.5" customHeight="1">
      <c r="A26" s="35" t="s">
        <v>354</v>
      </c>
      <c r="B26" s="276">
        <f t="shared" si="1"/>
        <v>4061</v>
      </c>
      <c r="C26" s="277">
        <v>4061</v>
      </c>
      <c r="D26" s="277"/>
      <c r="E26" s="277">
        <f t="shared" si="2"/>
        <v>100</v>
      </c>
      <c r="F26" s="277">
        <f t="shared" si="3"/>
        <v>8224</v>
      </c>
      <c r="G26" s="277">
        <v>8224</v>
      </c>
      <c r="H26" s="277"/>
      <c r="I26" s="277">
        <f t="shared" si="4"/>
        <v>100</v>
      </c>
      <c r="J26" s="14">
        <f t="shared" si="5"/>
        <v>202.51169662644668</v>
      </c>
      <c r="K26" s="23" t="s">
        <v>355</v>
      </c>
    </row>
    <row r="27" spans="1:11" ht="19.5" customHeight="1">
      <c r="A27" s="35" t="s">
        <v>356</v>
      </c>
      <c r="B27" s="276">
        <f t="shared" si="1"/>
        <v>37850</v>
      </c>
      <c r="C27" s="277">
        <v>37850</v>
      </c>
      <c r="D27" s="277"/>
      <c r="E27" s="277">
        <f t="shared" si="2"/>
        <v>100</v>
      </c>
      <c r="F27" s="277">
        <f t="shared" si="3"/>
        <v>53837</v>
      </c>
      <c r="G27" s="277">
        <v>53837</v>
      </c>
      <c r="H27" s="277"/>
      <c r="I27" s="277">
        <f t="shared" si="4"/>
        <v>100</v>
      </c>
      <c r="J27" s="14">
        <f t="shared" si="5"/>
        <v>142.23778071334215</v>
      </c>
      <c r="K27" s="23" t="s">
        <v>357</v>
      </c>
    </row>
    <row r="28" spans="1:11" ht="19.5" customHeight="1">
      <c r="A28" s="35" t="s">
        <v>358</v>
      </c>
      <c r="B28" s="276">
        <f t="shared" si="1"/>
        <v>661</v>
      </c>
      <c r="C28" s="277">
        <v>661</v>
      </c>
      <c r="D28" s="277"/>
      <c r="E28" s="277">
        <f t="shared" si="2"/>
        <v>100</v>
      </c>
      <c r="F28" s="277">
        <f t="shared" si="3"/>
        <v>2579</v>
      </c>
      <c r="G28" s="277">
        <v>2579</v>
      </c>
      <c r="H28" s="277"/>
      <c r="I28" s="277">
        <f t="shared" si="4"/>
        <v>100</v>
      </c>
      <c r="J28" s="14">
        <f t="shared" si="5"/>
        <v>390.1664145234493</v>
      </c>
      <c r="K28" s="280" t="s">
        <v>359</v>
      </c>
    </row>
    <row r="29" spans="1:11" s="39" customFormat="1" ht="19.5" customHeight="1">
      <c r="A29" s="35" t="s">
        <v>418</v>
      </c>
      <c r="B29" s="276">
        <f t="shared" si="1"/>
        <v>1790543</v>
      </c>
      <c r="C29" s="281">
        <f>SUM(C30:C31)</f>
        <v>1790543</v>
      </c>
      <c r="D29" s="281">
        <f>SUM(D30:D32)</f>
        <v>0</v>
      </c>
      <c r="E29" s="277">
        <f t="shared" si="2"/>
        <v>100</v>
      </c>
      <c r="F29" s="277">
        <f t="shared" si="3"/>
        <v>1792436</v>
      </c>
      <c r="G29" s="281">
        <f>SUM(G30:G31)</f>
        <v>1792436</v>
      </c>
      <c r="H29" s="277"/>
      <c r="I29" s="277">
        <f t="shared" si="4"/>
        <v>100</v>
      </c>
      <c r="J29" s="14">
        <f t="shared" si="5"/>
        <v>100.10572211893263</v>
      </c>
      <c r="K29" s="23" t="s">
        <v>360</v>
      </c>
    </row>
    <row r="30" spans="1:11" s="39" customFormat="1" ht="19.5" customHeight="1">
      <c r="A30" s="35" t="s">
        <v>419</v>
      </c>
      <c r="B30" s="276">
        <f t="shared" si="1"/>
        <v>1027431</v>
      </c>
      <c r="C30" s="277">
        <v>1027431</v>
      </c>
      <c r="D30" s="277"/>
      <c r="E30" s="277">
        <f t="shared" si="2"/>
        <v>100</v>
      </c>
      <c r="F30" s="277">
        <f t="shared" si="3"/>
        <v>1030627</v>
      </c>
      <c r="G30" s="277">
        <v>1030627</v>
      </c>
      <c r="H30" s="277"/>
      <c r="I30" s="277">
        <f t="shared" si="4"/>
        <v>100</v>
      </c>
      <c r="J30" s="14">
        <f t="shared" si="5"/>
        <v>100.31106711788918</v>
      </c>
      <c r="K30" s="280" t="s">
        <v>361</v>
      </c>
    </row>
    <row r="31" spans="1:11" s="39" customFormat="1" ht="19.5" customHeight="1">
      <c r="A31" s="35" t="s">
        <v>420</v>
      </c>
      <c r="B31" s="276">
        <f t="shared" si="1"/>
        <v>763112</v>
      </c>
      <c r="C31" s="277">
        <v>763112</v>
      </c>
      <c r="D31" s="277"/>
      <c r="E31" s="277">
        <f t="shared" si="2"/>
        <v>100</v>
      </c>
      <c r="F31" s="277">
        <f t="shared" si="3"/>
        <v>761809</v>
      </c>
      <c r="G31" s="277">
        <v>761809</v>
      </c>
      <c r="H31" s="277"/>
      <c r="I31" s="277">
        <f t="shared" si="4"/>
        <v>100</v>
      </c>
      <c r="J31" s="14">
        <f t="shared" si="5"/>
        <v>99.82925180052207</v>
      </c>
      <c r="K31" s="280" t="s">
        <v>362</v>
      </c>
    </row>
    <row r="32" spans="1:11" s="39" customFormat="1" ht="19.5" customHeight="1">
      <c r="A32" s="284" t="s">
        <v>421</v>
      </c>
      <c r="B32" s="285">
        <f t="shared" si="1"/>
        <v>49000</v>
      </c>
      <c r="C32" s="282">
        <v>49000</v>
      </c>
      <c r="D32" s="282"/>
      <c r="E32" s="282">
        <f t="shared" si="2"/>
        <v>100</v>
      </c>
      <c r="F32" s="282">
        <f t="shared" si="3"/>
        <v>49000</v>
      </c>
      <c r="G32" s="282">
        <v>49000</v>
      </c>
      <c r="H32" s="282"/>
      <c r="I32" s="282">
        <f t="shared" si="4"/>
        <v>100</v>
      </c>
      <c r="J32" s="223">
        <f t="shared" si="5"/>
        <v>100</v>
      </c>
      <c r="K32" s="283" t="s">
        <v>363</v>
      </c>
    </row>
    <row r="33" spans="1:11" s="10" customFormat="1" ht="15" customHeight="1">
      <c r="A33" s="6" t="s">
        <v>112</v>
      </c>
      <c r="B33" s="6"/>
      <c r="C33" s="41"/>
      <c r="D33" s="41"/>
      <c r="E33" s="41"/>
      <c r="F33" s="41"/>
      <c r="G33" s="6"/>
      <c r="H33" s="11"/>
      <c r="I33" s="11"/>
      <c r="J33" s="11"/>
      <c r="K33" s="42" t="s">
        <v>111</v>
      </c>
    </row>
    <row r="34" spans="1:11" s="10" customFormat="1" ht="15" customHeight="1">
      <c r="A34" s="43" t="s">
        <v>113</v>
      </c>
      <c r="B34" s="8"/>
      <c r="C34" s="44"/>
      <c r="D34" s="44"/>
      <c r="E34" s="44"/>
      <c r="F34" s="44"/>
      <c r="G34" s="44"/>
      <c r="H34" s="47" t="s">
        <v>288</v>
      </c>
      <c r="J34" s="44"/>
      <c r="K34" s="45"/>
    </row>
    <row r="35" spans="1:19" s="48" customFormat="1" ht="15" customHeight="1">
      <c r="A35" s="46" t="s">
        <v>129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M35" s="47"/>
      <c r="N35" s="47"/>
      <c r="O35" s="47"/>
      <c r="P35" s="47"/>
      <c r="Q35" s="47"/>
      <c r="R35" s="47"/>
      <c r="S35" s="47"/>
    </row>
  </sheetData>
  <sheetProtection/>
  <mergeCells count="9">
    <mergeCell ref="A1:K1"/>
    <mergeCell ref="B6:B7"/>
    <mergeCell ref="F6:F7"/>
    <mergeCell ref="B3:E3"/>
    <mergeCell ref="F3:I3"/>
    <mergeCell ref="B4:D4"/>
    <mergeCell ref="F4:H4"/>
    <mergeCell ref="B5:D5"/>
    <mergeCell ref="F5:H5"/>
  </mergeCells>
  <printOptions horizontalCentered="1" verticalCentered="1"/>
  <pageMargins left="0.35433070866141736" right="0.35433070866141736" top="0.3937007874015748" bottom="0.21" header="0.5118110236220472" footer="0.29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V20"/>
  <sheetViews>
    <sheetView zoomScalePageLayoutView="0" workbookViewId="0" topLeftCell="A1">
      <selection activeCell="L7" sqref="L7"/>
    </sheetView>
  </sheetViews>
  <sheetFormatPr defaultColWidth="8.88671875" defaultRowHeight="13.5"/>
  <cols>
    <col min="1" max="1" width="8.4453125" style="173" customWidth="1"/>
    <col min="2" max="2" width="16.10546875" style="173" customWidth="1"/>
    <col min="3" max="3" width="16.5546875" style="173" customWidth="1"/>
    <col min="4" max="4" width="13.6640625" style="173" customWidth="1"/>
    <col min="5" max="5" width="13.10546875" style="173" customWidth="1"/>
    <col min="6" max="6" width="9.99609375" style="173" customWidth="1"/>
    <col min="7" max="7" width="10.3359375" style="173" customWidth="1"/>
    <col min="8" max="8" width="10.88671875" style="173" customWidth="1"/>
    <col min="9" max="9" width="8.10546875" style="173" bestFit="1" customWidth="1"/>
    <col min="10" max="10" width="6.99609375" style="173" customWidth="1"/>
    <col min="11" max="16384" width="8.88671875" style="173" customWidth="1"/>
  </cols>
  <sheetData>
    <row r="1" spans="1:10" s="177" customFormat="1" ht="56.25" customHeight="1">
      <c r="A1" s="478" t="s">
        <v>43</v>
      </c>
      <c r="B1" s="478"/>
      <c r="C1" s="478"/>
      <c r="D1" s="478"/>
      <c r="E1" s="478"/>
      <c r="F1" s="478"/>
      <c r="G1" s="478"/>
      <c r="H1" s="478"/>
      <c r="I1" s="478"/>
      <c r="J1" s="478"/>
    </row>
    <row r="2" spans="1:10" s="171" customFormat="1" ht="24" customHeight="1">
      <c r="A2" s="15" t="s">
        <v>44</v>
      </c>
      <c r="B2" s="177"/>
      <c r="C2" s="177"/>
      <c r="D2" s="177"/>
      <c r="E2" s="177"/>
      <c r="F2" s="177"/>
      <c r="G2" s="177"/>
      <c r="H2" s="177"/>
      <c r="I2" s="177"/>
      <c r="J2" s="178" t="s">
        <v>45</v>
      </c>
    </row>
    <row r="3" spans="1:256" ht="26.25" customHeight="1">
      <c r="A3" s="476" t="s">
        <v>221</v>
      </c>
      <c r="B3" s="179" t="s">
        <v>222</v>
      </c>
      <c r="C3" s="179" t="s">
        <v>223</v>
      </c>
      <c r="D3" s="179" t="s">
        <v>224</v>
      </c>
      <c r="E3" s="179" t="s">
        <v>225</v>
      </c>
      <c r="F3" s="179" t="s">
        <v>226</v>
      </c>
      <c r="G3" s="179" t="s">
        <v>227</v>
      </c>
      <c r="H3" s="179" t="s">
        <v>228</v>
      </c>
      <c r="I3" s="179" t="s">
        <v>229</v>
      </c>
      <c r="J3" s="479" t="s">
        <v>2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ht="26.25" customHeight="1">
      <c r="A4" s="477"/>
      <c r="B4" s="180" t="s">
        <v>12</v>
      </c>
      <c r="C4" s="180" t="s">
        <v>230</v>
      </c>
      <c r="D4" s="180" t="s">
        <v>231</v>
      </c>
      <c r="E4" s="180" t="s">
        <v>232</v>
      </c>
      <c r="F4" s="180" t="s">
        <v>233</v>
      </c>
      <c r="G4" s="180" t="s">
        <v>234</v>
      </c>
      <c r="H4" s="180" t="s">
        <v>235</v>
      </c>
      <c r="I4" s="180" t="s">
        <v>236</v>
      </c>
      <c r="J4" s="480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ht="26.25" customHeight="1">
      <c r="A5" s="24" t="s">
        <v>138</v>
      </c>
      <c r="B5" s="286">
        <v>2322091</v>
      </c>
      <c r="C5" s="286">
        <v>250536</v>
      </c>
      <c r="D5" s="286">
        <v>127367</v>
      </c>
      <c r="E5" s="286">
        <v>26174</v>
      </c>
      <c r="F5" s="286">
        <v>160417</v>
      </c>
      <c r="G5" s="286">
        <v>114636</v>
      </c>
      <c r="H5" s="286">
        <v>322859</v>
      </c>
      <c r="I5" s="287">
        <v>35097</v>
      </c>
      <c r="J5" s="23" t="s">
        <v>138</v>
      </c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  <c r="IR5" s="68"/>
      <c r="IS5" s="68"/>
      <c r="IT5" s="68"/>
      <c r="IU5" s="68"/>
      <c r="IV5" s="68"/>
    </row>
    <row r="6" spans="1:256" ht="26.25" customHeight="1">
      <c r="A6" s="24" t="s">
        <v>194</v>
      </c>
      <c r="B6" s="286">
        <v>2474522</v>
      </c>
      <c r="C6" s="286">
        <v>275255</v>
      </c>
      <c r="D6" s="286">
        <v>128668</v>
      </c>
      <c r="E6" s="286">
        <v>31645</v>
      </c>
      <c r="F6" s="286">
        <v>152666</v>
      </c>
      <c r="G6" s="286">
        <v>142975</v>
      </c>
      <c r="H6" s="286">
        <v>307044</v>
      </c>
      <c r="I6" s="287">
        <v>37003</v>
      </c>
      <c r="J6" s="23" t="s">
        <v>194</v>
      </c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8"/>
      <c r="IV6" s="68"/>
    </row>
    <row r="7" spans="1:256" ht="26.25" customHeight="1">
      <c r="A7" s="24" t="s">
        <v>301</v>
      </c>
      <c r="B7" s="286">
        <v>2728163</v>
      </c>
      <c r="C7" s="286">
        <v>331374</v>
      </c>
      <c r="D7" s="286">
        <v>110541</v>
      </c>
      <c r="E7" s="286">
        <v>45127</v>
      </c>
      <c r="F7" s="286">
        <v>212812</v>
      </c>
      <c r="G7" s="286">
        <v>156383</v>
      </c>
      <c r="H7" s="286">
        <v>318411</v>
      </c>
      <c r="I7" s="287">
        <v>38449</v>
      </c>
      <c r="J7" s="23" t="s">
        <v>301</v>
      </c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8"/>
      <c r="IV7" s="68"/>
    </row>
    <row r="8" spans="1:256" ht="26.25" customHeight="1">
      <c r="A8" s="24" t="s">
        <v>378</v>
      </c>
      <c r="B8" s="286">
        <v>3080658</v>
      </c>
      <c r="C8" s="286">
        <v>561852</v>
      </c>
      <c r="D8" s="286">
        <v>109163</v>
      </c>
      <c r="E8" s="286">
        <v>51761</v>
      </c>
      <c r="F8" s="286">
        <v>225887</v>
      </c>
      <c r="G8" s="286">
        <v>143285</v>
      </c>
      <c r="H8" s="286">
        <v>411367</v>
      </c>
      <c r="I8" s="287">
        <v>41044</v>
      </c>
      <c r="J8" s="23" t="s">
        <v>378</v>
      </c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  <c r="IV8" s="68"/>
    </row>
    <row r="9" spans="1:256" ht="26.25" customHeight="1">
      <c r="A9" s="162" t="s">
        <v>379</v>
      </c>
      <c r="B9" s="288">
        <v>3044441</v>
      </c>
      <c r="C9" s="288">
        <v>433407</v>
      </c>
      <c r="D9" s="288">
        <v>109857</v>
      </c>
      <c r="E9" s="288">
        <v>71694</v>
      </c>
      <c r="F9" s="288">
        <v>236147</v>
      </c>
      <c r="G9" s="288">
        <v>176629</v>
      </c>
      <c r="H9" s="288">
        <v>454543</v>
      </c>
      <c r="I9" s="289">
        <v>59272</v>
      </c>
      <c r="J9" s="213" t="s">
        <v>379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ht="26.25" customHeight="1">
      <c r="A10" s="38"/>
      <c r="B10" s="181"/>
      <c r="C10" s="181"/>
      <c r="D10" s="181"/>
      <c r="E10" s="181"/>
      <c r="F10" s="181"/>
      <c r="G10" s="181"/>
      <c r="H10" s="181"/>
      <c r="I10" s="181"/>
      <c r="J10" s="38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ht="26.25" customHeight="1">
      <c r="A11" s="476" t="s">
        <v>221</v>
      </c>
      <c r="B11" s="179" t="s">
        <v>237</v>
      </c>
      <c r="C11" s="179" t="s">
        <v>238</v>
      </c>
      <c r="D11" s="179" t="s">
        <v>239</v>
      </c>
      <c r="E11" s="179" t="s">
        <v>240</v>
      </c>
      <c r="F11" s="179" t="s">
        <v>241</v>
      </c>
      <c r="G11" s="179" t="s">
        <v>242</v>
      </c>
      <c r="H11" s="179" t="s">
        <v>243</v>
      </c>
      <c r="I11" s="182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ht="26.25" customHeight="1">
      <c r="A12" s="477"/>
      <c r="B12" s="180" t="s">
        <v>244</v>
      </c>
      <c r="C12" s="180" t="s">
        <v>245</v>
      </c>
      <c r="D12" s="180" t="s">
        <v>246</v>
      </c>
      <c r="E12" s="180" t="s">
        <v>247</v>
      </c>
      <c r="F12" s="180" t="s">
        <v>248</v>
      </c>
      <c r="G12" s="180" t="s">
        <v>249</v>
      </c>
      <c r="H12" s="180" t="s">
        <v>250</v>
      </c>
      <c r="I12" s="183" t="s">
        <v>2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ht="26.25" customHeight="1">
      <c r="A13" s="24" t="s">
        <v>138</v>
      </c>
      <c r="B13" s="286">
        <v>357355</v>
      </c>
      <c r="C13" s="286">
        <v>82890</v>
      </c>
      <c r="D13" s="286">
        <v>376269</v>
      </c>
      <c r="E13" s="286">
        <v>85589</v>
      </c>
      <c r="F13" s="286">
        <v>372</v>
      </c>
      <c r="G13" s="286">
        <v>22216</v>
      </c>
      <c r="H13" s="287">
        <v>360314</v>
      </c>
      <c r="I13" s="23" t="s">
        <v>138</v>
      </c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8"/>
      <c r="IV13" s="68"/>
    </row>
    <row r="14" spans="1:256" ht="26.25" customHeight="1">
      <c r="A14" s="24" t="s">
        <v>194</v>
      </c>
      <c r="B14" s="286">
        <v>412350</v>
      </c>
      <c r="C14" s="286">
        <v>92025</v>
      </c>
      <c r="D14" s="286">
        <v>360358</v>
      </c>
      <c r="E14" s="286">
        <v>118570</v>
      </c>
      <c r="F14" s="286">
        <v>301</v>
      </c>
      <c r="G14" s="286">
        <v>28650</v>
      </c>
      <c r="H14" s="287">
        <v>387012</v>
      </c>
      <c r="I14" s="23" t="s">
        <v>194</v>
      </c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8"/>
      <c r="IV14" s="68"/>
    </row>
    <row r="15" spans="1:256" ht="26.25" customHeight="1">
      <c r="A15" s="24" t="s">
        <v>301</v>
      </c>
      <c r="B15" s="286">
        <v>463251</v>
      </c>
      <c r="C15" s="286">
        <v>92257</v>
      </c>
      <c r="D15" s="286">
        <v>420728</v>
      </c>
      <c r="E15" s="286">
        <v>87329</v>
      </c>
      <c r="F15" s="286">
        <v>1422</v>
      </c>
      <c r="G15" s="286">
        <v>30267</v>
      </c>
      <c r="H15" s="287">
        <v>419812</v>
      </c>
      <c r="I15" s="23" t="s">
        <v>301</v>
      </c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8"/>
      <c r="IV15" s="68"/>
    </row>
    <row r="16" spans="1:256" ht="26.25" customHeight="1">
      <c r="A16" s="24" t="s">
        <v>378</v>
      </c>
      <c r="B16" s="286">
        <v>485764</v>
      </c>
      <c r="C16" s="286">
        <v>99130</v>
      </c>
      <c r="D16" s="286">
        <v>375011</v>
      </c>
      <c r="E16" s="286">
        <v>108061</v>
      </c>
      <c r="F16" s="286">
        <v>1719</v>
      </c>
      <c r="G16" s="286">
        <v>24010</v>
      </c>
      <c r="H16" s="287">
        <v>442604</v>
      </c>
      <c r="I16" s="23" t="s">
        <v>378</v>
      </c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8"/>
      <c r="IV16" s="68"/>
    </row>
    <row r="17" spans="1:256" ht="26.25" customHeight="1">
      <c r="A17" s="162" t="s">
        <v>379</v>
      </c>
      <c r="B17" s="288">
        <v>488677</v>
      </c>
      <c r="C17" s="288">
        <v>81454</v>
      </c>
      <c r="D17" s="288">
        <v>355185</v>
      </c>
      <c r="E17" s="288">
        <v>92450</v>
      </c>
      <c r="F17" s="288">
        <v>2229</v>
      </c>
      <c r="G17" s="288">
        <v>28146</v>
      </c>
      <c r="H17" s="289">
        <v>454751</v>
      </c>
      <c r="I17" s="213" t="s">
        <v>379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ht="13.5">
      <c r="A18" s="8" t="s">
        <v>116</v>
      </c>
      <c r="B18" s="8"/>
      <c r="C18" s="10"/>
      <c r="D18" s="10"/>
      <c r="E18" s="59" t="s">
        <v>117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ht="13.5">
      <c r="A19" s="59" t="s">
        <v>128</v>
      </c>
      <c r="B19" s="10"/>
      <c r="C19" s="10"/>
      <c r="D19" s="10"/>
      <c r="E19" s="10" t="s">
        <v>118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ht="13.5">
      <c r="A20" s="46" t="s">
        <v>129</v>
      </c>
      <c r="B20" s="47"/>
      <c r="C20" s="47"/>
      <c r="D20" s="47"/>
      <c r="E20" s="47" t="s">
        <v>130</v>
      </c>
      <c r="F20" s="47"/>
      <c r="G20" s="48"/>
      <c r="H20" s="47"/>
      <c r="I20" s="47"/>
      <c r="J20" s="47"/>
      <c r="K20" s="47"/>
      <c r="L20" s="48"/>
      <c r="M20" s="47"/>
      <c r="N20" s="47"/>
      <c r="O20" s="47"/>
      <c r="P20" s="47"/>
      <c r="Q20" s="47"/>
      <c r="R20" s="47"/>
      <c r="S20" s="47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</sheetData>
  <sheetProtection/>
  <mergeCells count="4">
    <mergeCell ref="A11:A12"/>
    <mergeCell ref="A1:J1"/>
    <mergeCell ref="A3:A4"/>
    <mergeCell ref="J3:J4"/>
  </mergeCells>
  <printOptions/>
  <pageMargins left="0.75" right="0.75" top="1" bottom="0.6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S28"/>
  <sheetViews>
    <sheetView showZeros="0" zoomScale="85" zoomScaleNormal="85" zoomScalePageLayoutView="0" workbookViewId="0" topLeftCell="A1">
      <pane xSplit="1" ySplit="2" topLeftCell="B6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D19" sqref="D19"/>
    </sheetView>
  </sheetViews>
  <sheetFormatPr defaultColWidth="8.88671875" defaultRowHeight="13.5"/>
  <cols>
    <col min="1" max="1" width="14.10546875" style="15" customWidth="1"/>
    <col min="2" max="10" width="10.88671875" style="15" customWidth="1"/>
    <col min="11" max="11" width="32.10546875" style="15" bestFit="1" customWidth="1"/>
    <col min="12" max="16384" width="8.88671875" style="15" customWidth="1"/>
  </cols>
  <sheetData>
    <row r="1" spans="1:11" ht="36" customHeight="1">
      <c r="A1" s="374" t="s">
        <v>26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</row>
    <row r="2" spans="1:7" ht="18" customHeight="1">
      <c r="A2" s="15" t="s">
        <v>27</v>
      </c>
      <c r="B2" s="16"/>
      <c r="C2" s="17"/>
      <c r="D2" s="17"/>
      <c r="E2" s="17"/>
      <c r="F2" s="17"/>
      <c r="G2" s="18" t="s">
        <v>28</v>
      </c>
    </row>
    <row r="3" spans="1:11" ht="27.75" customHeight="1">
      <c r="A3" s="49"/>
      <c r="B3" s="474" t="s">
        <v>422</v>
      </c>
      <c r="C3" s="472"/>
      <c r="D3" s="472"/>
      <c r="E3" s="473"/>
      <c r="F3" s="474" t="s">
        <v>423</v>
      </c>
      <c r="G3" s="472"/>
      <c r="H3" s="472"/>
      <c r="I3" s="473"/>
      <c r="J3" s="176" t="s">
        <v>424</v>
      </c>
      <c r="K3" s="21"/>
    </row>
    <row r="4" spans="1:11" ht="27.75" customHeight="1">
      <c r="A4" s="23" t="s">
        <v>425</v>
      </c>
      <c r="B4" s="410" t="s">
        <v>426</v>
      </c>
      <c r="C4" s="417"/>
      <c r="D4" s="418"/>
      <c r="E4" s="176" t="s">
        <v>427</v>
      </c>
      <c r="F4" s="410" t="s">
        <v>426</v>
      </c>
      <c r="G4" s="417"/>
      <c r="H4" s="418"/>
      <c r="I4" s="176" t="s">
        <v>427</v>
      </c>
      <c r="J4" s="29" t="s">
        <v>428</v>
      </c>
      <c r="K4" s="23" t="s">
        <v>429</v>
      </c>
    </row>
    <row r="5" spans="1:11" ht="27.75" customHeight="1">
      <c r="A5" s="23"/>
      <c r="B5" s="411" t="s">
        <v>430</v>
      </c>
      <c r="C5" s="426"/>
      <c r="D5" s="427"/>
      <c r="E5" s="27" t="s">
        <v>431</v>
      </c>
      <c r="F5" s="411" t="s">
        <v>430</v>
      </c>
      <c r="G5" s="426"/>
      <c r="H5" s="427"/>
      <c r="I5" s="27" t="s">
        <v>431</v>
      </c>
      <c r="J5" s="29" t="s">
        <v>432</v>
      </c>
      <c r="K5" s="23"/>
    </row>
    <row r="6" spans="1:11" ht="27.75" customHeight="1">
      <c r="A6" s="23" t="s">
        <v>433</v>
      </c>
      <c r="B6" s="27"/>
      <c r="C6" s="27" t="s">
        <v>434</v>
      </c>
      <c r="D6" s="28" t="s">
        <v>435</v>
      </c>
      <c r="E6" s="27" t="s">
        <v>436</v>
      </c>
      <c r="F6" s="27"/>
      <c r="G6" s="27" t="s">
        <v>434</v>
      </c>
      <c r="H6" s="28" t="s">
        <v>435</v>
      </c>
      <c r="I6" s="27" t="s">
        <v>436</v>
      </c>
      <c r="J6" s="27" t="s">
        <v>437</v>
      </c>
      <c r="K6" s="23" t="s">
        <v>438</v>
      </c>
    </row>
    <row r="7" spans="1:11" ht="27.75" customHeight="1">
      <c r="A7" s="25"/>
      <c r="B7" s="31"/>
      <c r="C7" s="31" t="s">
        <v>439</v>
      </c>
      <c r="D7" s="32" t="s">
        <v>440</v>
      </c>
      <c r="E7" s="31" t="s">
        <v>441</v>
      </c>
      <c r="F7" s="31"/>
      <c r="G7" s="31" t="s">
        <v>439</v>
      </c>
      <c r="H7" s="32" t="s">
        <v>440</v>
      </c>
      <c r="I7" s="31" t="s">
        <v>441</v>
      </c>
      <c r="J7" s="31" t="s">
        <v>442</v>
      </c>
      <c r="K7" s="34"/>
    </row>
    <row r="8" spans="1:11" ht="27.75" customHeight="1">
      <c r="A8" s="51" t="s">
        <v>138</v>
      </c>
      <c r="B8" s="290">
        <v>2553077</v>
      </c>
      <c r="C8" s="291">
        <v>2553077</v>
      </c>
      <c r="D8" s="229">
        <v>0</v>
      </c>
      <c r="E8" s="292">
        <v>100</v>
      </c>
      <c r="F8" s="293">
        <v>2262974</v>
      </c>
      <c r="G8" s="293">
        <v>2262974</v>
      </c>
      <c r="H8" s="229">
        <v>0</v>
      </c>
      <c r="I8" s="292">
        <v>100</v>
      </c>
      <c r="J8" s="184">
        <v>88</v>
      </c>
      <c r="K8" s="52" t="s">
        <v>138</v>
      </c>
    </row>
    <row r="9" spans="1:11" ht="27.75" customHeight="1">
      <c r="A9" s="51" t="s">
        <v>194</v>
      </c>
      <c r="B9" s="290">
        <v>2698994</v>
      </c>
      <c r="C9" s="291">
        <v>2698994</v>
      </c>
      <c r="D9" s="229">
        <v>0</v>
      </c>
      <c r="E9" s="292">
        <v>100</v>
      </c>
      <c r="F9" s="293">
        <v>2337952</v>
      </c>
      <c r="G9" s="293">
        <v>2337952</v>
      </c>
      <c r="H9" s="229">
        <v>0</v>
      </c>
      <c r="I9" s="292">
        <v>100</v>
      </c>
      <c r="J9" s="184">
        <v>86.6</v>
      </c>
      <c r="K9" s="52" t="s">
        <v>194</v>
      </c>
    </row>
    <row r="10" spans="1:11" ht="27.75" customHeight="1">
      <c r="A10" s="51" t="s">
        <v>301</v>
      </c>
      <c r="B10" s="290">
        <v>2994076</v>
      </c>
      <c r="C10" s="291">
        <v>2994076</v>
      </c>
      <c r="D10" s="229">
        <v>0</v>
      </c>
      <c r="E10" s="292">
        <v>100</v>
      </c>
      <c r="F10" s="293">
        <v>2537753</v>
      </c>
      <c r="G10" s="293">
        <v>2537753</v>
      </c>
      <c r="H10" s="229">
        <v>0</v>
      </c>
      <c r="I10" s="292">
        <v>100</v>
      </c>
      <c r="J10" s="184">
        <v>84.75913771059919</v>
      </c>
      <c r="K10" s="52" t="s">
        <v>301</v>
      </c>
    </row>
    <row r="11" spans="1:11" ht="27.75" customHeight="1">
      <c r="A11" s="224" t="s">
        <v>443</v>
      </c>
      <c r="B11" s="294">
        <v>3425180</v>
      </c>
      <c r="C11" s="295">
        <v>3425180</v>
      </c>
      <c r="D11" s="296">
        <v>0</v>
      </c>
      <c r="E11" s="297">
        <v>100</v>
      </c>
      <c r="F11" s="298">
        <v>2929853</v>
      </c>
      <c r="G11" s="298">
        <v>2929853</v>
      </c>
      <c r="H11" s="296">
        <v>0</v>
      </c>
      <c r="I11" s="297">
        <v>100</v>
      </c>
      <c r="J11" s="225">
        <f>F11/B11*100</f>
        <v>85.53865782236262</v>
      </c>
      <c r="K11" s="226" t="s">
        <v>443</v>
      </c>
    </row>
    <row r="12" spans="1:11" ht="27.75" customHeight="1">
      <c r="A12" s="224" t="s">
        <v>444</v>
      </c>
      <c r="B12" s="294">
        <v>3422142</v>
      </c>
      <c r="C12" s="295">
        <v>3422142</v>
      </c>
      <c r="D12" s="296">
        <v>0</v>
      </c>
      <c r="E12" s="297">
        <v>100</v>
      </c>
      <c r="F12" s="298">
        <v>2881515</v>
      </c>
      <c r="G12" s="298">
        <v>2881515</v>
      </c>
      <c r="H12" s="296">
        <v>0</v>
      </c>
      <c r="I12" s="297">
        <v>100</v>
      </c>
      <c r="J12" s="225">
        <f>F12/B12*100</f>
        <v>84.20208746451785</v>
      </c>
      <c r="K12" s="226" t="s">
        <v>443</v>
      </c>
    </row>
    <row r="13" spans="1:11" ht="27.75" customHeight="1">
      <c r="A13" s="51" t="s">
        <v>445</v>
      </c>
      <c r="B13" s="290">
        <v>448984</v>
      </c>
      <c r="C13" s="291">
        <v>448984</v>
      </c>
      <c r="D13" s="229">
        <v>0</v>
      </c>
      <c r="E13" s="292">
        <v>100</v>
      </c>
      <c r="F13" s="293">
        <v>406420</v>
      </c>
      <c r="G13" s="293">
        <v>406420</v>
      </c>
      <c r="H13" s="229">
        <v>0</v>
      </c>
      <c r="I13" s="292">
        <v>100</v>
      </c>
      <c r="J13" s="184">
        <f aca="true" t="shared" si="0" ref="J13:J26">F13/B13*100</f>
        <v>90.51992944069276</v>
      </c>
      <c r="K13" s="299" t="s">
        <v>446</v>
      </c>
    </row>
    <row r="14" spans="1:11" ht="27.75" customHeight="1">
      <c r="A14" s="51" t="s">
        <v>447</v>
      </c>
      <c r="B14" s="290">
        <v>141512</v>
      </c>
      <c r="C14" s="291">
        <v>141512</v>
      </c>
      <c r="D14" s="229">
        <v>0</v>
      </c>
      <c r="E14" s="292">
        <v>100</v>
      </c>
      <c r="F14" s="293">
        <v>107337</v>
      </c>
      <c r="G14" s="293">
        <v>107337</v>
      </c>
      <c r="H14" s="229">
        <v>0</v>
      </c>
      <c r="I14" s="292">
        <v>100</v>
      </c>
      <c r="J14" s="184">
        <f t="shared" si="0"/>
        <v>75.8501045847702</v>
      </c>
      <c r="K14" s="299" t="s">
        <v>448</v>
      </c>
    </row>
    <row r="15" spans="1:11" ht="27.75" customHeight="1">
      <c r="A15" s="51" t="s">
        <v>449</v>
      </c>
      <c r="B15" s="290">
        <v>71864</v>
      </c>
      <c r="C15" s="291">
        <v>71864</v>
      </c>
      <c r="D15" s="229">
        <v>0</v>
      </c>
      <c r="E15" s="292">
        <v>100</v>
      </c>
      <c r="F15" s="293">
        <v>70860</v>
      </c>
      <c r="G15" s="293">
        <v>70860</v>
      </c>
      <c r="H15" s="229">
        <v>0</v>
      </c>
      <c r="I15" s="292">
        <v>100</v>
      </c>
      <c r="J15" s="184">
        <f t="shared" si="0"/>
        <v>98.60291662028276</v>
      </c>
      <c r="K15" s="299" t="s">
        <v>450</v>
      </c>
    </row>
    <row r="16" spans="1:11" ht="27.75" customHeight="1">
      <c r="A16" s="51" t="s">
        <v>451</v>
      </c>
      <c r="B16" s="290">
        <v>279179</v>
      </c>
      <c r="C16" s="291">
        <v>279179</v>
      </c>
      <c r="D16" s="229">
        <v>0</v>
      </c>
      <c r="E16" s="292">
        <v>100</v>
      </c>
      <c r="F16" s="293">
        <v>222580</v>
      </c>
      <c r="G16" s="293">
        <v>222580</v>
      </c>
      <c r="H16" s="229">
        <v>0</v>
      </c>
      <c r="I16" s="292">
        <v>100</v>
      </c>
      <c r="J16" s="184">
        <f t="shared" si="0"/>
        <v>79.72662700274734</v>
      </c>
      <c r="K16" s="299" t="s">
        <v>452</v>
      </c>
    </row>
    <row r="17" spans="1:11" ht="27.75" customHeight="1">
      <c r="A17" s="51" t="s">
        <v>453</v>
      </c>
      <c r="B17" s="290">
        <v>197207</v>
      </c>
      <c r="C17" s="291">
        <v>197207</v>
      </c>
      <c r="D17" s="229">
        <v>0</v>
      </c>
      <c r="E17" s="292">
        <v>100</v>
      </c>
      <c r="F17" s="293">
        <v>141134</v>
      </c>
      <c r="G17" s="293">
        <v>141134</v>
      </c>
      <c r="H17" s="229">
        <v>0</v>
      </c>
      <c r="I17" s="292">
        <v>100</v>
      </c>
      <c r="J17" s="184">
        <f t="shared" si="0"/>
        <v>71.56642512689712</v>
      </c>
      <c r="K17" s="299" t="s">
        <v>454</v>
      </c>
    </row>
    <row r="18" spans="1:11" ht="27.75" customHeight="1">
      <c r="A18" s="51" t="s">
        <v>455</v>
      </c>
      <c r="B18" s="290">
        <v>474898</v>
      </c>
      <c r="C18" s="291">
        <v>474898</v>
      </c>
      <c r="D18" s="229">
        <v>0</v>
      </c>
      <c r="E18" s="292">
        <v>100</v>
      </c>
      <c r="F18" s="293">
        <v>440061</v>
      </c>
      <c r="G18" s="293">
        <v>440061</v>
      </c>
      <c r="H18" s="229">
        <v>0</v>
      </c>
      <c r="I18" s="292">
        <v>100</v>
      </c>
      <c r="J18" s="184">
        <f t="shared" si="0"/>
        <v>92.66431949597597</v>
      </c>
      <c r="K18" s="299" t="s">
        <v>456</v>
      </c>
    </row>
    <row r="19" spans="1:11" ht="27.75" customHeight="1">
      <c r="A19" s="51" t="s">
        <v>457</v>
      </c>
      <c r="B19" s="290">
        <v>59462</v>
      </c>
      <c r="C19" s="291">
        <v>59462</v>
      </c>
      <c r="D19" s="229">
        <v>0</v>
      </c>
      <c r="E19" s="292">
        <v>100</v>
      </c>
      <c r="F19" s="293">
        <v>56926</v>
      </c>
      <c r="G19" s="293">
        <v>56926</v>
      </c>
      <c r="H19" s="229">
        <v>0</v>
      </c>
      <c r="I19" s="292">
        <v>100</v>
      </c>
      <c r="J19" s="184">
        <f t="shared" si="0"/>
        <v>95.73509131882547</v>
      </c>
      <c r="K19" s="299" t="s">
        <v>458</v>
      </c>
    </row>
    <row r="20" spans="1:11" ht="27.75" customHeight="1">
      <c r="A20" s="51" t="s">
        <v>459</v>
      </c>
      <c r="B20" s="290">
        <v>584658</v>
      </c>
      <c r="C20" s="291">
        <v>584658</v>
      </c>
      <c r="D20" s="229">
        <v>0</v>
      </c>
      <c r="E20" s="292">
        <v>100</v>
      </c>
      <c r="F20" s="293">
        <v>474926</v>
      </c>
      <c r="G20" s="293">
        <v>474926</v>
      </c>
      <c r="H20" s="229">
        <v>0</v>
      </c>
      <c r="I20" s="292">
        <v>100</v>
      </c>
      <c r="J20" s="184">
        <f t="shared" si="0"/>
        <v>81.23142076222338</v>
      </c>
      <c r="K20" s="299" t="s">
        <v>460</v>
      </c>
    </row>
    <row r="21" spans="1:11" ht="27.75" customHeight="1">
      <c r="A21" s="51" t="s">
        <v>461</v>
      </c>
      <c r="B21" s="290">
        <v>95601</v>
      </c>
      <c r="C21" s="291">
        <v>95601</v>
      </c>
      <c r="D21" s="229">
        <v>0</v>
      </c>
      <c r="E21" s="292">
        <v>100</v>
      </c>
      <c r="F21" s="293">
        <v>81866</v>
      </c>
      <c r="G21" s="293">
        <v>81866</v>
      </c>
      <c r="H21" s="229">
        <v>0</v>
      </c>
      <c r="I21" s="292">
        <v>100</v>
      </c>
      <c r="J21" s="184">
        <f t="shared" si="0"/>
        <v>85.63299547075867</v>
      </c>
      <c r="K21" s="299" t="s">
        <v>462</v>
      </c>
    </row>
    <row r="22" spans="1:11" ht="27.75" customHeight="1">
      <c r="A22" s="51" t="s">
        <v>463</v>
      </c>
      <c r="B22" s="290">
        <v>487058</v>
      </c>
      <c r="C22" s="291">
        <v>487058</v>
      </c>
      <c r="D22" s="229">
        <v>0</v>
      </c>
      <c r="E22" s="292">
        <v>100</v>
      </c>
      <c r="F22" s="293">
        <v>352560</v>
      </c>
      <c r="G22" s="293">
        <v>352560</v>
      </c>
      <c r="H22" s="229">
        <v>0</v>
      </c>
      <c r="I22" s="292">
        <v>100</v>
      </c>
      <c r="J22" s="184">
        <f t="shared" si="0"/>
        <v>72.38562963753803</v>
      </c>
      <c r="K22" s="299" t="s">
        <v>464</v>
      </c>
    </row>
    <row r="23" spans="1:11" ht="27.75" customHeight="1">
      <c r="A23" s="51" t="s">
        <v>465</v>
      </c>
      <c r="B23" s="290">
        <v>121367</v>
      </c>
      <c r="C23" s="291">
        <v>121367</v>
      </c>
      <c r="D23" s="229">
        <v>0</v>
      </c>
      <c r="E23" s="292">
        <v>100</v>
      </c>
      <c r="F23" s="293">
        <v>91703</v>
      </c>
      <c r="G23" s="293">
        <v>91703</v>
      </c>
      <c r="H23" s="229">
        <v>0</v>
      </c>
      <c r="I23" s="292">
        <v>100</v>
      </c>
      <c r="J23" s="184">
        <f t="shared" si="0"/>
        <v>75.55843021579177</v>
      </c>
      <c r="K23" s="299" t="s">
        <v>466</v>
      </c>
    </row>
    <row r="24" spans="1:11" ht="27.75" customHeight="1">
      <c r="A24" s="51" t="s">
        <v>467</v>
      </c>
      <c r="B24" s="290">
        <v>2229</v>
      </c>
      <c r="C24" s="291">
        <v>2229</v>
      </c>
      <c r="D24" s="229">
        <v>0</v>
      </c>
      <c r="E24" s="292">
        <v>100</v>
      </c>
      <c r="F24" s="293">
        <v>2224</v>
      </c>
      <c r="G24" s="293">
        <v>2224</v>
      </c>
      <c r="H24" s="229">
        <v>0</v>
      </c>
      <c r="I24" s="292">
        <v>100</v>
      </c>
      <c r="J24" s="184">
        <f t="shared" si="0"/>
        <v>99.77568416330193</v>
      </c>
      <c r="K24" s="299" t="s">
        <v>468</v>
      </c>
    </row>
    <row r="25" spans="1:11" ht="27.75" customHeight="1">
      <c r="A25" s="51" t="s">
        <v>469</v>
      </c>
      <c r="B25" s="290">
        <v>3371</v>
      </c>
      <c r="C25" s="291">
        <v>3371</v>
      </c>
      <c r="D25" s="229">
        <v>0</v>
      </c>
      <c r="E25" s="292">
        <v>100</v>
      </c>
      <c r="F25" s="229" t="s">
        <v>55</v>
      </c>
      <c r="G25" s="229" t="s">
        <v>55</v>
      </c>
      <c r="H25" s="229">
        <v>0</v>
      </c>
      <c r="I25" s="292"/>
      <c r="J25" s="184" t="e">
        <f t="shared" si="0"/>
        <v>#VALUE!</v>
      </c>
      <c r="K25" s="299" t="s">
        <v>470</v>
      </c>
    </row>
    <row r="26" spans="1:11" ht="27.75" customHeight="1">
      <c r="A26" s="227" t="s">
        <v>471</v>
      </c>
      <c r="B26" s="300">
        <v>454752</v>
      </c>
      <c r="C26" s="301">
        <v>454752</v>
      </c>
      <c r="D26" s="230">
        <v>0</v>
      </c>
      <c r="E26" s="302">
        <v>100</v>
      </c>
      <c r="F26" s="303">
        <v>432918</v>
      </c>
      <c r="G26" s="303">
        <v>432918</v>
      </c>
      <c r="H26" s="230">
        <v>0</v>
      </c>
      <c r="I26" s="302">
        <v>100</v>
      </c>
      <c r="J26" s="228">
        <f t="shared" si="0"/>
        <v>95.198701709943</v>
      </c>
      <c r="K26" s="304" t="s">
        <v>472</v>
      </c>
    </row>
    <row r="27" spans="1:8" s="10" customFormat="1" ht="18.75" customHeight="1">
      <c r="A27" s="6" t="s">
        <v>131</v>
      </c>
      <c r="B27" s="53"/>
      <c r="C27" s="45"/>
      <c r="H27" s="54" t="s">
        <v>132</v>
      </c>
    </row>
    <row r="28" spans="1:19" s="48" customFormat="1" ht="18.75" customHeight="1">
      <c r="A28" s="46" t="s">
        <v>114</v>
      </c>
      <c r="B28" s="47"/>
      <c r="C28" s="47"/>
      <c r="D28" s="47"/>
      <c r="F28" s="47"/>
      <c r="H28" s="47" t="s">
        <v>115</v>
      </c>
      <c r="I28" s="47"/>
      <c r="J28" s="47"/>
      <c r="K28" s="47"/>
      <c r="M28" s="47"/>
      <c r="N28" s="47"/>
      <c r="O28" s="47"/>
      <c r="P28" s="47"/>
      <c r="Q28" s="47"/>
      <c r="R28" s="47"/>
      <c r="S28" s="47"/>
    </row>
    <row r="29" ht="18.75" customHeight="1"/>
  </sheetData>
  <sheetProtection/>
  <mergeCells count="7">
    <mergeCell ref="A1:K1"/>
    <mergeCell ref="B3:E3"/>
    <mergeCell ref="F3:I3"/>
    <mergeCell ref="B4:D4"/>
    <mergeCell ref="F4:H4"/>
    <mergeCell ref="B5:D5"/>
    <mergeCell ref="F5:H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X21"/>
  <sheetViews>
    <sheetView showZeros="0" zoomScaleSheetLayoutView="100" zoomScalePageLayoutView="0" workbookViewId="0" topLeftCell="A1">
      <pane xSplit="1" topLeftCell="B1" activePane="topRight" state="frozen"/>
      <selection pane="topLeft" activeCell="B15" sqref="B15"/>
      <selection pane="topRight" activeCell="F27" sqref="F27"/>
    </sheetView>
  </sheetViews>
  <sheetFormatPr defaultColWidth="8.88671875" defaultRowHeight="13.5"/>
  <cols>
    <col min="1" max="1" width="18.21484375" style="15" customWidth="1"/>
    <col min="2" max="2" width="8.77734375" style="15" customWidth="1"/>
    <col min="3" max="6" width="9.10546875" style="15" customWidth="1"/>
    <col min="7" max="7" width="7.4453125" style="15" customWidth="1"/>
    <col min="8" max="8" width="11.99609375" style="15" customWidth="1"/>
    <col min="9" max="9" width="13.5546875" style="15" customWidth="1"/>
    <col min="10" max="10" width="10.99609375" style="15" customWidth="1"/>
    <col min="11" max="11" width="11.99609375" style="15" customWidth="1"/>
    <col min="12" max="12" width="10.99609375" style="15" customWidth="1"/>
    <col min="13" max="13" width="13.21484375" style="15" customWidth="1"/>
    <col min="14" max="14" width="10.99609375" style="15" customWidth="1"/>
    <col min="15" max="15" width="13.99609375" style="15" customWidth="1"/>
    <col min="16" max="16" width="12.3359375" style="15" customWidth="1"/>
    <col min="17" max="17" width="9.88671875" style="15" customWidth="1"/>
    <col min="18" max="18" width="9.21484375" style="15" customWidth="1"/>
    <col min="19" max="19" width="8.4453125" style="15" customWidth="1"/>
    <col min="20" max="21" width="10.99609375" style="15" customWidth="1"/>
    <col min="22" max="22" width="12.99609375" style="15" customWidth="1"/>
    <col min="23" max="16384" width="8.88671875" style="15" customWidth="1"/>
  </cols>
  <sheetData>
    <row r="1" spans="1:22" ht="36" customHeight="1">
      <c r="A1" s="374" t="s">
        <v>46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</row>
    <row r="2" spans="1:21" ht="18" customHeight="1">
      <c r="A2" s="15" t="s">
        <v>47</v>
      </c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8" t="s">
        <v>48</v>
      </c>
    </row>
    <row r="3" spans="1:24" s="269" customFormat="1" ht="28.5" customHeight="1">
      <c r="A3" s="259" t="s">
        <v>473</v>
      </c>
      <c r="B3" s="481" t="s">
        <v>474</v>
      </c>
      <c r="C3" s="483" t="s">
        <v>475</v>
      </c>
      <c r="D3" s="484"/>
      <c r="E3" s="484"/>
      <c r="F3" s="484"/>
      <c r="G3" s="483" t="s">
        <v>476</v>
      </c>
      <c r="H3" s="485"/>
      <c r="I3" s="485"/>
      <c r="J3" s="485"/>
      <c r="K3" s="485"/>
      <c r="L3" s="485"/>
      <c r="M3" s="486" t="s">
        <v>476</v>
      </c>
      <c r="N3" s="486"/>
      <c r="O3" s="486"/>
      <c r="P3" s="486"/>
      <c r="Q3" s="486"/>
      <c r="R3" s="486"/>
      <c r="S3" s="486"/>
      <c r="T3" s="486"/>
      <c r="U3" s="486"/>
      <c r="V3" s="305"/>
      <c r="W3" s="305"/>
      <c r="X3" s="320"/>
    </row>
    <row r="4" spans="1:24" s="269" customFormat="1" ht="36.75" customHeight="1">
      <c r="A4" s="237" t="s">
        <v>477</v>
      </c>
      <c r="B4" s="482"/>
      <c r="C4" s="235"/>
      <c r="D4" s="487" t="s">
        <v>478</v>
      </c>
      <c r="E4" s="489" t="s">
        <v>479</v>
      </c>
      <c r="F4" s="491" t="s">
        <v>480</v>
      </c>
      <c r="G4" s="235"/>
      <c r="H4" s="493" t="s">
        <v>481</v>
      </c>
      <c r="I4" s="493" t="s">
        <v>482</v>
      </c>
      <c r="J4" s="493" t="s">
        <v>483</v>
      </c>
      <c r="K4" s="493" t="s">
        <v>484</v>
      </c>
      <c r="L4" s="493" t="s">
        <v>485</v>
      </c>
      <c r="M4" s="495" t="s">
        <v>486</v>
      </c>
      <c r="N4" s="493" t="s">
        <v>487</v>
      </c>
      <c r="O4" s="493" t="s">
        <v>488</v>
      </c>
      <c r="P4" s="493" t="s">
        <v>489</v>
      </c>
      <c r="Q4" s="493" t="s">
        <v>490</v>
      </c>
      <c r="R4" s="493" t="s">
        <v>491</v>
      </c>
      <c r="S4" s="493" t="s">
        <v>492</v>
      </c>
      <c r="T4" s="493" t="s">
        <v>493</v>
      </c>
      <c r="U4" s="497" t="s">
        <v>494</v>
      </c>
      <c r="V4" s="499" t="s">
        <v>495</v>
      </c>
      <c r="W4" s="499" t="s">
        <v>496</v>
      </c>
      <c r="X4" s="320"/>
    </row>
    <row r="5" spans="1:24" s="269" customFormat="1" ht="7.5" customHeight="1">
      <c r="A5" s="237"/>
      <c r="B5" s="482"/>
      <c r="C5" s="236"/>
      <c r="D5" s="488"/>
      <c r="E5" s="490"/>
      <c r="F5" s="492"/>
      <c r="G5" s="236"/>
      <c r="H5" s="494"/>
      <c r="I5" s="494"/>
      <c r="J5" s="494"/>
      <c r="K5" s="494"/>
      <c r="L5" s="494"/>
      <c r="M5" s="496"/>
      <c r="N5" s="494"/>
      <c r="O5" s="494"/>
      <c r="P5" s="494"/>
      <c r="Q5" s="494"/>
      <c r="R5" s="494"/>
      <c r="S5" s="494"/>
      <c r="T5" s="494"/>
      <c r="U5" s="498"/>
      <c r="V5" s="498"/>
      <c r="W5" s="498"/>
      <c r="X5" s="320"/>
    </row>
    <row r="6" spans="1:24" s="269" customFormat="1" ht="22.5" customHeight="1">
      <c r="A6" s="306" t="s">
        <v>497</v>
      </c>
      <c r="B6" s="311">
        <v>970156</v>
      </c>
      <c r="C6" s="260">
        <f>SUM(D6:F6)</f>
        <v>445360</v>
      </c>
      <c r="D6" s="312">
        <f>SUM(D7:D18)</f>
        <v>125349</v>
      </c>
      <c r="E6" s="312">
        <f>SUM(E7:E18)</f>
        <v>200020</v>
      </c>
      <c r="F6" s="313">
        <v>119991</v>
      </c>
      <c r="G6" s="314">
        <v>524796</v>
      </c>
      <c r="H6" s="313">
        <v>327146.022</v>
      </c>
      <c r="I6" s="313">
        <v>74616.008</v>
      </c>
      <c r="J6" s="313">
        <v>0</v>
      </c>
      <c r="K6" s="313">
        <v>0</v>
      </c>
      <c r="L6" s="313">
        <v>47313</v>
      </c>
      <c r="M6" s="313">
        <v>10509</v>
      </c>
      <c r="N6" s="313">
        <v>2809</v>
      </c>
      <c r="O6" s="313">
        <v>762</v>
      </c>
      <c r="P6" s="313">
        <v>0</v>
      </c>
      <c r="Q6" s="313">
        <v>11310</v>
      </c>
      <c r="R6" s="313">
        <v>8663</v>
      </c>
      <c r="S6" s="313">
        <v>25252</v>
      </c>
      <c r="T6" s="313">
        <v>14296</v>
      </c>
      <c r="U6" s="313">
        <v>0</v>
      </c>
      <c r="V6" s="313">
        <v>2070</v>
      </c>
      <c r="W6" s="313">
        <v>50</v>
      </c>
      <c r="X6" s="321"/>
    </row>
    <row r="7" spans="1:24" s="269" customFormat="1" ht="22.5" customHeight="1">
      <c r="A7" s="307" t="s">
        <v>498</v>
      </c>
      <c r="B7" s="220">
        <v>80871</v>
      </c>
      <c r="C7" s="260">
        <f aca="true" t="shared" si="0" ref="C7:C18">SUM(D7:F7)</f>
        <v>80871</v>
      </c>
      <c r="D7" s="219">
        <v>49777</v>
      </c>
      <c r="E7" s="219">
        <v>19198</v>
      </c>
      <c r="F7" s="219">
        <v>11896</v>
      </c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>
        <v>0</v>
      </c>
      <c r="V7" s="254">
        <v>0</v>
      </c>
      <c r="W7" s="254">
        <v>0</v>
      </c>
      <c r="X7" s="320"/>
    </row>
    <row r="8" spans="1:24" s="269" customFormat="1" ht="22.5" customHeight="1">
      <c r="A8" s="307" t="s">
        <v>499</v>
      </c>
      <c r="B8" s="220">
        <v>13497</v>
      </c>
      <c r="C8" s="260">
        <f t="shared" si="0"/>
        <v>13497</v>
      </c>
      <c r="D8" s="219">
        <v>8328</v>
      </c>
      <c r="E8" s="219">
        <v>4969</v>
      </c>
      <c r="F8" s="254">
        <v>200</v>
      </c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>
        <v>0</v>
      </c>
      <c r="V8" s="254">
        <v>0</v>
      </c>
      <c r="W8" s="254">
        <v>0</v>
      </c>
      <c r="X8" s="320"/>
    </row>
    <row r="9" spans="1:24" s="269" customFormat="1" ht="22.5" customHeight="1">
      <c r="A9" s="307" t="s">
        <v>500</v>
      </c>
      <c r="B9" s="220">
        <v>66926</v>
      </c>
      <c r="C9" s="260">
        <f t="shared" si="0"/>
        <v>66926</v>
      </c>
      <c r="D9" s="219">
        <v>23485</v>
      </c>
      <c r="E9" s="219">
        <v>21166</v>
      </c>
      <c r="F9" s="219">
        <v>22275</v>
      </c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>
        <v>0</v>
      </c>
      <c r="V9" s="254">
        <v>0</v>
      </c>
      <c r="W9" s="254">
        <v>0</v>
      </c>
      <c r="X9" s="320"/>
    </row>
    <row r="10" spans="1:24" s="269" customFormat="1" ht="22.5" customHeight="1">
      <c r="A10" s="307" t="s">
        <v>501</v>
      </c>
      <c r="B10" s="220">
        <v>20520</v>
      </c>
      <c r="C10" s="260">
        <f t="shared" si="0"/>
        <v>20520</v>
      </c>
      <c r="D10" s="254">
        <v>0</v>
      </c>
      <c r="E10" s="254"/>
      <c r="F10" s="219">
        <v>20520</v>
      </c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>
        <v>0</v>
      </c>
      <c r="V10" s="254">
        <v>0</v>
      </c>
      <c r="W10" s="254">
        <v>0</v>
      </c>
      <c r="X10" s="320"/>
    </row>
    <row r="11" spans="1:24" s="269" customFormat="1" ht="22.5" customHeight="1">
      <c r="A11" s="308" t="s">
        <v>502</v>
      </c>
      <c r="B11" s="220">
        <v>65000</v>
      </c>
      <c r="C11" s="260">
        <f t="shared" si="0"/>
        <v>65000</v>
      </c>
      <c r="D11" s="254">
        <v>0</v>
      </c>
      <c r="E11" s="254"/>
      <c r="F11" s="254">
        <v>65000</v>
      </c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>
        <v>0</v>
      </c>
      <c r="V11" s="254">
        <v>0</v>
      </c>
      <c r="W11" s="254">
        <v>0</v>
      </c>
      <c r="X11" s="320"/>
    </row>
    <row r="12" spans="1:24" s="269" customFormat="1" ht="22.5" customHeight="1">
      <c r="A12" s="307" t="s">
        <v>503</v>
      </c>
      <c r="B12" s="220">
        <v>100</v>
      </c>
      <c r="C12" s="260">
        <f t="shared" si="0"/>
        <v>100</v>
      </c>
      <c r="D12" s="254">
        <v>0</v>
      </c>
      <c r="E12" s="254"/>
      <c r="F12" s="254">
        <v>100</v>
      </c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>
        <v>0</v>
      </c>
      <c r="V12" s="254">
        <v>0</v>
      </c>
      <c r="W12" s="254">
        <v>0</v>
      </c>
      <c r="X12" s="320"/>
    </row>
    <row r="13" spans="1:24" s="269" customFormat="1" ht="22.5" customHeight="1">
      <c r="A13" s="308" t="s">
        <v>504</v>
      </c>
      <c r="B13" s="220">
        <v>19086</v>
      </c>
      <c r="C13" s="260">
        <f t="shared" si="0"/>
        <v>19086</v>
      </c>
      <c r="D13" s="254">
        <v>19086</v>
      </c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>
        <v>0</v>
      </c>
      <c r="V13" s="254">
        <v>0</v>
      </c>
      <c r="W13" s="254">
        <v>0</v>
      </c>
      <c r="X13" s="320"/>
    </row>
    <row r="14" spans="1:24" s="269" customFormat="1" ht="22.5" customHeight="1">
      <c r="A14" s="309" t="s">
        <v>505</v>
      </c>
      <c r="B14" s="220">
        <v>3338</v>
      </c>
      <c r="C14" s="260">
        <f t="shared" si="0"/>
        <v>3338</v>
      </c>
      <c r="D14" s="219">
        <v>1188</v>
      </c>
      <c r="E14" s="219">
        <v>2150</v>
      </c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>
        <v>0</v>
      </c>
      <c r="V14" s="254">
        <v>0</v>
      </c>
      <c r="W14" s="254">
        <v>0</v>
      </c>
      <c r="X14" s="320"/>
    </row>
    <row r="15" spans="1:24" s="269" customFormat="1" ht="22.5" customHeight="1">
      <c r="A15" s="307" t="s">
        <v>506</v>
      </c>
      <c r="B15" s="220">
        <v>46724</v>
      </c>
      <c r="C15" s="260">
        <f t="shared" si="0"/>
        <v>0</v>
      </c>
      <c r="D15" s="254"/>
      <c r="E15" s="254"/>
      <c r="F15" s="254"/>
      <c r="G15" s="254">
        <v>46724</v>
      </c>
      <c r="H15" s="219">
        <v>601.917</v>
      </c>
      <c r="I15" s="219">
        <v>177.022</v>
      </c>
      <c r="J15" s="219"/>
      <c r="K15" s="254"/>
      <c r="L15" s="219">
        <v>14887</v>
      </c>
      <c r="M15" s="219">
        <v>151</v>
      </c>
      <c r="N15" s="219">
        <v>342</v>
      </c>
      <c r="O15" s="219">
        <v>14</v>
      </c>
      <c r="P15" s="254"/>
      <c r="Q15" s="219">
        <v>4895</v>
      </c>
      <c r="R15" s="219">
        <v>2921</v>
      </c>
      <c r="S15" s="219">
        <v>9949</v>
      </c>
      <c r="T15" s="219">
        <v>10716</v>
      </c>
      <c r="U15" s="254">
        <v>0</v>
      </c>
      <c r="V15" s="254">
        <v>2070</v>
      </c>
      <c r="W15" s="254">
        <v>0</v>
      </c>
      <c r="X15" s="320"/>
    </row>
    <row r="16" spans="1:24" s="269" customFormat="1" ht="22.5" customHeight="1">
      <c r="A16" s="307" t="s">
        <v>507</v>
      </c>
      <c r="B16" s="220">
        <v>357548</v>
      </c>
      <c r="C16" s="260">
        <f t="shared" si="0"/>
        <v>63261</v>
      </c>
      <c r="D16" s="219"/>
      <c r="E16" s="254">
        <v>63261</v>
      </c>
      <c r="F16" s="254"/>
      <c r="G16" s="254">
        <v>294287</v>
      </c>
      <c r="H16" s="219">
        <v>234689.105</v>
      </c>
      <c r="I16" s="219">
        <v>59178.986</v>
      </c>
      <c r="J16" s="219"/>
      <c r="K16" s="254"/>
      <c r="L16" s="254"/>
      <c r="M16" s="254"/>
      <c r="N16" s="254"/>
      <c r="O16" s="219">
        <v>419</v>
      </c>
      <c r="P16" s="254"/>
      <c r="Q16" s="254"/>
      <c r="R16" s="254"/>
      <c r="S16" s="254"/>
      <c r="T16" s="219"/>
      <c r="U16" s="254">
        <v>0</v>
      </c>
      <c r="V16" s="254">
        <v>0</v>
      </c>
      <c r="W16" s="254">
        <v>0</v>
      </c>
      <c r="X16" s="320"/>
    </row>
    <row r="17" spans="1:24" s="269" customFormat="1" ht="22.5" customHeight="1">
      <c r="A17" s="309" t="s">
        <v>508</v>
      </c>
      <c r="B17" s="220">
        <v>20000</v>
      </c>
      <c r="C17" s="260">
        <f t="shared" si="0"/>
        <v>20000</v>
      </c>
      <c r="D17" s="254">
        <v>0</v>
      </c>
      <c r="E17" s="254">
        <v>20000</v>
      </c>
      <c r="F17" s="254">
        <v>0</v>
      </c>
      <c r="G17" s="254">
        <v>0</v>
      </c>
      <c r="H17" s="254">
        <v>0</v>
      </c>
      <c r="I17" s="254"/>
      <c r="J17" s="254"/>
      <c r="K17" s="254">
        <v>0</v>
      </c>
      <c r="L17" s="254">
        <v>0</v>
      </c>
      <c r="M17" s="254">
        <v>0</v>
      </c>
      <c r="N17" s="254">
        <v>0</v>
      </c>
      <c r="O17" s="254">
        <v>0</v>
      </c>
      <c r="P17" s="254">
        <v>0</v>
      </c>
      <c r="Q17" s="254">
        <v>0</v>
      </c>
      <c r="R17" s="254">
        <v>0</v>
      </c>
      <c r="S17" s="254">
        <v>0</v>
      </c>
      <c r="T17" s="219">
        <v>0</v>
      </c>
      <c r="U17" s="254">
        <v>0</v>
      </c>
      <c r="V17" s="254">
        <v>0</v>
      </c>
      <c r="W17" s="254">
        <v>0</v>
      </c>
      <c r="X17" s="320"/>
    </row>
    <row r="18" spans="1:24" s="269" customFormat="1" ht="19.5" customHeight="1">
      <c r="A18" s="310" t="s">
        <v>509</v>
      </c>
      <c r="B18" s="317">
        <v>276546</v>
      </c>
      <c r="C18" s="318">
        <f t="shared" si="0"/>
        <v>92761</v>
      </c>
      <c r="D18" s="262">
        <v>23485</v>
      </c>
      <c r="E18" s="262">
        <v>69276</v>
      </c>
      <c r="F18" s="262">
        <v>0</v>
      </c>
      <c r="G18" s="262">
        <v>183785</v>
      </c>
      <c r="H18" s="262">
        <v>91855</v>
      </c>
      <c r="I18" s="262">
        <v>15260</v>
      </c>
      <c r="J18" s="262">
        <v>0</v>
      </c>
      <c r="K18" s="262">
        <v>0</v>
      </c>
      <c r="L18" s="262">
        <v>32426</v>
      </c>
      <c r="M18" s="262">
        <v>10358</v>
      </c>
      <c r="N18" s="262">
        <v>2467</v>
      </c>
      <c r="O18" s="262">
        <v>329</v>
      </c>
      <c r="P18" s="262">
        <v>0</v>
      </c>
      <c r="Q18" s="262">
        <v>6415</v>
      </c>
      <c r="R18" s="262">
        <v>5742</v>
      </c>
      <c r="S18" s="262">
        <v>15303</v>
      </c>
      <c r="T18" s="264">
        <v>3580</v>
      </c>
      <c r="U18" s="262">
        <v>0</v>
      </c>
      <c r="V18" s="262">
        <v>0</v>
      </c>
      <c r="W18" s="262">
        <v>50</v>
      </c>
      <c r="X18" s="320"/>
    </row>
    <row r="19" spans="1:22" s="48" customFormat="1" ht="12.75" customHeight="1">
      <c r="A19" s="8" t="s">
        <v>116</v>
      </c>
      <c r="B19" s="8"/>
      <c r="C19" s="10"/>
      <c r="D19" s="10"/>
      <c r="F19" s="10"/>
      <c r="I19" s="57"/>
      <c r="J19" s="57"/>
      <c r="K19" s="58"/>
      <c r="L19" s="58"/>
      <c r="M19" s="58"/>
      <c r="N19" s="58"/>
      <c r="O19" s="58"/>
      <c r="Q19" s="58"/>
      <c r="R19" s="59" t="s">
        <v>117</v>
      </c>
      <c r="U19" s="57"/>
      <c r="V19" s="60"/>
    </row>
    <row r="20" spans="1:18" s="48" customFormat="1" ht="12.75" customHeight="1">
      <c r="A20" s="500" t="s">
        <v>120</v>
      </c>
      <c r="B20" s="500"/>
      <c r="C20" s="500"/>
      <c r="D20" s="58"/>
      <c r="E20" s="58"/>
      <c r="F20" s="58"/>
      <c r="G20" s="60"/>
      <c r="I20" s="60"/>
      <c r="J20" s="58"/>
      <c r="K20" s="58"/>
      <c r="L20" s="58"/>
      <c r="M20" s="58"/>
      <c r="N20" s="58"/>
      <c r="O20" s="58"/>
      <c r="Q20" s="58"/>
      <c r="R20" s="60" t="s">
        <v>118</v>
      </c>
    </row>
    <row r="21" spans="1:18" s="48" customFormat="1" ht="12.75" customHeight="1">
      <c r="A21" s="46" t="s">
        <v>129</v>
      </c>
      <c r="B21" s="47"/>
      <c r="C21" s="47"/>
      <c r="D21" s="47"/>
      <c r="F21" s="47"/>
      <c r="G21" s="47"/>
      <c r="I21" s="47"/>
      <c r="J21" s="47"/>
      <c r="L21" s="47"/>
      <c r="M21" s="47"/>
      <c r="N21" s="47"/>
      <c r="O21" s="47"/>
      <c r="Q21" s="47"/>
      <c r="R21" s="47" t="s">
        <v>130</v>
      </c>
    </row>
  </sheetData>
  <sheetProtection/>
  <mergeCells count="25">
    <mergeCell ref="U4:U5"/>
    <mergeCell ref="V4:V5"/>
    <mergeCell ref="W4:W5"/>
    <mergeCell ref="A20:C20"/>
    <mergeCell ref="N4:N5"/>
    <mergeCell ref="O4:O5"/>
    <mergeCell ref="P4:P5"/>
    <mergeCell ref="Q4:Q5"/>
    <mergeCell ref="R4:R5"/>
    <mergeCell ref="I4:I5"/>
    <mergeCell ref="J4:J5"/>
    <mergeCell ref="K4:K5"/>
    <mergeCell ref="L4:L5"/>
    <mergeCell ref="M4:M5"/>
    <mergeCell ref="T4:T5"/>
    <mergeCell ref="A1:V1"/>
    <mergeCell ref="B3:B5"/>
    <mergeCell ref="C3:F3"/>
    <mergeCell ref="G3:L3"/>
    <mergeCell ref="M3:U3"/>
    <mergeCell ref="D4:D5"/>
    <mergeCell ref="E4:E5"/>
    <mergeCell ref="F4:F5"/>
    <mergeCell ref="S4:S5"/>
    <mergeCell ref="H4:H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a-2</dc:creator>
  <cp:keywords/>
  <dc:description/>
  <cp:lastModifiedBy>user</cp:lastModifiedBy>
  <cp:lastPrinted>2014-10-06T07:14:19Z</cp:lastPrinted>
  <dcterms:created xsi:type="dcterms:W3CDTF">2000-12-15T04:23:53Z</dcterms:created>
  <dcterms:modified xsi:type="dcterms:W3CDTF">2016-07-14T01:56:42Z</dcterms:modified>
  <cp:category/>
  <cp:version/>
  <cp:contentType/>
  <cp:contentStatus/>
</cp:coreProperties>
</file>