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165" windowHeight="8250" tabRatio="887" firstSheet="46" activeTab="52"/>
  </bookViews>
  <sheets>
    <sheet name="1.자동차등록 " sheetId="1" r:id="rId1"/>
    <sheet name="1-1.시별자동차등록" sheetId="2" r:id="rId2"/>
    <sheet name="2.업종별운수업체" sheetId="3" r:id="rId3"/>
    <sheet name="3.영업용자동차 업종별 수송" sheetId="4" r:id="rId4"/>
    <sheet name="4.천연가스버스현황" sheetId="5" r:id="rId5"/>
    <sheet name="5.자전거도로현황" sheetId="6" r:id="rId6"/>
    <sheet name="6.주차장  " sheetId="7" r:id="rId7"/>
    <sheet name="7.항공수송" sheetId="8" r:id="rId8"/>
    <sheet name="8.정기항공노선(1)대한항공" sheetId="9" r:id="rId9"/>
    <sheet name="8.정기항공노선(2)아시아나항공" sheetId="10" r:id="rId10"/>
    <sheet name="8.정기항공노선(3)제주항공" sheetId="11" r:id="rId11"/>
    <sheet name="8.정기항공노선(4)에어부산" sheetId="12" r:id="rId12"/>
    <sheet name="8.정기항공노선(5)진에어" sheetId="13" r:id="rId13"/>
    <sheet name="8.정기항공노선(6)이스타항공" sheetId="14" r:id="rId14"/>
    <sheet name="8.정기항공노선(7)티웨이항공" sheetId="15" r:id="rId15"/>
    <sheet name="9.항공노선별수송(1)대한항공" sheetId="16" r:id="rId16"/>
    <sheet name="9.항공노선별수송(2)아시아나항공" sheetId="17" r:id="rId17"/>
    <sheet name="9.항공노선별수송(3)제주항공" sheetId="18" r:id="rId18"/>
    <sheet name="9.항공노선별수송(4)에어부산" sheetId="19" r:id="rId19"/>
    <sheet name="9.항공노선별수송(5)진에어" sheetId="20" r:id="rId20"/>
    <sheet name="9.항공노선별수송(6)이스타항공" sheetId="21" r:id="rId21"/>
    <sheet name="9.항공노선별수송(7)티웨이항공" sheetId="22" r:id="rId22"/>
    <sheet name="10.선박등록" sheetId="23" r:id="rId23"/>
    <sheet name="11.여객선수송" sheetId="24" r:id="rId24"/>
    <sheet name="12.정기여객선수송(1)" sheetId="25" r:id="rId25"/>
    <sheet name="12.정기여객선수송(2)" sheetId="26" r:id="rId26"/>
    <sheet name="12.정기여객선수송(3)" sheetId="27" r:id="rId27"/>
    <sheet name="12.정기여객선수송(4)" sheetId="28" r:id="rId28"/>
    <sheet name="12.정기여객선수송(5)" sheetId="29" r:id="rId29"/>
    <sheet name="12.정기여객선수송(6)" sheetId="30" r:id="rId30"/>
    <sheet name="13.정기여객선취항 " sheetId="31" r:id="rId31"/>
    <sheet name="14.해운화물수송" sheetId="32" r:id="rId32"/>
    <sheet name="14.해운화물수송(월별)" sheetId="33" r:id="rId33"/>
    <sheet name="14-1.제주항" sheetId="34" r:id="rId34"/>
    <sheet name="14-2.서귀포항" sheetId="35" r:id="rId35"/>
    <sheet name="14-3.애월항" sheetId="36" r:id="rId36"/>
    <sheet name="14-4.한림항" sheetId="37" r:id="rId37"/>
    <sheet name="14-5.성산포항" sheetId="38" r:id="rId38"/>
    <sheet name="14-6.화순항" sheetId="39" r:id="rId39"/>
    <sheet name="15.항로표지 시설  " sheetId="40" r:id="rId40"/>
    <sheet name="16.관광사업체등록" sheetId="41" r:id="rId41"/>
    <sheet name="17.주요관광지방문객수 " sheetId="42" r:id="rId42"/>
    <sheet name="18.국적별외국인방문객" sheetId="43" r:id="rId43"/>
    <sheet name="19.교통수단및여행형태별 방문객 " sheetId="44" r:id="rId44"/>
    <sheet name="20.지정(법정)관광지 현황 및 방문객수" sheetId="45" r:id="rId45"/>
    <sheet name="21.관광지별관광인원및관람료수입 " sheetId="46" r:id="rId46"/>
    <sheet name="22.관광지 지정 " sheetId="47" r:id="rId47"/>
    <sheet name="23.해수욕장이용" sheetId="48" r:id="rId48"/>
    <sheet name="24.관광호텔등록 " sheetId="49" r:id="rId49"/>
    <sheet name="25.우편시설 " sheetId="50" r:id="rId50"/>
    <sheet name="26.우편물취급 " sheetId="51" r:id="rId51"/>
    <sheet name="27.우편요금수입 " sheetId="52" r:id="rId52"/>
    <sheet name="28.통신선로시설" sheetId="53" r:id="rId53"/>
    <sheet name="--------" sheetId="54" state="veryHidden" r:id="rId54"/>
    <sheet name="VXXXXXXX" sheetId="55" state="veryHidden" r:id="rId55"/>
  </sheets>
  <definedNames>
    <definedName name="_xlnm.Print_Area" localSheetId="0">'1.자동차등록 '!$A$1:$Y$25</definedName>
    <definedName name="_xlnm.Print_Area" localSheetId="23">'11.여객선수송'!$A$1:$H$14</definedName>
    <definedName name="_xlnm.Print_Area" localSheetId="24">'12.정기여객선수송(1)'!$A$1:$P$27</definedName>
    <definedName name="_xlnm.Print_Area" localSheetId="25">'12.정기여객선수송(2)'!$A$1:$P$26</definedName>
    <definedName name="_xlnm.Print_Area" localSheetId="31">'14.해운화물수송'!$A$1:$S$2</definedName>
    <definedName name="_xlnm.Print_Area" localSheetId="39">'15.항로표지 시설  '!$A$1:$N$12</definedName>
    <definedName name="_xlnm.Print_Area" localSheetId="40">'16.관광사업체등록'!$A$1:$P$25</definedName>
    <definedName name="_xlnm.Print_Area" localSheetId="41">'17.주요관광지방문객수 '!$A$1:$L$2</definedName>
    <definedName name="_xlnm.Print_Area" localSheetId="43">'19.교통수단및여행형태별 방문객 '!$A$1:$G$25</definedName>
    <definedName name="_xlnm.Print_Area" localSheetId="2">'2.업종별운수업체'!$A$1:$N$11</definedName>
    <definedName name="_xlnm.Print_Area" localSheetId="44">'20.지정(법정)관광지 현황 및 방문객수'!$A$1:$H$23</definedName>
    <definedName name="_xlnm.Print_Area" localSheetId="46">'22.관광지 지정 '!$A$1:$F$24</definedName>
    <definedName name="_xlnm.Print_Area" localSheetId="48">'24.관광호텔등록 '!$A$1:$P$22</definedName>
    <definedName name="_xlnm.Print_Area" localSheetId="49">'25.우편시설 '!$A$1:$K$21</definedName>
    <definedName name="_xlnm.Print_Area" localSheetId="50">'26.우편물취급 '!$A$1:$R$17</definedName>
    <definedName name="_xlnm.Print_Area" localSheetId="4">'4.천연가스버스현황'!$A$1:$R$12</definedName>
    <definedName name="_xlnm.Print_Area" localSheetId="5">'5.자전거도로현황'!$A$1:$R$12</definedName>
    <definedName name="_xlnm.Print_Area" localSheetId="6">'6.주차장  '!$A$1:$N$12</definedName>
    <definedName name="_xlnm.Print_Area" localSheetId="7">'7.항공수송'!$A$1:$N$39</definedName>
    <definedName name="_xlnm.Print_Area" localSheetId="8">'8.정기항공노선(1)대한항공'!$A$1:$J$3</definedName>
    <definedName name="_xlnm.Print_Area" localSheetId="13">'8.정기항공노선(6)이스타항공'!$A$1:$J$2</definedName>
    <definedName name="_xlnm.Print_Area" localSheetId="14">'8.정기항공노선(7)티웨이항공'!$A$1:$J$3</definedName>
    <definedName name="_xlnm.Print_Area" localSheetId="15">'9.항공노선별수송(1)대한항공'!$A$1:$J$4</definedName>
    <definedName name="_xlnm.Print_Area" localSheetId="16">'9.항공노선별수송(2)아시아나항공'!$A$1:$J$2</definedName>
    <definedName name="_xlnm.Print_Area" localSheetId="17">'9.항공노선별수송(3)제주항공'!$A$1:$J$2</definedName>
    <definedName name="_xlnm.Print_Area" localSheetId="18">'9.항공노선별수송(4)에어부산'!$A$1:$E$2</definedName>
    <definedName name="_xlnm.Print_Area" localSheetId="19">'9.항공노선별수송(5)진에어'!$A$1:$K$14</definedName>
    <definedName name="_xlnm.Print_Area" localSheetId="20">'9.항공노선별수송(6)이스타항공'!$A$1:$J$3</definedName>
    <definedName name="_xlnm.Print_Area" localSheetId="21">'9.항공노선별수송(7)티웨이항공'!$A$1:$E$4</definedName>
  </definedNames>
  <calcPr fullCalcOnLoad="1"/>
</workbook>
</file>

<file path=xl/sharedStrings.xml><?xml version="1.0" encoding="utf-8"?>
<sst xmlns="http://schemas.openxmlformats.org/spreadsheetml/2006/main" count="6096" uniqueCount="1705">
  <si>
    <t>(Unit : number, person, ton)</t>
  </si>
  <si>
    <r>
      <t xml:space="preserve">      </t>
    </r>
    <r>
      <rPr>
        <sz val="10"/>
        <rFont val="굴림"/>
        <family val="3"/>
      </rPr>
      <t>국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선</t>
    </r>
    <r>
      <rPr>
        <sz val="10"/>
        <rFont val="Arial"/>
        <family val="2"/>
      </rPr>
      <t xml:space="preserve"> Domestic Lines</t>
    </r>
  </si>
  <si>
    <r>
      <t xml:space="preserve">     </t>
    </r>
    <r>
      <rPr>
        <sz val="10"/>
        <rFont val="굴림"/>
        <family val="3"/>
      </rPr>
      <t>국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선</t>
    </r>
    <r>
      <rPr>
        <sz val="10"/>
        <rFont val="Arial"/>
        <family val="2"/>
      </rPr>
      <t xml:space="preserve">   International Lines</t>
    </r>
  </si>
  <si>
    <t>Volume of</t>
  </si>
  <si>
    <r>
      <t>Jeju</t>
    </r>
    <r>
      <rPr>
        <sz val="10"/>
        <rFont val="굴림"/>
        <family val="3"/>
      </rPr>
      <t>→</t>
    </r>
    <r>
      <rPr>
        <sz val="10"/>
        <rFont val="Arial"/>
        <family val="2"/>
      </rPr>
      <t>Busan</t>
    </r>
  </si>
  <si>
    <r>
      <t>Jeju</t>
    </r>
    <r>
      <rPr>
        <sz val="10"/>
        <rFont val="굴림"/>
        <family val="3"/>
      </rPr>
      <t>→</t>
    </r>
    <r>
      <rPr>
        <sz val="10"/>
        <rFont val="Arial"/>
        <family val="2"/>
      </rPr>
      <t>Daegu</t>
    </r>
  </si>
  <si>
    <r>
      <t>Jeju</t>
    </r>
    <r>
      <rPr>
        <sz val="10"/>
        <rFont val="굴림"/>
        <family val="3"/>
      </rPr>
      <t>→</t>
    </r>
    <r>
      <rPr>
        <sz val="10"/>
        <rFont val="Arial"/>
        <family val="2"/>
      </rPr>
      <t>Gwangju</t>
    </r>
  </si>
  <si>
    <r>
      <t>Jeju</t>
    </r>
    <r>
      <rPr>
        <sz val="10"/>
        <rFont val="굴림"/>
        <family val="3"/>
      </rPr>
      <t>→</t>
    </r>
    <r>
      <rPr>
        <sz val="10"/>
        <rFont val="Arial"/>
        <family val="2"/>
      </rPr>
      <t>Cheongju</t>
    </r>
  </si>
  <si>
    <r>
      <t xml:space="preserve">Jeju </t>
    </r>
    <r>
      <rPr>
        <sz val="10"/>
        <rFont val="굴림"/>
        <family val="3"/>
      </rPr>
      <t>↔</t>
    </r>
    <r>
      <rPr>
        <sz val="10"/>
        <rFont val="Arial"/>
        <family val="2"/>
      </rPr>
      <t xml:space="preserve"> Wando</t>
    </r>
  </si>
  <si>
    <r>
      <t xml:space="preserve">Moseulpo </t>
    </r>
    <r>
      <rPr>
        <sz val="10"/>
        <rFont val="굴림"/>
        <family val="3"/>
      </rPr>
      <t>↔</t>
    </r>
    <r>
      <rPr>
        <sz val="10"/>
        <rFont val="Arial"/>
        <family val="2"/>
      </rPr>
      <t xml:space="preserve"> Marado </t>
    </r>
  </si>
  <si>
    <r>
      <t xml:space="preserve"> 12. </t>
    </r>
    <r>
      <rPr>
        <b/>
        <sz val="18"/>
        <rFont val="굴림"/>
        <family val="3"/>
      </rPr>
      <t>정기여객선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수송</t>
    </r>
    <r>
      <rPr>
        <b/>
        <sz val="18"/>
        <rFont val="Arial"/>
        <family val="2"/>
      </rPr>
      <t>(</t>
    </r>
    <r>
      <rPr>
        <b/>
        <sz val="18"/>
        <rFont val="굴림"/>
        <family val="3"/>
      </rPr>
      <t>계속</t>
    </r>
    <r>
      <rPr>
        <b/>
        <sz val="18"/>
        <rFont val="Arial"/>
        <family val="2"/>
      </rPr>
      <t>)              Transportation of Regular Passenger Vessels(Cont'd)</t>
    </r>
  </si>
  <si>
    <r>
      <t xml:space="preserve">Jeju </t>
    </r>
    <r>
      <rPr>
        <sz val="10"/>
        <rFont val="굴림"/>
        <family val="3"/>
      </rPr>
      <t>↔</t>
    </r>
    <r>
      <rPr>
        <sz val="10"/>
        <rFont val="Arial"/>
        <family val="2"/>
      </rPr>
      <t xml:space="preserve"> Incheon</t>
    </r>
  </si>
  <si>
    <r>
      <t xml:space="preserve">Jeju </t>
    </r>
    <r>
      <rPr>
        <sz val="10"/>
        <rFont val="굴림"/>
        <family val="3"/>
      </rPr>
      <t>↔</t>
    </r>
    <r>
      <rPr>
        <sz val="10"/>
        <rFont val="Arial"/>
        <family val="2"/>
      </rPr>
      <t xml:space="preserve"> Nokdong</t>
    </r>
  </si>
  <si>
    <r>
      <t xml:space="preserve">1 </t>
    </r>
    <r>
      <rPr>
        <sz val="10"/>
        <color indexed="8"/>
        <rFont val="굴림"/>
        <family val="3"/>
      </rPr>
      <t>월</t>
    </r>
  </si>
  <si>
    <r>
      <t xml:space="preserve">2 </t>
    </r>
    <r>
      <rPr>
        <sz val="10"/>
        <color indexed="8"/>
        <rFont val="굴림"/>
        <family val="3"/>
      </rPr>
      <t>월</t>
    </r>
  </si>
  <si>
    <r>
      <t xml:space="preserve">3 </t>
    </r>
    <r>
      <rPr>
        <sz val="10"/>
        <color indexed="8"/>
        <rFont val="굴림"/>
        <family val="3"/>
      </rPr>
      <t>월</t>
    </r>
  </si>
  <si>
    <r>
      <t xml:space="preserve">4 </t>
    </r>
    <r>
      <rPr>
        <sz val="10"/>
        <color indexed="8"/>
        <rFont val="굴림"/>
        <family val="3"/>
      </rPr>
      <t>월</t>
    </r>
  </si>
  <si>
    <r>
      <t xml:space="preserve">5 </t>
    </r>
    <r>
      <rPr>
        <sz val="10"/>
        <color indexed="8"/>
        <rFont val="굴림"/>
        <family val="3"/>
      </rPr>
      <t>월</t>
    </r>
  </si>
  <si>
    <r>
      <t xml:space="preserve">6 </t>
    </r>
    <r>
      <rPr>
        <sz val="10"/>
        <color indexed="8"/>
        <rFont val="굴림"/>
        <family val="3"/>
      </rPr>
      <t>월</t>
    </r>
  </si>
  <si>
    <r>
      <t xml:space="preserve">7 </t>
    </r>
    <r>
      <rPr>
        <sz val="10"/>
        <color indexed="8"/>
        <rFont val="굴림"/>
        <family val="3"/>
      </rPr>
      <t>월</t>
    </r>
  </si>
  <si>
    <r>
      <t xml:space="preserve">8 </t>
    </r>
    <r>
      <rPr>
        <sz val="10"/>
        <color indexed="8"/>
        <rFont val="굴림"/>
        <family val="3"/>
      </rPr>
      <t>월</t>
    </r>
  </si>
  <si>
    <r>
      <t xml:space="preserve">9 </t>
    </r>
    <r>
      <rPr>
        <sz val="10"/>
        <color indexed="8"/>
        <rFont val="굴림"/>
        <family val="3"/>
      </rPr>
      <t>월</t>
    </r>
  </si>
  <si>
    <r>
      <t xml:space="preserve">10 </t>
    </r>
    <r>
      <rPr>
        <sz val="10"/>
        <color indexed="8"/>
        <rFont val="굴림"/>
        <family val="3"/>
      </rPr>
      <t>월</t>
    </r>
  </si>
  <si>
    <r>
      <t xml:space="preserve">11 </t>
    </r>
    <r>
      <rPr>
        <sz val="10"/>
        <color indexed="8"/>
        <rFont val="굴림"/>
        <family val="3"/>
      </rPr>
      <t>월</t>
    </r>
  </si>
  <si>
    <r>
      <t xml:space="preserve">12 </t>
    </r>
    <r>
      <rPr>
        <sz val="10"/>
        <color indexed="8"/>
        <rFont val="굴림"/>
        <family val="3"/>
      </rPr>
      <t>월</t>
    </r>
  </si>
  <si>
    <r>
      <t xml:space="preserve">Jeju </t>
    </r>
    <r>
      <rPr>
        <sz val="10"/>
        <rFont val="굴림"/>
        <family val="3"/>
      </rPr>
      <t>↔</t>
    </r>
    <r>
      <rPr>
        <sz val="10"/>
        <rFont val="Arial"/>
        <family val="2"/>
      </rPr>
      <t>Jangheung</t>
    </r>
  </si>
  <si>
    <r>
      <t xml:space="preserve">Jeju </t>
    </r>
    <r>
      <rPr>
        <sz val="10"/>
        <rFont val="굴림"/>
        <family val="3"/>
      </rPr>
      <t>↔</t>
    </r>
    <r>
      <rPr>
        <sz val="10"/>
        <rFont val="Arial"/>
        <family val="2"/>
      </rPr>
      <t xml:space="preserve">Pyeongtaek  </t>
    </r>
  </si>
  <si>
    <r>
      <t xml:space="preserve"> </t>
    </r>
    <r>
      <rPr>
        <sz val="10"/>
        <rFont val="굴림"/>
        <family val="3"/>
      </rPr>
      <t>항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별</t>
    </r>
  </si>
  <si>
    <t>12:00
17:50</t>
  </si>
  <si>
    <t>10:40
16:40</t>
  </si>
  <si>
    <t>09:00
14:00</t>
  </si>
  <si>
    <t>09:40
14:40</t>
  </si>
  <si>
    <r>
      <t>21</t>
    </r>
    <r>
      <rPr>
        <sz val="10"/>
        <rFont val="돋움"/>
        <family val="3"/>
      </rPr>
      <t xml:space="preserve">삼영호
</t>
    </r>
    <r>
      <rPr>
        <sz val="10"/>
        <rFont val="Arial"/>
        <family val="2"/>
      </rPr>
      <t>21 Sam Yeong</t>
    </r>
  </si>
  <si>
    <t>11:00
16:00</t>
  </si>
  <si>
    <t>12:30
17:30</t>
  </si>
  <si>
    <t>10. 3</t>
  </si>
  <si>
    <t>10:00
12:00
14:00
15:00</t>
  </si>
  <si>
    <t>11:00
13:00
15:00
16:00</t>
  </si>
  <si>
    <r>
      <t xml:space="preserve">14. </t>
    </r>
    <r>
      <rPr>
        <b/>
        <sz val="18"/>
        <rFont val="굴림"/>
        <family val="3"/>
      </rPr>
      <t>해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운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화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물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수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송</t>
    </r>
    <r>
      <rPr>
        <b/>
        <sz val="18"/>
        <rFont val="Arial"/>
        <family val="2"/>
      </rPr>
      <t xml:space="preserve">           Tonnage Carried by Vessel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</si>
  <si>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톤</t>
    </r>
    <r>
      <rPr>
        <sz val="10"/>
        <rFont val="Arial"/>
        <family val="2"/>
      </rPr>
      <t>)</t>
    </r>
  </si>
  <si>
    <t xml:space="preserve">           (Unit : ton)</t>
  </si>
  <si>
    <r>
      <t>합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계</t>
    </r>
  </si>
  <si>
    <t>외항화물</t>
  </si>
  <si>
    <t>연안화물</t>
  </si>
  <si>
    <r>
      <t>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요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화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송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량</t>
    </r>
    <r>
      <rPr>
        <sz val="10"/>
        <rFont val="Arial"/>
        <family val="2"/>
      </rPr>
      <t xml:space="preserve">                       Transportation volume by commodities</t>
    </r>
  </si>
  <si>
    <t>Ocean-</t>
  </si>
  <si>
    <r>
      <t>양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곡</t>
    </r>
  </si>
  <si>
    <r>
      <t>유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류</t>
    </r>
  </si>
  <si>
    <r>
      <t>비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료</t>
    </r>
  </si>
  <si>
    <t>시멘트</t>
  </si>
  <si>
    <r>
      <t>무연탄</t>
    </r>
    <r>
      <rPr>
        <sz val="10"/>
        <rFont val="Arial"/>
        <family val="2"/>
      </rPr>
      <t xml:space="preserve">  </t>
    </r>
  </si>
  <si>
    <t>유연탄</t>
  </si>
  <si>
    <r>
      <t>목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재</t>
    </r>
  </si>
  <si>
    <t>선어</t>
  </si>
  <si>
    <t>모  래</t>
  </si>
  <si>
    <r>
      <t>철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재</t>
    </r>
  </si>
  <si>
    <t>채  소</t>
  </si>
  <si>
    <t>going</t>
  </si>
  <si>
    <t>Coastal</t>
  </si>
  <si>
    <t>Oils and</t>
  </si>
  <si>
    <t>Iron</t>
  </si>
  <si>
    <t xml:space="preserve"> Total</t>
  </si>
  <si>
    <t>freight</t>
  </si>
  <si>
    <t>Grain</t>
  </si>
  <si>
    <t>Oil</t>
  </si>
  <si>
    <t>fats</t>
  </si>
  <si>
    <t>Fertilizer</t>
  </si>
  <si>
    <t>Cement</t>
  </si>
  <si>
    <t>Anthracite</t>
  </si>
  <si>
    <t>bituminous</t>
  </si>
  <si>
    <t>Timber</t>
  </si>
  <si>
    <t>Fresh fish</t>
  </si>
  <si>
    <t>Sand</t>
  </si>
  <si>
    <t>material</t>
  </si>
  <si>
    <t>Vegetables</t>
  </si>
  <si>
    <t>Jeju</t>
  </si>
  <si>
    <t>Seogwipo</t>
  </si>
  <si>
    <t>Aewol</t>
  </si>
  <si>
    <t>Hallim</t>
  </si>
  <si>
    <t>Seongsanpo</t>
  </si>
  <si>
    <t>Hwasun</t>
  </si>
  <si>
    <r>
      <t xml:space="preserve">14. </t>
    </r>
    <r>
      <rPr>
        <b/>
        <sz val="18"/>
        <rFont val="굴림"/>
        <family val="3"/>
      </rPr>
      <t>해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운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화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물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수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송</t>
    </r>
    <r>
      <rPr>
        <b/>
        <sz val="18"/>
        <rFont val="Arial"/>
        <family val="2"/>
      </rPr>
      <t>(</t>
    </r>
    <r>
      <rPr>
        <b/>
        <sz val="18"/>
        <rFont val="굴림"/>
        <family val="3"/>
      </rPr>
      <t>계속</t>
    </r>
    <r>
      <rPr>
        <b/>
        <sz val="18"/>
        <rFont val="Arial"/>
        <family val="2"/>
      </rPr>
      <t>)           Tonnage Carried by Vessel(Cont'd)</t>
    </r>
  </si>
  <si>
    <t>애월항</t>
  </si>
  <si>
    <t>-</t>
  </si>
  <si>
    <t>호    텔    업</t>
  </si>
  <si>
    <t>휴양콘도
미니엄업
Condo-
minium</t>
  </si>
  <si>
    <t>국제회의업
Organizing International
 Meeting</t>
  </si>
  <si>
    <t>유원시설업
Recreational Facilities</t>
  </si>
  <si>
    <t>관광편의시설업
Tourist convenience facilities</t>
  </si>
  <si>
    <t xml:space="preserve">관광
궤도업 
</t>
  </si>
  <si>
    <r>
      <t xml:space="preserve">  17. </t>
    </r>
    <r>
      <rPr>
        <b/>
        <sz val="18"/>
        <rFont val="굴림"/>
        <family val="3"/>
      </rPr>
      <t>주요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관광지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방문객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수</t>
    </r>
    <r>
      <rPr>
        <b/>
        <sz val="18"/>
        <rFont val="Arial"/>
        <family val="2"/>
      </rPr>
      <t xml:space="preserve">              Number of  Visitors </t>
    </r>
  </si>
  <si>
    <r>
      <rPr>
        <b/>
        <sz val="17"/>
        <rFont val="Arial"/>
        <family val="2"/>
      </rPr>
      <t>20</t>
    </r>
    <r>
      <rPr>
        <b/>
        <sz val="17"/>
        <rFont val="Arial"/>
        <family val="2"/>
      </rPr>
      <t xml:space="preserve">. </t>
    </r>
    <r>
      <rPr>
        <b/>
        <sz val="17"/>
        <rFont val="돋움"/>
        <family val="3"/>
      </rPr>
      <t xml:space="preserve">지정(법정) 관광지 현황 및 방문객수 </t>
    </r>
    <r>
      <rPr>
        <b/>
        <sz val="17"/>
        <rFont val="Arial"/>
        <family val="2"/>
      </rPr>
      <t xml:space="preserve"> Designation of tourist  spot and Visitors </t>
    </r>
  </si>
  <si>
    <t>(Unit :  person, million won)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</si>
  <si>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백만원</t>
    </r>
    <r>
      <rPr>
        <sz val="10"/>
        <rFont val="Arial"/>
        <family val="2"/>
      </rPr>
      <t>)</t>
    </r>
  </si>
  <si>
    <r>
      <t xml:space="preserve">22. </t>
    </r>
    <r>
      <rPr>
        <b/>
        <sz val="18"/>
        <rFont val="돋움"/>
        <family val="3"/>
      </rPr>
      <t>관광지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지정</t>
    </r>
    <r>
      <rPr>
        <b/>
        <sz val="18"/>
        <rFont val="Arial"/>
        <family val="2"/>
      </rPr>
      <t xml:space="preserve">     Designation of tourist  Attractions</t>
    </r>
  </si>
  <si>
    <t xml:space="preserve">Date of </t>
  </si>
  <si>
    <t>Characteristics</t>
  </si>
  <si>
    <t>designation</t>
  </si>
  <si>
    <t>Jeju stone park tourist spot</t>
  </si>
  <si>
    <t>1987.01.13
1989. 08. 01</t>
  </si>
  <si>
    <r>
      <t xml:space="preserve">               23. </t>
    </r>
    <r>
      <rPr>
        <b/>
        <sz val="18"/>
        <rFont val="굴림"/>
        <family val="3"/>
      </rPr>
      <t>해수욕장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이용</t>
    </r>
    <r>
      <rPr>
        <b/>
        <sz val="18"/>
        <rFont val="Arial"/>
        <family val="2"/>
      </rPr>
      <t xml:space="preserve">         Use of Sea Bathing Resorts</t>
    </r>
  </si>
  <si>
    <t>Sand beaches</t>
  </si>
  <si>
    <t>Facilities</t>
  </si>
  <si>
    <t>해수욕장별</t>
  </si>
  <si>
    <t>탈의장</t>
  </si>
  <si>
    <t>샤워장</t>
  </si>
  <si>
    <t>뜀대</t>
  </si>
  <si>
    <t>망루대</t>
  </si>
  <si>
    <t>공동수도</t>
  </si>
  <si>
    <t>Sea Bathing</t>
  </si>
  <si>
    <t>Grand area</t>
  </si>
  <si>
    <t>(m)
Length</t>
  </si>
  <si>
    <t>Dressing
rooms</t>
  </si>
  <si>
    <t>Shower rooms</t>
  </si>
  <si>
    <t>Toilet</t>
  </si>
  <si>
    <t>Diving
stand</t>
  </si>
  <si>
    <t>observatory</t>
  </si>
  <si>
    <t>Water
supply</t>
  </si>
  <si>
    <t>visitors</t>
  </si>
  <si>
    <t>이호테우해변</t>
  </si>
  <si>
    <t>(Unit : 1,000 letters)</t>
  </si>
  <si>
    <t>Jeju Mail Center</t>
  </si>
  <si>
    <t>(Unit : 1,000 won)</t>
  </si>
  <si>
    <t>2 0 0 9</t>
  </si>
  <si>
    <t>2 0 1 0</t>
  </si>
  <si>
    <t>2 0 1 1</t>
  </si>
  <si>
    <t>2 0 1 1</t>
  </si>
  <si>
    <t>2 0 1 2</t>
  </si>
  <si>
    <t>2 0 1 2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</si>
  <si>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화물</t>
    </r>
    <r>
      <rPr>
        <sz val="10"/>
        <rFont val="Arial"/>
        <family val="2"/>
      </rPr>
      <t>/</t>
    </r>
    <r>
      <rPr>
        <sz val="10"/>
        <rFont val="굴림"/>
        <family val="3"/>
      </rPr>
      <t>천톤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여객</t>
    </r>
    <r>
      <rPr>
        <sz val="10"/>
        <rFont val="Arial"/>
        <family val="2"/>
      </rPr>
      <t>/</t>
    </r>
    <r>
      <rPr>
        <sz val="10"/>
        <rFont val="굴림"/>
        <family val="3"/>
      </rPr>
      <t>천명</t>
    </r>
    <r>
      <rPr>
        <sz val="10"/>
        <rFont val="Arial"/>
        <family val="2"/>
      </rPr>
      <t>)</t>
    </r>
  </si>
  <si>
    <r>
      <rPr>
        <sz val="10"/>
        <rFont val="굴림"/>
        <family val="3"/>
      </rPr>
      <t>여</t>
    </r>
    <r>
      <rPr>
        <sz val="10"/>
        <rFont val="Arial"/>
        <family val="2"/>
      </rPr>
      <t xml:space="preserve">                  </t>
    </r>
    <r>
      <rPr>
        <sz val="10"/>
        <rFont val="굴림"/>
        <family val="3"/>
      </rPr>
      <t>객</t>
    </r>
    <r>
      <rPr>
        <sz val="10"/>
        <rFont val="Arial"/>
        <family val="2"/>
      </rPr>
      <t xml:space="preserve">               Passenger</t>
    </r>
  </si>
  <si>
    <r>
      <rPr>
        <sz val="10"/>
        <rFont val="굴림"/>
        <family val="3"/>
      </rPr>
      <t>화</t>
    </r>
    <r>
      <rPr>
        <sz val="10"/>
        <rFont val="Arial"/>
        <family val="2"/>
      </rPr>
      <t xml:space="preserve">            </t>
    </r>
    <r>
      <rPr>
        <sz val="10"/>
        <rFont val="굴림"/>
        <family val="3"/>
      </rPr>
      <t>물</t>
    </r>
    <r>
      <rPr>
        <sz val="10"/>
        <rFont val="Arial"/>
        <family val="2"/>
      </rPr>
      <t xml:space="preserve">            Freight</t>
    </r>
  </si>
  <si>
    <r>
      <rPr>
        <sz val="10"/>
        <rFont val="굴림"/>
        <family val="3"/>
      </rPr>
      <t>계</t>
    </r>
  </si>
  <si>
    <r>
      <rPr>
        <sz val="10"/>
        <rFont val="굴림"/>
        <family val="3"/>
      </rPr>
      <t>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버스</t>
    </r>
  </si>
  <si>
    <r>
      <rPr>
        <sz val="10"/>
        <rFont val="굴림"/>
        <family val="3"/>
      </rPr>
      <t>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버스</t>
    </r>
  </si>
  <si>
    <r>
      <rPr>
        <sz val="10"/>
        <rFont val="굴림"/>
        <family val="3"/>
      </rPr>
      <t>택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시</t>
    </r>
  </si>
  <si>
    <r>
      <rPr>
        <sz val="10"/>
        <rFont val="굴림"/>
        <family val="3"/>
      </rPr>
      <t>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</t>
    </r>
  </si>
  <si>
    <r>
      <rPr>
        <sz val="10"/>
        <rFont val="굴림"/>
        <family val="3"/>
      </rPr>
      <t>일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반</t>
    </r>
  </si>
  <si>
    <r>
      <rPr>
        <sz val="10"/>
        <rFont val="굴림"/>
        <family val="3"/>
      </rPr>
      <t>개</t>
    </r>
    <r>
      <rPr>
        <sz val="10"/>
        <rFont val="Arial"/>
        <family val="2"/>
      </rPr>
      <t xml:space="preserve">       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</si>
  <si>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용</t>
    </r>
    <r>
      <rPr>
        <sz val="10"/>
        <rFont val="Arial"/>
        <family val="2"/>
      </rPr>
      <t xml:space="preserve">        </t>
    </r>
    <r>
      <rPr>
        <sz val="10"/>
        <rFont val="굴림"/>
        <family val="3"/>
      </rPr>
      <t>달</t>
    </r>
  </si>
  <si>
    <r>
      <rPr>
        <sz val="10"/>
        <rFont val="돋움"/>
        <family val="3"/>
      </rPr>
      <t>월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</si>
  <si>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r>
      <rPr>
        <sz val="10"/>
        <rFont val="굴림"/>
        <family val="3"/>
      </rPr>
      <t>수송량</t>
    </r>
  </si>
  <si>
    <t xml:space="preserve"> 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</si>
  <si>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</si>
  <si>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</si>
  <si>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</si>
  <si>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</si>
  <si>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</si>
  <si>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</si>
  <si>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</si>
  <si>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</si>
  <si>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</si>
  <si>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</si>
  <si>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</si>
  <si>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</si>
  <si>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r>
      <t xml:space="preserve">5. </t>
    </r>
    <r>
      <rPr>
        <b/>
        <sz val="18"/>
        <rFont val="HY중고딕"/>
        <family val="1"/>
      </rPr>
      <t>자전거도로현황</t>
    </r>
    <r>
      <rPr>
        <b/>
        <sz val="18"/>
        <rFont val="Arial"/>
        <family val="2"/>
      </rPr>
      <t xml:space="preserve">              Bicycle Paths</t>
    </r>
  </si>
  <si>
    <r>
      <t xml:space="preserve">        </t>
    </r>
    <r>
      <rPr>
        <sz val="10"/>
        <rFont val="굴림"/>
        <family val="3"/>
      </rPr>
      <t>국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선</t>
    </r>
    <r>
      <rPr>
        <sz val="10"/>
        <rFont val="Arial"/>
        <family val="2"/>
      </rPr>
      <t xml:space="preserve">  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International Lines</t>
    </r>
  </si>
  <si>
    <r>
      <rPr>
        <sz val="10"/>
        <rFont val="굴림"/>
        <family val="3"/>
      </rPr>
      <t>계</t>
    </r>
    <r>
      <rPr>
        <sz val="10"/>
        <rFont val="Arial"/>
        <family val="2"/>
      </rPr>
      <t xml:space="preserve">    Total</t>
    </r>
  </si>
  <si>
    <r>
      <rPr>
        <sz val="10"/>
        <rFont val="굴림"/>
        <family val="3"/>
      </rP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한국공항공사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제주지역본부</t>
    </r>
  </si>
  <si>
    <r>
      <rPr>
        <sz val="10"/>
        <rFont val="돋움"/>
        <family val="3"/>
      </rPr>
      <t>노선별</t>
    </r>
  </si>
  <si>
    <r>
      <rPr>
        <sz val="10"/>
        <rFont val="굴림"/>
        <family val="3"/>
      </rPr>
      <t>대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구</t>
    </r>
  </si>
  <si>
    <r>
      <rPr>
        <sz val="10"/>
        <rFont val="굴림"/>
        <family val="3"/>
      </rPr>
      <t>광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주</t>
    </r>
  </si>
  <si>
    <r>
      <rPr>
        <sz val="10"/>
        <rFont val="굴림"/>
        <family val="3"/>
      </rPr>
      <t>울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산</t>
    </r>
  </si>
  <si>
    <r>
      <rPr>
        <sz val="10"/>
        <rFont val="굴림"/>
        <family val="3"/>
      </rPr>
      <t>청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주</t>
    </r>
  </si>
  <si>
    <r>
      <rPr>
        <sz val="10"/>
        <rFont val="굴림"/>
        <family val="3"/>
      </rPr>
      <t>여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수</t>
    </r>
  </si>
  <si>
    <r>
      <rPr>
        <sz val="10"/>
        <rFont val="굴림"/>
        <family val="3"/>
      </rPr>
      <t>군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산</t>
    </r>
  </si>
  <si>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경</t>
    </r>
  </si>
  <si>
    <r>
      <rPr>
        <sz val="10"/>
        <rFont val="굴림"/>
        <family val="3"/>
      </rPr>
      <t>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고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야</t>
    </r>
  </si>
  <si>
    <r>
      <t xml:space="preserve"> </t>
    </r>
    <r>
      <rPr>
        <sz val="10"/>
        <rFont val="돋움"/>
        <family val="3"/>
      </rPr>
      <t>김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포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</si>
  <si>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rFont val="돋움"/>
        <family val="3"/>
      </rPr>
      <t>부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산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</si>
  <si>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rFont val="돋움"/>
        <family val="3"/>
      </rPr>
      <t>청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</si>
  <si>
    <r>
      <t xml:space="preserve"> 60</t>
    </r>
    <r>
      <rPr>
        <sz val="10"/>
        <rFont val="돋움"/>
        <family val="3"/>
      </rPr>
      <t>분</t>
    </r>
    <r>
      <rPr>
        <sz val="10"/>
        <rFont val="Arial"/>
        <family val="2"/>
      </rPr>
      <t xml:space="preserve"> </t>
    </r>
  </si>
  <si>
    <r>
      <rPr>
        <sz val="10"/>
        <rFont val="돋움"/>
        <family val="3"/>
      </rPr>
      <t>김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포</t>
    </r>
  </si>
  <si>
    <r>
      <t>65</t>
    </r>
    <r>
      <rPr>
        <sz val="10"/>
        <rFont val="돋움"/>
        <family val="3"/>
      </rPr>
      <t>분</t>
    </r>
  </si>
  <si>
    <r>
      <rPr>
        <sz val="10"/>
        <rFont val="굴림"/>
        <family val="3"/>
      </rPr>
      <t>푸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동</t>
    </r>
  </si>
  <si>
    <r>
      <t>130</t>
    </r>
    <r>
      <rPr>
        <sz val="10"/>
        <rFont val="돋움"/>
        <family val="3"/>
      </rPr>
      <t>분</t>
    </r>
  </si>
  <si>
    <r>
      <rPr>
        <sz val="10"/>
        <rFont val="굴림"/>
        <family val="3"/>
      </rPr>
      <t>대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북</t>
    </r>
  </si>
  <si>
    <r>
      <t>70</t>
    </r>
    <r>
      <rPr>
        <sz val="10"/>
        <rFont val="돋움"/>
        <family val="3"/>
      </rPr>
      <t>분</t>
    </r>
  </si>
  <si>
    <t>12.6.6</t>
  </si>
  <si>
    <r>
      <rPr>
        <sz val="10"/>
        <rFont val="돋움"/>
        <family val="3"/>
      </rPr>
      <t>노선별</t>
    </r>
  </si>
  <si>
    <r>
      <t xml:space="preserve"> </t>
    </r>
    <r>
      <rPr>
        <sz val="10"/>
        <rFont val="돋움"/>
        <family val="3"/>
      </rPr>
      <t>청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</si>
  <si>
    <r>
      <rPr>
        <sz val="10"/>
        <rFont val="돋움"/>
        <family val="3"/>
      </rPr>
      <t>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산</t>
    </r>
  </si>
  <si>
    <r>
      <t xml:space="preserve">     9. </t>
    </r>
    <r>
      <rPr>
        <b/>
        <sz val="18"/>
        <rFont val="굴림"/>
        <family val="3"/>
      </rPr>
      <t>항공노선별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수송</t>
    </r>
    <r>
      <rPr>
        <b/>
        <sz val="18"/>
        <rFont val="Arial"/>
        <family val="2"/>
      </rPr>
      <t xml:space="preserve">       Transportation by Airline Routes</t>
    </r>
  </si>
  <si>
    <r>
      <rPr>
        <sz val="10"/>
        <rFont val="굴림"/>
        <family val="3"/>
      </rPr>
      <t>제주→김포</t>
    </r>
  </si>
  <si>
    <r>
      <rPr>
        <sz val="10"/>
        <rFont val="굴림"/>
        <family val="3"/>
      </rPr>
      <t>제주→나고야</t>
    </r>
  </si>
  <si>
    <r>
      <t>Jeju</t>
    </r>
    <r>
      <rPr>
        <sz val="10"/>
        <rFont val="돋움"/>
        <family val="3"/>
      </rPr>
      <t>→</t>
    </r>
    <r>
      <rPr>
        <sz val="10"/>
        <rFont val="Arial"/>
        <family val="2"/>
      </rPr>
      <t>Nagoya</t>
    </r>
  </si>
  <si>
    <r>
      <rPr>
        <sz val="10"/>
        <rFont val="굴림"/>
        <family val="3"/>
      </rPr>
      <t>제주→김해</t>
    </r>
  </si>
  <si>
    <r>
      <rPr>
        <sz val="10"/>
        <rFont val="굴림"/>
        <family val="3"/>
      </rPr>
      <t>제주→동경</t>
    </r>
  </si>
  <si>
    <r>
      <t>Jeju</t>
    </r>
    <r>
      <rPr>
        <sz val="10"/>
        <rFont val="돋움"/>
        <family val="3"/>
      </rPr>
      <t>→</t>
    </r>
    <r>
      <rPr>
        <sz val="10"/>
        <rFont val="Arial"/>
        <family val="2"/>
      </rPr>
      <t>Tokyo</t>
    </r>
  </si>
  <si>
    <r>
      <rPr>
        <sz val="10"/>
        <rFont val="굴림"/>
        <family val="3"/>
      </rPr>
      <t>제주→대구</t>
    </r>
  </si>
  <si>
    <r>
      <rPr>
        <sz val="10"/>
        <rFont val="굴림"/>
        <family val="3"/>
      </rPr>
      <t>제주→오사카</t>
    </r>
  </si>
  <si>
    <r>
      <rPr>
        <sz val="10"/>
        <rFont val="굴림"/>
        <family val="3"/>
      </rPr>
      <t>제주→광주</t>
    </r>
  </si>
  <si>
    <r>
      <rPr>
        <sz val="10"/>
        <rFont val="굴림"/>
        <family val="3"/>
      </rPr>
      <t>제주→청주</t>
    </r>
  </si>
  <si>
    <r>
      <rPr>
        <sz val="10"/>
        <rFont val="굴림"/>
        <family val="3"/>
      </rPr>
      <t>제주→울산</t>
    </r>
  </si>
  <si>
    <r>
      <rPr>
        <sz val="10"/>
        <rFont val="굴림"/>
        <family val="3"/>
      </rPr>
      <t>제주→여수</t>
    </r>
  </si>
  <si>
    <r>
      <rPr>
        <sz val="10"/>
        <rFont val="굴림"/>
        <family val="3"/>
      </rPr>
      <t>제주→사천</t>
    </r>
  </si>
  <si>
    <r>
      <rPr>
        <sz val="10"/>
        <rFont val="굴림"/>
        <family val="3"/>
      </rPr>
      <t>제주→군산</t>
    </r>
  </si>
  <si>
    <r>
      <rPr>
        <sz val="10"/>
        <rFont val="굴림"/>
        <family val="3"/>
      </rPr>
      <t>제주→원주</t>
    </r>
  </si>
  <si>
    <r>
      <rPr>
        <sz val="10"/>
        <rFont val="굴림"/>
        <family val="3"/>
      </rPr>
      <t>김해→제주</t>
    </r>
  </si>
  <si>
    <r>
      <rPr>
        <sz val="10"/>
        <rFont val="굴림"/>
        <family val="3"/>
      </rPr>
      <t>대구→제주</t>
    </r>
  </si>
  <si>
    <r>
      <rPr>
        <sz val="10"/>
        <rFont val="굴림"/>
        <family val="3"/>
      </rPr>
      <t>광주→제주</t>
    </r>
  </si>
  <si>
    <r>
      <rPr>
        <sz val="10"/>
        <rFont val="굴림"/>
        <family val="3"/>
      </rPr>
      <t>청주→제주</t>
    </r>
  </si>
  <si>
    <r>
      <rPr>
        <sz val="10"/>
        <rFont val="굴림"/>
        <family val="3"/>
      </rPr>
      <t>울산→제주</t>
    </r>
  </si>
  <si>
    <r>
      <rPr>
        <sz val="10"/>
        <rFont val="굴림"/>
        <family val="3"/>
      </rPr>
      <t>여수→제주</t>
    </r>
  </si>
  <si>
    <r>
      <rPr>
        <sz val="10"/>
        <rFont val="굴림"/>
        <family val="3"/>
      </rPr>
      <t>사천→제주</t>
    </r>
  </si>
  <si>
    <r>
      <rPr>
        <sz val="10"/>
        <rFont val="굴림"/>
        <family val="3"/>
      </rPr>
      <t>군산→제주</t>
    </r>
  </si>
  <si>
    <r>
      <rPr>
        <sz val="10"/>
        <rFont val="굴림"/>
        <family val="3"/>
      </rPr>
      <t>원주→제주</t>
    </r>
  </si>
  <si>
    <r>
      <rPr>
        <sz val="10"/>
        <rFont val="굴림"/>
        <family val="3"/>
      </rP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한국공항공사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제주지역본부</t>
    </r>
  </si>
  <si>
    <r>
      <t xml:space="preserve">    9. </t>
    </r>
    <r>
      <rPr>
        <b/>
        <sz val="18"/>
        <rFont val="굴림"/>
        <family val="3"/>
      </rPr>
      <t>항공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노선별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수송</t>
    </r>
    <r>
      <rPr>
        <b/>
        <sz val="18"/>
        <rFont val="Arial"/>
        <family val="2"/>
      </rPr>
      <t>(</t>
    </r>
    <r>
      <rPr>
        <b/>
        <sz val="18"/>
        <rFont val="굴림"/>
        <family val="3"/>
      </rPr>
      <t>계속</t>
    </r>
    <r>
      <rPr>
        <b/>
        <sz val="18"/>
        <rFont val="Arial"/>
        <family val="2"/>
      </rPr>
      <t>)       Transportation by Airline Routes(Cont'd)</t>
    </r>
  </si>
  <si>
    <r>
      <rPr>
        <sz val="10"/>
        <rFont val="돋움"/>
        <family val="3"/>
      </rPr>
      <t>제주→김포</t>
    </r>
  </si>
  <si>
    <r>
      <rPr>
        <sz val="10"/>
        <rFont val="돋움"/>
        <family val="3"/>
      </rPr>
      <t>제주→대구</t>
    </r>
  </si>
  <si>
    <r>
      <rPr>
        <sz val="10"/>
        <rFont val="돋움"/>
        <family val="3"/>
      </rPr>
      <t>제주→광주</t>
    </r>
  </si>
  <si>
    <r>
      <rPr>
        <sz val="10"/>
        <rFont val="돋움"/>
        <family val="3"/>
      </rPr>
      <t>제주→청주</t>
    </r>
  </si>
  <si>
    <r>
      <rPr>
        <sz val="10"/>
        <rFont val="돋움"/>
        <family val="3"/>
      </rPr>
      <t>제주→인천</t>
    </r>
  </si>
  <si>
    <r>
      <rPr>
        <sz val="10"/>
        <rFont val="돋움"/>
        <family val="3"/>
      </rPr>
      <t>김포→제주</t>
    </r>
  </si>
  <si>
    <r>
      <rPr>
        <sz val="10"/>
        <rFont val="돋움"/>
        <family val="3"/>
      </rPr>
      <t>김해→제주</t>
    </r>
  </si>
  <si>
    <r>
      <rPr>
        <sz val="10"/>
        <rFont val="돋움"/>
        <family val="3"/>
      </rPr>
      <t>대구→제주</t>
    </r>
  </si>
  <si>
    <r>
      <rPr>
        <sz val="10"/>
        <rFont val="돋움"/>
        <family val="3"/>
      </rPr>
      <t>광주→제주</t>
    </r>
  </si>
  <si>
    <r>
      <rPr>
        <sz val="10"/>
        <rFont val="돋움"/>
        <family val="3"/>
      </rPr>
      <t>인천→제주</t>
    </r>
  </si>
  <si>
    <r>
      <t xml:space="preserve">    9. </t>
    </r>
    <r>
      <rPr>
        <b/>
        <sz val="18"/>
        <rFont val="굴림"/>
        <family val="3"/>
      </rPr>
      <t>항공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노선별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수송</t>
    </r>
    <r>
      <rPr>
        <b/>
        <sz val="18"/>
        <rFont val="Arial"/>
        <family val="2"/>
      </rPr>
      <t>(</t>
    </r>
    <r>
      <rPr>
        <b/>
        <sz val="18"/>
        <rFont val="굴림"/>
        <family val="3"/>
      </rPr>
      <t>계속</t>
    </r>
    <r>
      <rPr>
        <b/>
        <sz val="18"/>
        <rFont val="Arial"/>
        <family val="2"/>
      </rPr>
      <t>)  Transportation by Airline Routes(Cont'd)</t>
    </r>
  </si>
  <si>
    <r>
      <rPr>
        <sz val="10"/>
        <rFont val="굴림"/>
        <family val="3"/>
      </rPr>
      <t>제주→김포</t>
    </r>
  </si>
  <si>
    <r>
      <rPr>
        <sz val="10"/>
        <rFont val="굴림"/>
        <family val="3"/>
      </rPr>
      <t>김포→제주</t>
    </r>
  </si>
  <si>
    <r>
      <t xml:space="preserve">    9. </t>
    </r>
    <r>
      <rPr>
        <b/>
        <sz val="17"/>
        <rFont val="굴림"/>
        <family val="3"/>
      </rPr>
      <t>항공</t>
    </r>
    <r>
      <rPr>
        <b/>
        <sz val="17"/>
        <rFont val="Arial"/>
        <family val="2"/>
      </rPr>
      <t xml:space="preserve"> </t>
    </r>
    <r>
      <rPr>
        <b/>
        <sz val="17"/>
        <rFont val="굴림"/>
        <family val="3"/>
      </rPr>
      <t>노선별</t>
    </r>
    <r>
      <rPr>
        <b/>
        <sz val="17"/>
        <rFont val="Arial"/>
        <family val="2"/>
      </rPr>
      <t xml:space="preserve"> </t>
    </r>
    <r>
      <rPr>
        <b/>
        <sz val="17"/>
        <rFont val="굴림"/>
        <family val="3"/>
      </rPr>
      <t>수송</t>
    </r>
    <r>
      <rPr>
        <b/>
        <sz val="17"/>
        <rFont val="Arial"/>
        <family val="2"/>
      </rPr>
      <t>(</t>
    </r>
    <r>
      <rPr>
        <b/>
        <sz val="17"/>
        <rFont val="굴림"/>
        <family val="3"/>
      </rPr>
      <t>계속</t>
    </r>
    <r>
      <rPr>
        <b/>
        <sz val="17"/>
        <rFont val="Arial"/>
        <family val="2"/>
      </rPr>
      <t>) Transportation by Airline Routes(Cont'd)</t>
    </r>
  </si>
  <si>
    <r>
      <rPr>
        <sz val="10"/>
        <rFont val="굴림"/>
        <family val="3"/>
      </rP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한국공항공사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제주지역본부</t>
    </r>
    <r>
      <rPr>
        <sz val="10"/>
        <rFont val="Arial"/>
        <family val="2"/>
      </rPr>
      <t xml:space="preserve">            </t>
    </r>
  </si>
  <si>
    <r>
      <t xml:space="preserve">   9. </t>
    </r>
    <r>
      <rPr>
        <b/>
        <sz val="14"/>
        <rFont val="굴림"/>
        <family val="3"/>
      </rPr>
      <t>항공</t>
    </r>
    <r>
      <rPr>
        <b/>
        <sz val="14"/>
        <rFont val="Arial"/>
        <family val="2"/>
      </rPr>
      <t xml:space="preserve"> </t>
    </r>
    <r>
      <rPr>
        <b/>
        <sz val="14"/>
        <rFont val="굴림"/>
        <family val="3"/>
      </rPr>
      <t>노선별</t>
    </r>
    <r>
      <rPr>
        <b/>
        <sz val="14"/>
        <rFont val="Arial"/>
        <family val="2"/>
      </rPr>
      <t xml:space="preserve"> </t>
    </r>
    <r>
      <rPr>
        <b/>
        <sz val="14"/>
        <rFont val="굴림"/>
        <family val="3"/>
      </rPr>
      <t>수송</t>
    </r>
    <r>
      <rPr>
        <b/>
        <sz val="14"/>
        <rFont val="Arial"/>
        <family val="2"/>
      </rPr>
      <t>(</t>
    </r>
    <r>
      <rPr>
        <b/>
        <sz val="14"/>
        <rFont val="굴림"/>
        <family val="3"/>
      </rPr>
      <t>계속</t>
    </r>
    <r>
      <rPr>
        <b/>
        <sz val="14"/>
        <rFont val="Arial"/>
        <family val="2"/>
      </rPr>
      <t>)  Transportation by Airline Routes(Cont'd)</t>
    </r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</si>
  <si>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굴림"/>
        <family val="3"/>
      </rPr>
      <t>정기편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여객기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유임</t>
    </r>
    <r>
      <rPr>
        <sz val="10"/>
        <rFont val="Arial"/>
        <family val="2"/>
      </rPr>
      <t>+</t>
    </r>
    <r>
      <rPr>
        <sz val="10"/>
        <rFont val="굴림"/>
        <family val="3"/>
      </rPr>
      <t>무임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승객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기준</t>
    </r>
  </si>
  <si>
    <r>
      <t xml:space="preserve">         3) </t>
    </r>
    <r>
      <rPr>
        <sz val="10"/>
        <rFont val="굴림"/>
        <family val="3"/>
      </rPr>
      <t>화물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수화물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우편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포함</t>
    </r>
  </si>
  <si>
    <r>
      <t xml:space="preserve">7.   </t>
    </r>
    <r>
      <rPr>
        <b/>
        <sz val="18"/>
        <rFont val="굴림"/>
        <family val="3"/>
      </rPr>
      <t>항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공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수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송</t>
    </r>
    <r>
      <rPr>
        <b/>
        <sz val="18"/>
        <rFont val="Arial"/>
        <family val="2"/>
      </rPr>
      <t xml:space="preserve">     Air Transportation    </t>
    </r>
  </si>
  <si>
    <t>2 0 1 0</t>
  </si>
  <si>
    <t>2 0 0 8</t>
  </si>
  <si>
    <t>2 0 0 9</t>
  </si>
  <si>
    <r>
      <t xml:space="preserve">         2) </t>
    </r>
    <r>
      <rPr>
        <sz val="10"/>
        <rFont val="굴림"/>
        <family val="3"/>
      </rPr>
      <t>국제선은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외국항공사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포함</t>
    </r>
  </si>
  <si>
    <t>2 0 1 0</t>
  </si>
  <si>
    <t xml:space="preserve">   주 : 제주특별자치도 전체수치임</t>
  </si>
  <si>
    <r>
      <t>연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별</t>
    </r>
  </si>
  <si>
    <t>자료 : 제주지방우정청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</si>
  <si>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</t>
    </r>
    <r>
      <rPr>
        <sz val="10"/>
        <rFont val="Arial"/>
        <family val="2"/>
      </rPr>
      <t>)</t>
    </r>
  </si>
  <si>
    <t>연    별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</si>
  <si>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</t>
    </r>
    <r>
      <rPr>
        <sz val="10"/>
        <rFont val="Arial"/>
        <family val="2"/>
      </rPr>
      <t>,%)</t>
    </r>
  </si>
  <si>
    <t>자료 : 제주특별자치도 관광정책과</t>
  </si>
  <si>
    <t>2 0 0 9</t>
  </si>
  <si>
    <t>2 0 1 0</t>
  </si>
  <si>
    <t>연 별</t>
  </si>
  <si>
    <t>자료 : 부산지방해양항만청 제주해양관리단</t>
  </si>
  <si>
    <t xml:space="preserve">자료 : 부산지방해양항만청 제주해양관리단     </t>
  </si>
  <si>
    <t xml:space="preserve">         2) 제주특별자치도 전체수치임</t>
  </si>
  <si>
    <r>
      <rPr>
        <sz val="10"/>
        <rFont val="돋움"/>
        <family val="3"/>
      </rPr>
      <t>광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주</t>
    </r>
  </si>
  <si>
    <r>
      <rPr>
        <sz val="10"/>
        <rFont val="돋움"/>
        <family val="3"/>
      </rPr>
      <t>청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주</t>
    </r>
  </si>
  <si>
    <r>
      <rPr>
        <sz val="10"/>
        <rFont val="돋움"/>
        <family val="3"/>
      </rPr>
      <t>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항</t>
    </r>
  </si>
  <si>
    <r>
      <rPr>
        <sz val="10"/>
        <rFont val="돋움"/>
        <family val="3"/>
      </rPr>
      <t>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천</t>
    </r>
  </si>
  <si>
    <r>
      <rPr>
        <sz val="10"/>
        <rFont val="돋움"/>
        <family val="3"/>
      </rPr>
      <t>후쿠오카</t>
    </r>
  </si>
  <si>
    <r>
      <rPr>
        <sz val="10"/>
        <rFont val="돋움"/>
        <family val="3"/>
      </rPr>
      <t>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포</t>
    </r>
  </si>
  <si>
    <r>
      <rPr>
        <sz val="10"/>
        <rFont val="돋움"/>
        <family val="3"/>
      </rPr>
      <t>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구</t>
    </r>
  </si>
  <si>
    <t>Sacheon</t>
  </si>
  <si>
    <r>
      <t xml:space="preserve">    9. </t>
    </r>
    <r>
      <rPr>
        <b/>
        <sz val="18"/>
        <rFont val="굴림"/>
        <family val="3"/>
      </rPr>
      <t>항공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노선별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수송</t>
    </r>
    <r>
      <rPr>
        <b/>
        <sz val="18"/>
        <rFont val="Arial"/>
        <family val="2"/>
      </rPr>
      <t>(</t>
    </r>
    <r>
      <rPr>
        <b/>
        <sz val="18"/>
        <rFont val="굴림"/>
        <family val="3"/>
      </rPr>
      <t>계속</t>
    </r>
    <r>
      <rPr>
        <b/>
        <sz val="18"/>
        <rFont val="Arial"/>
        <family val="2"/>
      </rPr>
      <t>)   Transportation by Airline Routes(Cont'd)</t>
    </r>
  </si>
  <si>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</si>
  <si>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t>Year</t>
  </si>
  <si>
    <t>Number of</t>
  </si>
  <si>
    <t>Routes</t>
  </si>
  <si>
    <t>Scheduled Flights</t>
  </si>
  <si>
    <t>Passengers</t>
  </si>
  <si>
    <t xml:space="preserve"> </t>
  </si>
  <si>
    <r>
      <rPr>
        <sz val="10"/>
        <rFont val="돋움"/>
        <family val="3"/>
      </rPr>
      <t>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산</t>
    </r>
  </si>
  <si>
    <r>
      <rPr>
        <sz val="10"/>
        <rFont val="돋움"/>
        <family val="3"/>
      </rPr>
      <t>사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천</t>
    </r>
  </si>
  <si>
    <r>
      <rPr>
        <sz val="10"/>
        <rFont val="돋움"/>
        <family val="3"/>
      </rPr>
      <t>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안</t>
    </r>
  </si>
  <si>
    <t xml:space="preserve">   주 : 1) 에어부산 정기노선 정기편(출발)</t>
  </si>
  <si>
    <t xml:space="preserve">         2) 연간취항률 = (정기운항편수-결항편수)/정기운항편수 * 100</t>
  </si>
  <si>
    <t xml:space="preserve">2 0 1 1 </t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</si>
  <si>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굴림"/>
        <family val="3"/>
      </rPr>
      <t>대한항공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정기편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여객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유아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제외</t>
    </r>
  </si>
  <si>
    <r>
      <t xml:space="preserve">         2) </t>
    </r>
    <r>
      <rPr>
        <sz val="10"/>
        <rFont val="굴림"/>
        <family val="3"/>
      </rPr>
      <t>화물량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수하물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우편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제외</t>
    </r>
  </si>
  <si>
    <r>
      <rPr>
        <sz val="10"/>
        <rFont val="굴림"/>
        <family val="3"/>
      </rPr>
      <t>용</t>
    </r>
    <r>
      <rPr>
        <sz val="10"/>
        <rFont val="Arial"/>
        <family val="2"/>
      </rPr>
      <t xml:space="preserve">         </t>
    </r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                   by  Use</t>
    </r>
  </si>
  <si>
    <r>
      <rPr>
        <sz val="10"/>
        <rFont val="굴림"/>
        <family val="3"/>
      </rPr>
      <t>형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태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       by Type</t>
    </r>
  </si>
  <si>
    <r>
      <rPr>
        <sz val="10"/>
        <rFont val="굴림"/>
        <family val="3"/>
      </rPr>
      <t>여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객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선</t>
    </r>
  </si>
  <si>
    <r>
      <rPr>
        <sz val="10"/>
        <rFont val="굴림"/>
        <family val="3"/>
      </rPr>
      <t>화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선</t>
    </r>
  </si>
  <si>
    <r>
      <rPr>
        <sz val="10"/>
        <rFont val="굴림"/>
        <family val="3"/>
      </rPr>
      <t>유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선</t>
    </r>
  </si>
  <si>
    <r>
      <rPr>
        <sz val="10"/>
        <rFont val="굴림"/>
        <family val="3"/>
      </rPr>
      <t>예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선</t>
    </r>
  </si>
  <si>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타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선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1)</t>
    </r>
  </si>
  <si>
    <r>
      <rPr>
        <sz val="10"/>
        <rFont val="굴림"/>
        <family val="3"/>
      </rPr>
      <t>강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선</t>
    </r>
  </si>
  <si>
    <r>
      <rPr>
        <sz val="10"/>
        <rFont val="굴림"/>
        <family val="3"/>
      </rPr>
      <t>목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 xml:space="preserve">선
</t>
    </r>
    <r>
      <rPr>
        <sz val="10"/>
        <rFont val="Arial"/>
        <family val="2"/>
      </rPr>
      <t>(</t>
    </r>
    <r>
      <rPr>
        <sz val="10"/>
        <rFont val="굴림"/>
        <family val="3"/>
      </rPr>
      <t>기타선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포함</t>
    </r>
    <r>
      <rPr>
        <sz val="10"/>
        <rFont val="Arial"/>
        <family val="2"/>
      </rPr>
      <t>)</t>
    </r>
  </si>
  <si>
    <t>Wooden(Others)</t>
  </si>
  <si>
    <r>
      <rPr>
        <sz val="10"/>
        <rFont val="굴림"/>
        <family val="3"/>
      </rPr>
      <t xml:space="preserve">척
</t>
    </r>
    <r>
      <rPr>
        <sz val="10"/>
        <rFont val="Arial"/>
        <family val="2"/>
      </rPr>
      <t>Number</t>
    </r>
  </si>
  <si>
    <r>
      <rPr>
        <sz val="10"/>
        <rFont val="굴림"/>
        <family val="3"/>
      </rPr>
      <t xml:space="preserve">톤
</t>
    </r>
    <r>
      <rPr>
        <sz val="10"/>
        <rFont val="Arial"/>
        <family val="2"/>
      </rPr>
      <t>Ton</t>
    </r>
  </si>
  <si>
    <t xml:space="preserve">      (Unit : person, 1,000ton)</t>
  </si>
  <si>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계</t>
    </r>
  </si>
  <si>
    <r>
      <rPr>
        <sz val="10"/>
        <rFont val="굴림"/>
        <family val="3"/>
      </rPr>
      <t>연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안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여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객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선</t>
    </r>
  </si>
  <si>
    <r>
      <rPr>
        <sz val="10"/>
        <rFont val="굴림"/>
        <family val="3"/>
      </rPr>
      <t>외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항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선</t>
    </r>
  </si>
  <si>
    <r>
      <rPr>
        <sz val="10"/>
        <rFont val="굴림"/>
        <family val="3"/>
      </rPr>
      <t>연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</si>
  <si>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화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물</t>
    </r>
  </si>
  <si>
    <r>
      <rPr>
        <sz val="10"/>
        <rFont val="돋움"/>
        <family val="3"/>
      </rPr>
      <t>여객선
종류별</t>
    </r>
  </si>
  <si>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산</t>
    </r>
  </si>
  <si>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목포</t>
    </r>
  </si>
  <si>
    <r>
      <rPr>
        <sz val="10"/>
        <rFont val="굴림"/>
        <family val="3"/>
      </rPr>
      <t>척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수</t>
    </r>
  </si>
  <si>
    <r>
      <rPr>
        <sz val="10"/>
        <rFont val="굴림"/>
        <family val="3"/>
      </rPr>
      <t>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</si>
  <si>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rPr>
        <sz val="10"/>
        <rFont val="굴림"/>
        <family val="3"/>
      </rPr>
      <t>승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선</t>
    </r>
  </si>
  <si>
    <r>
      <rPr>
        <sz val="10"/>
        <rFont val="굴림"/>
        <family val="3"/>
      </rPr>
      <t>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항</t>
    </r>
  </si>
  <si>
    <r>
      <rPr>
        <sz val="10"/>
        <rFont val="굴림"/>
        <family val="3"/>
      </rPr>
      <t>수송량</t>
    </r>
    <r>
      <rPr>
        <sz val="10"/>
        <rFont val="Arial"/>
        <family val="2"/>
      </rPr>
      <t xml:space="preserve">  Volume of transportation</t>
    </r>
  </si>
  <si>
    <r>
      <rPr>
        <sz val="10"/>
        <rFont val="굴림"/>
        <family val="3"/>
      </rPr>
      <t>척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수</t>
    </r>
  </si>
  <si>
    <r>
      <rPr>
        <sz val="10"/>
        <rFont val="굴림"/>
        <family val="3"/>
      </rPr>
      <t>정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원</t>
    </r>
  </si>
  <si>
    <r>
      <rPr>
        <sz val="10"/>
        <rFont val="굴림"/>
        <family val="3"/>
      </rPr>
      <t>회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수</t>
    </r>
  </si>
  <si>
    <r>
      <rPr>
        <sz val="10"/>
        <rFont val="굴림"/>
        <family val="3"/>
      </rPr>
      <t>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객</t>
    </r>
  </si>
  <si>
    <r>
      <rPr>
        <sz val="10"/>
        <rFont val="굴림"/>
        <family val="3"/>
      </rPr>
      <t>화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물</t>
    </r>
  </si>
  <si>
    <t>…</t>
  </si>
  <si>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완도</t>
    </r>
  </si>
  <si>
    <r>
      <rPr>
        <sz val="10"/>
        <rFont val="굴림"/>
        <family val="3"/>
      </rPr>
      <t>모슬포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마라도</t>
    </r>
    <r>
      <rPr>
        <sz val="10"/>
        <rFont val="Arial"/>
        <family val="2"/>
      </rPr>
      <t xml:space="preserve"> </t>
    </r>
  </si>
  <si>
    <r>
      <rPr>
        <sz val="10"/>
        <rFont val="굴림"/>
        <family val="3"/>
      </rPr>
      <t>수송량</t>
    </r>
    <r>
      <rPr>
        <sz val="10"/>
        <rFont val="Arial"/>
        <family val="2"/>
      </rPr>
      <t>Volume of transportation</t>
    </r>
  </si>
  <si>
    <r>
      <rPr>
        <sz val="10"/>
        <rFont val="굴림"/>
        <family val="3"/>
      </rPr>
      <t>척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수</t>
    </r>
  </si>
  <si>
    <r>
      <rPr>
        <sz val="10"/>
        <rFont val="굴림"/>
        <family val="3"/>
      </rPr>
      <t>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</si>
  <si>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rPr>
        <sz val="10"/>
        <rFont val="굴림"/>
        <family val="3"/>
      </rPr>
      <t>승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선</t>
    </r>
  </si>
  <si>
    <r>
      <rPr>
        <sz val="10"/>
        <rFont val="굴림"/>
        <family val="3"/>
      </rPr>
      <t>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항</t>
    </r>
  </si>
  <si>
    <r>
      <rPr>
        <sz val="10"/>
        <rFont val="굴림"/>
        <family val="3"/>
      </rPr>
      <t>수송량</t>
    </r>
    <r>
      <rPr>
        <sz val="10"/>
        <rFont val="Arial"/>
        <family val="2"/>
      </rPr>
      <t xml:space="preserve"> Volume of transportation</t>
    </r>
  </si>
  <si>
    <r>
      <rPr>
        <sz val="10"/>
        <rFont val="굴림"/>
        <family val="3"/>
      </rPr>
      <t>정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원</t>
    </r>
  </si>
  <si>
    <r>
      <rPr>
        <sz val="10"/>
        <rFont val="굴림"/>
        <family val="3"/>
      </rPr>
      <t>회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수</t>
    </r>
  </si>
  <si>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인천</t>
    </r>
  </si>
  <si>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녹동</t>
    </r>
    <r>
      <rPr>
        <vertAlign val="superscript"/>
        <sz val="10"/>
        <rFont val="Arial"/>
        <family val="2"/>
      </rPr>
      <t>1)</t>
    </r>
  </si>
  <si>
    <r>
      <rPr>
        <sz val="10"/>
        <rFont val="굴림"/>
        <family val="3"/>
      </rPr>
      <t>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항</t>
    </r>
  </si>
  <si>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송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량
</t>
    </r>
    <r>
      <rPr>
        <sz val="10"/>
        <rFont val="Arial"/>
        <family val="2"/>
      </rPr>
      <t>Volume of transportation</t>
    </r>
  </si>
  <si>
    <r>
      <rPr>
        <sz val="10"/>
        <rFont val="굴림"/>
        <family val="3"/>
      </rPr>
      <t>승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선</t>
    </r>
  </si>
  <si>
    <r>
      <rPr>
        <sz val="10"/>
        <rFont val="굴림"/>
        <family val="3"/>
      </rPr>
      <t>회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수</t>
    </r>
  </si>
  <si>
    <r>
      <rPr>
        <sz val="10"/>
        <rFont val="굴림"/>
        <family val="3"/>
      </rPr>
      <t>정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원</t>
    </r>
  </si>
  <si>
    <r>
      <t xml:space="preserve"> 12 .</t>
    </r>
    <r>
      <rPr>
        <b/>
        <sz val="16"/>
        <rFont val="굴림"/>
        <family val="3"/>
      </rPr>
      <t>정기여객선</t>
    </r>
    <r>
      <rPr>
        <b/>
        <sz val="16"/>
        <rFont val="Arial"/>
        <family val="2"/>
      </rPr>
      <t xml:space="preserve"> </t>
    </r>
    <r>
      <rPr>
        <b/>
        <sz val="16"/>
        <rFont val="굴림"/>
        <family val="3"/>
      </rPr>
      <t>수송</t>
    </r>
    <r>
      <rPr>
        <b/>
        <sz val="16"/>
        <rFont val="Arial"/>
        <family val="2"/>
      </rPr>
      <t>(</t>
    </r>
    <r>
      <rPr>
        <b/>
        <sz val="16"/>
        <rFont val="굴림"/>
        <family val="3"/>
      </rPr>
      <t>계속</t>
    </r>
    <r>
      <rPr>
        <b/>
        <sz val="16"/>
        <rFont val="Arial"/>
        <family val="2"/>
      </rPr>
      <t>)              Transportation of Regular Passenger Vessels(Cont'd)</t>
    </r>
  </si>
  <si>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(</t>
    </r>
    <r>
      <rPr>
        <sz val="10"/>
        <rFont val="굴림"/>
        <family val="3"/>
      </rPr>
      <t>성산포</t>
    </r>
    <r>
      <rPr>
        <sz val="10"/>
        <rFont val="Arial"/>
        <family val="2"/>
      </rPr>
      <t>)</t>
    </r>
    <r>
      <rPr>
        <sz val="10"/>
        <rFont val="굴림"/>
        <family val="3"/>
      </rPr>
      <t>↔장흥</t>
    </r>
    <r>
      <rPr>
        <sz val="10"/>
        <rFont val="Arial"/>
        <family val="2"/>
      </rPr>
      <t>(</t>
    </r>
    <r>
      <rPr>
        <sz val="10"/>
        <rFont val="굴림"/>
        <family val="3"/>
      </rPr>
      <t>노력도</t>
    </r>
    <r>
      <rPr>
        <sz val="10"/>
        <rFont val="Arial"/>
        <family val="2"/>
      </rPr>
      <t xml:space="preserve">) </t>
    </r>
    <r>
      <rPr>
        <vertAlign val="superscript"/>
        <sz val="10"/>
        <rFont val="Arial"/>
        <family val="2"/>
      </rPr>
      <t>1)</t>
    </r>
  </si>
  <si>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평택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2)</t>
    </r>
  </si>
  <si>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주↔여수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1)</t>
    </r>
  </si>
  <si>
    <r>
      <t xml:space="preserve">Jeju </t>
    </r>
    <r>
      <rPr>
        <sz val="10"/>
        <rFont val="굴림"/>
        <family val="3"/>
      </rPr>
      <t>↔</t>
    </r>
    <r>
      <rPr>
        <sz val="10"/>
        <rFont val="Arial"/>
        <family val="2"/>
      </rPr>
      <t>Yeosu</t>
    </r>
  </si>
  <si>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삼천포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2)</t>
    </r>
  </si>
  <si>
    <r>
      <t xml:space="preserve">Jeju </t>
    </r>
    <r>
      <rPr>
        <sz val="10"/>
        <rFont val="굴림"/>
        <family val="3"/>
      </rPr>
      <t>↔</t>
    </r>
    <r>
      <rPr>
        <sz val="10"/>
        <rFont val="Arial"/>
        <family val="2"/>
      </rPr>
      <t xml:space="preserve">Samcheonpo  </t>
    </r>
  </si>
  <si>
    <t>주 : 1) 화물수송 톤수는 운임톤 기준임</t>
  </si>
  <si>
    <t xml:space="preserve">자료 : 제주특별자치도 항만개발과, 부산지방해양항만청 제주해양관리단        </t>
  </si>
  <si>
    <t xml:space="preserve">Source : Jeju Special Self-Governing Province Port Development Div., Busan Regional Maritime Affairs  and Port Office  Jeju Maritime Management Div.     </t>
  </si>
  <si>
    <t xml:space="preserve">자료 : 제주특별자치도 항만개발과, 부산지방해양항만청 제주해양관리단        </t>
  </si>
  <si>
    <t xml:space="preserve">Source : Jeju Special Self-Governing Province Port Development Div., Busan Regional Maritime Affairs  and Port Office  Jeju Maritime Management Div.     </t>
  </si>
  <si>
    <t>주 : 1) 제 주 ↔ 완도 항로 한일블루나래호 대체취항('12.1)</t>
  </si>
  <si>
    <t xml:space="preserve">      2) 화물수송 톤수는 운임톤 기준임</t>
  </si>
  <si>
    <t xml:space="preserve">      3) 화물수송 톤수는 운임톤 기준임</t>
  </si>
  <si>
    <r>
      <t>주 : 1) 제주(성산)↔장흥(노력도) 항로 취항('10. 7)</t>
    </r>
  </si>
  <si>
    <t xml:space="preserve">      2)  제주(성산포)↔장흥(노력도) 항로  오렌지2호(4,599톤)  신규 도입선 오렌지1호(4,114톤)로 대체 감선('12.3)</t>
  </si>
  <si>
    <t xml:space="preserve">      3) 제주(성산포)↔장흥(노력도) 항로 오렌지호 용선에 따른 감선('12.5)</t>
  </si>
  <si>
    <t xml:space="preserve">      4) 제주 ↔ 평택 항로 취항('11.3)</t>
  </si>
  <si>
    <t xml:space="preserve">      5) 제주 ↔ 평택 항로 폐쇄('12.2)</t>
  </si>
  <si>
    <t xml:space="preserve">      6) 화물수송 톤수는 운임톤 기준임</t>
  </si>
  <si>
    <t xml:space="preserve"> 주 : 1) 제주 ↔ 여수 항로 취항('12.5)</t>
  </si>
  <si>
    <t xml:space="preserve">       2) 제주 ↔ 삼천포 항로 취항('12.3)</t>
  </si>
  <si>
    <t xml:space="preserve">       3) 화물수송 톤수는 운임톤 기준임</t>
  </si>
  <si>
    <r>
      <rPr>
        <sz val="10"/>
        <rFont val="굴림"/>
        <family val="3"/>
      </rPr>
      <t>선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박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명</t>
    </r>
  </si>
  <si>
    <r>
      <rPr>
        <sz val="10"/>
        <rFont val="굴림"/>
        <family val="3"/>
      </rPr>
      <t>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항</t>
    </r>
  </si>
  <si>
    <r>
      <rPr>
        <sz val="10"/>
        <rFont val="굴림"/>
        <family val="3"/>
      </rPr>
      <t>입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항</t>
    </r>
  </si>
  <si>
    <r>
      <rPr>
        <sz val="10"/>
        <rFont val="굴림"/>
        <family val="3"/>
      </rPr>
      <t xml:space="preserve">제주↔목포
</t>
    </r>
    <r>
      <rPr>
        <sz val="10"/>
        <rFont val="Arial"/>
        <family val="2"/>
      </rPr>
      <t>Jeju</t>
    </r>
    <r>
      <rPr>
        <sz val="10"/>
        <rFont val="굴림"/>
        <family val="3"/>
      </rPr>
      <t>↔</t>
    </r>
    <r>
      <rPr>
        <sz val="10"/>
        <rFont val="Arial"/>
        <family val="2"/>
      </rPr>
      <t>Mokpo</t>
    </r>
  </si>
  <si>
    <r>
      <rPr>
        <sz val="10"/>
        <rFont val="굴림"/>
        <family val="3"/>
      </rPr>
      <t>씨스타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크루즈호
</t>
    </r>
    <r>
      <rPr>
        <sz val="10"/>
        <rFont val="Arial"/>
        <family val="2"/>
      </rPr>
      <t>Seastar Cruise</t>
    </r>
  </si>
  <si>
    <r>
      <rPr>
        <sz val="10"/>
        <rFont val="굴림"/>
        <family val="3"/>
      </rPr>
      <t>자동차</t>
    </r>
    <r>
      <rPr>
        <sz val="10"/>
        <rFont val="Arial"/>
        <family val="2"/>
      </rPr>
      <t>·</t>
    </r>
    <r>
      <rPr>
        <sz val="10"/>
        <rFont val="굴림"/>
        <family val="3"/>
      </rPr>
      <t>여객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운송겸용
</t>
    </r>
    <r>
      <rPr>
        <sz val="10"/>
        <rFont val="Arial"/>
        <family val="2"/>
      </rPr>
      <t>Vehicles &amp; Passengers</t>
    </r>
  </si>
  <si>
    <r>
      <rPr>
        <sz val="10"/>
        <rFont val="굴림"/>
        <family val="3"/>
      </rPr>
      <t>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스타호
</t>
    </r>
    <r>
      <rPr>
        <sz val="10"/>
        <rFont val="Arial"/>
        <family val="2"/>
      </rPr>
      <t xml:space="preserve">Queen Star </t>
    </r>
  </si>
  <si>
    <t>12. 7</t>
  </si>
  <si>
    <r>
      <rPr>
        <sz val="10"/>
        <rFont val="굴림"/>
        <family val="3"/>
      </rPr>
      <t>핑크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돌핀호
</t>
    </r>
    <r>
      <rPr>
        <sz val="10"/>
        <rFont val="Arial"/>
        <family val="2"/>
      </rPr>
      <t>Pink Dolphin</t>
    </r>
  </si>
  <si>
    <r>
      <rPr>
        <sz val="10"/>
        <rFont val="굴림"/>
        <family val="3"/>
      </rPr>
      <t>여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 xml:space="preserve">객
</t>
    </r>
    <r>
      <rPr>
        <sz val="10"/>
        <rFont val="Arial"/>
        <family val="2"/>
      </rPr>
      <t>Passengers Only</t>
    </r>
  </si>
  <si>
    <r>
      <rPr>
        <sz val="10"/>
        <rFont val="굴림"/>
        <family val="3"/>
      </rPr>
      <t xml:space="preserve">제주↔완도
</t>
    </r>
    <r>
      <rPr>
        <sz val="10"/>
        <rFont val="Arial"/>
        <family val="2"/>
      </rPr>
      <t>Jeju</t>
    </r>
    <r>
      <rPr>
        <sz val="10"/>
        <rFont val="굴림"/>
        <family val="3"/>
      </rPr>
      <t>↔</t>
    </r>
    <r>
      <rPr>
        <sz val="10"/>
        <rFont val="Arial"/>
        <family val="2"/>
      </rPr>
      <t>Wando</t>
    </r>
  </si>
  <si>
    <r>
      <rPr>
        <sz val="10"/>
        <rFont val="굴림"/>
        <family val="3"/>
      </rPr>
      <t>한일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카훼리</t>
    </r>
    <r>
      <rPr>
        <sz val="10"/>
        <rFont val="Arial"/>
        <family val="2"/>
      </rPr>
      <t xml:space="preserve"> 1</t>
    </r>
    <r>
      <rPr>
        <sz val="10"/>
        <rFont val="굴림"/>
        <family val="3"/>
      </rPr>
      <t xml:space="preserve">호
</t>
    </r>
    <r>
      <rPr>
        <sz val="10"/>
        <rFont val="Arial"/>
        <family val="2"/>
      </rPr>
      <t>Hanil Car-Ferry No. 1</t>
    </r>
  </si>
  <si>
    <r>
      <rPr>
        <sz val="10"/>
        <rFont val="굴림"/>
        <family val="3"/>
      </rPr>
      <t>한일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블루나래호
</t>
    </r>
    <r>
      <rPr>
        <sz val="10"/>
        <rFont val="Arial"/>
        <family val="2"/>
      </rPr>
      <t>Hanil Bluenarae</t>
    </r>
  </si>
  <si>
    <t>12. 1</t>
  </si>
  <si>
    <r>
      <rPr>
        <sz val="10"/>
        <rFont val="굴림"/>
        <family val="3"/>
      </rPr>
      <t>한일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카훼리</t>
    </r>
    <r>
      <rPr>
        <sz val="10"/>
        <rFont val="Arial"/>
        <family val="2"/>
      </rPr>
      <t>3</t>
    </r>
    <r>
      <rPr>
        <sz val="10"/>
        <rFont val="굴림"/>
        <family val="3"/>
      </rPr>
      <t xml:space="preserve">호
</t>
    </r>
    <r>
      <rPr>
        <sz val="10"/>
        <rFont val="Arial"/>
        <family val="2"/>
      </rPr>
      <t>Hanil Car-Ferry No. 3</t>
    </r>
  </si>
  <si>
    <r>
      <rPr>
        <sz val="10"/>
        <rFont val="굴림"/>
        <family val="3"/>
      </rPr>
      <t xml:space="preserve">제주↔인천
</t>
    </r>
    <r>
      <rPr>
        <sz val="10"/>
        <rFont val="Arial"/>
        <family val="2"/>
      </rPr>
      <t>Jeju</t>
    </r>
    <r>
      <rPr>
        <sz val="10"/>
        <rFont val="돋움"/>
        <family val="3"/>
      </rPr>
      <t>↔</t>
    </r>
    <r>
      <rPr>
        <sz val="10"/>
        <rFont val="Arial"/>
        <family val="2"/>
      </rPr>
      <t>Incheon</t>
    </r>
  </si>
  <si>
    <r>
      <rPr>
        <sz val="10"/>
        <rFont val="굴림"/>
        <family val="3"/>
      </rPr>
      <t xml:space="preserve">오하마나호
</t>
    </r>
    <r>
      <rPr>
        <sz val="10"/>
        <rFont val="Arial"/>
        <family val="2"/>
      </rPr>
      <t>Ohamana</t>
    </r>
  </si>
  <si>
    <r>
      <rPr>
        <sz val="10"/>
        <rFont val="굴림"/>
        <family val="3"/>
      </rPr>
      <t xml:space="preserve">제주↔녹동
</t>
    </r>
    <r>
      <rPr>
        <sz val="10"/>
        <rFont val="Arial"/>
        <family val="2"/>
      </rPr>
      <t>Jeju</t>
    </r>
    <r>
      <rPr>
        <sz val="10"/>
        <rFont val="굴림"/>
        <family val="3"/>
      </rPr>
      <t>↔</t>
    </r>
    <r>
      <rPr>
        <sz val="10"/>
        <rFont val="Arial"/>
        <family val="2"/>
      </rPr>
      <t>Nokdong</t>
    </r>
  </si>
  <si>
    <r>
      <rPr>
        <sz val="10"/>
        <rFont val="굴림"/>
        <family val="3"/>
      </rPr>
      <t>남해고속카훼리</t>
    </r>
    <r>
      <rPr>
        <sz val="10"/>
        <rFont val="Arial"/>
        <family val="2"/>
      </rPr>
      <t xml:space="preserve"> 7</t>
    </r>
    <r>
      <rPr>
        <sz val="10"/>
        <rFont val="굴림"/>
        <family val="3"/>
      </rPr>
      <t xml:space="preserve">호
</t>
    </r>
    <r>
      <rPr>
        <sz val="10"/>
        <rFont val="Arial"/>
        <family val="2"/>
      </rPr>
      <t>Namhae Express Car-Ferry No.7</t>
    </r>
  </si>
  <si>
    <r>
      <rPr>
        <sz val="10"/>
        <rFont val="굴림"/>
        <family val="3"/>
      </rPr>
      <t>고흥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아이리스호
</t>
    </r>
    <r>
      <rPr>
        <sz val="10"/>
        <rFont val="Arial"/>
        <family val="2"/>
      </rPr>
      <t>Goheung Iris</t>
    </r>
  </si>
  <si>
    <t>12. 3</t>
  </si>
  <si>
    <r>
      <rPr>
        <sz val="10"/>
        <rFont val="굴림"/>
        <family val="3"/>
      </rPr>
      <t xml:space="preserve">제주↔삼천포
</t>
    </r>
    <r>
      <rPr>
        <sz val="10"/>
        <rFont val="Arial"/>
        <family val="2"/>
      </rPr>
      <t>Jeju</t>
    </r>
    <r>
      <rPr>
        <sz val="10"/>
        <rFont val="굴림"/>
        <family val="3"/>
      </rPr>
      <t>↔</t>
    </r>
    <r>
      <rPr>
        <sz val="10"/>
        <rFont val="Arial"/>
        <family val="2"/>
      </rPr>
      <t>Samcheonpo</t>
    </r>
  </si>
  <si>
    <r>
      <rPr>
        <sz val="10"/>
        <rFont val="굴림"/>
        <family val="3"/>
      </rPr>
      <t>제주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월드호
</t>
    </r>
    <r>
      <rPr>
        <sz val="10"/>
        <rFont val="Arial"/>
        <family val="2"/>
      </rPr>
      <t>Jeju World</t>
    </r>
  </si>
  <si>
    <r>
      <rPr>
        <sz val="10"/>
        <rFont val="굴림"/>
        <family val="3"/>
      </rPr>
      <t xml:space="preserve">모슬포↔가파도
</t>
    </r>
    <r>
      <rPr>
        <sz val="10"/>
        <rFont val="Arial"/>
        <family val="2"/>
      </rPr>
      <t>Moseulpo</t>
    </r>
    <r>
      <rPr>
        <sz val="10"/>
        <rFont val="굴림"/>
        <family val="3"/>
      </rPr>
      <t>↔</t>
    </r>
    <r>
      <rPr>
        <sz val="10"/>
        <rFont val="Arial"/>
        <family val="2"/>
      </rPr>
      <t>Gapado</t>
    </r>
  </si>
  <si>
    <r>
      <rPr>
        <sz val="10"/>
        <rFont val="굴림"/>
        <family val="3"/>
      </rPr>
      <t>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영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호
</t>
    </r>
    <r>
      <rPr>
        <sz val="10"/>
        <rFont val="Arial"/>
        <family val="2"/>
      </rPr>
      <t>Sam Yeong</t>
    </r>
  </si>
  <si>
    <r>
      <rPr>
        <sz val="10"/>
        <rFont val="굴림"/>
        <family val="3"/>
      </rPr>
      <t>모슬포→마라도→
가파도</t>
    </r>
    <r>
      <rPr>
        <sz val="10"/>
        <rFont val="Arial"/>
        <family val="2"/>
      </rPr>
      <t>(</t>
    </r>
    <r>
      <rPr>
        <sz val="10"/>
        <rFont val="굴림"/>
        <family val="3"/>
      </rPr>
      <t>왕복</t>
    </r>
    <r>
      <rPr>
        <sz val="10"/>
        <rFont val="Arial"/>
        <family val="2"/>
      </rPr>
      <t>)
Moseulpo</t>
    </r>
    <r>
      <rPr>
        <sz val="10"/>
        <rFont val="굴림"/>
        <family val="3"/>
      </rPr>
      <t>→</t>
    </r>
    <r>
      <rPr>
        <sz val="10"/>
        <rFont val="Arial"/>
        <family val="2"/>
      </rPr>
      <t>Marado</t>
    </r>
    <r>
      <rPr>
        <sz val="10"/>
        <rFont val="굴림"/>
        <family val="3"/>
      </rPr>
      <t>→</t>
    </r>
    <r>
      <rPr>
        <sz val="10"/>
        <rFont val="Arial"/>
        <family val="2"/>
      </rPr>
      <t>Gapado</t>
    </r>
  </si>
  <si>
    <r>
      <rPr>
        <sz val="10"/>
        <rFont val="굴림"/>
        <family val="3"/>
      </rPr>
      <t xml:space="preserve">모슬포↔마라도
</t>
    </r>
    <r>
      <rPr>
        <sz val="10"/>
        <rFont val="Arial"/>
        <family val="2"/>
      </rPr>
      <t>Moseulpo</t>
    </r>
    <r>
      <rPr>
        <sz val="10"/>
        <rFont val="굴림"/>
        <family val="3"/>
      </rPr>
      <t>↔</t>
    </r>
    <r>
      <rPr>
        <sz val="10"/>
        <rFont val="Arial"/>
        <family val="2"/>
      </rPr>
      <t>Marado</t>
    </r>
  </si>
  <si>
    <r>
      <rPr>
        <sz val="10"/>
        <rFont val="굴림"/>
        <family val="3"/>
      </rPr>
      <t>모슬포</t>
    </r>
    <r>
      <rPr>
        <sz val="10"/>
        <rFont val="Arial"/>
        <family val="2"/>
      </rPr>
      <t xml:space="preserve"> 1</t>
    </r>
    <r>
      <rPr>
        <sz val="10"/>
        <rFont val="굴림"/>
        <family val="3"/>
      </rPr>
      <t xml:space="preserve">호
</t>
    </r>
    <r>
      <rPr>
        <sz val="10"/>
        <rFont val="Arial"/>
        <family val="2"/>
      </rPr>
      <t>Moseulpo No. 1</t>
    </r>
  </si>
  <si>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계</t>
    </r>
  </si>
  <si>
    <r>
      <rPr>
        <sz val="10"/>
        <rFont val="굴림"/>
        <family val="3"/>
      </rPr>
      <t>외항화물</t>
    </r>
  </si>
  <si>
    <r>
      <rPr>
        <sz val="10"/>
        <rFont val="굴림"/>
        <family val="3"/>
      </rPr>
      <t>연안화물</t>
    </r>
  </si>
  <si>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요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화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송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량</t>
    </r>
    <r>
      <rPr>
        <sz val="10"/>
        <rFont val="Arial"/>
        <family val="2"/>
      </rPr>
      <t xml:space="preserve">                       Transportation volume by commodities</t>
    </r>
  </si>
  <si>
    <r>
      <rPr>
        <sz val="10"/>
        <rFont val="굴림"/>
        <family val="3"/>
      </rPr>
      <t>양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곡</t>
    </r>
  </si>
  <si>
    <r>
      <rPr>
        <sz val="10"/>
        <rFont val="굴림"/>
        <family val="3"/>
      </rPr>
      <t>유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류</t>
    </r>
  </si>
  <si>
    <r>
      <rPr>
        <sz val="10"/>
        <rFont val="굴림"/>
        <family val="3"/>
      </rPr>
      <t>유지류</t>
    </r>
  </si>
  <si>
    <r>
      <rPr>
        <sz val="10"/>
        <rFont val="굴림"/>
        <family val="3"/>
      </rPr>
      <t>비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료</t>
    </r>
  </si>
  <si>
    <r>
      <rPr>
        <sz val="10"/>
        <rFont val="굴림"/>
        <family val="3"/>
      </rPr>
      <t>시멘트</t>
    </r>
  </si>
  <si>
    <r>
      <rPr>
        <sz val="10"/>
        <rFont val="굴림"/>
        <family val="3"/>
      </rPr>
      <t>무연탄</t>
    </r>
    <r>
      <rPr>
        <sz val="10"/>
        <rFont val="Arial"/>
        <family val="2"/>
      </rPr>
      <t xml:space="preserve">  </t>
    </r>
  </si>
  <si>
    <r>
      <rPr>
        <sz val="10"/>
        <rFont val="굴림"/>
        <family val="3"/>
      </rPr>
      <t>유연탄</t>
    </r>
  </si>
  <si>
    <r>
      <rPr>
        <sz val="10"/>
        <rFont val="굴림"/>
        <family val="3"/>
      </rPr>
      <t>목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재</t>
    </r>
  </si>
  <si>
    <r>
      <rPr>
        <sz val="10"/>
        <rFont val="굴림"/>
        <family val="3"/>
      </rPr>
      <t>선어</t>
    </r>
  </si>
  <si>
    <r>
      <rPr>
        <sz val="10"/>
        <rFont val="굴림"/>
        <family val="3"/>
      </rPr>
      <t>모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래</t>
    </r>
  </si>
  <si>
    <r>
      <rPr>
        <sz val="10"/>
        <rFont val="굴림"/>
        <family val="3"/>
      </rPr>
      <t>철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재</t>
    </r>
  </si>
  <si>
    <r>
      <rPr>
        <sz val="10"/>
        <rFont val="굴림"/>
        <family val="3"/>
      </rPr>
      <t>채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소</t>
    </r>
  </si>
  <si>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타</t>
    </r>
  </si>
  <si>
    <r>
      <t xml:space="preserve"> 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톤</t>
    </r>
    <r>
      <rPr>
        <sz val="10"/>
        <rFont val="Arial"/>
        <family val="2"/>
      </rPr>
      <t>)</t>
    </r>
  </si>
  <si>
    <t xml:space="preserve">자료 : 제주특별자치도 해양개발과, 부산지방해양항만청 제주해양관리단        </t>
  </si>
  <si>
    <t xml:space="preserve">Source : Jeju Special Self-Governing Province Marine Development Div., Busan Regional Maritime Affairs  and Port Office  Jeju Maritime Management Div.     </t>
  </si>
  <si>
    <t xml:space="preserve">   주 : 1) 연안여객선 화물 포함</t>
  </si>
  <si>
    <t xml:space="preserve">        2) 제주특별자치도 전체수치임</t>
  </si>
  <si>
    <r>
      <t xml:space="preserve">15. </t>
    </r>
    <r>
      <rPr>
        <b/>
        <sz val="18"/>
        <rFont val="HY중고딕"/>
        <family val="1"/>
      </rPr>
      <t>항로표지</t>
    </r>
    <r>
      <rPr>
        <b/>
        <sz val="18"/>
        <rFont val="Arial"/>
        <family val="2"/>
      </rPr>
      <t xml:space="preserve"> </t>
    </r>
    <r>
      <rPr>
        <b/>
        <sz val="18"/>
        <rFont val="HY중고딕"/>
        <family val="1"/>
      </rPr>
      <t>시설</t>
    </r>
    <r>
      <rPr>
        <b/>
        <sz val="18"/>
        <rFont val="Arial"/>
        <family val="2"/>
      </rPr>
      <t xml:space="preserve">   Navigation Aids</t>
    </r>
  </si>
  <si>
    <t>Total</t>
  </si>
  <si>
    <t>자료 : 제주특별자치도 관광정책과(제주특별자치도관광협회)</t>
  </si>
  <si>
    <t xml:space="preserve">  Source : Jeju Special Self-Governing Province Tourism Policy Division</t>
  </si>
  <si>
    <t xml:space="preserve">  Note : Total number of Jeju Special Self-Governing Province </t>
  </si>
  <si>
    <r>
      <t>합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계</t>
    </r>
  </si>
  <si>
    <t>Source : Jeju Special Self-Governing Province Tourism Policy Div.</t>
  </si>
  <si>
    <t xml:space="preserve">Note : Total number of Jeju Special Self-Governing Province </t>
  </si>
  <si>
    <t>-</t>
  </si>
  <si>
    <r>
      <t>자료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굴림"/>
        <family val="3"/>
      </rPr>
      <t>제주특별자치도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국제자유도시과</t>
    </r>
  </si>
  <si>
    <t>Source : Jeju Special Self-Governing Province Free International City Division</t>
  </si>
  <si>
    <r>
      <t xml:space="preserve">24. </t>
    </r>
    <r>
      <rPr>
        <b/>
        <sz val="18"/>
        <rFont val="굴림"/>
        <family val="3"/>
      </rPr>
      <t>관광호텔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등록</t>
    </r>
    <r>
      <rPr>
        <b/>
        <sz val="18"/>
        <rFont val="Arial"/>
        <family val="2"/>
      </rPr>
      <t xml:space="preserve">              Registered Tourist Hotel</t>
    </r>
  </si>
  <si>
    <t>(Unit : number,%)</t>
  </si>
  <si>
    <r>
      <t>특</t>
    </r>
    <r>
      <rPr>
        <sz val="10"/>
        <rFont val="Arial"/>
        <family val="2"/>
      </rPr>
      <t xml:space="preserve"> 1 </t>
    </r>
    <r>
      <rPr>
        <sz val="10"/>
        <rFont val="굴림"/>
        <family val="3"/>
      </rPr>
      <t>등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급</t>
    </r>
  </si>
  <si>
    <r>
      <t>특</t>
    </r>
    <r>
      <rPr>
        <sz val="10"/>
        <rFont val="Arial"/>
        <family val="2"/>
      </rPr>
      <t xml:space="preserve"> 2 </t>
    </r>
    <r>
      <rPr>
        <sz val="10"/>
        <rFont val="굴림"/>
        <family val="3"/>
      </rPr>
      <t>등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급</t>
    </r>
  </si>
  <si>
    <r>
      <t xml:space="preserve">1 </t>
    </r>
    <r>
      <rPr>
        <sz val="10"/>
        <rFont val="굴림"/>
        <family val="3"/>
      </rPr>
      <t>등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급</t>
    </r>
  </si>
  <si>
    <r>
      <t xml:space="preserve">2 </t>
    </r>
    <r>
      <rPr>
        <sz val="10"/>
        <rFont val="굴림"/>
        <family val="3"/>
      </rPr>
      <t>등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급</t>
    </r>
  </si>
  <si>
    <r>
      <t xml:space="preserve">3 </t>
    </r>
    <r>
      <rPr>
        <sz val="10"/>
        <rFont val="굴림"/>
        <family val="3"/>
      </rPr>
      <t>등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급</t>
    </r>
  </si>
  <si>
    <t>Deluxe 1st</t>
  </si>
  <si>
    <t>Deluxe 2nd</t>
  </si>
  <si>
    <t>1st Class</t>
  </si>
  <si>
    <t>2nd Class</t>
  </si>
  <si>
    <t>3rd Class</t>
  </si>
  <si>
    <r>
      <t>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</si>
  <si>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t>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</si>
  <si>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t>Number</t>
  </si>
  <si>
    <t>Rooms</t>
  </si>
  <si>
    <t>등급미정</t>
  </si>
  <si>
    <t>가족호텔</t>
  </si>
  <si>
    <r>
      <t xml:space="preserve"> </t>
    </r>
    <r>
      <rPr>
        <sz val="10"/>
        <rFont val="굴림"/>
        <family val="3"/>
      </rPr>
      <t>객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실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용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률</t>
    </r>
    <r>
      <rPr>
        <sz val="10"/>
        <rFont val="Arial"/>
        <family val="2"/>
      </rPr>
      <t xml:space="preserve"> (%)          Room occupancy rate(%)</t>
    </r>
  </si>
  <si>
    <t>수입실적(백만원)
Receipts</t>
  </si>
  <si>
    <t>합계</t>
  </si>
  <si>
    <t>객실</t>
  </si>
  <si>
    <t>부대시설</t>
  </si>
  <si>
    <r>
      <t xml:space="preserve">25. </t>
    </r>
    <r>
      <rPr>
        <b/>
        <sz val="18"/>
        <rFont val="굴림"/>
        <family val="3"/>
      </rPr>
      <t>우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편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시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설</t>
    </r>
    <r>
      <rPr>
        <b/>
        <sz val="18"/>
        <rFont val="Arial"/>
        <family val="2"/>
      </rPr>
      <t xml:space="preserve">                 Postal Service Facilities</t>
    </r>
  </si>
  <si>
    <t>(Unit : each)</t>
  </si>
  <si>
    <r>
      <t xml:space="preserve">   </t>
    </r>
    <r>
      <rPr>
        <sz val="10"/>
        <rFont val="굴림"/>
        <family val="3"/>
      </rPr>
      <t>우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체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국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       Number  of  post  office</t>
    </r>
  </si>
  <si>
    <r>
      <t xml:space="preserve"> </t>
    </r>
    <r>
      <rPr>
        <sz val="10"/>
        <rFont val="굴림"/>
        <family val="3"/>
      </rPr>
      <t>직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원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수</t>
    </r>
  </si>
  <si>
    <t>집배원수</t>
  </si>
  <si>
    <r>
      <t xml:space="preserve"> </t>
    </r>
    <r>
      <rPr>
        <sz val="10"/>
        <rFont val="굴림"/>
        <family val="3"/>
      </rPr>
      <t>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국</t>
    </r>
  </si>
  <si>
    <r>
      <t>분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국</t>
    </r>
  </si>
  <si>
    <r>
      <t>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국</t>
    </r>
  </si>
  <si>
    <r>
      <t>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국</t>
    </r>
  </si>
  <si>
    <r>
      <t>분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실</t>
    </r>
  </si>
  <si>
    <t>우편취급소</t>
  </si>
  <si>
    <t>General post</t>
  </si>
  <si>
    <t>Branch post</t>
  </si>
  <si>
    <t>Special post</t>
  </si>
  <si>
    <t>Military post</t>
  </si>
  <si>
    <t>Detached  post</t>
  </si>
  <si>
    <t>No. of</t>
  </si>
  <si>
    <t>office</t>
  </si>
  <si>
    <t>Postal agency</t>
  </si>
  <si>
    <t>staffs</t>
  </si>
  <si>
    <t>postmen</t>
  </si>
  <si>
    <r>
      <t xml:space="preserve">     </t>
    </r>
    <r>
      <rPr>
        <sz val="10"/>
        <color indexed="8"/>
        <rFont val="굴림"/>
        <family val="3"/>
      </rPr>
      <t>우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체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통</t>
    </r>
    <r>
      <rPr>
        <sz val="10"/>
        <color indexed="8"/>
        <rFont val="Arial"/>
        <family val="2"/>
      </rPr>
      <t xml:space="preserve">   Post box </t>
    </r>
  </si>
  <si>
    <r>
      <t>사서함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시설수</t>
    </r>
  </si>
  <si>
    <r>
      <t xml:space="preserve">  </t>
    </r>
    <r>
      <rPr>
        <sz val="10"/>
        <color indexed="8"/>
        <rFont val="굴림"/>
        <family val="3"/>
      </rPr>
      <t>수송장비</t>
    </r>
    <r>
      <rPr>
        <sz val="10"/>
        <color indexed="8"/>
        <rFont val="Arial"/>
        <family val="2"/>
      </rPr>
      <t xml:space="preserve">   Delivery equipment</t>
    </r>
  </si>
  <si>
    <r>
      <t>우표류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판매소</t>
    </r>
  </si>
  <si>
    <t>갑</t>
  </si>
  <si>
    <t>을</t>
  </si>
  <si>
    <r>
      <t>자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동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차</t>
    </r>
  </si>
  <si>
    <r>
      <t>이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차</t>
    </r>
  </si>
  <si>
    <t>Stamp sale</t>
  </si>
  <si>
    <t>Standing</t>
  </si>
  <si>
    <t>Hanging</t>
  </si>
  <si>
    <t>Post box</t>
  </si>
  <si>
    <t>Motor vehicle</t>
  </si>
  <si>
    <t>Motorcycle</t>
  </si>
  <si>
    <t>agency</t>
  </si>
  <si>
    <t>Source : Jeju Regional Communications Office</t>
  </si>
  <si>
    <t xml:space="preserve"> 자료 : kt제주고객본부</t>
  </si>
  <si>
    <t>Source :  kt Jeju Sales Headquarter</t>
  </si>
  <si>
    <r>
      <rPr>
        <sz val="10"/>
        <rFont val="돋움"/>
        <family val="3"/>
      </rPr>
      <t>집계
관광지수</t>
    </r>
  </si>
  <si>
    <r>
      <rPr>
        <sz val="10"/>
        <rFont val="돋움"/>
        <family val="3"/>
      </rPr>
      <t>방문객수</t>
    </r>
    <r>
      <rPr>
        <sz val="10"/>
        <rFont val="Arial"/>
        <family val="2"/>
      </rPr>
      <t xml:space="preserve"> Visitors </t>
    </r>
  </si>
  <si>
    <r>
      <rPr>
        <sz val="10"/>
        <rFont val="돋움"/>
        <family val="3"/>
      </rPr>
      <t>입도관광객수</t>
    </r>
    <r>
      <rPr>
        <sz val="10"/>
        <rFont val="Arial"/>
        <family val="2"/>
      </rPr>
      <t xml:space="preserve">  Tourists</t>
    </r>
  </si>
  <si>
    <r>
      <rPr>
        <sz val="10"/>
        <rFont val="돋움"/>
        <family val="3"/>
      </rPr>
      <t>유료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관광지</t>
    </r>
    <r>
      <rPr>
        <sz val="10"/>
        <rFont val="Arial"/>
        <family val="2"/>
      </rPr>
      <t xml:space="preserve">  Paid  tourist  attractions </t>
    </r>
  </si>
  <si>
    <r>
      <rPr>
        <sz val="10"/>
        <rFont val="돋움"/>
        <family val="3"/>
      </rPr>
      <t>무료관광지</t>
    </r>
  </si>
  <si>
    <r>
      <rPr>
        <sz val="10"/>
        <rFont val="굴림"/>
        <family val="3"/>
      </rPr>
      <t>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인</t>
    </r>
  </si>
  <si>
    <r>
      <rPr>
        <sz val="10"/>
        <rFont val="굴림"/>
        <family val="3"/>
      </rPr>
      <t>내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화</t>
    </r>
  </si>
  <si>
    <r>
      <rPr>
        <sz val="10"/>
        <rFont val="굴림"/>
        <family val="3"/>
      </rPr>
      <t>외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화</t>
    </r>
  </si>
  <si>
    <t xml:space="preserve"> </t>
  </si>
  <si>
    <r>
      <rPr>
        <sz val="10"/>
        <rFont val="굴림"/>
        <family val="3"/>
      </rPr>
      <t>미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국</t>
    </r>
  </si>
  <si>
    <r>
      <rPr>
        <sz val="10"/>
        <rFont val="굴림"/>
        <family val="3"/>
      </rPr>
      <t>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본</t>
    </r>
  </si>
  <si>
    <r>
      <rPr>
        <sz val="10"/>
        <rFont val="굴림"/>
        <family val="3"/>
      </rPr>
      <t>중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국</t>
    </r>
  </si>
  <si>
    <t>Malaysia</t>
  </si>
  <si>
    <t>Singapore</t>
  </si>
  <si>
    <r>
      <rPr>
        <sz val="10"/>
        <rFont val="굴림"/>
        <family val="3"/>
      </rPr>
      <t>말레이시아</t>
    </r>
  </si>
  <si>
    <r>
      <rPr>
        <sz val="10"/>
        <rFont val="굴림"/>
        <family val="3"/>
      </rPr>
      <t>홍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콩</t>
    </r>
  </si>
  <si>
    <r>
      <rPr>
        <sz val="10"/>
        <rFont val="굴림"/>
        <family val="3"/>
      </rPr>
      <t>싱가포르</t>
    </r>
  </si>
  <si>
    <r>
      <rPr>
        <sz val="10"/>
        <rFont val="굴림"/>
        <family val="3"/>
      </rPr>
      <t>대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만</t>
    </r>
  </si>
  <si>
    <r>
      <rPr>
        <sz val="10"/>
        <rFont val="굴림"/>
        <family val="3"/>
      </rPr>
      <t>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통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단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</si>
  <si>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선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편</t>
    </r>
  </si>
  <si>
    <r>
      <rPr>
        <sz val="10"/>
        <rFont val="굴림"/>
        <family val="3"/>
      </rPr>
      <t>단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</si>
  <si>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인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별</t>
    </r>
  </si>
  <si>
    <r>
      <rPr>
        <sz val="10"/>
        <rFont val="돋움"/>
        <family val="3"/>
      </rPr>
      <t>관광지별</t>
    </r>
  </si>
  <si>
    <r>
      <rPr>
        <sz val="10"/>
        <rFont val="돋움"/>
        <family val="3"/>
      </rPr>
      <t>위치</t>
    </r>
  </si>
  <si>
    <r>
      <rPr>
        <sz val="10"/>
        <rFont val="돋움"/>
        <family val="3"/>
      </rPr>
      <t>지정일자</t>
    </r>
  </si>
  <si>
    <r>
      <rPr>
        <sz val="10"/>
        <rFont val="돋움"/>
        <family val="3"/>
      </rPr>
      <t>조성면적</t>
    </r>
  </si>
  <si>
    <r>
      <rPr>
        <sz val="10"/>
        <rFont val="돋움"/>
        <family val="3"/>
      </rPr>
      <t>방문객</t>
    </r>
    <r>
      <rPr>
        <sz val="10"/>
        <rFont val="Arial"/>
        <family val="2"/>
      </rPr>
      <t xml:space="preserve"> Tourists</t>
    </r>
  </si>
  <si>
    <r>
      <rPr>
        <sz val="10"/>
        <rFont val="굴림"/>
        <family val="3"/>
      </rPr>
      <t>내국인</t>
    </r>
  </si>
  <si>
    <r>
      <rPr>
        <sz val="10"/>
        <rFont val="굴림"/>
        <family val="3"/>
      </rPr>
      <t>외국인</t>
    </r>
  </si>
  <si>
    <r>
      <rPr>
        <sz val="10"/>
        <rFont val="굴림"/>
        <family val="3"/>
      </rPr>
      <t>봉개휴양림관광지</t>
    </r>
  </si>
  <si>
    <r>
      <rPr>
        <sz val="10"/>
        <rFont val="돋움"/>
        <family val="3"/>
      </rPr>
      <t>오라관광지</t>
    </r>
  </si>
  <si>
    <r>
      <rPr>
        <sz val="10"/>
        <rFont val="굴림"/>
        <family val="3"/>
      </rPr>
      <t>곽지관광지</t>
    </r>
  </si>
  <si>
    <r>
      <rPr>
        <sz val="10"/>
        <rFont val="돋움"/>
        <family val="3"/>
      </rPr>
      <t>협재관광지</t>
    </r>
  </si>
  <si>
    <r>
      <rPr>
        <sz val="10"/>
        <rFont val="굴림"/>
        <family val="3"/>
      </rPr>
      <t>제주돌문화공원</t>
    </r>
  </si>
  <si>
    <r>
      <t xml:space="preserve">           21.  </t>
    </r>
    <r>
      <rPr>
        <b/>
        <sz val="18"/>
        <rFont val="굴림"/>
        <family val="3"/>
      </rPr>
      <t>관광지별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관람인원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관람료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수입</t>
    </r>
    <r>
      <rPr>
        <b/>
        <sz val="18"/>
        <rFont val="Arial"/>
        <family val="2"/>
      </rPr>
      <t xml:space="preserve">         Visitors and Receipts, by Tourist Attraction</t>
    </r>
  </si>
  <si>
    <r>
      <rPr>
        <sz val="10"/>
        <rFont val="굴림"/>
        <family val="3"/>
      </rPr>
      <t>인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원</t>
    </r>
  </si>
  <si>
    <r>
      <rPr>
        <sz val="10"/>
        <rFont val="굴림"/>
        <family val="3"/>
      </rPr>
      <t>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액</t>
    </r>
  </si>
  <si>
    <r>
      <rPr>
        <b/>
        <sz val="10"/>
        <rFont val="굴림"/>
        <family val="3"/>
      </rPr>
      <t>제주시</t>
    </r>
  </si>
  <si>
    <r>
      <rPr>
        <sz val="10"/>
        <rFont val="굴림"/>
        <family val="3"/>
      </rPr>
      <t>삼성혈</t>
    </r>
  </si>
  <si>
    <r>
      <rPr>
        <sz val="10"/>
        <rFont val="굴림"/>
        <family val="3"/>
      </rPr>
      <t>제주목관아지</t>
    </r>
  </si>
  <si>
    <r>
      <rPr>
        <sz val="10"/>
        <rFont val="굴림"/>
        <family val="3"/>
      </rPr>
      <t>민속자연사박물관</t>
    </r>
  </si>
  <si>
    <r>
      <rPr>
        <sz val="10"/>
        <rFont val="굴림"/>
        <family val="3"/>
      </rPr>
      <t>절물자연휴양림</t>
    </r>
  </si>
  <si>
    <r>
      <rPr>
        <sz val="10"/>
        <rFont val="굴림"/>
        <family val="3"/>
      </rPr>
      <t>제주러브랜드</t>
    </r>
  </si>
  <si>
    <r>
      <rPr>
        <sz val="10"/>
        <rFont val="굴림"/>
        <family val="3"/>
      </rPr>
      <t>해녀박물관</t>
    </r>
  </si>
  <si>
    <r>
      <rPr>
        <sz val="10"/>
        <rFont val="굴림"/>
        <family val="3"/>
      </rPr>
      <t>산굼부리</t>
    </r>
  </si>
  <si>
    <r>
      <rPr>
        <sz val="10"/>
        <rFont val="돋움"/>
        <family val="3"/>
      </rPr>
      <t>비자림</t>
    </r>
  </si>
  <si>
    <r>
      <rPr>
        <sz val="10"/>
        <rFont val="굴림"/>
        <family val="3"/>
      </rPr>
      <t>제주항일기념관</t>
    </r>
  </si>
  <si>
    <r>
      <rPr>
        <sz val="10"/>
        <rFont val="굴림"/>
        <family val="3"/>
      </rPr>
      <t>한림공원</t>
    </r>
  </si>
  <si>
    <r>
      <rPr>
        <sz val="10"/>
        <rFont val="돋움"/>
        <family val="3"/>
      </rPr>
      <t>생각하는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정원</t>
    </r>
    <r>
      <rPr>
        <sz val="10"/>
        <rFont val="Arial"/>
        <family val="2"/>
      </rPr>
      <t xml:space="preserve"> (</t>
    </r>
    <r>
      <rPr>
        <sz val="10"/>
        <rFont val="돋움"/>
        <family val="3"/>
      </rPr>
      <t>구</t>
    </r>
    <r>
      <rPr>
        <sz val="10"/>
        <rFont val="Arial"/>
        <family val="2"/>
      </rPr>
      <t>.</t>
    </r>
    <r>
      <rPr>
        <sz val="10"/>
        <rFont val="돋움"/>
        <family val="3"/>
      </rPr>
      <t>분재예술원</t>
    </r>
    <r>
      <rPr>
        <sz val="10"/>
        <rFont val="Arial"/>
        <family val="2"/>
      </rPr>
      <t>)</t>
    </r>
  </si>
  <si>
    <r>
      <rPr>
        <sz val="10"/>
        <rFont val="굴림"/>
        <family val="3"/>
      </rPr>
      <t>만장굴관광지</t>
    </r>
  </si>
  <si>
    <r>
      <rPr>
        <sz val="10"/>
        <rFont val="돋움"/>
        <family val="3"/>
      </rPr>
      <t>㈜제주미니미니랜드</t>
    </r>
  </si>
  <si>
    <r>
      <rPr>
        <sz val="10"/>
        <color indexed="8"/>
        <rFont val="돋움"/>
        <family val="3"/>
      </rPr>
      <t>관광지명</t>
    </r>
  </si>
  <si>
    <r>
      <rPr>
        <sz val="10"/>
        <color indexed="8"/>
        <rFont val="돋움"/>
        <family val="3"/>
      </rPr>
      <t>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치</t>
    </r>
  </si>
  <si>
    <r>
      <rPr>
        <sz val="10"/>
        <color indexed="8"/>
        <rFont val="돋움"/>
        <family val="3"/>
      </rPr>
      <t>지정일자</t>
    </r>
  </si>
  <si>
    <r>
      <rPr>
        <sz val="10"/>
        <color indexed="8"/>
        <rFont val="돋움"/>
        <family val="3"/>
      </rPr>
      <t>면적</t>
    </r>
  </si>
  <si>
    <r>
      <rPr>
        <sz val="10"/>
        <color indexed="8"/>
        <rFont val="돋움"/>
        <family val="3"/>
      </rPr>
      <t>특색</t>
    </r>
  </si>
  <si>
    <r>
      <t>16</t>
    </r>
    <r>
      <rPr>
        <b/>
        <sz val="10"/>
        <rFont val="굴림"/>
        <family val="3"/>
      </rPr>
      <t>개소</t>
    </r>
  </si>
  <si>
    <r>
      <rPr>
        <sz val="10"/>
        <rFont val="돋움"/>
        <family val="3"/>
      </rPr>
      <t>제주시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봉개동</t>
    </r>
    <r>
      <rPr>
        <sz val="10"/>
        <rFont val="Arial"/>
        <family val="2"/>
      </rPr>
      <t xml:space="preserve"> 237-7 </t>
    </r>
    <r>
      <rPr>
        <sz val="10"/>
        <rFont val="돋움"/>
        <family val="3"/>
      </rPr>
      <t>일원</t>
    </r>
  </si>
  <si>
    <r>
      <rPr>
        <sz val="10"/>
        <rFont val="굴림"/>
        <family val="3"/>
      </rPr>
      <t>복합형</t>
    </r>
    <r>
      <rPr>
        <sz val="10"/>
        <rFont val="Arial"/>
        <family val="2"/>
      </rPr>
      <t>(</t>
    </r>
    <r>
      <rPr>
        <sz val="10"/>
        <rFont val="굴림"/>
        <family val="3"/>
      </rPr>
      <t>레저스포츠</t>
    </r>
    <r>
      <rPr>
        <sz val="10"/>
        <rFont val="Arial"/>
        <family val="2"/>
      </rPr>
      <t>+</t>
    </r>
    <r>
      <rPr>
        <sz val="10"/>
        <rFont val="굴림"/>
        <family val="3"/>
      </rPr>
      <t>자연</t>
    </r>
    <r>
      <rPr>
        <sz val="10"/>
        <rFont val="Arial"/>
        <family val="2"/>
      </rPr>
      <t>·</t>
    </r>
    <r>
      <rPr>
        <sz val="10"/>
        <rFont val="굴림"/>
        <family val="3"/>
      </rPr>
      <t>휴양</t>
    </r>
    <r>
      <rPr>
        <sz val="10"/>
        <rFont val="Arial"/>
        <family val="2"/>
      </rPr>
      <t>+</t>
    </r>
    <r>
      <rPr>
        <sz val="10"/>
        <rFont val="굴림"/>
        <family val="3"/>
      </rPr>
      <t>역사</t>
    </r>
    <r>
      <rPr>
        <sz val="10"/>
        <rFont val="Arial"/>
        <family val="2"/>
      </rPr>
      <t>·</t>
    </r>
    <r>
      <rPr>
        <sz val="10"/>
        <rFont val="굴림"/>
        <family val="3"/>
      </rPr>
      <t>문화</t>
    </r>
    <r>
      <rPr>
        <sz val="10"/>
        <rFont val="Arial"/>
        <family val="2"/>
      </rPr>
      <t>)</t>
    </r>
  </si>
  <si>
    <r>
      <rPr>
        <sz val="10"/>
        <rFont val="돋움"/>
        <family val="3"/>
      </rPr>
      <t>제주시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오라</t>
    </r>
    <r>
      <rPr>
        <sz val="10"/>
        <rFont val="Arial"/>
        <family val="2"/>
      </rPr>
      <t>2</t>
    </r>
    <r>
      <rPr>
        <sz val="10"/>
        <rFont val="돋움"/>
        <family val="3"/>
      </rPr>
      <t>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산</t>
    </r>
    <r>
      <rPr>
        <sz val="10"/>
        <rFont val="Arial"/>
        <family val="2"/>
      </rPr>
      <t xml:space="preserve"> 92</t>
    </r>
    <r>
      <rPr>
        <sz val="10"/>
        <rFont val="돋움"/>
        <family val="3"/>
      </rPr>
      <t>번지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일원</t>
    </r>
  </si>
  <si>
    <r>
      <rPr>
        <sz val="10"/>
        <rFont val="굴림"/>
        <family val="3"/>
      </rPr>
      <t>복합형</t>
    </r>
    <r>
      <rPr>
        <sz val="10"/>
        <rFont val="Arial"/>
        <family val="2"/>
      </rPr>
      <t>(</t>
    </r>
    <r>
      <rPr>
        <sz val="10"/>
        <rFont val="굴림"/>
        <family val="3"/>
      </rPr>
      <t>레저스포츠</t>
    </r>
    <r>
      <rPr>
        <sz val="10"/>
        <rFont val="Arial"/>
        <family val="2"/>
      </rPr>
      <t>+</t>
    </r>
    <r>
      <rPr>
        <sz val="10"/>
        <rFont val="굴림"/>
        <family val="3"/>
      </rPr>
      <t>자연</t>
    </r>
    <r>
      <rPr>
        <sz val="10"/>
        <rFont val="Arial"/>
        <family val="2"/>
      </rPr>
      <t>·</t>
    </r>
    <r>
      <rPr>
        <sz val="10"/>
        <rFont val="굴림"/>
        <family val="3"/>
      </rPr>
      <t>휴양</t>
    </r>
    <r>
      <rPr>
        <sz val="10"/>
        <rFont val="Arial"/>
        <family val="2"/>
      </rPr>
      <t>+</t>
    </r>
    <r>
      <rPr>
        <sz val="10"/>
        <rFont val="굴림"/>
        <family val="3"/>
      </rPr>
      <t>위락</t>
    </r>
    <r>
      <rPr>
        <sz val="10"/>
        <rFont val="Arial"/>
        <family val="2"/>
      </rPr>
      <t>)</t>
    </r>
  </si>
  <si>
    <r>
      <rPr>
        <sz val="10"/>
        <rFont val="돋움"/>
        <family val="3"/>
      </rPr>
      <t>제주시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애월읍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곽지리</t>
    </r>
    <r>
      <rPr>
        <sz val="10"/>
        <rFont val="Arial"/>
        <family val="2"/>
      </rPr>
      <t xml:space="preserve"> 1385</t>
    </r>
    <r>
      <rPr>
        <sz val="10"/>
        <rFont val="돋움"/>
        <family val="3"/>
      </rPr>
      <t>번지</t>
    </r>
  </si>
  <si>
    <r>
      <rPr>
        <sz val="10"/>
        <rFont val="굴림"/>
        <family val="3"/>
      </rPr>
      <t>해양형</t>
    </r>
  </si>
  <si>
    <r>
      <rPr>
        <sz val="10"/>
        <rFont val="돋움"/>
        <family val="3"/>
      </rPr>
      <t>제주시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한림읍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협재리</t>
    </r>
    <r>
      <rPr>
        <sz val="10"/>
        <rFont val="Arial"/>
        <family val="2"/>
      </rPr>
      <t xml:space="preserve"> 2450</t>
    </r>
    <r>
      <rPr>
        <sz val="10"/>
        <rFont val="돋움"/>
        <family val="3"/>
      </rPr>
      <t>번지</t>
    </r>
  </si>
  <si>
    <r>
      <rPr>
        <sz val="10"/>
        <rFont val="굴림"/>
        <family val="3"/>
      </rPr>
      <t>복합형</t>
    </r>
    <r>
      <rPr>
        <sz val="10"/>
        <rFont val="Arial"/>
        <family val="2"/>
      </rPr>
      <t>(</t>
    </r>
    <r>
      <rPr>
        <sz val="10"/>
        <rFont val="굴림"/>
        <family val="3"/>
      </rPr>
      <t>해양</t>
    </r>
    <r>
      <rPr>
        <sz val="10"/>
        <rFont val="Arial"/>
        <family val="2"/>
      </rPr>
      <t>+</t>
    </r>
    <r>
      <rPr>
        <sz val="10"/>
        <rFont val="굴림"/>
        <family val="3"/>
      </rPr>
      <t>자연</t>
    </r>
    <r>
      <rPr>
        <sz val="10"/>
        <rFont val="Arial"/>
        <family val="2"/>
      </rPr>
      <t>·</t>
    </r>
    <r>
      <rPr>
        <sz val="10"/>
        <rFont val="굴림"/>
        <family val="3"/>
      </rPr>
      <t>휴양</t>
    </r>
    <r>
      <rPr>
        <sz val="10"/>
        <rFont val="Arial"/>
        <family val="2"/>
      </rPr>
      <t>+</t>
    </r>
    <r>
      <rPr>
        <sz val="10"/>
        <rFont val="굴림"/>
        <family val="3"/>
      </rPr>
      <t>레저스포츠</t>
    </r>
    <r>
      <rPr>
        <sz val="10"/>
        <rFont val="Arial"/>
        <family val="2"/>
      </rPr>
      <t>)</t>
    </r>
  </si>
  <si>
    <r>
      <rPr>
        <sz val="10"/>
        <rFont val="돋움"/>
        <family val="3"/>
      </rPr>
      <t>제주시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조천읍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교래리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산</t>
    </r>
    <r>
      <rPr>
        <sz val="10"/>
        <rFont val="Arial"/>
        <family val="2"/>
      </rPr>
      <t xml:space="preserve"> 119</t>
    </r>
    <r>
      <rPr>
        <sz val="10"/>
        <rFont val="돋움"/>
        <family val="3"/>
      </rPr>
      <t>번지</t>
    </r>
  </si>
  <si>
    <r>
      <rPr>
        <sz val="10"/>
        <rFont val="굴림"/>
        <family val="3"/>
      </rPr>
      <t>복합형</t>
    </r>
    <r>
      <rPr>
        <sz val="10"/>
        <rFont val="Arial"/>
        <family val="2"/>
      </rPr>
      <t>(</t>
    </r>
    <r>
      <rPr>
        <sz val="10"/>
        <rFont val="굴림"/>
        <family val="3"/>
      </rPr>
      <t>역사</t>
    </r>
    <r>
      <rPr>
        <sz val="10"/>
        <rFont val="Arial"/>
        <family val="2"/>
      </rPr>
      <t>·</t>
    </r>
    <r>
      <rPr>
        <sz val="10"/>
        <rFont val="굴림"/>
        <family val="3"/>
      </rPr>
      <t>문화</t>
    </r>
    <r>
      <rPr>
        <sz val="10"/>
        <rFont val="Arial"/>
        <family val="2"/>
      </rPr>
      <t>+</t>
    </r>
    <r>
      <rPr>
        <sz val="10"/>
        <rFont val="굴림"/>
        <family val="3"/>
      </rPr>
      <t>자연</t>
    </r>
    <r>
      <rPr>
        <sz val="10"/>
        <rFont val="Arial"/>
        <family val="2"/>
      </rPr>
      <t>·</t>
    </r>
    <r>
      <rPr>
        <sz val="10"/>
        <rFont val="굴림"/>
        <family val="3"/>
      </rPr>
      <t>휴양</t>
    </r>
    <r>
      <rPr>
        <sz val="10"/>
        <rFont val="Arial"/>
        <family val="2"/>
      </rPr>
      <t>)</t>
    </r>
  </si>
  <si>
    <r>
      <rPr>
        <sz val="10"/>
        <color indexed="8"/>
        <rFont val="돋움"/>
        <family val="3"/>
      </rPr>
      <t>돈내코관광지</t>
    </r>
  </si>
  <si>
    <r>
      <rPr>
        <sz val="10"/>
        <color indexed="8"/>
        <rFont val="돋움"/>
        <family val="3"/>
      </rPr>
      <t>서귀포시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상효동</t>
    </r>
    <r>
      <rPr>
        <sz val="10"/>
        <color indexed="8"/>
        <rFont val="Arial"/>
        <family val="2"/>
      </rPr>
      <t xml:space="preserve"> 1460</t>
    </r>
    <r>
      <rPr>
        <sz val="10"/>
        <color indexed="8"/>
        <rFont val="돋움"/>
        <family val="3"/>
      </rPr>
      <t>번지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일원</t>
    </r>
  </si>
  <si>
    <r>
      <rPr>
        <sz val="10"/>
        <rFont val="굴림"/>
        <family val="3"/>
      </rPr>
      <t>자연</t>
    </r>
    <r>
      <rPr>
        <sz val="10"/>
        <rFont val="Arial"/>
        <family val="2"/>
      </rPr>
      <t>·</t>
    </r>
    <r>
      <rPr>
        <sz val="10"/>
        <rFont val="굴림"/>
        <family val="3"/>
      </rPr>
      <t>휴양형</t>
    </r>
  </si>
  <si>
    <r>
      <rPr>
        <sz val="10"/>
        <color indexed="8"/>
        <rFont val="굴림"/>
        <family val="3"/>
      </rPr>
      <t>용머리관광지</t>
    </r>
  </si>
  <si>
    <r>
      <rPr>
        <sz val="10"/>
        <color indexed="8"/>
        <rFont val="돋움"/>
        <family val="3"/>
      </rPr>
      <t>서귀포시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안덕면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사계리</t>
    </r>
    <r>
      <rPr>
        <sz val="10"/>
        <color indexed="8"/>
        <rFont val="Arial"/>
        <family val="2"/>
      </rPr>
      <t xml:space="preserve"> 114</t>
    </r>
    <r>
      <rPr>
        <sz val="10"/>
        <color indexed="8"/>
        <rFont val="돋움"/>
        <family val="3"/>
      </rPr>
      <t>번지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일원</t>
    </r>
  </si>
  <si>
    <r>
      <rPr>
        <sz val="10"/>
        <rFont val="굴림"/>
        <family val="3"/>
      </rPr>
      <t>복합형</t>
    </r>
    <r>
      <rPr>
        <sz val="10"/>
        <rFont val="Arial"/>
        <family val="2"/>
      </rPr>
      <t>(</t>
    </r>
    <r>
      <rPr>
        <sz val="10"/>
        <rFont val="굴림"/>
        <family val="3"/>
      </rPr>
      <t>역사</t>
    </r>
    <r>
      <rPr>
        <sz val="10"/>
        <rFont val="Arial"/>
        <family val="2"/>
      </rPr>
      <t>·</t>
    </r>
    <r>
      <rPr>
        <sz val="10"/>
        <rFont val="굴림"/>
        <family val="3"/>
      </rPr>
      <t>문화</t>
    </r>
    <r>
      <rPr>
        <sz val="10"/>
        <rFont val="Arial"/>
        <family val="2"/>
      </rPr>
      <t>+</t>
    </r>
    <r>
      <rPr>
        <sz val="10"/>
        <rFont val="굴림"/>
        <family val="3"/>
      </rPr>
      <t>자연</t>
    </r>
    <r>
      <rPr>
        <sz val="10"/>
        <rFont val="Arial"/>
        <family val="2"/>
      </rPr>
      <t>·</t>
    </r>
    <r>
      <rPr>
        <sz val="10"/>
        <rFont val="굴림"/>
        <family val="3"/>
      </rPr>
      <t>휴양</t>
    </r>
    <r>
      <rPr>
        <sz val="10"/>
        <rFont val="Arial"/>
        <family val="2"/>
      </rPr>
      <t>+</t>
    </r>
    <r>
      <rPr>
        <sz val="10"/>
        <rFont val="굴림"/>
        <family val="3"/>
      </rPr>
      <t>레저스포츠</t>
    </r>
    <r>
      <rPr>
        <sz val="10"/>
        <rFont val="Arial"/>
        <family val="2"/>
      </rPr>
      <t>)</t>
    </r>
  </si>
  <si>
    <r>
      <rPr>
        <sz val="10"/>
        <color indexed="8"/>
        <rFont val="돋움"/>
        <family val="3"/>
      </rPr>
      <t>금악관광지</t>
    </r>
  </si>
  <si>
    <r>
      <rPr>
        <sz val="10"/>
        <color indexed="8"/>
        <rFont val="돋움"/>
        <family val="3"/>
      </rPr>
      <t>제주시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한림읍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금악리</t>
    </r>
    <r>
      <rPr>
        <sz val="10"/>
        <color indexed="8"/>
        <rFont val="Arial"/>
        <family val="2"/>
      </rPr>
      <t xml:space="preserve"> 81-8</t>
    </r>
    <r>
      <rPr>
        <sz val="10"/>
        <color indexed="8"/>
        <rFont val="돋움"/>
        <family val="3"/>
      </rPr>
      <t>번지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일원</t>
    </r>
  </si>
  <si>
    <r>
      <rPr>
        <sz val="10"/>
        <color indexed="8"/>
        <rFont val="굴림"/>
        <family val="3"/>
      </rPr>
      <t>함덕해안관광지</t>
    </r>
  </si>
  <si>
    <r>
      <rPr>
        <sz val="10"/>
        <color indexed="8"/>
        <rFont val="돋움"/>
        <family val="3"/>
      </rPr>
      <t>제주시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조천읍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함덕리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산</t>
    </r>
    <r>
      <rPr>
        <sz val="10"/>
        <color indexed="8"/>
        <rFont val="Arial"/>
        <family val="2"/>
      </rPr>
      <t xml:space="preserve"> 41-1</t>
    </r>
    <r>
      <rPr>
        <sz val="10"/>
        <color indexed="8"/>
        <rFont val="돋움"/>
        <family val="3"/>
      </rPr>
      <t>번지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일원</t>
    </r>
  </si>
  <si>
    <r>
      <rPr>
        <sz val="10"/>
        <color indexed="8"/>
        <rFont val="돋움"/>
        <family val="3"/>
      </rPr>
      <t>김녕해수욕장관광지</t>
    </r>
  </si>
  <si>
    <r>
      <rPr>
        <sz val="10"/>
        <color indexed="8"/>
        <rFont val="돋움"/>
        <family val="3"/>
      </rPr>
      <t>제주시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구좌읍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김녕리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산</t>
    </r>
    <r>
      <rPr>
        <sz val="10"/>
        <color indexed="8"/>
        <rFont val="Arial"/>
        <family val="2"/>
      </rPr>
      <t xml:space="preserve"> 1-1</t>
    </r>
    <r>
      <rPr>
        <sz val="10"/>
        <color indexed="8"/>
        <rFont val="돋움"/>
        <family val="3"/>
      </rPr>
      <t>번지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일원</t>
    </r>
  </si>
  <si>
    <r>
      <rPr>
        <sz val="10"/>
        <color indexed="8"/>
        <rFont val="굴림"/>
        <family val="3"/>
      </rPr>
      <t>묘산봉관광지</t>
    </r>
  </si>
  <si>
    <r>
      <rPr>
        <sz val="10"/>
        <color indexed="8"/>
        <rFont val="돋움"/>
        <family val="3"/>
      </rPr>
      <t>제주시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구좌읍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김녕리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산</t>
    </r>
    <r>
      <rPr>
        <sz val="10"/>
        <color indexed="8"/>
        <rFont val="Arial"/>
        <family val="2"/>
      </rPr>
      <t xml:space="preserve"> 157</t>
    </r>
    <r>
      <rPr>
        <sz val="10"/>
        <color indexed="8"/>
        <rFont val="돋움"/>
        <family val="3"/>
      </rPr>
      <t>번지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일원</t>
    </r>
  </si>
  <si>
    <r>
      <rPr>
        <sz val="10"/>
        <color indexed="8"/>
        <rFont val="굴림"/>
        <family val="3"/>
      </rPr>
      <t>미천굴관광지</t>
    </r>
  </si>
  <si>
    <r>
      <rPr>
        <sz val="10"/>
        <color indexed="8"/>
        <rFont val="돋움"/>
        <family val="3"/>
      </rPr>
      <t>서귀포시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성산읍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삼달리</t>
    </r>
    <r>
      <rPr>
        <sz val="10"/>
        <color indexed="8"/>
        <rFont val="Arial"/>
        <family val="2"/>
      </rPr>
      <t xml:space="preserve"> 1010</t>
    </r>
    <r>
      <rPr>
        <sz val="10"/>
        <color indexed="8"/>
        <rFont val="돋움"/>
        <family val="3"/>
      </rPr>
      <t>번지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일원</t>
    </r>
  </si>
  <si>
    <r>
      <rPr>
        <sz val="10"/>
        <rFont val="굴림"/>
        <family val="3"/>
      </rPr>
      <t>복합형</t>
    </r>
    <r>
      <rPr>
        <sz val="10"/>
        <rFont val="Arial"/>
        <family val="2"/>
      </rPr>
      <t>(</t>
    </r>
    <r>
      <rPr>
        <sz val="10"/>
        <rFont val="굴림"/>
        <family val="3"/>
      </rPr>
      <t>자연</t>
    </r>
    <r>
      <rPr>
        <sz val="10"/>
        <rFont val="Arial"/>
        <family val="2"/>
      </rPr>
      <t>·</t>
    </r>
    <r>
      <rPr>
        <sz val="10"/>
        <rFont val="굴림"/>
        <family val="3"/>
      </rPr>
      <t>휴양</t>
    </r>
    <r>
      <rPr>
        <sz val="10"/>
        <rFont val="Arial"/>
        <family val="2"/>
      </rPr>
      <t>+</t>
    </r>
    <r>
      <rPr>
        <sz val="10"/>
        <rFont val="굴림"/>
        <family val="3"/>
      </rPr>
      <t>역사</t>
    </r>
    <r>
      <rPr>
        <sz val="10"/>
        <rFont val="Arial"/>
        <family val="2"/>
      </rPr>
      <t>·</t>
    </r>
    <r>
      <rPr>
        <sz val="10"/>
        <rFont val="굴림"/>
        <family val="3"/>
      </rPr>
      <t>문화</t>
    </r>
    <r>
      <rPr>
        <sz val="10"/>
        <rFont val="Arial"/>
        <family val="2"/>
      </rPr>
      <t>)</t>
    </r>
  </si>
  <si>
    <r>
      <rPr>
        <sz val="10"/>
        <color indexed="8"/>
        <rFont val="돋움"/>
        <family val="3"/>
      </rPr>
      <t>수망관광지</t>
    </r>
  </si>
  <si>
    <r>
      <rPr>
        <sz val="10"/>
        <color indexed="8"/>
        <rFont val="돋움"/>
        <family val="3"/>
      </rPr>
      <t>서귀포시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남원읍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수망리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산</t>
    </r>
    <r>
      <rPr>
        <sz val="10"/>
        <color indexed="8"/>
        <rFont val="Arial"/>
        <family val="2"/>
      </rPr>
      <t xml:space="preserve"> 1</t>
    </r>
    <r>
      <rPr>
        <sz val="10"/>
        <color indexed="8"/>
        <rFont val="돋움"/>
        <family val="3"/>
      </rPr>
      <t>번지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일원</t>
    </r>
  </si>
  <si>
    <r>
      <rPr>
        <sz val="10"/>
        <rFont val="굴림"/>
        <family val="3"/>
      </rPr>
      <t>복합형</t>
    </r>
    <r>
      <rPr>
        <sz val="10"/>
        <rFont val="Arial"/>
        <family val="2"/>
      </rPr>
      <t>(</t>
    </r>
    <r>
      <rPr>
        <sz val="10"/>
        <rFont val="굴림"/>
        <family val="3"/>
      </rPr>
      <t>레저스포츠</t>
    </r>
    <r>
      <rPr>
        <sz val="10"/>
        <rFont val="Arial"/>
        <family val="2"/>
      </rPr>
      <t>+</t>
    </r>
    <r>
      <rPr>
        <sz val="10"/>
        <rFont val="굴림"/>
        <family val="3"/>
      </rPr>
      <t>자연</t>
    </r>
    <r>
      <rPr>
        <sz val="10"/>
        <rFont val="Arial"/>
        <family val="2"/>
      </rPr>
      <t>·</t>
    </r>
    <r>
      <rPr>
        <sz val="10"/>
        <rFont val="굴림"/>
        <family val="3"/>
      </rPr>
      <t>휴양</t>
    </r>
    <r>
      <rPr>
        <sz val="10"/>
        <rFont val="Arial"/>
        <family val="2"/>
      </rPr>
      <t>)</t>
    </r>
  </si>
  <si>
    <r>
      <rPr>
        <sz val="10"/>
        <color indexed="8"/>
        <rFont val="굴림"/>
        <family val="3"/>
      </rPr>
      <t>토산관광지</t>
    </r>
  </si>
  <si>
    <r>
      <rPr>
        <sz val="10"/>
        <color indexed="8"/>
        <rFont val="돋움"/>
        <family val="3"/>
      </rPr>
      <t>서귀포시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표선면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토산리</t>
    </r>
    <r>
      <rPr>
        <sz val="10"/>
        <color indexed="8"/>
        <rFont val="Arial"/>
        <family val="2"/>
      </rPr>
      <t xml:space="preserve"> 16</t>
    </r>
    <r>
      <rPr>
        <sz val="10"/>
        <color indexed="8"/>
        <rFont val="돋움"/>
        <family val="3"/>
      </rPr>
      <t>번지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일원</t>
    </r>
  </si>
  <si>
    <r>
      <rPr>
        <sz val="10"/>
        <rFont val="굴림"/>
        <family val="3"/>
      </rPr>
      <t>복합형</t>
    </r>
    <r>
      <rPr>
        <sz val="10"/>
        <rFont val="Arial"/>
        <family val="2"/>
      </rPr>
      <t>(</t>
    </r>
    <r>
      <rPr>
        <sz val="10"/>
        <rFont val="굴림"/>
        <family val="3"/>
      </rPr>
      <t>해양</t>
    </r>
    <r>
      <rPr>
        <sz val="10"/>
        <rFont val="Arial"/>
        <family val="2"/>
      </rPr>
      <t>+</t>
    </r>
    <r>
      <rPr>
        <sz val="10"/>
        <rFont val="굴림"/>
        <family val="3"/>
      </rPr>
      <t>자연</t>
    </r>
    <r>
      <rPr>
        <sz val="10"/>
        <rFont val="Arial"/>
        <family val="2"/>
      </rPr>
      <t>·</t>
    </r>
    <r>
      <rPr>
        <sz val="10"/>
        <rFont val="굴림"/>
        <family val="3"/>
      </rPr>
      <t>휴양</t>
    </r>
    <r>
      <rPr>
        <sz val="10"/>
        <rFont val="Arial"/>
        <family val="2"/>
      </rPr>
      <t>)</t>
    </r>
  </si>
  <si>
    <r>
      <rPr>
        <sz val="10"/>
        <color indexed="8"/>
        <rFont val="돋움"/>
        <family val="3"/>
      </rPr>
      <t>남원관광지</t>
    </r>
    <r>
      <rPr>
        <sz val="10"/>
        <color indexed="8"/>
        <rFont val="Arial"/>
        <family val="2"/>
      </rPr>
      <t>(1</t>
    </r>
    <r>
      <rPr>
        <sz val="10"/>
        <color indexed="8"/>
        <rFont val="돋움"/>
        <family val="3"/>
      </rPr>
      <t>차</t>
    </r>
    <r>
      <rPr>
        <sz val="10"/>
        <color indexed="8"/>
        <rFont val="Arial"/>
        <family val="2"/>
      </rPr>
      <t>, 2</t>
    </r>
    <r>
      <rPr>
        <sz val="10"/>
        <color indexed="8"/>
        <rFont val="돋움"/>
        <family val="3"/>
      </rPr>
      <t>차</t>
    </r>
    <r>
      <rPr>
        <sz val="10"/>
        <color indexed="8"/>
        <rFont val="Arial"/>
        <family val="2"/>
      </rPr>
      <t>)</t>
    </r>
  </si>
  <si>
    <r>
      <rPr>
        <sz val="10"/>
        <color indexed="8"/>
        <rFont val="돋움"/>
        <family val="3"/>
      </rPr>
      <t>서귀포시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남원읍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남원리</t>
    </r>
    <r>
      <rPr>
        <sz val="10"/>
        <color indexed="8"/>
        <rFont val="Arial"/>
        <family val="2"/>
      </rPr>
      <t xml:space="preserve"> 1408, 2384-1</t>
    </r>
    <r>
      <rPr>
        <sz val="10"/>
        <color indexed="8"/>
        <rFont val="돋움"/>
        <family val="3"/>
      </rPr>
      <t>번지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일원</t>
    </r>
  </si>
  <si>
    <r>
      <t>1</t>
    </r>
    <r>
      <rPr>
        <sz val="10"/>
        <rFont val="굴림"/>
        <family val="3"/>
      </rPr>
      <t>차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역사</t>
    </r>
    <r>
      <rPr>
        <sz val="10"/>
        <rFont val="Arial"/>
        <family val="2"/>
      </rPr>
      <t>·</t>
    </r>
    <r>
      <rPr>
        <sz val="10"/>
        <rFont val="굴림"/>
        <family val="3"/>
      </rPr>
      <t>문화형</t>
    </r>
    <r>
      <rPr>
        <sz val="10"/>
        <rFont val="Arial"/>
        <family val="2"/>
      </rPr>
      <t xml:space="preserve"> / 2</t>
    </r>
    <r>
      <rPr>
        <sz val="10"/>
        <rFont val="굴림"/>
        <family val="3"/>
      </rPr>
      <t>차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레저스포츠형</t>
    </r>
  </si>
  <si>
    <r>
      <rPr>
        <sz val="10"/>
        <color indexed="8"/>
        <rFont val="돋움"/>
        <family val="3"/>
      </rPr>
      <t>표선민속관광지</t>
    </r>
  </si>
  <si>
    <r>
      <rPr>
        <sz val="10"/>
        <color indexed="8"/>
        <rFont val="돋움"/>
        <family val="3"/>
      </rPr>
      <t>서귀포시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표선면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표선리</t>
    </r>
    <r>
      <rPr>
        <sz val="10"/>
        <color indexed="8"/>
        <rFont val="Arial"/>
        <family val="2"/>
      </rPr>
      <t xml:space="preserve"> 40</t>
    </r>
    <r>
      <rPr>
        <sz val="10"/>
        <color indexed="8"/>
        <rFont val="돋움"/>
        <family val="3"/>
      </rPr>
      <t>번지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일원</t>
    </r>
  </si>
  <si>
    <r>
      <rPr>
        <sz val="10"/>
        <rFont val="굴림"/>
        <family val="3"/>
      </rPr>
      <t>역사</t>
    </r>
    <r>
      <rPr>
        <sz val="10"/>
        <rFont val="Arial"/>
        <family val="2"/>
      </rPr>
      <t>·</t>
    </r>
    <r>
      <rPr>
        <sz val="10"/>
        <rFont val="굴림"/>
        <family val="3"/>
      </rPr>
      <t>문화형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</si>
  <si>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천㎡</t>
    </r>
    <r>
      <rPr>
        <sz val="10"/>
        <rFont val="Arial"/>
        <family val="2"/>
      </rPr>
      <t>)</t>
    </r>
  </si>
  <si>
    <r>
      <t xml:space="preserve"> (Unit : </t>
    </r>
    <r>
      <rPr>
        <sz val="10"/>
        <rFont val="돋움"/>
        <family val="3"/>
      </rPr>
      <t>천㎡</t>
    </r>
    <r>
      <rPr>
        <sz val="10"/>
        <rFont val="Arial"/>
        <family val="2"/>
      </rPr>
      <t>)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</si>
  <si>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m², </t>
    </r>
    <r>
      <rPr>
        <sz val="10"/>
        <rFont val="굴림"/>
        <family val="3"/>
      </rPr>
      <t>개소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</si>
  <si>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r>
      <t xml:space="preserve">(unit : </t>
    </r>
    <r>
      <rPr>
        <sz val="10"/>
        <rFont val="굴림"/>
        <family val="3"/>
      </rPr>
      <t>㎡</t>
    </r>
    <r>
      <rPr>
        <sz val="10"/>
        <rFont val="Arial"/>
        <family val="2"/>
      </rPr>
      <t>, number, person)</t>
    </r>
  </si>
  <si>
    <t xml:space="preserve">  총  면  적</t>
  </si>
  <si>
    <t xml:space="preserve"> 백  사  장</t>
  </si>
  <si>
    <t>시   설   물</t>
  </si>
  <si>
    <t>이  용  객 수</t>
  </si>
  <si>
    <t xml:space="preserve"> 면  적</t>
  </si>
  <si>
    <t>길  이</t>
  </si>
  <si>
    <t>화  장  실</t>
  </si>
  <si>
    <r>
      <rPr>
        <sz val="10"/>
        <rFont val="굴림"/>
        <family val="3"/>
      </rPr>
      <t>국</t>
    </r>
    <r>
      <rPr>
        <sz val="10"/>
        <rFont val="Arial"/>
        <family val="2"/>
      </rPr>
      <t xml:space="preserve">              </t>
    </r>
    <r>
      <rPr>
        <sz val="10"/>
        <rFont val="굴림"/>
        <family val="3"/>
      </rPr>
      <t>내</t>
    </r>
    <r>
      <rPr>
        <sz val="10"/>
        <rFont val="Arial"/>
        <family val="2"/>
      </rPr>
      <t xml:space="preserve">                       Domestic</t>
    </r>
  </si>
  <si>
    <r>
      <rPr>
        <sz val="10"/>
        <rFont val="굴림"/>
        <family val="3"/>
      </rPr>
      <t>국</t>
    </r>
    <r>
      <rPr>
        <sz val="10"/>
        <rFont val="Arial"/>
        <family val="2"/>
      </rPr>
      <t xml:space="preserve">            </t>
    </r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             International</t>
    </r>
  </si>
  <si>
    <r>
      <rPr>
        <sz val="10"/>
        <rFont val="굴림"/>
        <family val="3"/>
      </rPr>
      <t>연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</si>
  <si>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총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계</t>
    </r>
  </si>
  <si>
    <r>
      <rPr>
        <sz val="10"/>
        <rFont val="굴림"/>
        <family val="3"/>
      </rPr>
      <t>특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수</t>
    </r>
  </si>
  <si>
    <r>
      <rPr>
        <sz val="10"/>
        <rFont val="굴림"/>
        <family val="3"/>
      </rPr>
      <t>소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포</t>
    </r>
  </si>
  <si>
    <r>
      <rPr>
        <sz val="10"/>
        <rFont val="굴림"/>
        <family val="3"/>
      </rPr>
      <t>국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</si>
  <si>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접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수</t>
    </r>
  </si>
  <si>
    <r>
      <rPr>
        <sz val="10"/>
        <rFont val="굴림"/>
        <family val="3"/>
      </rPr>
      <t>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달</t>
    </r>
  </si>
  <si>
    <t>2 0 10</t>
  </si>
  <si>
    <r>
      <rPr>
        <sz val="10"/>
        <rFont val="돋움"/>
        <family val="3"/>
      </rPr>
      <t>자료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제주지방우정청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</si>
  <si>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천원</t>
    </r>
    <r>
      <rPr>
        <sz val="10"/>
        <rFont val="Arial"/>
        <family val="2"/>
      </rPr>
      <t>)</t>
    </r>
  </si>
  <si>
    <t>연     별</t>
  </si>
  <si>
    <t>계   Total</t>
  </si>
  <si>
    <t>일   반   General mail</t>
  </si>
  <si>
    <t>특   수   Special mail</t>
  </si>
  <si>
    <t>소   포   Parcel</t>
  </si>
  <si>
    <t>국 내
Domestic</t>
  </si>
  <si>
    <t>국 제
International</t>
  </si>
  <si>
    <r>
      <rPr>
        <sz val="10"/>
        <rFont val="굴림"/>
        <family val="3"/>
      </rP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제주지방우정청</t>
    </r>
  </si>
  <si>
    <r>
      <rPr>
        <sz val="10"/>
        <rFont val="굴림"/>
        <family val="3"/>
      </rPr>
      <t>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</si>
  <si>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케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블</t>
    </r>
    <r>
      <rPr>
        <sz val="10"/>
        <rFont val="Arial"/>
        <family val="2"/>
      </rPr>
      <t>(km)  Cables</t>
    </r>
  </si>
  <si>
    <r>
      <rPr>
        <sz val="10"/>
        <rFont val="굴림"/>
        <family val="3"/>
      </rPr>
      <t>부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대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설</t>
    </r>
    <r>
      <rPr>
        <sz val="10"/>
        <rFont val="Arial"/>
        <family val="2"/>
      </rPr>
      <t xml:space="preserve">  Other facilities</t>
    </r>
  </si>
  <si>
    <r>
      <rPr>
        <sz val="10"/>
        <rFont val="굴림"/>
        <family val="3"/>
      </rPr>
      <t>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선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로
</t>
    </r>
    <r>
      <rPr>
        <sz val="10"/>
        <rFont val="Arial"/>
        <family val="2"/>
      </rPr>
      <t>Urban lines</t>
    </r>
  </si>
  <si>
    <r>
      <rPr>
        <sz val="10"/>
        <rFont val="굴림"/>
        <family val="3"/>
      </rPr>
      <t>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계
</t>
    </r>
    <r>
      <rPr>
        <sz val="10"/>
        <rFont val="Arial"/>
        <family val="2"/>
      </rPr>
      <t>Inter-nation lines</t>
    </r>
  </si>
  <si>
    <r>
      <rPr>
        <sz val="10"/>
        <rFont val="굴림"/>
        <family val="3"/>
      </rPr>
      <t xml:space="preserve">광
</t>
    </r>
    <r>
      <rPr>
        <sz val="10"/>
        <rFont val="Arial"/>
        <family val="2"/>
      </rPr>
      <t>Optical</t>
    </r>
  </si>
  <si>
    <r>
      <rPr>
        <sz val="10"/>
        <rFont val="굴림"/>
        <family val="3"/>
      </rPr>
      <t xml:space="preserve">지하관로
</t>
    </r>
    <r>
      <rPr>
        <sz val="10"/>
        <rFont val="Arial"/>
        <family val="2"/>
      </rPr>
      <t>Under
ground cables</t>
    </r>
  </si>
  <si>
    <r>
      <rPr>
        <sz val="10"/>
        <rFont val="굴림"/>
        <family val="3"/>
      </rPr>
      <t xml:space="preserve">단자함
</t>
    </r>
    <r>
      <rPr>
        <sz val="10"/>
        <rFont val="Arial"/>
        <family val="2"/>
      </rPr>
      <t>(</t>
    </r>
    <r>
      <rPr>
        <sz val="10"/>
        <rFont val="굴림"/>
        <family val="3"/>
      </rPr>
      <t>개</t>
    </r>
    <r>
      <rPr>
        <sz val="10"/>
        <rFont val="Arial"/>
        <family val="2"/>
      </rPr>
      <t>)
Terminal
plate box</t>
    </r>
  </si>
  <si>
    <r>
      <rPr>
        <sz val="10"/>
        <rFont val="굴림"/>
        <family val="3"/>
      </rPr>
      <t>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공</t>
    </r>
    <r>
      <rPr>
        <sz val="10"/>
        <rFont val="Arial"/>
        <family val="2"/>
      </rPr>
      <t>(</t>
    </r>
    <r>
      <rPr>
        <sz val="10"/>
        <rFont val="굴림"/>
        <family val="3"/>
      </rPr>
      <t>기</t>
    </r>
    <r>
      <rPr>
        <sz val="10"/>
        <rFont val="Arial"/>
        <family val="2"/>
      </rPr>
      <t>)
Artificial/Manual</t>
    </r>
  </si>
  <si>
    <r>
      <rPr>
        <sz val="10"/>
        <rFont val="굴림"/>
        <family val="3"/>
      </rPr>
      <t>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주
</t>
    </r>
    <r>
      <rPr>
        <sz val="10"/>
        <rFont val="Arial"/>
        <family val="2"/>
      </rPr>
      <t>Poles</t>
    </r>
  </si>
  <si>
    <r>
      <rPr>
        <sz val="10"/>
        <rFont val="굴림"/>
        <family val="3"/>
      </rPr>
      <t>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공
</t>
    </r>
    <r>
      <rPr>
        <sz val="10"/>
        <rFont val="Arial"/>
        <family val="2"/>
      </rPr>
      <t>Aerial</t>
    </r>
  </si>
  <si>
    <r>
      <rPr>
        <sz val="10"/>
        <rFont val="굴림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하
</t>
    </r>
    <r>
      <rPr>
        <sz val="10"/>
        <rFont val="Arial"/>
        <family val="2"/>
      </rPr>
      <t>Under-
ground</t>
    </r>
  </si>
  <si>
    <r>
      <rPr>
        <sz val="10"/>
        <rFont val="굴림"/>
        <family val="3"/>
      </rPr>
      <t>가공</t>
    </r>
  </si>
  <si>
    <r>
      <rPr>
        <sz val="10"/>
        <rFont val="굴림"/>
        <family val="3"/>
      </rPr>
      <t>지하</t>
    </r>
  </si>
  <si>
    <r>
      <rPr>
        <sz val="10"/>
        <rFont val="굴림"/>
        <family val="3"/>
      </rPr>
      <t>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공
</t>
    </r>
    <r>
      <rPr>
        <sz val="10"/>
        <rFont val="Arial"/>
        <family val="2"/>
      </rPr>
      <t>Artificial</t>
    </r>
  </si>
  <si>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공
</t>
    </r>
    <r>
      <rPr>
        <sz val="10"/>
        <rFont val="Arial"/>
        <family val="2"/>
      </rPr>
      <t>Manual</t>
    </r>
  </si>
  <si>
    <t>28. 통신선로시설               Communications Line Installations</t>
  </si>
  <si>
    <t>2 0 0 9</t>
  </si>
  <si>
    <t xml:space="preserve">Note : 4) Total number of Jeju Special Self-Governing Province </t>
  </si>
  <si>
    <t xml:space="preserve">   주 :  1) 여객 및 화물  등록대수는 12월말 현재 수치,  수송인원 및 수송량은 연간 합계임</t>
  </si>
  <si>
    <t xml:space="preserve">          2)  마을(공영)버스 제외, 택시 등록대수는 면허 수치임</t>
  </si>
  <si>
    <t xml:space="preserve">          3) 2012년부터 대여차 삭제</t>
  </si>
  <si>
    <t xml:space="preserve">          4) 제주특별자치도 전체수치임</t>
  </si>
  <si>
    <t xml:space="preserve">   주 : 1) 보급률=(B)/(A)*100</t>
  </si>
  <si>
    <t xml:space="preserve">         2) 제주특별자치도 전체수치임</t>
  </si>
  <si>
    <r>
      <t xml:space="preserve">         2) </t>
    </r>
    <r>
      <rPr>
        <sz val="10"/>
        <rFont val="굴림"/>
        <family val="3"/>
      </rPr>
      <t>화물량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수하물</t>
    </r>
    <r>
      <rPr>
        <sz val="10"/>
        <rFont val="Arial"/>
        <family val="2"/>
      </rPr>
      <t>,</t>
    </r>
    <r>
      <rPr>
        <sz val="10"/>
        <rFont val="굴림"/>
        <family val="3"/>
      </rPr>
      <t>우편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제외</t>
    </r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</si>
  <si>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굴림"/>
        <family val="3"/>
      </rPr>
      <t>이스타항공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정기편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수송실적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여객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유아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제외</t>
    </r>
  </si>
  <si>
    <t xml:space="preserve">   주 : 1) 관용선은 기타선에 포함</t>
  </si>
  <si>
    <t xml:space="preserve">   주 : 1) 백사장 면적은 고시면적임</t>
  </si>
  <si>
    <t>07. 1</t>
  </si>
  <si>
    <t>Year</t>
  </si>
  <si>
    <t>2 0 1 0</t>
  </si>
  <si>
    <r>
      <rPr>
        <sz val="10"/>
        <rFont val="굴림"/>
        <family val="3"/>
      </rPr>
      <t>노선수</t>
    </r>
  </si>
  <si>
    <r>
      <rPr>
        <sz val="10"/>
        <rFont val="굴림"/>
        <family val="3"/>
      </rPr>
      <t>길이</t>
    </r>
  </si>
  <si>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</t>
    </r>
  </si>
  <si>
    <r>
      <rPr>
        <sz val="10"/>
        <rFont val="굴림"/>
        <family val="3"/>
      </rPr>
      <t>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버스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대수</t>
    </r>
    <r>
      <rPr>
        <sz val="10"/>
        <rFont val="Arial"/>
        <family val="2"/>
      </rPr>
      <t>(A)
Total buses</t>
    </r>
  </si>
  <si>
    <r>
      <rPr>
        <sz val="10"/>
        <rFont val="굴림"/>
        <family val="3"/>
      </rPr>
      <t>천연가스</t>
    </r>
    <r>
      <rPr>
        <sz val="10"/>
        <rFont val="Arial"/>
        <family val="2"/>
      </rPr>
      <t xml:space="preserve">(CNG) </t>
    </r>
    <r>
      <rPr>
        <sz val="10"/>
        <rFont val="굴림"/>
        <family val="3"/>
      </rPr>
      <t>버스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대수</t>
    </r>
    <r>
      <rPr>
        <sz val="10"/>
        <rFont val="Arial"/>
        <family val="2"/>
      </rPr>
      <t>(B)
CNG buses</t>
    </r>
  </si>
  <si>
    <r>
      <rPr>
        <sz val="10"/>
        <rFont val="굴림"/>
        <family val="3"/>
      </rPr>
      <t>당해연도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보급대수
</t>
    </r>
    <r>
      <rPr>
        <sz val="10"/>
        <rFont val="Arial"/>
        <family val="2"/>
      </rPr>
      <t>Supply buses in current year</t>
    </r>
  </si>
  <si>
    <r>
      <rPr>
        <sz val="10"/>
        <rFont val="굴림"/>
        <family val="3"/>
      </rPr>
      <t xml:space="preserve">보급률
</t>
    </r>
    <r>
      <rPr>
        <sz val="10"/>
        <rFont val="Arial"/>
        <family val="2"/>
      </rPr>
      <t>Supply rate</t>
    </r>
  </si>
  <si>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</si>
  <si>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r>
      <rPr>
        <sz val="10"/>
        <rFont val="굴림"/>
        <family val="3"/>
      </rPr>
      <t xml:space="preserve">계
</t>
    </r>
    <r>
      <rPr>
        <sz val="10"/>
        <rFont val="Arial"/>
        <family val="2"/>
      </rPr>
      <t>Total</t>
    </r>
  </si>
  <si>
    <r>
      <rPr>
        <sz val="10"/>
        <rFont val="굴림"/>
        <family val="3"/>
      </rPr>
      <t xml:space="preserve">자전거전용도로
</t>
    </r>
    <r>
      <rPr>
        <sz val="10"/>
        <rFont val="Arial"/>
        <family val="2"/>
      </rPr>
      <t>Exclusive bicycle path</t>
    </r>
  </si>
  <si>
    <r>
      <rPr>
        <sz val="10"/>
        <rFont val="굴림"/>
        <family val="3"/>
      </rPr>
      <t xml:space="preserve">자전거보행자겸용도로
</t>
    </r>
    <r>
      <rPr>
        <sz val="10"/>
        <rFont val="Arial"/>
        <family val="2"/>
      </rPr>
      <t>Bicycle &amp; pedestrian path</t>
    </r>
  </si>
  <si>
    <r>
      <rPr>
        <sz val="10"/>
        <rFont val="굴림"/>
        <family val="3"/>
      </rPr>
      <t xml:space="preserve">자전거전용차로
</t>
    </r>
    <r>
      <rPr>
        <sz val="10"/>
        <rFont val="Arial"/>
        <family val="2"/>
      </rPr>
      <t>Exclusive bicycle lane</t>
    </r>
  </si>
  <si>
    <r>
      <rPr>
        <sz val="10"/>
        <rFont val="굴림"/>
        <family val="3"/>
      </rPr>
      <t xml:space="preserve">노선수
</t>
    </r>
    <r>
      <rPr>
        <sz val="10"/>
        <rFont val="Arial"/>
        <family val="2"/>
      </rPr>
      <t>No. of paths</t>
    </r>
  </si>
  <si>
    <r>
      <rPr>
        <sz val="10"/>
        <rFont val="굴림"/>
        <family val="3"/>
      </rPr>
      <t xml:space="preserve">길이
</t>
    </r>
    <r>
      <rPr>
        <sz val="10"/>
        <rFont val="Arial"/>
        <family val="2"/>
      </rPr>
      <t>Length</t>
    </r>
  </si>
  <si>
    <t>연    별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</si>
  <si>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천통</t>
    </r>
    <r>
      <rPr>
        <sz val="10"/>
        <rFont val="Arial"/>
        <family val="2"/>
      </rPr>
      <t>)</t>
    </r>
  </si>
  <si>
    <r>
      <t xml:space="preserve"> </t>
    </r>
    <r>
      <rPr>
        <sz val="10"/>
        <rFont val="굴림"/>
        <family val="3"/>
      </rPr>
      <t>일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반</t>
    </r>
  </si>
  <si>
    <t>Total</t>
  </si>
  <si>
    <t>General mail</t>
  </si>
  <si>
    <t>Special mail</t>
  </si>
  <si>
    <t>Parcel</t>
  </si>
  <si>
    <t>Post Office</t>
  </si>
  <si>
    <t>Receipt</t>
  </si>
  <si>
    <t>Delivery</t>
  </si>
  <si>
    <t>Jeju Post Office</t>
  </si>
  <si>
    <t>Seogwipo Post office</t>
  </si>
  <si>
    <t>국    별</t>
  </si>
  <si>
    <t>Jan.</t>
  </si>
  <si>
    <t>Feb.</t>
  </si>
  <si>
    <t>Mar.</t>
  </si>
  <si>
    <t>Apr.</t>
  </si>
  <si>
    <t>June</t>
  </si>
  <si>
    <t>July</t>
  </si>
  <si>
    <t>Aug.</t>
  </si>
  <si>
    <t>Sept.</t>
  </si>
  <si>
    <t>10 월</t>
  </si>
  <si>
    <t>Oct.</t>
  </si>
  <si>
    <t>11 월</t>
  </si>
  <si>
    <t>Nov.</t>
  </si>
  <si>
    <t>12 월</t>
  </si>
  <si>
    <t>Dec.</t>
  </si>
  <si>
    <t>2 0 1 0</t>
  </si>
  <si>
    <t>연    별</t>
  </si>
  <si>
    <t>Year</t>
  </si>
  <si>
    <t>Inter-city buses</t>
  </si>
  <si>
    <t>Intra-city buses</t>
  </si>
  <si>
    <t>Taxi</t>
  </si>
  <si>
    <t>Chartered car</t>
  </si>
  <si>
    <t>General cargo</t>
  </si>
  <si>
    <t>Individual cargo</t>
  </si>
  <si>
    <t>Delivery cargo</t>
  </si>
  <si>
    <t>월    별</t>
  </si>
  <si>
    <r>
      <t xml:space="preserve"> </t>
    </r>
    <r>
      <rPr>
        <sz val="10"/>
        <rFont val="굴림"/>
        <family val="3"/>
      </rPr>
      <t>등록대수</t>
    </r>
  </si>
  <si>
    <r>
      <t xml:space="preserve"> </t>
    </r>
    <r>
      <rPr>
        <sz val="10"/>
        <rFont val="굴림"/>
        <family val="3"/>
      </rPr>
      <t>수송인원</t>
    </r>
  </si>
  <si>
    <t>Month</t>
  </si>
  <si>
    <t>Number</t>
  </si>
  <si>
    <t xml:space="preserve">Volume </t>
  </si>
  <si>
    <t>of cars</t>
  </si>
  <si>
    <t>of passengers</t>
  </si>
  <si>
    <t>(Unit : number, plane )</t>
  </si>
  <si>
    <r>
      <t xml:space="preserve">   </t>
    </r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계</t>
    </r>
    <r>
      <rPr>
        <sz val="10"/>
        <rFont val="Arial"/>
        <family val="2"/>
      </rPr>
      <t xml:space="preserve">        </t>
    </r>
  </si>
  <si>
    <r>
      <t>노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상</t>
    </r>
    <r>
      <rPr>
        <sz val="10"/>
        <rFont val="Arial"/>
        <family val="2"/>
      </rPr>
      <t xml:space="preserve">   Street parking</t>
    </r>
  </si>
  <si>
    <t>노  외   Non-street parking</t>
  </si>
  <si>
    <r>
      <t>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설
</t>
    </r>
    <r>
      <rPr>
        <sz val="10"/>
        <rFont val="Arial"/>
        <family val="2"/>
      </rPr>
      <t xml:space="preserve"> Attached to</t>
    </r>
  </si>
  <si>
    <t>Grand total</t>
  </si>
  <si>
    <r>
      <t>유료</t>
    </r>
    <r>
      <rPr>
        <sz val="10"/>
        <rFont val="Arial"/>
        <family val="2"/>
      </rPr>
      <t xml:space="preserve">    Toll</t>
    </r>
  </si>
  <si>
    <r>
      <t>무료</t>
    </r>
    <r>
      <rPr>
        <sz val="10"/>
        <rFont val="Arial"/>
        <family val="2"/>
      </rPr>
      <t xml:space="preserve">   Free</t>
    </r>
  </si>
  <si>
    <r>
      <t>공영</t>
    </r>
    <r>
      <rPr>
        <sz val="10"/>
        <rFont val="Arial"/>
        <family val="2"/>
      </rPr>
      <t xml:space="preserve">  Public</t>
    </r>
  </si>
  <si>
    <r>
      <t>민영</t>
    </r>
    <r>
      <rPr>
        <sz val="10"/>
        <rFont val="Arial"/>
        <family val="2"/>
      </rPr>
      <t xml:space="preserve"> Private</t>
    </r>
  </si>
  <si>
    <t>buildings</t>
  </si>
  <si>
    <t>Year</t>
  </si>
  <si>
    <r>
      <t>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소</t>
    </r>
  </si>
  <si>
    <r>
      <t>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수</t>
    </r>
  </si>
  <si>
    <r>
      <t xml:space="preserve">  </t>
    </r>
    <r>
      <rPr>
        <sz val="10"/>
        <rFont val="굴림"/>
        <family val="3"/>
      </rPr>
      <t>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소</t>
    </r>
  </si>
  <si>
    <r>
      <t xml:space="preserve">   </t>
    </r>
    <r>
      <rPr>
        <sz val="10"/>
        <rFont val="굴림"/>
        <family val="3"/>
      </rPr>
      <t>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수</t>
    </r>
  </si>
  <si>
    <t>Si</t>
  </si>
  <si>
    <t>Number</t>
  </si>
  <si>
    <t>Space</t>
  </si>
  <si>
    <t>Plane</t>
  </si>
  <si>
    <t xml:space="preserve">  Number</t>
  </si>
  <si>
    <r>
      <t xml:space="preserve">1 </t>
    </r>
    <r>
      <rPr>
        <sz val="10"/>
        <rFont val="굴림"/>
        <family val="3"/>
      </rPr>
      <t>월</t>
    </r>
  </si>
  <si>
    <t>Jan.</t>
  </si>
  <si>
    <r>
      <t xml:space="preserve">2 </t>
    </r>
    <r>
      <rPr>
        <sz val="10"/>
        <rFont val="굴림"/>
        <family val="3"/>
      </rPr>
      <t>월</t>
    </r>
  </si>
  <si>
    <t>Feb.</t>
  </si>
  <si>
    <r>
      <t xml:space="preserve">3 </t>
    </r>
    <r>
      <rPr>
        <sz val="10"/>
        <rFont val="굴림"/>
        <family val="3"/>
      </rPr>
      <t>월</t>
    </r>
  </si>
  <si>
    <t>Mar.</t>
  </si>
  <si>
    <r>
      <t xml:space="preserve">4 </t>
    </r>
    <r>
      <rPr>
        <sz val="10"/>
        <rFont val="굴림"/>
        <family val="3"/>
      </rPr>
      <t>월</t>
    </r>
  </si>
  <si>
    <t>Apr.</t>
  </si>
  <si>
    <r>
      <t xml:space="preserve">5 </t>
    </r>
    <r>
      <rPr>
        <sz val="10"/>
        <rFont val="굴림"/>
        <family val="3"/>
      </rPr>
      <t>월</t>
    </r>
  </si>
  <si>
    <t>May</t>
  </si>
  <si>
    <r>
      <t xml:space="preserve">6 </t>
    </r>
    <r>
      <rPr>
        <sz val="10"/>
        <rFont val="굴림"/>
        <family val="3"/>
      </rPr>
      <t>월</t>
    </r>
  </si>
  <si>
    <t>June</t>
  </si>
  <si>
    <r>
      <t xml:space="preserve">7 </t>
    </r>
    <r>
      <rPr>
        <sz val="10"/>
        <rFont val="굴림"/>
        <family val="3"/>
      </rPr>
      <t>월</t>
    </r>
  </si>
  <si>
    <t>July</t>
  </si>
  <si>
    <r>
      <t xml:space="preserve">8 </t>
    </r>
    <r>
      <rPr>
        <sz val="10"/>
        <rFont val="굴림"/>
        <family val="3"/>
      </rPr>
      <t>월</t>
    </r>
  </si>
  <si>
    <t>Aug.</t>
  </si>
  <si>
    <r>
      <t xml:space="preserve">9 </t>
    </r>
    <r>
      <rPr>
        <sz val="10"/>
        <rFont val="굴림"/>
        <family val="3"/>
      </rPr>
      <t>월</t>
    </r>
  </si>
  <si>
    <t>Sept.</t>
  </si>
  <si>
    <r>
      <t xml:space="preserve">10 </t>
    </r>
    <r>
      <rPr>
        <sz val="10"/>
        <rFont val="굴림"/>
        <family val="3"/>
      </rPr>
      <t>월</t>
    </r>
  </si>
  <si>
    <t>Oct.</t>
  </si>
  <si>
    <r>
      <t xml:space="preserve">11 </t>
    </r>
    <r>
      <rPr>
        <sz val="10"/>
        <rFont val="굴림"/>
        <family val="3"/>
      </rPr>
      <t>월</t>
    </r>
  </si>
  <si>
    <t>Nov.</t>
  </si>
  <si>
    <r>
      <t xml:space="preserve">12 </t>
    </r>
    <r>
      <rPr>
        <sz val="10"/>
        <rFont val="굴림"/>
        <family val="3"/>
      </rPr>
      <t>월</t>
    </r>
  </si>
  <si>
    <t>Dec.</t>
  </si>
  <si>
    <t>Domestic Lines</t>
  </si>
  <si>
    <t>A330/A300/B737</t>
  </si>
  <si>
    <t>62.12.02</t>
  </si>
  <si>
    <t>62.12.16</t>
  </si>
  <si>
    <t>Busan</t>
  </si>
  <si>
    <t>76.03.06</t>
  </si>
  <si>
    <t>Daegu</t>
  </si>
  <si>
    <t>B737</t>
  </si>
  <si>
    <t>Gwangju</t>
  </si>
  <si>
    <t>85.07.10</t>
  </si>
  <si>
    <t>Ulsan</t>
  </si>
  <si>
    <t>97.04.28</t>
  </si>
  <si>
    <t>77.08.01</t>
  </si>
  <si>
    <t>Yeosu</t>
  </si>
  <si>
    <t>92.12.14</t>
  </si>
  <si>
    <t>Gunsan</t>
  </si>
  <si>
    <t>97.02.28</t>
  </si>
  <si>
    <t>Wonju</t>
  </si>
  <si>
    <t xml:space="preserve">          International Lines</t>
  </si>
  <si>
    <t>A300</t>
  </si>
  <si>
    <t>69.10.07</t>
  </si>
  <si>
    <t>Osaka</t>
  </si>
  <si>
    <t>85.10.27</t>
  </si>
  <si>
    <t>Tokyo</t>
  </si>
  <si>
    <t>88.03.27</t>
  </si>
  <si>
    <t>Nagoya</t>
  </si>
  <si>
    <t>00.08.03</t>
  </si>
  <si>
    <t>Beijing</t>
  </si>
  <si>
    <t>국     내      선</t>
  </si>
  <si>
    <t>Gimpo</t>
  </si>
  <si>
    <t>10.07.31</t>
  </si>
  <si>
    <t>Pohang</t>
  </si>
  <si>
    <t>International Lines</t>
  </si>
  <si>
    <t>Fukuoka</t>
  </si>
  <si>
    <r>
      <rPr>
        <b/>
        <sz val="10"/>
        <rFont val="돋움"/>
        <family val="3"/>
      </rPr>
      <t>국</t>
    </r>
    <r>
      <rPr>
        <b/>
        <sz val="10"/>
        <rFont val="Arial"/>
        <family val="2"/>
      </rPr>
      <t xml:space="preserve">     </t>
    </r>
    <r>
      <rPr>
        <b/>
        <sz val="10"/>
        <rFont val="돋움"/>
        <family val="3"/>
      </rPr>
      <t>제</t>
    </r>
    <r>
      <rPr>
        <b/>
        <sz val="10"/>
        <rFont val="Arial"/>
        <family val="2"/>
      </rPr>
      <t xml:space="preserve">      </t>
    </r>
    <r>
      <rPr>
        <b/>
        <sz val="10"/>
        <rFont val="돋움"/>
        <family val="3"/>
      </rPr>
      <t>선</t>
    </r>
  </si>
  <si>
    <r>
      <rPr>
        <b/>
        <sz val="10"/>
        <rFont val="굴림"/>
        <family val="3"/>
      </rPr>
      <t>국</t>
    </r>
    <r>
      <rPr>
        <b/>
        <sz val="10"/>
        <rFont val="Arial"/>
        <family val="2"/>
      </rPr>
      <t xml:space="preserve">     </t>
    </r>
    <r>
      <rPr>
        <b/>
        <sz val="10"/>
        <rFont val="굴림"/>
        <family val="3"/>
      </rPr>
      <t>내</t>
    </r>
    <r>
      <rPr>
        <b/>
        <sz val="10"/>
        <rFont val="Arial"/>
        <family val="2"/>
      </rPr>
      <t xml:space="preserve">      </t>
    </r>
    <r>
      <rPr>
        <b/>
        <sz val="10"/>
        <rFont val="굴림"/>
        <family val="3"/>
      </rPr>
      <t>선</t>
    </r>
  </si>
  <si>
    <t xml:space="preserve"> 06.6.5 </t>
  </si>
  <si>
    <t xml:space="preserve"> 08.6.13 </t>
  </si>
  <si>
    <t xml:space="preserve"> 06.8.25 </t>
  </si>
  <si>
    <t>CheongJu</t>
  </si>
  <si>
    <t>08.7.17</t>
  </si>
  <si>
    <t>부 산</t>
  </si>
  <si>
    <t xml:space="preserve"> B737 </t>
  </si>
  <si>
    <t xml:space="preserve"> 08.12.1 </t>
  </si>
  <si>
    <r>
      <t xml:space="preserve">  </t>
    </r>
    <r>
      <rPr>
        <sz val="10"/>
        <rFont val="굴림"/>
        <family val="3"/>
      </rPr>
      <t>거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리</t>
    </r>
  </si>
  <si>
    <r>
      <t xml:space="preserve"> </t>
    </r>
    <r>
      <rPr>
        <sz val="10"/>
        <rFont val="굴림"/>
        <family val="3"/>
      </rPr>
      <t>취항기종</t>
    </r>
  </si>
  <si>
    <r>
      <t xml:space="preserve"> </t>
    </r>
    <r>
      <rPr>
        <sz val="10"/>
        <rFont val="굴림"/>
        <family val="3"/>
      </rPr>
      <t>운항시간</t>
    </r>
    <r>
      <rPr>
        <sz val="10"/>
        <rFont val="Arial"/>
        <family val="2"/>
      </rPr>
      <t>(</t>
    </r>
    <r>
      <rPr>
        <sz val="10"/>
        <rFont val="굴림"/>
        <family val="3"/>
      </rPr>
      <t>분</t>
    </r>
    <r>
      <rPr>
        <sz val="10"/>
        <rFont val="Arial"/>
        <family val="2"/>
      </rPr>
      <t>)</t>
    </r>
  </si>
  <si>
    <r>
      <t xml:space="preserve"> </t>
    </r>
    <r>
      <rPr>
        <sz val="10"/>
        <rFont val="굴림"/>
        <family val="3"/>
      </rPr>
      <t>이용가능</t>
    </r>
  </si>
  <si>
    <r>
      <t xml:space="preserve">   </t>
    </r>
    <r>
      <rPr>
        <sz val="10"/>
        <rFont val="굴림"/>
        <family val="3"/>
      </rPr>
      <t>연간좌석이용률</t>
    </r>
  </si>
  <si>
    <r>
      <t xml:space="preserve"> </t>
    </r>
    <r>
      <rPr>
        <sz val="10"/>
        <rFont val="굴림"/>
        <family val="3"/>
      </rPr>
      <t>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</si>
  <si>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t xml:space="preserve"> </t>
    </r>
    <r>
      <rPr>
        <sz val="10"/>
        <rFont val="굴림"/>
        <family val="3"/>
      </rPr>
      <t>연간취항률</t>
    </r>
  </si>
  <si>
    <r>
      <t xml:space="preserve"> </t>
    </r>
    <r>
      <rPr>
        <sz val="10"/>
        <rFont val="굴림"/>
        <family val="3"/>
      </rPr>
      <t>노선개설</t>
    </r>
  </si>
  <si>
    <r>
      <t xml:space="preserve"> </t>
    </r>
    <r>
      <rPr>
        <sz val="10"/>
        <rFont val="굴림"/>
        <family val="3"/>
      </rPr>
      <t>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</si>
  <si>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t xml:space="preserve">   Annual</t>
  </si>
  <si>
    <r>
      <t xml:space="preserve"> </t>
    </r>
    <r>
      <rPr>
        <sz val="10"/>
        <rFont val="굴림"/>
        <family val="3"/>
      </rPr>
      <t>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일</t>
    </r>
  </si>
  <si>
    <t>Routes</t>
  </si>
  <si>
    <t>Aircraft</t>
  </si>
  <si>
    <t xml:space="preserve"> Hours Flown</t>
  </si>
  <si>
    <t xml:space="preserve">Annual Seat </t>
  </si>
  <si>
    <t xml:space="preserve">Number of </t>
  </si>
  <si>
    <t>Operation Rate</t>
  </si>
  <si>
    <t>Date of Route</t>
  </si>
  <si>
    <t>Distance(km)</t>
  </si>
  <si>
    <t>type</t>
  </si>
  <si>
    <t>(Minute)</t>
  </si>
  <si>
    <t xml:space="preserve">Seats Available </t>
  </si>
  <si>
    <t>Occupancy Rate(%)</t>
  </si>
  <si>
    <t>Scheduled Flights</t>
  </si>
  <si>
    <t>(%)</t>
  </si>
  <si>
    <t>Opening</t>
  </si>
  <si>
    <t xml:space="preserve"> </t>
  </si>
  <si>
    <t>-</t>
  </si>
  <si>
    <t>노선별</t>
  </si>
  <si>
    <t>Number of</t>
  </si>
  <si>
    <t>Passengers</t>
  </si>
  <si>
    <t>Freight</t>
  </si>
  <si>
    <t>Loafway</t>
  </si>
  <si>
    <t>Tourist</t>
  </si>
  <si>
    <t>1 월</t>
  </si>
  <si>
    <t>2 월</t>
  </si>
  <si>
    <t>3 월</t>
  </si>
  <si>
    <t>4 월</t>
  </si>
  <si>
    <t>5 월</t>
  </si>
  <si>
    <t>May</t>
  </si>
  <si>
    <t>6 월</t>
  </si>
  <si>
    <t>7 월</t>
  </si>
  <si>
    <t>8 월</t>
  </si>
  <si>
    <t>9 월</t>
  </si>
  <si>
    <t>Visitors</t>
  </si>
  <si>
    <t>Receipts</t>
  </si>
  <si>
    <t>Jeju-Si</t>
  </si>
  <si>
    <t>Samseonghyeol</t>
  </si>
  <si>
    <t>Jeju Mokkwanaji</t>
  </si>
  <si>
    <t>Samyang-dong Prehistoric Historical Site</t>
  </si>
  <si>
    <t>Jeju National Museum</t>
  </si>
  <si>
    <t>Jeju Folklore&amp;Natural History Museum</t>
  </si>
  <si>
    <t>Jeolmul Natural Forest Resort</t>
  </si>
  <si>
    <t>Jeju Stone Culture Park</t>
  </si>
  <si>
    <t>Jeju Love Land</t>
  </si>
  <si>
    <t>Mt. Halla National Park</t>
  </si>
  <si>
    <t>Museum of Women Divers</t>
  </si>
  <si>
    <t>Hangmong Historical Site</t>
  </si>
  <si>
    <t>Sangumburi Crater</t>
  </si>
  <si>
    <t>Bijarim Forest</t>
  </si>
  <si>
    <t>Jeju Anti-Japanese Memorial Hall</t>
  </si>
  <si>
    <t>Hallim Park</t>
  </si>
  <si>
    <t>Spirited Garden, Bunjae Artpia</t>
  </si>
  <si>
    <t>Manjanggul</t>
  </si>
  <si>
    <t>Jeju Mini-mini Land</t>
  </si>
  <si>
    <t>Seongsanpo</t>
  </si>
  <si>
    <t>Iho tewoo beach</t>
  </si>
  <si>
    <t>Samnyang blacksand beach</t>
  </si>
  <si>
    <t>곽지과물해변</t>
  </si>
  <si>
    <t>Gwakji  gwamool beach</t>
  </si>
  <si>
    <t>협재해변</t>
  </si>
  <si>
    <t>Hyeopjae beach</t>
  </si>
  <si>
    <t>금능으뜸원해변</t>
  </si>
  <si>
    <t>Geumneung best beach</t>
  </si>
  <si>
    <t>함덕서우봉해변</t>
  </si>
  <si>
    <t>Hamdeok seoubong beach</t>
  </si>
  <si>
    <t>김녕성세기해변</t>
  </si>
  <si>
    <t>Gimyeong seong se gi beach</t>
  </si>
  <si>
    <t>화순금모래해변</t>
  </si>
  <si>
    <t>Hwasun geummorae beach</t>
  </si>
  <si>
    <t>중문색달해변</t>
  </si>
  <si>
    <t>Jungmun saekdal beach</t>
  </si>
  <si>
    <t>표선해비치해변</t>
  </si>
  <si>
    <t>Pyoseon haevichi beach</t>
  </si>
  <si>
    <t>신양섭지코지해변</t>
  </si>
  <si>
    <t>Sinyang soebjicoji beach</t>
  </si>
  <si>
    <t>하효쇠소깍해변</t>
  </si>
  <si>
    <t>Hahyo soe sok kak beach</t>
  </si>
  <si>
    <t>Source : Jeju Regional  Communications Office</t>
  </si>
  <si>
    <t>Gimnyeong Beach tourist spot</t>
  </si>
  <si>
    <t>1998.04.22</t>
  </si>
  <si>
    <t>Myosanbong tourist spot</t>
  </si>
  <si>
    <t xml:space="preserve">Tourist hotel </t>
  </si>
  <si>
    <r>
      <t xml:space="preserve">16. </t>
    </r>
    <r>
      <rPr>
        <b/>
        <sz val="18"/>
        <rFont val="굴림"/>
        <family val="3"/>
      </rPr>
      <t>관광사업체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등록</t>
    </r>
    <r>
      <rPr>
        <b/>
        <sz val="18"/>
        <rFont val="Arial"/>
        <family val="2"/>
      </rPr>
      <t xml:space="preserve">                      Registration of Tourist Service Establishments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</si>
  <si>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개소</t>
    </r>
    <r>
      <rPr>
        <sz val="10"/>
        <rFont val="Arial"/>
        <family val="2"/>
      </rPr>
      <t>)</t>
    </r>
  </si>
  <si>
    <t>(Unit : number)</t>
  </si>
  <si>
    <r>
      <t>여행업</t>
    </r>
    <r>
      <rPr>
        <sz val="10"/>
        <rFont val="Arial"/>
        <family val="2"/>
      </rPr>
      <t xml:space="preserve">   Travel agencies</t>
    </r>
  </si>
  <si>
    <r>
      <t xml:space="preserve">          </t>
    </r>
    <r>
      <rPr>
        <sz val="10"/>
        <rFont val="굴림"/>
        <family val="3"/>
      </rPr>
      <t>관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광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숙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박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                Tourist  hotel</t>
    </r>
  </si>
  <si>
    <r>
      <t>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              Tourist entertainment facilities </t>
    </r>
  </si>
  <si>
    <r>
      <t>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반</t>
    </r>
  </si>
  <si>
    <r>
      <t>국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외</t>
    </r>
  </si>
  <si>
    <r>
      <t>국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내</t>
    </r>
  </si>
  <si>
    <t>국내외
여행업</t>
  </si>
  <si>
    <t>전문휴양업</t>
  </si>
  <si>
    <t>종합휴양업</t>
  </si>
  <si>
    <t>자동차</t>
  </si>
  <si>
    <t>관광유람선업</t>
  </si>
  <si>
    <t>관광공연장업</t>
  </si>
  <si>
    <r>
      <t xml:space="preserve"> </t>
    </r>
    <r>
      <rPr>
        <sz val="10"/>
        <rFont val="굴림"/>
        <family val="3"/>
      </rPr>
      <t>외국인전용관광</t>
    </r>
  </si>
  <si>
    <t>야영장업</t>
  </si>
  <si>
    <t>기념품판매업</t>
  </si>
  <si>
    <t>가족호텔업</t>
  </si>
  <si>
    <t>관광호텔업</t>
  </si>
  <si>
    <t>기타호텔업</t>
  </si>
  <si>
    <t>recreation</t>
  </si>
  <si>
    <t>Motorist</t>
  </si>
  <si>
    <t>Performing</t>
  </si>
  <si>
    <t>Souvenir shops</t>
  </si>
  <si>
    <t>General</t>
  </si>
  <si>
    <t>Overseas</t>
  </si>
  <si>
    <t>Domestic</t>
  </si>
  <si>
    <t>Family hotel</t>
  </si>
  <si>
    <t xml:space="preserve">Other hotels </t>
  </si>
  <si>
    <t>services</t>
  </si>
  <si>
    <t xml:space="preserve">Resort complexes
</t>
  </si>
  <si>
    <t>convenience
 facilities</t>
  </si>
  <si>
    <t>cruises</t>
  </si>
  <si>
    <t>arts for tourist</t>
  </si>
  <si>
    <t>for
foreigners only</t>
  </si>
  <si>
    <t>2 0 1 1</t>
  </si>
  <si>
    <t>카지노업</t>
  </si>
  <si>
    <t>시설업</t>
  </si>
  <si>
    <t>기획업</t>
  </si>
  <si>
    <t>종합유원</t>
  </si>
  <si>
    <t>일반유원</t>
  </si>
  <si>
    <t>기타유원</t>
  </si>
  <si>
    <t>관광유흥</t>
  </si>
  <si>
    <t>외국인전용</t>
  </si>
  <si>
    <t>관광</t>
  </si>
  <si>
    <t>시내순환</t>
  </si>
  <si>
    <t>한옥</t>
  </si>
  <si>
    <t>음식점업</t>
  </si>
  <si>
    <t>유흥음식점업</t>
  </si>
  <si>
    <t>식당업</t>
  </si>
  <si>
    <t>관광업</t>
  </si>
  <si>
    <t>사진업</t>
  </si>
  <si>
    <t>펜션업</t>
  </si>
  <si>
    <t>체험업</t>
  </si>
  <si>
    <t xml:space="preserve">Facilities </t>
  </si>
  <si>
    <t>Planning</t>
  </si>
  <si>
    <t>Casino</t>
  </si>
  <si>
    <t xml:space="preserve">Recreational Complex Facilities </t>
  </si>
  <si>
    <t>General Recreational Facilities</t>
  </si>
  <si>
    <t>Other Recreational Facilities</t>
  </si>
  <si>
    <t>Amusement Restaurants for Tourists</t>
  </si>
  <si>
    <t>Amusement Restaurants Exclusive to Foreigners</t>
  </si>
  <si>
    <t>Tourist Restaurants</t>
  </si>
  <si>
    <t xml:space="preserve">City Circle Tourism </t>
  </si>
  <si>
    <t>Tourism Photography</t>
  </si>
  <si>
    <t>Tourist Pension</t>
  </si>
  <si>
    <t>Korean-style 
house 
experience</t>
  </si>
  <si>
    <t xml:space="preserve"> 주 : 1) 여행업에서 하나의 사업체가 국내여행업과 국외여행업 모두 등록한 경우 국내·외여행업으로 분류</t>
  </si>
  <si>
    <t xml:space="preserve">       2) 기타호텔업에는 수상관광호텔업, 한국전통호텔업, 호스텔업이 포함 </t>
  </si>
  <si>
    <t xml:space="preserve">       3) 관광편의시설업 중 한옥체험업은 2009년 관광진흥법규 개정에 의거, 2009년부터 대상업종으로 추가 </t>
  </si>
  <si>
    <t xml:space="preserve">       4) 2011년부터 '관광삭도업' → '관광궤도업'으로 항목 변경, '한옥체험업' 항목 추가, '호텔업' 분류 수정</t>
  </si>
  <si>
    <t xml:space="preserve">2 0 1 0 </t>
  </si>
  <si>
    <t>1998.05.08</t>
  </si>
  <si>
    <t>Mi-cheon Cave tourist spot</t>
  </si>
  <si>
    <t>2000.03.15</t>
  </si>
  <si>
    <t>Sumang tourist spot</t>
  </si>
  <si>
    <t>1997.08.29</t>
  </si>
  <si>
    <t>Tosan tourist spot</t>
  </si>
  <si>
    <t>Namwon tourist spot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</si>
  <si>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척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톤</t>
    </r>
    <r>
      <rPr>
        <sz val="10"/>
        <rFont val="Arial"/>
        <family val="2"/>
      </rPr>
      <t>)</t>
    </r>
  </si>
  <si>
    <t>(Unit : number, ton)</t>
  </si>
  <si>
    <t>Passenger</t>
  </si>
  <si>
    <t>Cargo</t>
  </si>
  <si>
    <t>Tanker</t>
  </si>
  <si>
    <t>Tugboat</t>
  </si>
  <si>
    <t>Others</t>
  </si>
  <si>
    <t>Steel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</si>
  <si>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여객</t>
    </r>
    <r>
      <rPr>
        <sz val="10"/>
        <rFont val="Arial"/>
        <family val="2"/>
      </rPr>
      <t>-</t>
    </r>
    <r>
      <rPr>
        <sz val="10"/>
        <rFont val="굴림"/>
        <family val="3"/>
      </rPr>
      <t>천명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화물</t>
    </r>
    <r>
      <rPr>
        <sz val="10"/>
        <rFont val="Arial"/>
        <family val="2"/>
      </rPr>
      <t>-</t>
    </r>
    <r>
      <rPr>
        <sz val="10"/>
        <rFont val="굴림"/>
        <family val="3"/>
      </rPr>
      <t>천톤</t>
    </r>
    <r>
      <rPr>
        <sz val="10"/>
        <rFont val="Arial"/>
        <family val="2"/>
      </rPr>
      <t>)</t>
    </r>
  </si>
  <si>
    <t>(Unit : passenger-thousand person, freight-thousand ton)</t>
  </si>
  <si>
    <r>
      <t xml:space="preserve">Jeju </t>
    </r>
    <r>
      <rPr>
        <sz val="10"/>
        <rFont val="굴림"/>
        <family val="3"/>
      </rPr>
      <t>↔</t>
    </r>
    <r>
      <rPr>
        <sz val="10"/>
        <rFont val="Arial"/>
        <family val="2"/>
      </rPr>
      <t xml:space="preserve"> Busan</t>
    </r>
  </si>
  <si>
    <t xml:space="preserve">   Gross</t>
  </si>
  <si>
    <t>vessels</t>
  </si>
  <si>
    <t>ton</t>
  </si>
  <si>
    <t>Capacity</t>
  </si>
  <si>
    <t>operation</t>
  </si>
  <si>
    <r>
      <t xml:space="preserve">Jeju </t>
    </r>
    <r>
      <rPr>
        <sz val="10"/>
        <rFont val="굴림"/>
        <family val="3"/>
      </rPr>
      <t>↔</t>
    </r>
    <r>
      <rPr>
        <sz val="10"/>
        <rFont val="Arial"/>
        <family val="2"/>
      </rPr>
      <t xml:space="preserve"> Mokpo </t>
    </r>
  </si>
  <si>
    <t>Gross</t>
  </si>
  <si>
    <t>Vessels</t>
  </si>
  <si>
    <r>
      <t xml:space="preserve">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송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문</t>
    </r>
  </si>
  <si>
    <r>
      <t xml:space="preserve"> </t>
    </r>
    <r>
      <rPr>
        <sz val="10"/>
        <rFont val="굴림"/>
        <family val="3"/>
      </rPr>
      <t>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  <r>
      <rPr>
        <sz val="10"/>
        <rFont val="Arial"/>
        <family val="2"/>
      </rPr>
      <t>(</t>
    </r>
    <r>
      <rPr>
        <sz val="10"/>
        <rFont val="굴림"/>
        <family val="3"/>
      </rPr>
      <t>톤</t>
    </r>
    <r>
      <rPr>
        <sz val="10"/>
        <rFont val="Arial"/>
        <family val="2"/>
      </rPr>
      <t>)</t>
    </r>
  </si>
  <si>
    <r>
      <t xml:space="preserve"> </t>
    </r>
    <r>
      <rPr>
        <sz val="10"/>
        <rFont val="굴림"/>
        <family val="3"/>
      </rPr>
      <t>승선정원</t>
    </r>
    <r>
      <rPr>
        <sz val="10"/>
        <rFont val="Arial"/>
        <family val="2"/>
      </rPr>
      <t>(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</si>
  <si>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r>
      <t xml:space="preserve"> </t>
    </r>
    <r>
      <rPr>
        <sz val="10"/>
        <rFont val="굴림"/>
        <family val="3"/>
      </rPr>
      <t>속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력</t>
    </r>
    <r>
      <rPr>
        <sz val="10"/>
        <rFont val="Arial"/>
        <family val="2"/>
      </rPr>
      <t>(</t>
    </r>
    <r>
      <rPr>
        <sz val="10"/>
        <rFont val="굴림"/>
        <family val="3"/>
      </rPr>
      <t>노트</t>
    </r>
    <r>
      <rPr>
        <sz val="10"/>
        <rFont val="Arial"/>
        <family val="2"/>
      </rPr>
      <t>)</t>
    </r>
  </si>
  <si>
    <r>
      <t xml:space="preserve">   </t>
    </r>
    <r>
      <rPr>
        <sz val="10"/>
        <rFont val="굴림"/>
        <family val="3"/>
      </rPr>
      <t>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간</t>
    </r>
  </si>
  <si>
    <r>
      <t xml:space="preserve"> </t>
    </r>
    <r>
      <rPr>
        <sz val="10"/>
        <rFont val="굴림"/>
        <family val="3"/>
      </rPr>
      <t>취항년월일</t>
    </r>
  </si>
  <si>
    <r>
      <t xml:space="preserve"> </t>
    </r>
    <r>
      <rPr>
        <sz val="10"/>
        <rFont val="굴림"/>
        <family val="3"/>
      </rPr>
      <t>취항거리</t>
    </r>
    <r>
      <rPr>
        <sz val="10"/>
        <rFont val="Arial"/>
        <family val="2"/>
      </rPr>
      <t>(</t>
    </r>
    <r>
      <rPr>
        <sz val="10"/>
        <rFont val="굴림"/>
        <family val="3"/>
      </rPr>
      <t>마일</t>
    </r>
    <r>
      <rPr>
        <sz val="10"/>
        <rFont val="Arial"/>
        <family val="2"/>
      </rPr>
      <t>)</t>
    </r>
  </si>
  <si>
    <t>Voyage hours</t>
  </si>
  <si>
    <t>Date of</t>
  </si>
  <si>
    <t xml:space="preserve">Name of </t>
  </si>
  <si>
    <t>Type of</t>
  </si>
  <si>
    <t>Maximum</t>
  </si>
  <si>
    <t>first</t>
  </si>
  <si>
    <t>Distance of</t>
  </si>
  <si>
    <t>transportation</t>
  </si>
  <si>
    <t>tonnage</t>
  </si>
  <si>
    <t>speed</t>
  </si>
  <si>
    <t>Departure</t>
  </si>
  <si>
    <t>Entry</t>
  </si>
  <si>
    <t>voyage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</si>
  <si>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개소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>,</t>
    </r>
    <r>
      <rPr>
        <sz val="10"/>
        <rFont val="굴림"/>
        <family val="3"/>
      </rPr>
      <t>백만원</t>
    </r>
    <r>
      <rPr>
        <sz val="10"/>
        <rFont val="Arial"/>
        <family val="2"/>
      </rPr>
      <t>)</t>
    </r>
  </si>
  <si>
    <t>(Unit : place, person,million won)</t>
  </si>
  <si>
    <r>
      <t xml:space="preserve"> </t>
    </r>
    <r>
      <rPr>
        <sz val="10"/>
        <rFont val="굴림"/>
        <family val="3"/>
      </rPr>
      <t>관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광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입</t>
    </r>
  </si>
  <si>
    <t>Tourism receipts</t>
  </si>
  <si>
    <r>
      <t xml:space="preserve"> </t>
    </r>
    <r>
      <rPr>
        <sz val="10"/>
        <rFont val="굴림"/>
        <family val="3"/>
      </rPr>
      <t>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인</t>
    </r>
  </si>
  <si>
    <t>Foreign</t>
  </si>
  <si>
    <t>Korean Won</t>
  </si>
  <si>
    <t>Foreign Currency</t>
  </si>
  <si>
    <t>Location</t>
  </si>
  <si>
    <t>Date of designation</t>
  </si>
  <si>
    <t>2001.05.10</t>
  </si>
  <si>
    <t>Pyoseon Folk tourist spot</t>
  </si>
  <si>
    <t>1996.12.28</t>
  </si>
  <si>
    <t>Bonggae Natural Forest tourist spot</t>
  </si>
  <si>
    <t>1999.12.30</t>
  </si>
  <si>
    <t>Ora tourist spot</t>
  </si>
  <si>
    <t>2004.07.19</t>
  </si>
  <si>
    <t>Gwakji tourist spot</t>
  </si>
  <si>
    <t>1985.06.21</t>
  </si>
  <si>
    <t>Hyeobjae Beach tourist spot</t>
  </si>
  <si>
    <t>2004.03.16</t>
  </si>
  <si>
    <t>1971.05.20</t>
  </si>
  <si>
    <t>Don-naeko tourist spot</t>
  </si>
  <si>
    <t>Yongmeari Cliff tourist spot</t>
  </si>
  <si>
    <t>2004.01.12</t>
  </si>
  <si>
    <t>Guomak tourist spot</t>
  </si>
  <si>
    <t>1981.10.07</t>
  </si>
  <si>
    <t>Hamdeok Beach tourist spot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</si>
  <si>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천톤</t>
    </r>
    <r>
      <rPr>
        <sz val="10"/>
        <rFont val="Arial"/>
        <family val="2"/>
      </rPr>
      <t>)</t>
    </r>
  </si>
  <si>
    <t>Coastal  ferry</t>
  </si>
  <si>
    <t>Ocean-going  vessels</t>
  </si>
  <si>
    <r>
      <t xml:space="preserve">   </t>
    </r>
    <r>
      <rPr>
        <sz val="10"/>
        <rFont val="굴림"/>
        <family val="3"/>
      </rPr>
      <t>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객</t>
    </r>
  </si>
  <si>
    <r>
      <t xml:space="preserve">   </t>
    </r>
    <r>
      <rPr>
        <sz val="10"/>
        <rFont val="굴림"/>
        <family val="3"/>
      </rPr>
      <t>화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물</t>
    </r>
  </si>
  <si>
    <t>KAL</t>
  </si>
  <si>
    <t>김포</t>
  </si>
  <si>
    <t>A30</t>
  </si>
  <si>
    <t>A33</t>
  </si>
  <si>
    <t>B73</t>
  </si>
  <si>
    <t>B77</t>
  </si>
  <si>
    <t>김해</t>
  </si>
  <si>
    <t>B74</t>
  </si>
  <si>
    <t>대구</t>
  </si>
  <si>
    <t>광주</t>
  </si>
  <si>
    <t>청주</t>
  </si>
  <si>
    <t>울산</t>
  </si>
  <si>
    <t>여수</t>
  </si>
  <si>
    <t>사천</t>
  </si>
  <si>
    <t>군산</t>
  </si>
  <si>
    <t>원주</t>
  </si>
  <si>
    <t>인천</t>
  </si>
  <si>
    <t>Incheon</t>
  </si>
  <si>
    <r>
      <t xml:space="preserve">         </t>
    </r>
    <r>
      <rPr>
        <sz val="10"/>
        <rFont val="굴림"/>
        <family val="3"/>
      </rPr>
      <t>국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선</t>
    </r>
    <r>
      <rPr>
        <sz val="10"/>
        <rFont val="Arial"/>
        <family val="2"/>
      </rPr>
      <t xml:space="preserve">     Domestic Lines  </t>
    </r>
  </si>
  <si>
    <r>
      <t xml:space="preserve">        </t>
    </r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착</t>
    </r>
    <r>
      <rPr>
        <sz val="10"/>
        <rFont val="Arial"/>
        <family val="2"/>
      </rPr>
      <t xml:space="preserve">       Arrival</t>
    </r>
  </si>
  <si>
    <r>
      <t xml:space="preserve">        </t>
    </r>
    <r>
      <rPr>
        <sz val="10"/>
        <rFont val="굴림"/>
        <family val="3"/>
      </rPr>
      <t>출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발</t>
    </r>
    <r>
      <rPr>
        <sz val="10"/>
        <rFont val="Arial"/>
        <family val="2"/>
      </rPr>
      <t xml:space="preserve">       Departure</t>
    </r>
  </si>
  <si>
    <r>
      <t xml:space="preserve"> </t>
    </r>
    <r>
      <rPr>
        <sz val="10"/>
        <rFont val="굴림"/>
        <family val="3"/>
      </rPr>
      <t>입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국</t>
    </r>
    <r>
      <rPr>
        <sz val="10"/>
        <rFont val="Arial"/>
        <family val="2"/>
      </rPr>
      <t xml:space="preserve">  Entry  </t>
    </r>
  </si>
  <si>
    <r>
      <t xml:space="preserve"> </t>
    </r>
    <r>
      <rPr>
        <sz val="10"/>
        <rFont val="굴림"/>
        <family val="3"/>
      </rPr>
      <t>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국</t>
    </r>
    <r>
      <rPr>
        <sz val="10"/>
        <rFont val="Arial"/>
        <family val="2"/>
      </rPr>
      <t xml:space="preserve">  Departure</t>
    </r>
  </si>
  <si>
    <r>
      <t xml:space="preserve">  </t>
    </r>
    <r>
      <rPr>
        <sz val="10"/>
        <rFont val="굴림"/>
        <family val="3"/>
      </rPr>
      <t>여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객</t>
    </r>
  </si>
  <si>
    <r>
      <t xml:space="preserve">  </t>
    </r>
    <r>
      <rPr>
        <sz val="10"/>
        <rFont val="굴림"/>
        <family val="3"/>
      </rPr>
      <t>화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물</t>
    </r>
  </si>
  <si>
    <t xml:space="preserve">(단위 : 개소) </t>
  </si>
  <si>
    <t>(Unit : place)</t>
  </si>
  <si>
    <t>Year
Month</t>
  </si>
  <si>
    <t xml:space="preserve">Manned </t>
  </si>
  <si>
    <t>Unmanned</t>
  </si>
  <si>
    <t xml:space="preserve">Range </t>
  </si>
  <si>
    <t>light house</t>
  </si>
  <si>
    <t xml:space="preserve"> light house</t>
  </si>
  <si>
    <t>light</t>
  </si>
  <si>
    <t>시외버스</t>
  </si>
  <si>
    <t>시내버스</t>
  </si>
  <si>
    <t>농어촌버스</t>
  </si>
  <si>
    <t>택시(업체)</t>
  </si>
  <si>
    <t>개인택시</t>
  </si>
  <si>
    <t>전세버스</t>
  </si>
  <si>
    <t>일반화물</t>
  </si>
  <si>
    <t>개별화물</t>
  </si>
  <si>
    <t>특수여객</t>
  </si>
  <si>
    <t>Inter-city</t>
  </si>
  <si>
    <t>intra-city</t>
  </si>
  <si>
    <t>Rural buses</t>
  </si>
  <si>
    <t>Private</t>
  </si>
  <si>
    <t>Chartered</t>
  </si>
  <si>
    <t>Funeral</t>
  </si>
  <si>
    <t>buses</t>
  </si>
  <si>
    <t>(company)</t>
  </si>
  <si>
    <t>taxi</t>
  </si>
  <si>
    <t>cargo</t>
  </si>
  <si>
    <t xml:space="preserve">  Source : Korea Airports Corporation</t>
  </si>
  <si>
    <t>Delivery</t>
  </si>
  <si>
    <r>
      <t xml:space="preserve">  </t>
    </r>
    <r>
      <rPr>
        <sz val="10"/>
        <rFont val="굴림"/>
        <family val="3"/>
      </rPr>
      <t>거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리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</si>
  <si>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</si>
  <si>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t xml:space="preserve">        (Unit : person)</t>
  </si>
  <si>
    <r>
      <t>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타</t>
    </r>
  </si>
  <si>
    <t>U. S. A.</t>
  </si>
  <si>
    <t>Japan</t>
  </si>
  <si>
    <t>China</t>
  </si>
  <si>
    <t>Hongkong</t>
  </si>
  <si>
    <t>Taiwan</t>
  </si>
  <si>
    <t>(Unit : person)</t>
  </si>
  <si>
    <r>
      <t xml:space="preserve"> </t>
    </r>
    <r>
      <rPr>
        <sz val="10"/>
        <rFont val="굴림"/>
        <family val="3"/>
      </rPr>
      <t>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행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별</t>
    </r>
  </si>
  <si>
    <t>By mode of transportation</t>
  </si>
  <si>
    <t>By travel type</t>
  </si>
  <si>
    <r>
      <t xml:space="preserve"> </t>
    </r>
    <r>
      <rPr>
        <sz val="10"/>
        <rFont val="굴림"/>
        <family val="3"/>
      </rPr>
      <t>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공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편</t>
    </r>
  </si>
  <si>
    <t>Airplane</t>
  </si>
  <si>
    <t>Vessel</t>
  </si>
  <si>
    <t>Group</t>
  </si>
  <si>
    <t>(Unit : freight/thousand ton, passenger/thousand person)</t>
  </si>
  <si>
    <r>
      <t xml:space="preserve"> </t>
    </r>
    <r>
      <rPr>
        <sz val="10"/>
        <rFont val="굴림"/>
        <family val="3"/>
      </rPr>
      <t>취항기종</t>
    </r>
  </si>
  <si>
    <r>
      <t xml:space="preserve"> </t>
    </r>
    <r>
      <rPr>
        <sz val="10"/>
        <rFont val="굴림"/>
        <family val="3"/>
      </rPr>
      <t>운항시간</t>
    </r>
    <r>
      <rPr>
        <sz val="10"/>
        <rFont val="Arial"/>
        <family val="2"/>
      </rPr>
      <t>(</t>
    </r>
    <r>
      <rPr>
        <sz val="10"/>
        <rFont val="굴림"/>
        <family val="3"/>
      </rPr>
      <t>분</t>
    </r>
    <r>
      <rPr>
        <sz val="10"/>
        <rFont val="Arial"/>
        <family val="2"/>
      </rPr>
      <t>)</t>
    </r>
  </si>
  <si>
    <t>Year</t>
  </si>
  <si>
    <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</si>
  <si>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t>시    별</t>
  </si>
  <si>
    <t>Area</t>
  </si>
  <si>
    <r>
      <t xml:space="preserve">1. </t>
    </r>
    <r>
      <rPr>
        <b/>
        <sz val="18"/>
        <rFont val="굴림"/>
        <family val="3"/>
      </rPr>
      <t>자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동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차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등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록</t>
    </r>
    <r>
      <rPr>
        <b/>
        <sz val="18"/>
        <rFont val="Arial"/>
        <family val="2"/>
      </rPr>
      <t xml:space="preserve">                            Registered Motor Vehicles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</si>
  <si>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대</t>
    </r>
    <r>
      <rPr>
        <sz val="10"/>
        <rFont val="Arial"/>
        <family val="2"/>
      </rPr>
      <t>)</t>
    </r>
  </si>
  <si>
    <t>(Unit : each)</t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</si>
  <si>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월별</t>
    </r>
  </si>
  <si>
    <r>
      <t xml:space="preserve"> </t>
    </r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계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   Total</t>
    </r>
  </si>
  <si>
    <r>
      <t xml:space="preserve">  </t>
    </r>
    <r>
      <rPr>
        <sz val="10"/>
        <rFont val="굴림"/>
        <family val="3"/>
      </rPr>
      <t>승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용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차</t>
    </r>
    <r>
      <rPr>
        <sz val="10"/>
        <rFont val="Arial"/>
        <family val="2"/>
      </rPr>
      <t xml:space="preserve">       Passenger  cars</t>
    </r>
  </si>
  <si>
    <r>
      <t xml:space="preserve">  </t>
    </r>
    <r>
      <rPr>
        <sz val="10"/>
        <rFont val="굴림"/>
        <family val="3"/>
      </rPr>
      <t>승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차</t>
    </r>
    <r>
      <rPr>
        <sz val="10"/>
        <rFont val="Arial"/>
        <family val="2"/>
      </rPr>
      <t xml:space="preserve">      Buses</t>
    </r>
  </si>
  <si>
    <r>
      <t xml:space="preserve">  </t>
    </r>
    <r>
      <rPr>
        <sz val="10"/>
        <rFont val="굴림"/>
        <family val="3"/>
      </rPr>
      <t>화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차</t>
    </r>
    <r>
      <rPr>
        <sz val="10"/>
        <rFont val="Arial"/>
        <family val="2"/>
      </rPr>
      <t xml:space="preserve">      Trucks</t>
    </r>
  </si>
  <si>
    <r>
      <t xml:space="preserve">  </t>
    </r>
    <r>
      <rPr>
        <sz val="10"/>
        <rFont val="굴림"/>
        <family val="3"/>
      </rPr>
      <t>특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차</t>
    </r>
    <r>
      <rPr>
        <sz val="10"/>
        <rFont val="Arial"/>
        <family val="2"/>
      </rPr>
      <t xml:space="preserve">      Special cars</t>
    </r>
  </si>
  <si>
    <r>
      <t xml:space="preserve">   </t>
    </r>
    <r>
      <rPr>
        <sz val="10"/>
        <rFont val="굴림"/>
        <family val="3"/>
      </rPr>
      <t>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차</t>
    </r>
    <r>
      <rPr>
        <sz val="10"/>
        <rFont val="Arial"/>
        <family val="2"/>
      </rPr>
      <t xml:space="preserve">   Motor cycles </t>
    </r>
  </si>
  <si>
    <r>
      <t>Y</t>
    </r>
    <r>
      <rPr>
        <sz val="10"/>
        <rFont val="Arial"/>
        <family val="2"/>
      </rPr>
      <t>ear &amp; Month</t>
    </r>
  </si>
  <si>
    <r>
      <t>관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용</t>
    </r>
  </si>
  <si>
    <r>
      <t>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</si>
  <si>
    <r>
      <t>영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</si>
  <si>
    <t>Govern</t>
  </si>
  <si>
    <t>Com-</t>
  </si>
  <si>
    <t>Govern-</t>
  </si>
  <si>
    <t>ment</t>
  </si>
  <si>
    <t>Private</t>
  </si>
  <si>
    <t>mercial</t>
  </si>
  <si>
    <t>2 0 0 9</t>
  </si>
  <si>
    <t xml:space="preserve"> </t>
  </si>
  <si>
    <t>Source : Transportation system Management Division</t>
  </si>
  <si>
    <t xml:space="preserve">Free tourist  
attractions </t>
  </si>
  <si>
    <t xml:space="preserve">          2) Total number of Jeju Special Self-Governing Province </t>
  </si>
  <si>
    <t xml:space="preserve">Source : Busan Regional Maritime Affairs and Portoffice Jeju Maritime Management </t>
  </si>
  <si>
    <r>
      <t xml:space="preserve">6. </t>
    </r>
    <r>
      <rPr>
        <b/>
        <sz val="18"/>
        <color indexed="8"/>
        <rFont val="굴림"/>
        <family val="3"/>
      </rPr>
      <t>주</t>
    </r>
    <r>
      <rPr>
        <b/>
        <sz val="18"/>
        <color indexed="8"/>
        <rFont val="Arial"/>
        <family val="2"/>
      </rPr>
      <t xml:space="preserve">  </t>
    </r>
    <r>
      <rPr>
        <b/>
        <sz val="18"/>
        <color indexed="8"/>
        <rFont val="굴림"/>
        <family val="3"/>
      </rPr>
      <t>차</t>
    </r>
    <r>
      <rPr>
        <b/>
        <sz val="18"/>
        <color indexed="8"/>
        <rFont val="Arial"/>
        <family val="2"/>
      </rPr>
      <t xml:space="preserve">  </t>
    </r>
    <r>
      <rPr>
        <b/>
        <sz val="18"/>
        <color indexed="8"/>
        <rFont val="굴림"/>
        <family val="3"/>
      </rPr>
      <t>장</t>
    </r>
    <r>
      <rPr>
        <b/>
        <sz val="18"/>
        <color indexed="8"/>
        <rFont val="Arial"/>
        <family val="2"/>
      </rPr>
      <t xml:space="preserve">                Parking  Lot</t>
    </r>
  </si>
  <si>
    <r>
      <t xml:space="preserve">              8. </t>
    </r>
    <r>
      <rPr>
        <b/>
        <sz val="18"/>
        <rFont val="굴림"/>
        <family val="3"/>
      </rPr>
      <t>정기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항공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노선</t>
    </r>
    <r>
      <rPr>
        <b/>
        <sz val="18"/>
        <rFont val="Arial"/>
        <family val="2"/>
      </rPr>
      <t xml:space="preserve">             Regular Airline Routes</t>
    </r>
  </si>
  <si>
    <r>
      <t xml:space="preserve">10. </t>
    </r>
    <r>
      <rPr>
        <b/>
        <sz val="18"/>
        <rFont val="굴림"/>
        <family val="3"/>
      </rPr>
      <t>선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박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등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록</t>
    </r>
    <r>
      <rPr>
        <b/>
        <sz val="18"/>
        <rFont val="Arial"/>
        <family val="2"/>
      </rPr>
      <t xml:space="preserve">                           Vessels  Registered</t>
    </r>
  </si>
  <si>
    <r>
      <t xml:space="preserve">    11. </t>
    </r>
    <r>
      <rPr>
        <b/>
        <sz val="18"/>
        <rFont val="굴림"/>
        <family val="3"/>
      </rPr>
      <t>여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객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선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수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송</t>
    </r>
    <r>
      <rPr>
        <b/>
        <sz val="18"/>
        <rFont val="Arial"/>
        <family val="2"/>
      </rPr>
      <t xml:space="preserve">   Transportation of Passenger Vessels</t>
    </r>
  </si>
  <si>
    <r>
      <t xml:space="preserve">12. </t>
    </r>
    <r>
      <rPr>
        <b/>
        <sz val="18"/>
        <rFont val="굴림"/>
        <family val="3"/>
      </rPr>
      <t>정기여객선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수송</t>
    </r>
    <r>
      <rPr>
        <b/>
        <sz val="18"/>
        <rFont val="Arial"/>
        <family val="2"/>
      </rPr>
      <t xml:space="preserve">          Transportation of Regular Passenger Vessels</t>
    </r>
  </si>
  <si>
    <r>
      <t xml:space="preserve">13. </t>
    </r>
    <r>
      <rPr>
        <b/>
        <sz val="18"/>
        <rFont val="굴림"/>
        <family val="3"/>
      </rPr>
      <t>정기여객선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취항</t>
    </r>
    <r>
      <rPr>
        <b/>
        <sz val="18"/>
        <rFont val="Arial"/>
        <family val="2"/>
      </rPr>
      <t xml:space="preserve">           Characteristics of Regular Passenger Vessels</t>
    </r>
  </si>
  <si>
    <r>
      <t xml:space="preserve">18. </t>
    </r>
    <r>
      <rPr>
        <b/>
        <sz val="18"/>
        <rFont val="굴림"/>
        <family val="3"/>
      </rPr>
      <t>국적별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외국인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방문객</t>
    </r>
    <r>
      <rPr>
        <b/>
        <sz val="18"/>
        <rFont val="Arial"/>
        <family val="2"/>
      </rPr>
      <t xml:space="preserve">                Visitor Arrivals by Nationality</t>
    </r>
  </si>
  <si>
    <r>
      <t xml:space="preserve">19. </t>
    </r>
    <r>
      <rPr>
        <b/>
        <sz val="18"/>
        <rFont val="굴림"/>
        <family val="3"/>
      </rPr>
      <t>교통수단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여행형태별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방문객</t>
    </r>
    <r>
      <rPr>
        <b/>
        <sz val="18"/>
        <rFont val="Arial"/>
        <family val="2"/>
      </rPr>
      <t xml:space="preserve">  Visitor Arrivals, by Mode of Transportation &amp; Travel Type</t>
    </r>
  </si>
  <si>
    <r>
      <t xml:space="preserve">26. </t>
    </r>
    <r>
      <rPr>
        <b/>
        <sz val="18"/>
        <rFont val="굴림"/>
        <family val="3"/>
      </rPr>
      <t>우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편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물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취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급</t>
    </r>
    <r>
      <rPr>
        <b/>
        <sz val="18"/>
        <rFont val="Arial"/>
        <family val="2"/>
      </rPr>
      <t xml:space="preserve">             Handling of Postal Matters</t>
    </r>
  </si>
  <si>
    <r>
      <t xml:space="preserve">27. </t>
    </r>
    <r>
      <rPr>
        <b/>
        <sz val="18"/>
        <rFont val="굴림"/>
        <family val="3"/>
      </rPr>
      <t>우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편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요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금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수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입</t>
    </r>
    <r>
      <rPr>
        <b/>
        <sz val="18"/>
        <rFont val="Arial"/>
        <family val="2"/>
      </rPr>
      <t xml:space="preserve">                Receipts from Postal Charges</t>
    </r>
  </si>
  <si>
    <t xml:space="preserve">   주 : 1) 주요 관광지만을 대상으로 방문객수를 중복 집계하였기에 실제 방문객수와 차이가 있을 수 있음</t>
  </si>
  <si>
    <t xml:space="preserve">         2) 반올림차이로 합계수치와 일치하지 않을 수 있음.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</si>
  <si>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대수</t>
    </r>
    <r>
      <rPr>
        <sz val="10"/>
        <rFont val="Arial"/>
        <family val="2"/>
      </rPr>
      <t>)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</si>
  <si>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개소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면</t>
    </r>
    <r>
      <rPr>
        <sz val="10"/>
        <rFont val="Arial"/>
        <family val="2"/>
      </rPr>
      <t>)</t>
    </r>
  </si>
  <si>
    <t xml:space="preserve">Source : Busan Regional Maritime Affairs and Port Office Jeju Maritime Management Div.     </t>
  </si>
  <si>
    <t>Note : 1) The amount of cargo transportation means weight</t>
  </si>
  <si>
    <r>
      <t xml:space="preserve"> </t>
    </r>
    <r>
      <rPr>
        <sz val="10"/>
        <rFont val="굴림"/>
        <family val="3"/>
      </rPr>
      <t>이용가능</t>
    </r>
  </si>
  <si>
    <r>
      <t xml:space="preserve">   </t>
    </r>
    <r>
      <rPr>
        <sz val="10"/>
        <rFont val="굴림"/>
        <family val="3"/>
      </rPr>
      <t>연간좌석이용률</t>
    </r>
  </si>
  <si>
    <r>
      <t xml:space="preserve"> </t>
    </r>
    <r>
      <rPr>
        <sz val="10"/>
        <rFont val="굴림"/>
        <family val="3"/>
      </rPr>
      <t>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</si>
  <si>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t xml:space="preserve"> </t>
    </r>
    <r>
      <rPr>
        <sz val="10"/>
        <rFont val="굴림"/>
        <family val="3"/>
      </rPr>
      <t>연간취항률</t>
    </r>
  </si>
  <si>
    <r>
      <t xml:space="preserve"> </t>
    </r>
    <r>
      <rPr>
        <sz val="10"/>
        <rFont val="굴림"/>
        <family val="3"/>
      </rPr>
      <t>노선개설</t>
    </r>
  </si>
  <si>
    <r>
      <t xml:space="preserve"> </t>
    </r>
    <r>
      <rPr>
        <sz val="10"/>
        <rFont val="굴림"/>
        <family val="3"/>
      </rPr>
      <t>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</si>
  <si>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t xml:space="preserve"> </t>
    </r>
    <r>
      <rPr>
        <sz val="10"/>
        <rFont val="굴림"/>
        <family val="3"/>
      </rPr>
      <t>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일</t>
    </r>
  </si>
  <si>
    <t>…</t>
  </si>
  <si>
    <t>대여차</t>
  </si>
  <si>
    <t>Rent</t>
  </si>
  <si>
    <t>Car</t>
  </si>
  <si>
    <t>B737</t>
  </si>
  <si>
    <t>89.01.10</t>
  </si>
  <si>
    <t>89.02.19</t>
  </si>
  <si>
    <t>92.10.01</t>
  </si>
  <si>
    <t>01.03.29</t>
  </si>
  <si>
    <t>91.05.20</t>
  </si>
  <si>
    <t>Busan→Jeju</t>
  </si>
  <si>
    <t>Daegu→Jeju</t>
  </si>
  <si>
    <t>Incheon→Jeju</t>
  </si>
  <si>
    <t>Route</t>
  </si>
  <si>
    <t>Individual</t>
  </si>
  <si>
    <t xml:space="preserve">   Annual</t>
  </si>
  <si>
    <t xml:space="preserve"> Hours Flown</t>
  </si>
  <si>
    <t xml:space="preserve">Annual Seat </t>
  </si>
  <si>
    <t>Operation Rate</t>
  </si>
  <si>
    <t>Date of Route</t>
  </si>
  <si>
    <t>Distance(km)</t>
  </si>
  <si>
    <t>(Minute)</t>
  </si>
  <si>
    <t xml:space="preserve">Seats Available </t>
  </si>
  <si>
    <t>Occupancy Rate(%)</t>
  </si>
  <si>
    <t>(%)</t>
  </si>
  <si>
    <t>Opening</t>
  </si>
  <si>
    <t>합  계</t>
  </si>
  <si>
    <t>Total</t>
  </si>
  <si>
    <t>유인등대</t>
  </si>
  <si>
    <t>무인등대</t>
  </si>
  <si>
    <t>등  표</t>
  </si>
  <si>
    <t>Light</t>
  </si>
  <si>
    <t>beacon</t>
  </si>
  <si>
    <t>도  등</t>
  </si>
  <si>
    <t>등  주</t>
  </si>
  <si>
    <t>Pole lights</t>
  </si>
  <si>
    <t>등부표</t>
  </si>
  <si>
    <t>Lighted</t>
  </si>
  <si>
    <t>buoy</t>
  </si>
  <si>
    <t>입  표</t>
  </si>
  <si>
    <t>Unlight</t>
  </si>
  <si>
    <t>부  표</t>
  </si>
  <si>
    <t>Unlighted</t>
  </si>
  <si>
    <t>무신호</t>
  </si>
  <si>
    <t>Sound</t>
  </si>
  <si>
    <t>fog signal</t>
  </si>
  <si>
    <t>전파표지</t>
  </si>
  <si>
    <t>Radio</t>
  </si>
  <si>
    <t>aids</t>
  </si>
  <si>
    <t>교량표지</t>
  </si>
  <si>
    <t>Bridge</t>
  </si>
  <si>
    <t>용달화물</t>
  </si>
  <si>
    <t>Aircraft</t>
  </si>
  <si>
    <t>Taxi</t>
  </si>
  <si>
    <t>type</t>
  </si>
  <si>
    <t xml:space="preserve">Special </t>
  </si>
  <si>
    <t>Total</t>
  </si>
  <si>
    <t xml:space="preserve">Number of </t>
  </si>
  <si>
    <t>계</t>
  </si>
  <si>
    <t>Cheongju</t>
  </si>
  <si>
    <t>of traffic</t>
  </si>
  <si>
    <t>(Unit : each)</t>
  </si>
  <si>
    <t>General</t>
  </si>
  <si>
    <t>11-교통관광정보통신.xls</t>
  </si>
  <si>
    <t>Book1</t>
  </si>
  <si>
    <t>C:\Program Files\Microsoft Office2000\Office\xlstart\Book1.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</si>
  <si>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</si>
  <si>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</si>
  <si>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</si>
  <si>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</si>
  <si>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</si>
  <si>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</si>
  <si>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</si>
  <si>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</si>
  <si>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</si>
  <si>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</si>
  <si>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Unit :  number</t>
  </si>
  <si>
    <t>Number of</t>
  </si>
  <si>
    <t>Gross</t>
  </si>
  <si>
    <t>vessels</t>
  </si>
  <si>
    <t>ton</t>
  </si>
  <si>
    <t>Capacity</t>
  </si>
  <si>
    <t>operation</t>
  </si>
  <si>
    <t>2 0 0 9</t>
  </si>
  <si>
    <t>-</t>
  </si>
  <si>
    <t>11. 2</t>
  </si>
  <si>
    <t>04. 8</t>
  </si>
  <si>
    <t>06. 12</t>
  </si>
  <si>
    <t>00. 12</t>
  </si>
  <si>
    <t>03. 3</t>
  </si>
  <si>
    <t>04. 3</t>
  </si>
  <si>
    <t>88. 9</t>
  </si>
  <si>
    <r>
      <t xml:space="preserve">2. </t>
    </r>
    <r>
      <rPr>
        <b/>
        <sz val="18"/>
        <rFont val="굴림"/>
        <family val="3"/>
      </rPr>
      <t>업종별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운수업체</t>
    </r>
    <r>
      <rPr>
        <b/>
        <sz val="18"/>
        <rFont val="Arial"/>
        <family val="2"/>
      </rPr>
      <t>(</t>
    </r>
    <r>
      <rPr>
        <b/>
        <sz val="18"/>
        <rFont val="굴림"/>
        <family val="3"/>
      </rPr>
      <t>차량등록대수</t>
    </r>
    <r>
      <rPr>
        <b/>
        <sz val="18"/>
        <rFont val="Arial"/>
        <family val="2"/>
      </rPr>
      <t>)             Transportation Companies, by Type of Business</t>
    </r>
  </si>
  <si>
    <r>
      <t xml:space="preserve">3. </t>
    </r>
    <r>
      <rPr>
        <b/>
        <sz val="18"/>
        <rFont val="굴림"/>
        <family val="3"/>
      </rPr>
      <t>영업용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자동차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업종별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수송</t>
    </r>
    <r>
      <rPr>
        <b/>
        <sz val="18"/>
        <rFont val="Arial"/>
        <family val="2"/>
      </rPr>
      <t xml:space="preserve">     Transportation of Commercial Motor Vehicles, by Type of Business</t>
    </r>
  </si>
  <si>
    <t>자료 : 교통행정과</t>
  </si>
  <si>
    <t xml:space="preserve">   주 : 합계에는 이륜자동차 미포함</t>
  </si>
  <si>
    <t>Note : Excluding Motorcycle</t>
  </si>
  <si>
    <t xml:space="preserve">Note : 3) Total number of Jeju Special Self-Governing Province </t>
  </si>
  <si>
    <t>4. 천연가스버스 현황                  CNG Buses</t>
  </si>
  <si>
    <t xml:space="preserve">Note : 2) Total number of Jeju Special Self-Governing Province </t>
  </si>
  <si>
    <t>(단위 : 대, %)</t>
  </si>
  <si>
    <t xml:space="preserve">     (Unit : each, %)</t>
  </si>
  <si>
    <t>(단위 : 개수, km)</t>
  </si>
  <si>
    <t>(Unit : number, km)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</si>
  <si>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톤</t>
    </r>
    <r>
      <rPr>
        <sz val="10"/>
        <rFont val="Arial"/>
        <family val="2"/>
      </rPr>
      <t>)</t>
    </r>
  </si>
  <si>
    <t>(Unit : person, ton)</t>
  </si>
  <si>
    <t xml:space="preserve">자료 : 한국공항공사 제주지역본부           </t>
  </si>
  <si>
    <r>
      <t xml:space="preserve">8. </t>
    </r>
    <r>
      <rPr>
        <b/>
        <sz val="18"/>
        <rFont val="굴림"/>
        <family val="3"/>
      </rPr>
      <t>정기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항공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노선</t>
    </r>
    <r>
      <rPr>
        <b/>
        <sz val="18"/>
        <rFont val="Arial"/>
        <family val="2"/>
      </rPr>
      <t xml:space="preserve"> (</t>
    </r>
    <r>
      <rPr>
        <b/>
        <sz val="18"/>
        <rFont val="굴림"/>
        <family val="3"/>
      </rPr>
      <t>계속</t>
    </r>
    <r>
      <rPr>
        <b/>
        <sz val="18"/>
        <rFont val="Arial"/>
        <family val="2"/>
      </rPr>
      <t>)                     Regular Airline Routes(Cont'd)</t>
    </r>
  </si>
  <si>
    <r>
      <t>(</t>
    </r>
    <r>
      <rPr>
        <sz val="10"/>
        <rFont val="돋움"/>
        <family val="3"/>
      </rPr>
      <t>공급좌석수</t>
    </r>
    <r>
      <rPr>
        <sz val="10"/>
        <rFont val="Arial"/>
        <family val="2"/>
      </rPr>
      <t>)</t>
    </r>
  </si>
  <si>
    <t>A330/A321/A320/B737</t>
  </si>
  <si>
    <t>A320</t>
  </si>
  <si>
    <t>A321/A320</t>
  </si>
  <si>
    <t>A321/B737</t>
  </si>
  <si>
    <t>A321</t>
  </si>
  <si>
    <t>10.7.31</t>
  </si>
  <si>
    <t>Muan</t>
  </si>
  <si>
    <t xml:space="preserve"> 65분 </t>
  </si>
  <si>
    <t xml:space="preserve"> 55분 </t>
  </si>
  <si>
    <t xml:space="preserve"> 김 포 </t>
  </si>
  <si>
    <t>11.03.28</t>
  </si>
  <si>
    <t>11.9.18</t>
  </si>
  <si>
    <t>Pudong</t>
  </si>
  <si>
    <t>2 0 1 2</t>
  </si>
  <si>
    <t>2 0 1 3</t>
  </si>
  <si>
    <t>2 0 1 3</t>
  </si>
  <si>
    <r>
      <t>3월</t>
    </r>
  </si>
  <si>
    <r>
      <t>4월</t>
    </r>
  </si>
  <si>
    <r>
      <t>5월</t>
    </r>
  </si>
  <si>
    <r>
      <t>6월</t>
    </r>
  </si>
  <si>
    <r>
      <t>7월</t>
    </r>
  </si>
  <si>
    <r>
      <t>8월</t>
    </r>
  </si>
  <si>
    <r>
      <t>9월</t>
    </r>
  </si>
  <si>
    <r>
      <t>10월</t>
    </r>
  </si>
  <si>
    <r>
      <t>11월</t>
    </r>
  </si>
  <si>
    <r>
      <t>12월</t>
    </r>
  </si>
  <si>
    <r>
      <t xml:space="preserve">       5) 2013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부터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외국인관광도시민박업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추가</t>
    </r>
  </si>
  <si>
    <t>외국인</t>
  </si>
  <si>
    <t>관광도시민박업</t>
  </si>
  <si>
    <t>Guest house for foreign tourists</t>
  </si>
  <si>
    <t>인   원</t>
  </si>
  <si>
    <t>징 수 액</t>
  </si>
  <si>
    <t>Visitors</t>
  </si>
  <si>
    <t>Receipts</t>
  </si>
  <si>
    <t xml:space="preserve">2 0 1 2 </t>
  </si>
  <si>
    <t xml:space="preserve">2 0 1 3 </t>
  </si>
  <si>
    <r>
      <t xml:space="preserve">1-1. </t>
    </r>
    <r>
      <rPr>
        <b/>
        <sz val="18"/>
        <rFont val="굴림"/>
        <family val="3"/>
      </rPr>
      <t>시별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자동차등록</t>
    </r>
    <r>
      <rPr>
        <b/>
        <sz val="18"/>
        <rFont val="Arial"/>
        <family val="2"/>
      </rPr>
      <t xml:space="preserve">                  Registered Motor Vehicles by Si</t>
    </r>
  </si>
  <si>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계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    Total</t>
    </r>
  </si>
  <si>
    <r>
      <rPr>
        <sz val="10"/>
        <rFont val="굴림"/>
        <family val="3"/>
      </rPr>
      <t>승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용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차</t>
    </r>
    <r>
      <rPr>
        <sz val="10"/>
        <rFont val="Arial"/>
        <family val="2"/>
      </rPr>
      <t xml:space="preserve">   Passenger cars</t>
    </r>
  </si>
  <si>
    <r>
      <t xml:space="preserve">    </t>
    </r>
    <r>
      <rPr>
        <sz val="10"/>
        <rFont val="굴림"/>
        <family val="3"/>
      </rPr>
      <t>승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차</t>
    </r>
    <r>
      <rPr>
        <sz val="10"/>
        <rFont val="Arial"/>
        <family val="2"/>
      </rPr>
      <t xml:space="preserve">    Buses</t>
    </r>
  </si>
  <si>
    <r>
      <rPr>
        <sz val="10"/>
        <rFont val="굴림"/>
        <family val="3"/>
      </rPr>
      <t>관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용</t>
    </r>
  </si>
  <si>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</si>
  <si>
    <r>
      <rPr>
        <sz val="10"/>
        <rFont val="굴림"/>
        <family val="3"/>
      </rPr>
      <t>영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</si>
  <si>
    <r>
      <rPr>
        <sz val="10"/>
        <rFont val="돋움"/>
        <family val="3"/>
      </rPr>
      <t>시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</si>
  <si>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t>Government</t>
  </si>
  <si>
    <t xml:space="preserve">  Private</t>
  </si>
  <si>
    <t>Commercial</t>
  </si>
  <si>
    <t xml:space="preserve"> Jeju-si</t>
  </si>
  <si>
    <t xml:space="preserve"> Seogwipo-si</t>
  </si>
  <si>
    <r>
      <t xml:space="preserve">     </t>
    </r>
    <r>
      <rPr>
        <sz val="10"/>
        <rFont val="굴림"/>
        <family val="3"/>
      </rPr>
      <t>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차</t>
    </r>
    <r>
      <rPr>
        <sz val="10"/>
        <rFont val="Arial"/>
        <family val="2"/>
      </rPr>
      <t xml:space="preserve">          Trucks</t>
    </r>
  </si>
  <si>
    <r>
      <t xml:space="preserve">     </t>
    </r>
    <r>
      <rPr>
        <sz val="10"/>
        <rFont val="굴림"/>
        <family val="3"/>
      </rPr>
      <t>특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차</t>
    </r>
    <r>
      <rPr>
        <sz val="10"/>
        <rFont val="Arial"/>
        <family val="2"/>
      </rPr>
      <t xml:space="preserve">            Special cars</t>
    </r>
  </si>
  <si>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굴림"/>
        <family val="3"/>
      </rPr>
      <t>합계는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이륜자동차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미포함</t>
    </r>
    <r>
      <rPr>
        <sz val="10"/>
        <rFont val="Arial"/>
        <family val="2"/>
      </rPr>
      <t xml:space="preserve">  </t>
    </r>
  </si>
  <si>
    <t xml:space="preserve">           Note : 1) Excluding Motorcycle</t>
  </si>
  <si>
    <t xml:space="preserve">      2) 제주특별자치도 전체수치임</t>
  </si>
  <si>
    <t xml:space="preserve"> 2) Total number of Jeju Special Self-Governing Province </t>
  </si>
  <si>
    <r>
      <t>1</t>
    </r>
    <r>
      <rPr>
        <sz val="10"/>
        <rFont val="돋움"/>
        <family val="3"/>
      </rPr>
      <t>월</t>
    </r>
  </si>
  <si>
    <r>
      <t>2</t>
    </r>
    <r>
      <rPr>
        <sz val="10"/>
        <rFont val="돋움"/>
        <family val="3"/>
      </rPr>
      <t>월</t>
    </r>
  </si>
  <si>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시</t>
    </r>
  </si>
  <si>
    <r>
      <rPr>
        <sz val="10"/>
        <rFont val="굴림"/>
        <family val="3"/>
      </rPr>
      <t>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</si>
  <si>
    <t>2 0 1 3</t>
  </si>
  <si>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시</t>
    </r>
  </si>
  <si>
    <t xml:space="preserve"> Jeju-si</t>
  </si>
  <si>
    <r>
      <rPr>
        <sz val="10"/>
        <rFont val="굴림"/>
        <family val="3"/>
      </rPr>
      <t>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</si>
  <si>
    <t xml:space="preserve"> Seogwipo-si</t>
  </si>
  <si>
    <t>2 0 1 3</t>
  </si>
  <si>
    <t>자료 : 제주특별자치도 교통정책과</t>
  </si>
  <si>
    <t>Source : Jeju Special Self-Governing Province Transportation Policy Division</t>
  </si>
  <si>
    <t>2 0 1 3</t>
  </si>
  <si>
    <t>자료 : 제주특별자치도 국제자유도시계획과</t>
  </si>
  <si>
    <t xml:space="preserve">Source : Jeju Special Self-Governing Province for Free International City
</t>
  </si>
  <si>
    <t xml:space="preserve">Note : Total number of Jeju Special Self-Governing Province </t>
  </si>
  <si>
    <t xml:space="preserve">   주 : 제주특별자치도 전체수치임</t>
  </si>
  <si>
    <t>2 0 1 3</t>
  </si>
  <si>
    <t xml:space="preserve"> 2 0 1 3</t>
  </si>
  <si>
    <t>2 0 1 3</t>
  </si>
  <si>
    <t>2 0 1 2</t>
  </si>
  <si>
    <r>
      <t xml:space="preserve">       4) </t>
    </r>
    <r>
      <rPr>
        <sz val="11"/>
        <rFont val="돋움"/>
        <family val="3"/>
      </rPr>
      <t>제주특별자치도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전체수치임</t>
    </r>
  </si>
  <si>
    <t xml:space="preserve">Note : 4)Total number of Jeju Special Self-Governing Province </t>
  </si>
  <si>
    <t xml:space="preserve">Note : 3)Total number of Jeju Special Self-Governing Province </t>
  </si>
  <si>
    <t xml:space="preserve">자료 : 한국공항공사 제주지역본부           </t>
  </si>
  <si>
    <t xml:space="preserve">   주 : 1) 대한항공 정기노선 정기편(출발)</t>
  </si>
  <si>
    <t xml:space="preserve">         2) 연간취항률 = (정기운항편수-결항편수)/정기운항편수 * 100</t>
  </si>
  <si>
    <t xml:space="preserve">Note : 3)Total number of Jeju Special Self-Governing Province </t>
  </si>
  <si>
    <t xml:space="preserve">         3) 제주특별자치도 전체수치임</t>
  </si>
  <si>
    <r>
      <t xml:space="preserve">  </t>
    </r>
    <r>
      <rPr>
        <sz val="10"/>
        <rFont val="굴림"/>
        <family val="3"/>
      </rPr>
      <t>거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리</t>
    </r>
  </si>
  <si>
    <r>
      <t xml:space="preserve"> </t>
    </r>
    <r>
      <rPr>
        <sz val="10"/>
        <rFont val="굴림"/>
        <family val="3"/>
      </rPr>
      <t>취항기종</t>
    </r>
  </si>
  <si>
    <r>
      <t xml:space="preserve"> </t>
    </r>
    <r>
      <rPr>
        <sz val="10"/>
        <rFont val="굴림"/>
        <family val="3"/>
      </rPr>
      <t>운항시간</t>
    </r>
    <r>
      <rPr>
        <sz val="10"/>
        <rFont val="Arial"/>
        <family val="2"/>
      </rPr>
      <t>(</t>
    </r>
    <r>
      <rPr>
        <sz val="10"/>
        <rFont val="굴림"/>
        <family val="3"/>
      </rPr>
      <t>분</t>
    </r>
    <r>
      <rPr>
        <sz val="10"/>
        <rFont val="Arial"/>
        <family val="2"/>
      </rPr>
      <t>)</t>
    </r>
  </si>
  <si>
    <r>
      <t xml:space="preserve"> </t>
    </r>
    <r>
      <rPr>
        <sz val="10"/>
        <rFont val="굴림"/>
        <family val="3"/>
      </rPr>
      <t>이용가능</t>
    </r>
  </si>
  <si>
    <r>
      <t xml:space="preserve">   </t>
    </r>
    <r>
      <rPr>
        <sz val="10"/>
        <rFont val="굴림"/>
        <family val="3"/>
      </rPr>
      <t>연간좌석이용률</t>
    </r>
  </si>
  <si>
    <r>
      <t xml:space="preserve"> </t>
    </r>
    <r>
      <rPr>
        <sz val="10"/>
        <rFont val="굴림"/>
        <family val="3"/>
      </rPr>
      <t>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</si>
  <si>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t xml:space="preserve"> </t>
    </r>
    <r>
      <rPr>
        <sz val="10"/>
        <rFont val="굴림"/>
        <family val="3"/>
      </rPr>
      <t>연간취항률</t>
    </r>
  </si>
  <si>
    <r>
      <t xml:space="preserve"> </t>
    </r>
    <r>
      <rPr>
        <sz val="10"/>
        <rFont val="굴림"/>
        <family val="3"/>
      </rPr>
      <t>노선개설</t>
    </r>
  </si>
  <si>
    <r>
      <rPr>
        <sz val="10"/>
        <rFont val="돋움"/>
        <family val="3"/>
      </rPr>
      <t>노선별</t>
    </r>
  </si>
  <si>
    <r>
      <t xml:space="preserve"> </t>
    </r>
    <r>
      <rPr>
        <sz val="10"/>
        <rFont val="굴림"/>
        <family val="3"/>
      </rPr>
      <t>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</si>
  <si>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t xml:space="preserve">   Annual</t>
  </si>
  <si>
    <r>
      <t xml:space="preserve"> </t>
    </r>
    <r>
      <rPr>
        <sz val="10"/>
        <rFont val="굴림"/>
        <family val="3"/>
      </rPr>
      <t>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일</t>
    </r>
  </si>
  <si>
    <t>Routes</t>
  </si>
  <si>
    <t>Aircraft</t>
  </si>
  <si>
    <t xml:space="preserve"> Hours Flown</t>
  </si>
  <si>
    <r>
      <t>(</t>
    </r>
    <r>
      <rPr>
        <sz val="10"/>
        <rFont val="돋움"/>
        <family val="3"/>
      </rPr>
      <t>공급좌석수</t>
    </r>
    <r>
      <rPr>
        <sz val="10"/>
        <rFont val="Arial"/>
        <family val="2"/>
      </rPr>
      <t>)</t>
    </r>
  </si>
  <si>
    <t xml:space="preserve">Annual Seat </t>
  </si>
  <si>
    <t xml:space="preserve">Number of </t>
  </si>
  <si>
    <t>Operation Rate</t>
  </si>
  <si>
    <t>Date of Route</t>
  </si>
  <si>
    <t>Distance(km)</t>
  </si>
  <si>
    <t>type</t>
  </si>
  <si>
    <t>(Minute)</t>
  </si>
  <si>
    <t xml:space="preserve">Seats Available </t>
  </si>
  <si>
    <t>Occupancy Rate(%)</t>
  </si>
  <si>
    <t>Scheduled Flights</t>
  </si>
  <si>
    <t>(%)</t>
  </si>
  <si>
    <t>Opening</t>
  </si>
  <si>
    <r>
      <rPr>
        <b/>
        <sz val="10"/>
        <rFont val="굴림"/>
        <family val="3"/>
      </rPr>
      <t>국</t>
    </r>
    <r>
      <rPr>
        <b/>
        <sz val="10"/>
        <rFont val="Arial"/>
        <family val="2"/>
      </rPr>
      <t xml:space="preserve">   </t>
    </r>
    <r>
      <rPr>
        <b/>
        <sz val="10"/>
        <rFont val="굴림"/>
        <family val="3"/>
      </rPr>
      <t>내</t>
    </r>
    <r>
      <rPr>
        <b/>
        <sz val="10"/>
        <rFont val="Arial"/>
        <family val="2"/>
      </rPr>
      <t xml:space="preserve">    </t>
    </r>
    <r>
      <rPr>
        <b/>
        <sz val="10"/>
        <rFont val="굴림"/>
        <family val="3"/>
      </rPr>
      <t>선</t>
    </r>
  </si>
  <si>
    <r>
      <rPr>
        <sz val="10"/>
        <rFont val="굴림"/>
        <family val="3"/>
      </rPr>
      <t>인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천</t>
    </r>
  </si>
  <si>
    <t>B737</t>
  </si>
  <si>
    <t>12. 03. 25</t>
  </si>
  <si>
    <t>Incheon</t>
  </si>
  <si>
    <r>
      <t xml:space="preserve"> </t>
    </r>
    <r>
      <rPr>
        <sz val="10"/>
        <rFont val="굴림"/>
        <family val="3"/>
      </rPr>
      <t>김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포</t>
    </r>
  </si>
  <si>
    <t>Gimpo</t>
  </si>
  <si>
    <r>
      <rPr>
        <sz val="10"/>
        <rFont val="굴림"/>
        <family val="3"/>
      </rPr>
      <t>김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해</t>
    </r>
  </si>
  <si>
    <t>A300/B737</t>
  </si>
  <si>
    <r>
      <rPr>
        <sz val="10"/>
        <rFont val="굴림"/>
        <family val="3"/>
      </rPr>
      <t>사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천</t>
    </r>
  </si>
  <si>
    <t>Sacheon</t>
  </si>
  <si>
    <r>
      <rPr>
        <sz val="10"/>
        <rFont val="굴림"/>
        <family val="3"/>
      </rPr>
      <t>원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주</t>
    </r>
  </si>
  <si>
    <r>
      <rPr>
        <b/>
        <sz val="10"/>
        <rFont val="돋움"/>
        <family val="3"/>
      </rPr>
      <t>국</t>
    </r>
    <r>
      <rPr>
        <b/>
        <sz val="10"/>
        <rFont val="Arial"/>
        <family val="2"/>
      </rPr>
      <t xml:space="preserve">     </t>
    </r>
    <r>
      <rPr>
        <b/>
        <sz val="10"/>
        <rFont val="돋움"/>
        <family val="3"/>
      </rPr>
      <t>제</t>
    </r>
    <r>
      <rPr>
        <b/>
        <sz val="10"/>
        <rFont val="Arial"/>
        <family val="2"/>
      </rPr>
      <t xml:space="preserve">      </t>
    </r>
    <r>
      <rPr>
        <b/>
        <sz val="10"/>
        <rFont val="돋움"/>
        <family val="3"/>
      </rPr>
      <t>선</t>
    </r>
  </si>
  <si>
    <r>
      <rPr>
        <sz val="10"/>
        <rFont val="돋움"/>
        <family val="3"/>
      </rPr>
      <t>오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카</t>
    </r>
  </si>
  <si>
    <r>
      <rPr>
        <sz val="10"/>
        <rFont val="굴림"/>
        <family val="3"/>
      </rPr>
      <t>북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경</t>
    </r>
  </si>
  <si>
    <t xml:space="preserve">  주 : 1) 아시아나항공 정기노선 정기편(출발)</t>
  </si>
  <si>
    <t xml:space="preserve">        2) 연간취항률 = (정기운항편수-결항편수)/정기운항편수 * 100</t>
  </si>
  <si>
    <t xml:space="preserve">        3) 제주특별자치도 전체수치임</t>
  </si>
  <si>
    <t xml:space="preserve">   주 : 1) 제주항공 정기노선 정기편(출발)</t>
  </si>
  <si>
    <t xml:space="preserve">         3) 제주특별자치도 전체수치임</t>
  </si>
  <si>
    <t>2 0 1 2</t>
  </si>
  <si>
    <r>
      <t xml:space="preserve"> 65</t>
    </r>
    <r>
      <rPr>
        <sz val="10"/>
        <rFont val="돋움"/>
        <family val="3"/>
      </rPr>
      <t>분</t>
    </r>
    <r>
      <rPr>
        <sz val="10"/>
        <rFont val="Arial"/>
        <family val="2"/>
      </rPr>
      <t xml:space="preserve"> </t>
    </r>
  </si>
  <si>
    <r>
      <t xml:space="preserve"> 55</t>
    </r>
    <r>
      <rPr>
        <sz val="10"/>
        <rFont val="돋움"/>
        <family val="3"/>
      </rPr>
      <t>분</t>
    </r>
    <r>
      <rPr>
        <sz val="10"/>
        <rFont val="Arial"/>
        <family val="2"/>
      </rPr>
      <t xml:space="preserve"> </t>
    </r>
  </si>
  <si>
    <r>
      <rPr>
        <sz val="10"/>
        <rFont val="돋움"/>
        <family val="3"/>
      </rPr>
      <t>오사카</t>
    </r>
  </si>
  <si>
    <r>
      <t>55</t>
    </r>
    <r>
      <rPr>
        <sz val="10"/>
        <rFont val="돋움"/>
        <family val="3"/>
      </rPr>
      <t>분</t>
    </r>
  </si>
  <si>
    <t xml:space="preserve">   주 : 1) 진에어 정기노선 정기편(출발)</t>
  </si>
  <si>
    <t>Taipei</t>
  </si>
  <si>
    <t xml:space="preserve">   주 : 1) 이스타항공 정기노선 정기편(출발)</t>
  </si>
  <si>
    <t xml:space="preserve">   주 : 1) 티웨이 정기노선 정기편(출발)</t>
  </si>
  <si>
    <r>
      <t xml:space="preserve"> </t>
    </r>
    <r>
      <rPr>
        <sz val="10"/>
        <rFont val="굴림"/>
        <family val="3"/>
      </rPr>
      <t>운항회수</t>
    </r>
    <r>
      <rPr>
        <sz val="10"/>
        <rFont val="Arial"/>
        <family val="2"/>
      </rPr>
      <t>(</t>
    </r>
    <r>
      <rPr>
        <sz val="10"/>
        <rFont val="굴림"/>
        <family val="3"/>
      </rPr>
      <t>편수</t>
    </r>
    <r>
      <rPr>
        <sz val="10"/>
        <rFont val="Arial"/>
        <family val="2"/>
      </rPr>
      <t>)</t>
    </r>
  </si>
  <si>
    <r>
      <t xml:space="preserve">    </t>
    </r>
    <r>
      <rPr>
        <sz val="10"/>
        <rFont val="굴림"/>
        <family val="3"/>
      </rPr>
      <t>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  <r>
      <rPr>
        <sz val="10"/>
        <rFont val="Arial"/>
        <family val="2"/>
      </rPr>
      <t>(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</si>
  <si>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r>
      <t xml:space="preserve"> </t>
    </r>
    <r>
      <rPr>
        <sz val="10"/>
        <rFont val="굴림"/>
        <family val="3"/>
      </rPr>
      <t>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물</t>
    </r>
    <r>
      <rPr>
        <sz val="10"/>
        <rFont val="Arial"/>
        <family val="2"/>
      </rPr>
      <t xml:space="preserve">(ton) </t>
    </r>
  </si>
  <si>
    <r>
      <t>Jeju</t>
    </r>
    <r>
      <rPr>
        <sz val="10"/>
        <rFont val="굴림"/>
        <family val="3"/>
      </rPr>
      <t>→</t>
    </r>
    <r>
      <rPr>
        <sz val="10"/>
        <rFont val="Arial"/>
        <family val="2"/>
      </rPr>
      <t>Gimpo</t>
    </r>
  </si>
  <si>
    <r>
      <t>Jeju</t>
    </r>
    <r>
      <rPr>
        <sz val="10"/>
        <rFont val="굴림"/>
        <family val="3"/>
      </rPr>
      <t>→</t>
    </r>
    <r>
      <rPr>
        <sz val="10"/>
        <rFont val="Arial"/>
        <family val="2"/>
      </rPr>
      <t>Ulsan</t>
    </r>
  </si>
  <si>
    <r>
      <t>Jeju</t>
    </r>
    <r>
      <rPr>
        <sz val="10"/>
        <rFont val="굴림"/>
        <family val="3"/>
      </rPr>
      <t>→</t>
    </r>
    <r>
      <rPr>
        <sz val="10"/>
        <rFont val="Arial"/>
        <family val="2"/>
      </rPr>
      <t>Yeosu</t>
    </r>
  </si>
  <si>
    <t xml:space="preserve"> </t>
  </si>
  <si>
    <r>
      <t>Jeju</t>
    </r>
    <r>
      <rPr>
        <sz val="10"/>
        <rFont val="굴림"/>
        <family val="3"/>
      </rPr>
      <t>→</t>
    </r>
    <r>
      <rPr>
        <sz val="10"/>
        <rFont val="Arial"/>
        <family val="2"/>
      </rPr>
      <t>Sacheon</t>
    </r>
  </si>
  <si>
    <r>
      <t>Jeju</t>
    </r>
    <r>
      <rPr>
        <sz val="10"/>
        <rFont val="굴림"/>
        <family val="3"/>
      </rPr>
      <t>→</t>
    </r>
    <r>
      <rPr>
        <sz val="10"/>
        <rFont val="Arial"/>
        <family val="2"/>
      </rPr>
      <t>Gunsan</t>
    </r>
  </si>
  <si>
    <r>
      <t>Jeju</t>
    </r>
    <r>
      <rPr>
        <sz val="10"/>
        <rFont val="굴림"/>
        <family val="3"/>
      </rPr>
      <t>→</t>
    </r>
    <r>
      <rPr>
        <sz val="10"/>
        <rFont val="Arial"/>
        <family val="2"/>
      </rPr>
      <t>Wonju</t>
    </r>
  </si>
  <si>
    <r>
      <rPr>
        <sz val="10"/>
        <rFont val="굴림"/>
        <family val="3"/>
      </rPr>
      <t>제주→인천</t>
    </r>
  </si>
  <si>
    <r>
      <t>Jeju</t>
    </r>
    <r>
      <rPr>
        <sz val="10"/>
        <rFont val="굴림"/>
        <family val="3"/>
      </rPr>
      <t>→</t>
    </r>
    <r>
      <rPr>
        <sz val="10"/>
        <rFont val="Arial"/>
        <family val="2"/>
      </rPr>
      <t>Incheon</t>
    </r>
  </si>
  <si>
    <r>
      <rPr>
        <sz val="10"/>
        <rFont val="굴림"/>
        <family val="3"/>
      </rPr>
      <t>김포→제주</t>
    </r>
  </si>
  <si>
    <r>
      <t>Gimpo</t>
    </r>
    <r>
      <rPr>
        <sz val="10"/>
        <rFont val="굴림"/>
        <family val="3"/>
      </rPr>
      <t>→</t>
    </r>
    <r>
      <rPr>
        <sz val="10"/>
        <rFont val="Arial"/>
        <family val="2"/>
      </rPr>
      <t>Jeju</t>
    </r>
  </si>
  <si>
    <r>
      <t>Busan</t>
    </r>
    <r>
      <rPr>
        <sz val="10"/>
        <rFont val="굴림"/>
        <family val="3"/>
      </rPr>
      <t>→</t>
    </r>
    <r>
      <rPr>
        <sz val="10"/>
        <rFont val="Arial"/>
        <family val="2"/>
      </rPr>
      <t>Jeju</t>
    </r>
  </si>
  <si>
    <r>
      <t>Daegu</t>
    </r>
    <r>
      <rPr>
        <sz val="10"/>
        <rFont val="굴림"/>
        <family val="3"/>
      </rPr>
      <t>→</t>
    </r>
    <r>
      <rPr>
        <sz val="10"/>
        <rFont val="Arial"/>
        <family val="2"/>
      </rPr>
      <t>Jeju</t>
    </r>
  </si>
  <si>
    <r>
      <t>Gwangju</t>
    </r>
    <r>
      <rPr>
        <sz val="10"/>
        <rFont val="굴림"/>
        <family val="3"/>
      </rPr>
      <t>→</t>
    </r>
    <r>
      <rPr>
        <sz val="10"/>
        <rFont val="Arial"/>
        <family val="2"/>
      </rPr>
      <t>Jeju</t>
    </r>
  </si>
  <si>
    <r>
      <t>Cheongju</t>
    </r>
    <r>
      <rPr>
        <sz val="10"/>
        <rFont val="굴림"/>
        <family val="3"/>
      </rPr>
      <t>→</t>
    </r>
    <r>
      <rPr>
        <sz val="10"/>
        <rFont val="Arial"/>
        <family val="2"/>
      </rPr>
      <t>Jeju</t>
    </r>
  </si>
  <si>
    <r>
      <t>Ulsan</t>
    </r>
    <r>
      <rPr>
        <sz val="10"/>
        <rFont val="굴림"/>
        <family val="3"/>
      </rPr>
      <t>→</t>
    </r>
    <r>
      <rPr>
        <sz val="10"/>
        <rFont val="Arial"/>
        <family val="2"/>
      </rPr>
      <t>Jeju</t>
    </r>
  </si>
  <si>
    <r>
      <t>Yeosu</t>
    </r>
    <r>
      <rPr>
        <sz val="10"/>
        <rFont val="굴림"/>
        <family val="3"/>
      </rPr>
      <t>→</t>
    </r>
    <r>
      <rPr>
        <sz val="10"/>
        <rFont val="Arial"/>
        <family val="2"/>
      </rPr>
      <t>Jeju</t>
    </r>
  </si>
  <si>
    <r>
      <t>Sacheon</t>
    </r>
    <r>
      <rPr>
        <sz val="10"/>
        <rFont val="굴림"/>
        <family val="3"/>
      </rPr>
      <t>→</t>
    </r>
    <r>
      <rPr>
        <sz val="10"/>
        <rFont val="Arial"/>
        <family val="2"/>
      </rPr>
      <t>Jeju</t>
    </r>
  </si>
  <si>
    <r>
      <t>Gunsan</t>
    </r>
    <r>
      <rPr>
        <sz val="10"/>
        <rFont val="굴림"/>
        <family val="3"/>
      </rPr>
      <t>→</t>
    </r>
    <r>
      <rPr>
        <sz val="10"/>
        <rFont val="Arial"/>
        <family val="2"/>
      </rPr>
      <t>Jeju</t>
    </r>
  </si>
  <si>
    <r>
      <t>Wonju</t>
    </r>
    <r>
      <rPr>
        <sz val="10"/>
        <rFont val="굴림"/>
        <family val="3"/>
      </rPr>
      <t>→</t>
    </r>
    <r>
      <rPr>
        <sz val="10"/>
        <rFont val="Arial"/>
        <family val="2"/>
      </rPr>
      <t>Jeju</t>
    </r>
  </si>
  <si>
    <r>
      <rPr>
        <sz val="10"/>
        <rFont val="굴림"/>
        <family val="3"/>
      </rPr>
      <t>인천→제주</t>
    </r>
  </si>
  <si>
    <r>
      <t>Incheon</t>
    </r>
    <r>
      <rPr>
        <sz val="10"/>
        <rFont val="굴림"/>
        <family val="3"/>
      </rPr>
      <t>→</t>
    </r>
    <r>
      <rPr>
        <sz val="10"/>
        <rFont val="Arial"/>
        <family val="2"/>
      </rPr>
      <t>Jeju</t>
    </r>
  </si>
  <si>
    <r>
      <rPr>
        <sz val="10"/>
        <rFont val="굴림"/>
        <family val="3"/>
      </rPr>
      <t>인천→제주</t>
    </r>
  </si>
  <si>
    <r>
      <t>Jeju</t>
    </r>
    <r>
      <rPr>
        <sz val="10"/>
        <rFont val="돋움"/>
        <family val="3"/>
      </rPr>
      <t>→</t>
    </r>
    <r>
      <rPr>
        <sz val="10"/>
        <rFont val="Arial"/>
        <family val="2"/>
      </rPr>
      <t>Osaka</t>
    </r>
  </si>
  <si>
    <r>
      <rPr>
        <sz val="10"/>
        <rFont val="굴림"/>
        <family val="3"/>
      </rPr>
      <t>제주→오사카</t>
    </r>
  </si>
  <si>
    <r>
      <rPr>
        <sz val="10"/>
        <rFont val="굴림"/>
        <family val="3"/>
      </rPr>
      <t>제주→북경</t>
    </r>
  </si>
  <si>
    <r>
      <t>Jeju</t>
    </r>
    <r>
      <rPr>
        <sz val="10"/>
        <rFont val="돋움"/>
        <family val="3"/>
      </rPr>
      <t>→</t>
    </r>
    <r>
      <rPr>
        <sz val="10"/>
        <rFont val="Arial"/>
        <family val="2"/>
      </rPr>
      <t>Beiging</t>
    </r>
  </si>
  <si>
    <t xml:space="preserve"> </t>
  </si>
  <si>
    <r>
      <rPr>
        <sz val="10"/>
        <rFont val="굴림"/>
        <family val="3"/>
      </rPr>
      <t>나고야→제주</t>
    </r>
  </si>
  <si>
    <r>
      <t>Nagoya</t>
    </r>
    <r>
      <rPr>
        <sz val="10"/>
        <rFont val="돋움"/>
        <family val="3"/>
      </rPr>
      <t>→</t>
    </r>
    <r>
      <rPr>
        <sz val="10"/>
        <rFont val="Arial"/>
        <family val="2"/>
      </rPr>
      <t>Jeju</t>
    </r>
  </si>
  <si>
    <r>
      <rPr>
        <sz val="10"/>
        <rFont val="굴림"/>
        <family val="3"/>
      </rPr>
      <t>동경→제주</t>
    </r>
  </si>
  <si>
    <r>
      <t>Tokyo</t>
    </r>
    <r>
      <rPr>
        <sz val="10"/>
        <rFont val="돋움"/>
        <family val="3"/>
      </rPr>
      <t>→</t>
    </r>
    <r>
      <rPr>
        <sz val="10"/>
        <rFont val="Arial"/>
        <family val="2"/>
      </rPr>
      <t>Jeju</t>
    </r>
  </si>
  <si>
    <r>
      <rPr>
        <sz val="10"/>
        <rFont val="굴림"/>
        <family val="3"/>
      </rPr>
      <t>오사카→제주</t>
    </r>
  </si>
  <si>
    <r>
      <t>Osaka</t>
    </r>
    <r>
      <rPr>
        <sz val="10"/>
        <rFont val="돋움"/>
        <family val="3"/>
      </rPr>
      <t>→</t>
    </r>
    <r>
      <rPr>
        <sz val="10"/>
        <rFont val="Arial"/>
        <family val="2"/>
      </rPr>
      <t>Jeju</t>
    </r>
  </si>
  <si>
    <r>
      <rPr>
        <sz val="10"/>
        <rFont val="굴림"/>
        <family val="3"/>
      </rPr>
      <t>북경→제주</t>
    </r>
  </si>
  <si>
    <r>
      <t>Beiging</t>
    </r>
    <r>
      <rPr>
        <sz val="10"/>
        <rFont val="돋움"/>
        <family val="3"/>
      </rPr>
      <t>→</t>
    </r>
    <r>
      <rPr>
        <sz val="10"/>
        <rFont val="Arial"/>
        <family val="2"/>
      </rPr>
      <t>Jeju</t>
    </r>
  </si>
  <si>
    <t>-</t>
  </si>
  <si>
    <r>
      <t xml:space="preserve">      </t>
    </r>
    <r>
      <rPr>
        <sz val="10"/>
        <rFont val="굴림"/>
        <family val="3"/>
      </rPr>
      <t>국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선</t>
    </r>
    <r>
      <rPr>
        <sz val="10"/>
        <rFont val="Arial"/>
        <family val="2"/>
      </rPr>
      <t xml:space="preserve"> Domestic Lines</t>
    </r>
  </si>
  <si>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</t>
    </r>
  </si>
  <si>
    <r>
      <t xml:space="preserve"> </t>
    </r>
    <r>
      <rPr>
        <sz val="10"/>
        <rFont val="굴림"/>
        <family val="3"/>
      </rPr>
      <t>운항회수</t>
    </r>
    <r>
      <rPr>
        <sz val="10"/>
        <rFont val="Arial"/>
        <family val="2"/>
      </rPr>
      <t>(</t>
    </r>
    <r>
      <rPr>
        <sz val="10"/>
        <rFont val="굴림"/>
        <family val="3"/>
      </rPr>
      <t>편수</t>
    </r>
    <r>
      <rPr>
        <sz val="10"/>
        <rFont val="Arial"/>
        <family val="2"/>
      </rPr>
      <t>)</t>
    </r>
  </si>
  <si>
    <r>
      <t xml:space="preserve">    </t>
    </r>
    <r>
      <rPr>
        <sz val="10"/>
        <rFont val="굴림"/>
        <family val="3"/>
      </rPr>
      <t>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  <r>
      <rPr>
        <sz val="10"/>
        <rFont val="Arial"/>
        <family val="2"/>
      </rPr>
      <t>(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</si>
  <si>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r>
      <t xml:space="preserve"> </t>
    </r>
    <r>
      <rPr>
        <sz val="10"/>
        <rFont val="굴림"/>
        <family val="3"/>
      </rPr>
      <t>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물</t>
    </r>
    <r>
      <rPr>
        <sz val="10"/>
        <rFont val="Arial"/>
        <family val="2"/>
      </rPr>
      <t xml:space="preserve">(ton) </t>
    </r>
  </si>
  <si>
    <t>Year</t>
  </si>
  <si>
    <r>
      <rPr>
        <sz val="10"/>
        <rFont val="돋움"/>
        <family val="3"/>
      </rPr>
      <t>연별</t>
    </r>
  </si>
  <si>
    <t>Number of</t>
  </si>
  <si>
    <t>Volume of</t>
  </si>
  <si>
    <t>Route</t>
  </si>
  <si>
    <t>Passengers</t>
  </si>
  <si>
    <t>Freight</t>
  </si>
  <si>
    <t>제주→김포</t>
  </si>
  <si>
    <t>Jeju→Gimpo</t>
  </si>
  <si>
    <r>
      <t>Jeju</t>
    </r>
    <r>
      <rPr>
        <sz val="10"/>
        <rFont val="굴림"/>
        <family val="3"/>
      </rPr>
      <t>→</t>
    </r>
    <r>
      <rPr>
        <sz val="10"/>
        <rFont val="Arial"/>
        <family val="2"/>
      </rPr>
      <t>Gimpo</t>
    </r>
  </si>
  <si>
    <t>제주→김해</t>
  </si>
  <si>
    <t>Jeju→Busan</t>
  </si>
  <si>
    <r>
      <rPr>
        <sz val="10"/>
        <rFont val="돋움"/>
        <family val="3"/>
      </rPr>
      <t>제주→김해</t>
    </r>
  </si>
  <si>
    <r>
      <t>Jeju</t>
    </r>
    <r>
      <rPr>
        <sz val="10"/>
        <rFont val="굴림"/>
        <family val="3"/>
      </rPr>
      <t>→</t>
    </r>
    <r>
      <rPr>
        <sz val="10"/>
        <rFont val="Arial"/>
        <family val="2"/>
      </rPr>
      <t>Busan</t>
    </r>
  </si>
  <si>
    <t>제주→대구</t>
  </si>
  <si>
    <t>Jeju→Daegu</t>
  </si>
  <si>
    <r>
      <t>Jeju</t>
    </r>
    <r>
      <rPr>
        <sz val="10"/>
        <rFont val="굴림"/>
        <family val="3"/>
      </rPr>
      <t>→</t>
    </r>
    <r>
      <rPr>
        <sz val="10"/>
        <rFont val="Arial"/>
        <family val="2"/>
      </rPr>
      <t>Daegu</t>
    </r>
  </si>
  <si>
    <t>제주→광주</t>
  </si>
  <si>
    <t>Jeju→Gwangju</t>
  </si>
  <si>
    <r>
      <t>Jeju</t>
    </r>
    <r>
      <rPr>
        <sz val="10"/>
        <rFont val="굴림"/>
        <family val="3"/>
      </rPr>
      <t>→</t>
    </r>
    <r>
      <rPr>
        <sz val="10"/>
        <rFont val="Arial"/>
        <family val="2"/>
      </rPr>
      <t>Gwangju</t>
    </r>
  </si>
  <si>
    <t>제주→청주</t>
  </si>
  <si>
    <t>Jeju→Cheongju</t>
  </si>
  <si>
    <r>
      <t>Jeju</t>
    </r>
    <r>
      <rPr>
        <sz val="10"/>
        <rFont val="굴림"/>
        <family val="3"/>
      </rPr>
      <t>→</t>
    </r>
    <r>
      <rPr>
        <sz val="10"/>
        <rFont val="Arial"/>
        <family val="2"/>
      </rPr>
      <t>Cheongju</t>
    </r>
  </si>
  <si>
    <t>제주→무안</t>
  </si>
  <si>
    <t>Jeju→Muan</t>
  </si>
  <si>
    <r>
      <rPr>
        <sz val="10"/>
        <rFont val="돋움"/>
        <family val="3"/>
      </rPr>
      <t>제주→무안</t>
    </r>
  </si>
  <si>
    <r>
      <t>Jeju</t>
    </r>
    <r>
      <rPr>
        <sz val="10"/>
        <rFont val="굴림"/>
        <family val="3"/>
      </rPr>
      <t>→</t>
    </r>
    <r>
      <rPr>
        <sz val="10"/>
        <rFont val="Arial"/>
        <family val="2"/>
      </rPr>
      <t>Muan</t>
    </r>
  </si>
  <si>
    <t>제주→사천</t>
  </si>
  <si>
    <t>Jeju→Sacheon</t>
  </si>
  <si>
    <r>
      <rPr>
        <sz val="10"/>
        <rFont val="돋움"/>
        <family val="3"/>
      </rPr>
      <t>제주→사천</t>
    </r>
  </si>
  <si>
    <r>
      <t>Jeju</t>
    </r>
    <r>
      <rPr>
        <sz val="10"/>
        <rFont val="돋움"/>
        <family val="3"/>
      </rPr>
      <t>→</t>
    </r>
    <r>
      <rPr>
        <sz val="10"/>
        <rFont val="Arial"/>
        <family val="2"/>
      </rPr>
      <t>Sacheon</t>
    </r>
  </si>
  <si>
    <t>제주→포항</t>
  </si>
  <si>
    <t>Jeju→Pohang</t>
  </si>
  <si>
    <r>
      <rPr>
        <sz val="10"/>
        <rFont val="돋움"/>
        <family val="3"/>
      </rPr>
      <t>제주→포항</t>
    </r>
  </si>
  <si>
    <r>
      <t>Jeju</t>
    </r>
    <r>
      <rPr>
        <sz val="10"/>
        <rFont val="돋움"/>
        <family val="3"/>
      </rPr>
      <t>→</t>
    </r>
    <r>
      <rPr>
        <sz val="10"/>
        <rFont val="Arial"/>
        <family val="2"/>
      </rPr>
      <t>Pohang</t>
    </r>
  </si>
  <si>
    <t>제주→인천</t>
  </si>
  <si>
    <t>Jeju→Incheon</t>
  </si>
  <si>
    <t>-</t>
  </si>
  <si>
    <r>
      <t>Jeju</t>
    </r>
    <r>
      <rPr>
        <sz val="10"/>
        <rFont val="굴림"/>
        <family val="3"/>
      </rPr>
      <t>→</t>
    </r>
    <r>
      <rPr>
        <sz val="10"/>
        <rFont val="Arial"/>
        <family val="2"/>
      </rPr>
      <t>Incheon</t>
    </r>
  </si>
  <si>
    <t>김포→제주</t>
  </si>
  <si>
    <t>Gimpo→Jeju</t>
  </si>
  <si>
    <r>
      <t>Gimpo</t>
    </r>
    <r>
      <rPr>
        <sz val="10"/>
        <rFont val="돋움"/>
        <family val="3"/>
      </rPr>
      <t>→</t>
    </r>
    <r>
      <rPr>
        <sz val="10"/>
        <rFont val="Arial"/>
        <family val="2"/>
      </rPr>
      <t>Jeju</t>
    </r>
  </si>
  <si>
    <t>김해→제주</t>
  </si>
  <si>
    <t>대구→제주</t>
  </si>
  <si>
    <t>광주→제주</t>
  </si>
  <si>
    <t>Gwangju→Jeju</t>
  </si>
  <si>
    <r>
      <t>Gwangju</t>
    </r>
    <r>
      <rPr>
        <sz val="10"/>
        <rFont val="돋움"/>
        <family val="3"/>
      </rPr>
      <t>→</t>
    </r>
    <r>
      <rPr>
        <sz val="10"/>
        <rFont val="Arial"/>
        <family val="2"/>
      </rPr>
      <t>Jeju</t>
    </r>
  </si>
  <si>
    <t>청주→제주</t>
  </si>
  <si>
    <t>Cheongju→Jeju</t>
  </si>
  <si>
    <r>
      <rPr>
        <sz val="10"/>
        <rFont val="돋움"/>
        <family val="3"/>
      </rPr>
      <t>청주→제주</t>
    </r>
  </si>
  <si>
    <r>
      <t>Cheongju</t>
    </r>
    <r>
      <rPr>
        <sz val="10"/>
        <rFont val="돋움"/>
        <family val="3"/>
      </rPr>
      <t>→</t>
    </r>
    <r>
      <rPr>
        <sz val="10"/>
        <rFont val="Arial"/>
        <family val="2"/>
      </rPr>
      <t>Jeju</t>
    </r>
  </si>
  <si>
    <t>무안→제주</t>
  </si>
  <si>
    <t>Muan→Jeju</t>
  </si>
  <si>
    <r>
      <rPr>
        <sz val="10"/>
        <rFont val="돋움"/>
        <family val="3"/>
      </rPr>
      <t>무안→제주</t>
    </r>
  </si>
  <si>
    <r>
      <t>Muan</t>
    </r>
    <r>
      <rPr>
        <sz val="10"/>
        <rFont val="돋움"/>
        <family val="3"/>
      </rPr>
      <t>→</t>
    </r>
    <r>
      <rPr>
        <sz val="10"/>
        <rFont val="Arial"/>
        <family val="2"/>
      </rPr>
      <t>Jeju</t>
    </r>
  </si>
  <si>
    <t>사천→제주</t>
  </si>
  <si>
    <t>Sacheon→Jeju</t>
  </si>
  <si>
    <r>
      <rPr>
        <sz val="10"/>
        <rFont val="돋움"/>
        <family val="3"/>
      </rPr>
      <t>사천→제주</t>
    </r>
  </si>
  <si>
    <r>
      <t>Sacheon</t>
    </r>
    <r>
      <rPr>
        <sz val="10"/>
        <rFont val="돋움"/>
        <family val="3"/>
      </rPr>
      <t>→</t>
    </r>
    <r>
      <rPr>
        <sz val="10"/>
        <rFont val="Arial"/>
        <family val="2"/>
      </rPr>
      <t>Jeju</t>
    </r>
  </si>
  <si>
    <t>포항→제주</t>
  </si>
  <si>
    <t>Pohang→Jeju</t>
  </si>
  <si>
    <r>
      <rPr>
        <sz val="10"/>
        <rFont val="돋움"/>
        <family val="3"/>
      </rPr>
      <t>포항→제주</t>
    </r>
  </si>
  <si>
    <r>
      <t>Pohang</t>
    </r>
    <r>
      <rPr>
        <sz val="10"/>
        <rFont val="돋움"/>
        <family val="3"/>
      </rPr>
      <t>→</t>
    </r>
    <r>
      <rPr>
        <sz val="10"/>
        <rFont val="Arial"/>
        <family val="2"/>
      </rPr>
      <t>Jeju</t>
    </r>
  </si>
  <si>
    <t>인천→제주</t>
  </si>
  <si>
    <r>
      <t xml:space="preserve">     </t>
    </r>
    <r>
      <rPr>
        <sz val="10"/>
        <rFont val="굴림"/>
        <family val="3"/>
      </rPr>
      <t>국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선</t>
    </r>
    <r>
      <rPr>
        <sz val="10"/>
        <rFont val="Arial"/>
        <family val="2"/>
      </rPr>
      <t xml:space="preserve">   International Lines</t>
    </r>
  </si>
  <si>
    <r>
      <rPr>
        <sz val="10"/>
        <rFont val="굴림"/>
        <family val="3"/>
      </rPr>
      <t>제주→후쿠오카</t>
    </r>
  </si>
  <si>
    <r>
      <t>Jeju</t>
    </r>
    <r>
      <rPr>
        <sz val="10"/>
        <rFont val="돋움"/>
        <family val="3"/>
      </rPr>
      <t>→</t>
    </r>
    <r>
      <rPr>
        <sz val="10"/>
        <rFont val="Arial"/>
        <family val="2"/>
      </rPr>
      <t>Fukuoka</t>
    </r>
  </si>
  <si>
    <r>
      <rPr>
        <sz val="10"/>
        <rFont val="굴림"/>
        <family val="3"/>
      </rPr>
      <t>후쿠오카→제주</t>
    </r>
  </si>
  <si>
    <r>
      <t>Fukuoka</t>
    </r>
    <r>
      <rPr>
        <sz val="10"/>
        <rFont val="돋움"/>
        <family val="3"/>
      </rPr>
      <t>→</t>
    </r>
    <r>
      <rPr>
        <sz val="10"/>
        <rFont val="Arial"/>
        <family val="2"/>
      </rPr>
      <t>Jeju</t>
    </r>
  </si>
  <si>
    <t xml:space="preserve">자료 : 한국공항공사 제주지역본부            </t>
  </si>
  <si>
    <t xml:space="preserve">   주 : 1) 아시아나항공 정기편, 여객 : 유아 제외</t>
  </si>
  <si>
    <t xml:space="preserve">         2) 화물량 : 수하물,우편 제외</t>
  </si>
  <si>
    <t>(Unit : number, person, ton)</t>
  </si>
  <si>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</si>
  <si>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t>제주→오사카</t>
  </si>
  <si>
    <t>Jeju→Osaka</t>
  </si>
  <si>
    <t>오사카→제주</t>
  </si>
  <si>
    <t>Osaka→Jeju</t>
  </si>
  <si>
    <r>
      <rPr>
        <sz val="10"/>
        <rFont val="굴림"/>
        <family val="3"/>
      </rPr>
      <t>제주→오사카</t>
    </r>
  </si>
  <si>
    <r>
      <t>Jeju</t>
    </r>
    <r>
      <rPr>
        <sz val="10"/>
        <rFont val="돋움"/>
        <family val="3"/>
      </rPr>
      <t>→</t>
    </r>
    <r>
      <rPr>
        <sz val="10"/>
        <rFont val="Arial"/>
        <family val="2"/>
      </rPr>
      <t>Osaka</t>
    </r>
  </si>
  <si>
    <r>
      <rPr>
        <sz val="10"/>
        <rFont val="굴림"/>
        <family val="3"/>
      </rPr>
      <t>오사카→제주</t>
    </r>
  </si>
  <si>
    <r>
      <t>Osaka</t>
    </r>
    <r>
      <rPr>
        <sz val="10"/>
        <rFont val="돋움"/>
        <family val="3"/>
      </rPr>
      <t>→</t>
    </r>
    <r>
      <rPr>
        <sz val="10"/>
        <rFont val="Arial"/>
        <family val="2"/>
      </rPr>
      <t>Jeju</t>
    </r>
  </si>
  <si>
    <r>
      <t>Busan</t>
    </r>
    <r>
      <rPr>
        <sz val="10"/>
        <rFont val="굴림"/>
        <family val="3"/>
      </rPr>
      <t>→</t>
    </r>
    <r>
      <rPr>
        <sz val="10"/>
        <rFont val="Arial"/>
        <family val="2"/>
      </rPr>
      <t>Jeju</t>
    </r>
  </si>
  <si>
    <t xml:space="preserve">자료 : 한국공항공사  제주지역본부          </t>
  </si>
  <si>
    <t xml:space="preserve">   주 : 1) 제주항공 정기편 수송실적, 여객 : 유아 제외</t>
  </si>
  <si>
    <r>
      <rPr>
        <sz val="10"/>
        <rFont val="굴림"/>
        <family val="3"/>
      </rPr>
      <t>제주→김포</t>
    </r>
  </si>
  <si>
    <r>
      <rPr>
        <sz val="10"/>
        <rFont val="굴림"/>
        <family val="3"/>
      </rPr>
      <t>김포→제주</t>
    </r>
  </si>
  <si>
    <r>
      <t>Gimpo</t>
    </r>
    <r>
      <rPr>
        <sz val="10"/>
        <rFont val="굴림"/>
        <family val="3"/>
      </rPr>
      <t>→</t>
    </r>
    <r>
      <rPr>
        <sz val="10"/>
        <rFont val="Arial"/>
        <family val="2"/>
      </rPr>
      <t>Jeju</t>
    </r>
  </si>
  <si>
    <t xml:space="preserve">자료 : 한국공항공사 제주지역본부  </t>
  </si>
  <si>
    <t xml:space="preserve">   주 : 1) 에어부산 정기편, 여객 : 유아 제외</t>
  </si>
  <si>
    <t xml:space="preserve">         2) 화물량 : 수하물, 우편 제외</t>
  </si>
  <si>
    <t>제주→푸동</t>
  </si>
  <si>
    <t>Jeju→Pudong</t>
  </si>
  <si>
    <t>제주→대북</t>
  </si>
  <si>
    <t>Jeju→Taipei</t>
  </si>
  <si>
    <t>푸동→제주</t>
  </si>
  <si>
    <t>Pudong→Jeju</t>
  </si>
  <si>
    <t>대북→제주</t>
  </si>
  <si>
    <t>Taipei→Jeju</t>
  </si>
  <si>
    <r>
      <t>Jeju</t>
    </r>
    <r>
      <rPr>
        <sz val="10"/>
        <rFont val="돋움"/>
        <family val="3"/>
      </rPr>
      <t>→</t>
    </r>
    <r>
      <rPr>
        <sz val="10"/>
        <rFont val="Arial"/>
        <family val="2"/>
      </rPr>
      <t>Gimpo</t>
    </r>
  </si>
  <si>
    <r>
      <rPr>
        <sz val="10"/>
        <rFont val="굴림"/>
        <family val="3"/>
      </rPr>
      <t>제주→푸동</t>
    </r>
  </si>
  <si>
    <r>
      <t>Jeju</t>
    </r>
    <r>
      <rPr>
        <sz val="10"/>
        <rFont val="돋움"/>
        <family val="3"/>
      </rPr>
      <t>→</t>
    </r>
    <r>
      <rPr>
        <sz val="10"/>
        <rFont val="Arial"/>
        <family val="2"/>
      </rPr>
      <t>Pudong</t>
    </r>
  </si>
  <si>
    <r>
      <rPr>
        <sz val="10"/>
        <rFont val="굴림"/>
        <family val="3"/>
      </rPr>
      <t>제주→대북</t>
    </r>
  </si>
  <si>
    <r>
      <t>Jeju</t>
    </r>
    <r>
      <rPr>
        <sz val="10"/>
        <rFont val="돋움"/>
        <family val="3"/>
      </rPr>
      <t>→</t>
    </r>
    <r>
      <rPr>
        <sz val="10"/>
        <rFont val="Arial"/>
        <family val="2"/>
      </rPr>
      <t>Taipei</t>
    </r>
  </si>
  <si>
    <r>
      <rPr>
        <sz val="10"/>
        <rFont val="굴림"/>
        <family val="3"/>
      </rPr>
      <t>푸동→제주</t>
    </r>
  </si>
  <si>
    <r>
      <t>Pudong</t>
    </r>
    <r>
      <rPr>
        <sz val="10"/>
        <rFont val="돋움"/>
        <family val="3"/>
      </rPr>
      <t>→</t>
    </r>
    <r>
      <rPr>
        <sz val="10"/>
        <rFont val="Arial"/>
        <family val="2"/>
      </rPr>
      <t>Jeju</t>
    </r>
  </si>
  <si>
    <r>
      <rPr>
        <sz val="10"/>
        <rFont val="굴림"/>
        <family val="3"/>
      </rPr>
      <t>대북→제주</t>
    </r>
  </si>
  <si>
    <r>
      <t>Taipei</t>
    </r>
    <r>
      <rPr>
        <sz val="10"/>
        <rFont val="돋움"/>
        <family val="3"/>
      </rPr>
      <t>→</t>
    </r>
    <r>
      <rPr>
        <sz val="10"/>
        <rFont val="Arial"/>
        <family val="2"/>
      </rPr>
      <t>Jeju</t>
    </r>
  </si>
  <si>
    <t xml:space="preserve">자료 : 한국공항공사  제주지역본부       </t>
  </si>
  <si>
    <t xml:space="preserve">   주 : 1) 진에어 정기편 수송실적, 여객 : 유아제외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</si>
  <si>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회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톤</t>
    </r>
    <r>
      <rPr>
        <sz val="10"/>
        <rFont val="Arial"/>
        <family val="2"/>
      </rPr>
      <t>)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</si>
  <si>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회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톤</t>
    </r>
    <r>
      <rPr>
        <sz val="10"/>
        <rFont val="Arial"/>
        <family val="2"/>
      </rPr>
      <t>)</t>
    </r>
  </si>
  <si>
    <r>
      <t>(</t>
    </r>
    <r>
      <rPr>
        <sz val="11"/>
        <rFont val="굴림"/>
        <family val="3"/>
      </rPr>
      <t>단위</t>
    </r>
    <r>
      <rPr>
        <sz val="11"/>
        <rFont val="돋움"/>
        <family val="3"/>
      </rPr>
      <t xml:space="preserve"> : </t>
    </r>
    <r>
      <rPr>
        <sz val="11"/>
        <rFont val="굴림"/>
        <family val="3"/>
      </rPr>
      <t>회</t>
    </r>
    <r>
      <rPr>
        <sz val="11"/>
        <rFont val="돋움"/>
        <family val="3"/>
      </rPr>
      <t xml:space="preserve">, </t>
    </r>
    <r>
      <rPr>
        <sz val="11"/>
        <rFont val="굴림"/>
        <family val="3"/>
      </rPr>
      <t>명</t>
    </r>
    <r>
      <rPr>
        <sz val="11"/>
        <rFont val="돋움"/>
        <family val="3"/>
      </rPr>
      <t>, 톤)</t>
    </r>
  </si>
  <si>
    <t>제주→군산</t>
  </si>
  <si>
    <t>Jeju→Gunsan</t>
  </si>
  <si>
    <t>군산→제주</t>
  </si>
  <si>
    <t>Gunsan→Jeju</t>
  </si>
  <si>
    <r>
      <rPr>
        <sz val="10"/>
        <rFont val="굴림"/>
        <family val="3"/>
      </rPr>
      <t>제주→군산</t>
    </r>
  </si>
  <si>
    <r>
      <t>Jeju</t>
    </r>
    <r>
      <rPr>
        <sz val="10"/>
        <rFont val="굴림"/>
        <family val="3"/>
      </rPr>
      <t>→</t>
    </r>
    <r>
      <rPr>
        <sz val="10"/>
        <rFont val="Arial"/>
        <family val="2"/>
      </rPr>
      <t>Gunsan</t>
    </r>
  </si>
  <si>
    <r>
      <rPr>
        <sz val="10"/>
        <rFont val="굴림"/>
        <family val="3"/>
      </rPr>
      <t>군산→제주</t>
    </r>
  </si>
  <si>
    <r>
      <t>Gunsan</t>
    </r>
    <r>
      <rPr>
        <sz val="10"/>
        <rFont val="굴림"/>
        <family val="3"/>
      </rPr>
      <t>→</t>
    </r>
    <r>
      <rPr>
        <sz val="10"/>
        <rFont val="Arial"/>
        <family val="2"/>
      </rPr>
      <t>Jeju</t>
    </r>
  </si>
  <si>
    <t xml:space="preserve">   주 : 1) 티웨이항공 정기편 수송실적, 여객 : 유아 제외</t>
  </si>
  <si>
    <t xml:space="preserve">         2) 화물 : 우편물, 수화물 제외</t>
  </si>
  <si>
    <t xml:space="preserve">   주 : 1) 화물수송 톤수는 운임톤이며, 외항선 여객은 유람선(크루즈) 실적 포함</t>
  </si>
  <si>
    <t xml:space="preserve">      3) 제주 ↔ 부산 항로 재취항(2013.4)</t>
  </si>
  <si>
    <t xml:space="preserve">      4) 제주특별자치도 전체수치임</t>
  </si>
  <si>
    <t xml:space="preserve">      2) 제주 ↔ 부산 항로는 폐업(2012.5)</t>
  </si>
  <si>
    <t xml:space="preserve">      3) 제주특별자치도 전체수치임</t>
  </si>
  <si>
    <t xml:space="preserve">          Note : 4) Total number of Jeju Special Self-Governing Province </t>
  </si>
  <si>
    <t xml:space="preserve">          Note : 3) Total number of Jeju Special Self-Governing Province </t>
  </si>
  <si>
    <t>주 : 1) 제주↔녹동 항로 고흥아이리스호 증선 취항('12.7)</t>
  </si>
  <si>
    <t xml:space="preserve">      2) 제주↔인천 항로 세월호 증선 취항('13. 3)</t>
  </si>
  <si>
    <t xml:space="preserve">      7) 제주특별자치도 전체수치임</t>
  </si>
  <si>
    <t xml:space="preserve">Note : 7) Total number of Jeju Special Self-Governing Province </t>
  </si>
  <si>
    <t xml:space="preserve">       4) 제주특별자치도 전체수치임</t>
  </si>
  <si>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주↔우수영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1)</t>
    </r>
  </si>
  <si>
    <r>
      <t xml:space="preserve">Jeju </t>
    </r>
    <r>
      <rPr>
        <sz val="10"/>
        <rFont val="굴림"/>
        <family val="3"/>
      </rPr>
      <t>↔</t>
    </r>
    <r>
      <rPr>
        <sz val="10"/>
        <rFont val="Arial"/>
        <family val="2"/>
      </rPr>
      <t>woosuyeong</t>
    </r>
  </si>
  <si>
    <r>
      <rPr>
        <sz val="10"/>
        <rFont val="굴림"/>
        <family val="3"/>
      </rPr>
      <t>자료</t>
    </r>
    <r>
      <rPr>
        <sz val="10"/>
        <rFont val="Arial"/>
        <family val="2"/>
      </rPr>
      <t xml:space="preserve"> :  </t>
    </r>
    <r>
      <rPr>
        <sz val="10"/>
        <rFont val="굴림"/>
        <family val="3"/>
      </rPr>
      <t>해운항만과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부산지방해양항만청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제주해양관리단</t>
    </r>
    <r>
      <rPr>
        <sz val="10"/>
        <rFont val="Arial"/>
        <family val="2"/>
      </rPr>
      <t xml:space="preserve">        </t>
    </r>
  </si>
  <si>
    <t xml:space="preserve">Source : Shipping &amp; Harbor Div., Busan Regional Maritime Affairs  and Port Office  Jeju Maritime Management Div.     </t>
  </si>
  <si>
    <r>
      <t xml:space="preserve">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돋움"/>
        <family val="3"/>
      </rPr>
      <t>제주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우수영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항로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취항</t>
    </r>
    <r>
      <rPr>
        <sz val="10"/>
        <rFont val="Arial"/>
        <family val="2"/>
      </rPr>
      <t>('13.3)</t>
    </r>
  </si>
  <si>
    <r>
      <t xml:space="preserve">       2) </t>
    </r>
    <r>
      <rPr>
        <sz val="10"/>
        <rFont val="돋움"/>
        <family val="3"/>
      </rPr>
      <t>화물수송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톤수는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운임톤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기준임</t>
    </r>
  </si>
  <si>
    <t xml:space="preserve">       3) 제주특별자치도 전체수치임</t>
  </si>
  <si>
    <r>
      <rPr>
        <sz val="10"/>
        <rFont val="굴림"/>
        <family val="3"/>
      </rPr>
      <t xml:space="preserve">제주↔부산
</t>
    </r>
    <r>
      <rPr>
        <sz val="10"/>
        <rFont val="Arial"/>
        <family val="2"/>
      </rPr>
      <t>Jeju</t>
    </r>
    <r>
      <rPr>
        <sz val="10"/>
        <rFont val="굴림"/>
        <family val="3"/>
      </rPr>
      <t>↔</t>
    </r>
    <r>
      <rPr>
        <sz val="10"/>
        <rFont val="Arial"/>
        <family val="2"/>
      </rPr>
      <t>Busan</t>
    </r>
  </si>
  <si>
    <r>
      <rPr>
        <sz val="10"/>
        <rFont val="돋움"/>
        <family val="3"/>
      </rPr>
      <t>서경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파라다이스
</t>
    </r>
    <r>
      <rPr>
        <sz val="10"/>
        <rFont val="Arial"/>
        <family val="2"/>
      </rPr>
      <t>Seoyung Paradise</t>
    </r>
  </si>
  <si>
    <r>
      <rPr>
        <sz val="10"/>
        <rFont val="돋움"/>
        <family val="3"/>
      </rPr>
      <t>서경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아일랜드
</t>
    </r>
    <r>
      <rPr>
        <sz val="10"/>
        <rFont val="Arial"/>
        <family val="2"/>
      </rPr>
      <t>Seoyung Island</t>
    </r>
  </si>
  <si>
    <t>세월호
Sewol</t>
  </si>
  <si>
    <t>13. 3</t>
  </si>
  <si>
    <r>
      <rPr>
        <sz val="10"/>
        <rFont val="굴림"/>
        <family val="3"/>
      </rPr>
      <t xml:space="preserve">제주↔우수영
</t>
    </r>
    <r>
      <rPr>
        <sz val="10"/>
        <rFont val="Arial"/>
        <family val="2"/>
      </rPr>
      <t>Jeju</t>
    </r>
    <r>
      <rPr>
        <sz val="10"/>
        <rFont val="굴림"/>
        <family val="3"/>
      </rPr>
      <t>↔</t>
    </r>
    <r>
      <rPr>
        <sz val="10"/>
        <rFont val="Arial"/>
        <family val="2"/>
      </rPr>
      <t>Woosuyeong</t>
    </r>
  </si>
  <si>
    <t>로얄스타
Royal Star</t>
  </si>
  <si>
    <r>
      <rPr>
        <sz val="10"/>
        <rFont val="굴림"/>
        <family val="3"/>
      </rPr>
      <t>제주</t>
    </r>
    <r>
      <rPr>
        <sz val="10"/>
        <rFont val="Arial"/>
        <family val="2"/>
      </rPr>
      <t>(</t>
    </r>
    <r>
      <rPr>
        <sz val="10"/>
        <rFont val="굴림"/>
        <family val="3"/>
      </rPr>
      <t>성산포</t>
    </r>
    <r>
      <rPr>
        <sz val="10"/>
        <rFont val="Arial"/>
        <family val="2"/>
      </rPr>
      <t xml:space="preserve">)
</t>
    </r>
    <r>
      <rPr>
        <sz val="10"/>
        <rFont val="굴림"/>
        <family val="3"/>
      </rPr>
      <t>↔장흥</t>
    </r>
    <r>
      <rPr>
        <sz val="10"/>
        <rFont val="Arial"/>
        <family val="2"/>
      </rPr>
      <t>(</t>
    </r>
    <r>
      <rPr>
        <sz val="10"/>
        <rFont val="굴림"/>
        <family val="3"/>
      </rPr>
      <t>노력도</t>
    </r>
    <r>
      <rPr>
        <sz val="10"/>
        <rFont val="Arial"/>
        <family val="2"/>
      </rPr>
      <t>)</t>
    </r>
    <r>
      <rPr>
        <sz val="10"/>
        <rFont val="굴림"/>
        <family val="3"/>
      </rPr>
      <t xml:space="preserve">
</t>
    </r>
    <r>
      <rPr>
        <sz val="10"/>
        <rFont val="Arial"/>
        <family val="2"/>
      </rPr>
      <t xml:space="preserve">Jeju(Seongsanpo)
</t>
    </r>
    <r>
      <rPr>
        <sz val="10"/>
        <rFont val="굴림"/>
        <family val="3"/>
      </rPr>
      <t>↔</t>
    </r>
    <r>
      <rPr>
        <sz val="10"/>
        <rFont val="Arial"/>
        <family val="2"/>
      </rPr>
      <t>Jangheung
(Noreokdo)</t>
    </r>
  </si>
  <si>
    <r>
      <rPr>
        <sz val="10"/>
        <rFont val="굴림"/>
        <family val="3"/>
      </rPr>
      <t>오렌지</t>
    </r>
    <r>
      <rPr>
        <sz val="10"/>
        <rFont val="Arial"/>
        <family val="2"/>
      </rPr>
      <t>1</t>
    </r>
    <r>
      <rPr>
        <sz val="10"/>
        <rFont val="굴림"/>
        <family val="3"/>
      </rPr>
      <t xml:space="preserve">호
</t>
    </r>
    <r>
      <rPr>
        <sz val="10"/>
        <rFont val="Arial"/>
        <family val="2"/>
      </rPr>
      <t>No 1. Orance</t>
    </r>
  </si>
  <si>
    <r>
      <t xml:space="preserve">  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돋움"/>
        <family val="3"/>
      </rPr>
      <t>서경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파라다이스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서경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아일랜드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취항</t>
    </r>
    <r>
      <rPr>
        <sz val="10"/>
        <rFont val="Arial"/>
        <family val="2"/>
      </rPr>
      <t xml:space="preserve">('13.4), </t>
    </r>
    <r>
      <rPr>
        <sz val="10"/>
        <rFont val="돋움"/>
        <family val="3"/>
      </rPr>
      <t>세월호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증선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취항</t>
    </r>
    <r>
      <rPr>
        <sz val="10"/>
        <rFont val="Arial"/>
        <family val="2"/>
      </rPr>
      <t xml:space="preserve">('13.3), </t>
    </r>
    <r>
      <rPr>
        <sz val="10"/>
        <rFont val="돋움"/>
        <family val="3"/>
      </rPr>
      <t>로얄스타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취항</t>
    </r>
    <r>
      <rPr>
        <sz val="10"/>
        <rFont val="Arial"/>
        <family val="2"/>
      </rPr>
      <t xml:space="preserve">('13.3) </t>
    </r>
  </si>
  <si>
    <t>자료 : 제주특별자치도 해운항만과</t>
  </si>
  <si>
    <t xml:space="preserve">    Source : Jeju Special Self-Governing Province Shipping &amp; Harbor</t>
  </si>
  <si>
    <t xml:space="preserve">   주 :  1) 여객선 화물 제외, 컨테이너 수송화물 포함</t>
  </si>
  <si>
    <t xml:space="preserve">          2) 2008년까지는 무역항(제주항, 서귀포항) 화물 물동량임. 2009년도 이후부터 연안항(한림, 애월, 성산, 화순항) 화물 물동량 포함</t>
  </si>
  <si>
    <t xml:space="preserve">          3) 제주특별자치도 전체수치임</t>
  </si>
  <si>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항</t>
    </r>
  </si>
  <si>
    <r>
      <rPr>
        <sz val="10"/>
        <rFont val="굴림"/>
        <family val="3"/>
      </rPr>
      <t>서귀포항</t>
    </r>
  </si>
  <si>
    <r>
      <rPr>
        <sz val="10"/>
        <rFont val="돋움"/>
        <family val="3"/>
      </rPr>
      <t>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항</t>
    </r>
  </si>
  <si>
    <r>
      <rPr>
        <sz val="10"/>
        <rFont val="돋움"/>
        <family val="3"/>
      </rPr>
      <t>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항</t>
    </r>
  </si>
  <si>
    <r>
      <rPr>
        <sz val="10"/>
        <rFont val="돋움"/>
        <family val="3"/>
      </rPr>
      <t>성산포항</t>
    </r>
  </si>
  <si>
    <r>
      <rPr>
        <sz val="10"/>
        <rFont val="돋움"/>
        <family val="3"/>
      </rPr>
      <t>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항</t>
    </r>
  </si>
  <si>
    <t xml:space="preserve">   주 : 1) 연안여객선 화물 포함</t>
  </si>
  <si>
    <t xml:space="preserve">         2) 제주특별자치도 전체수치임</t>
  </si>
  <si>
    <r>
      <rPr>
        <b/>
        <sz val="10"/>
        <rFont val="돋움"/>
        <family val="3"/>
      </rPr>
      <t>제주항</t>
    </r>
  </si>
  <si>
    <r>
      <rPr>
        <b/>
        <sz val="10"/>
        <rFont val="돋움"/>
        <family val="3"/>
      </rPr>
      <t>서귀포항</t>
    </r>
  </si>
  <si>
    <t>Oils</t>
  </si>
  <si>
    <r>
      <rPr>
        <b/>
        <sz val="10"/>
        <rFont val="돋움"/>
        <family val="3"/>
      </rPr>
      <t>한림항</t>
    </r>
  </si>
  <si>
    <r>
      <rPr>
        <b/>
        <sz val="10"/>
        <rFont val="돋움"/>
        <family val="3"/>
      </rPr>
      <t>성산포항</t>
    </r>
  </si>
  <si>
    <r>
      <rPr>
        <b/>
        <sz val="10"/>
        <rFont val="돋움"/>
        <family val="3"/>
      </rPr>
      <t>화순항</t>
    </r>
  </si>
  <si>
    <t>자료 : 제주특별자치도 관광산업과</t>
  </si>
  <si>
    <r>
      <t>16</t>
    </r>
    <r>
      <rPr>
        <b/>
        <sz val="10"/>
        <rFont val="돋움"/>
        <family val="3"/>
      </rPr>
      <t>개소</t>
    </r>
  </si>
  <si>
    <t>2 0 1 3</t>
  </si>
  <si>
    <r>
      <rPr>
        <sz val="10"/>
        <rFont val="굴림"/>
        <family val="3"/>
      </rPr>
      <t>봉개휴양림관광지</t>
    </r>
  </si>
  <si>
    <r>
      <t xml:space="preserve">  </t>
    </r>
    <r>
      <rPr>
        <sz val="10"/>
        <rFont val="돋움"/>
        <family val="3"/>
      </rPr>
      <t>제주시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봉개동</t>
    </r>
    <r>
      <rPr>
        <sz val="10"/>
        <rFont val="Arial"/>
        <family val="2"/>
      </rPr>
      <t xml:space="preserve"> 237-7 </t>
    </r>
    <r>
      <rPr>
        <sz val="10"/>
        <rFont val="돋움"/>
        <family val="3"/>
      </rPr>
      <t>일원</t>
    </r>
  </si>
  <si>
    <t>1996.12.28</t>
  </si>
  <si>
    <t>Bonggae Natural Forest tourist spot</t>
  </si>
  <si>
    <r>
      <rPr>
        <sz val="10"/>
        <rFont val="돋움"/>
        <family val="3"/>
      </rPr>
      <t>오라관광지</t>
    </r>
  </si>
  <si>
    <r>
      <t xml:space="preserve">  </t>
    </r>
    <r>
      <rPr>
        <sz val="10"/>
        <rFont val="돋움"/>
        <family val="3"/>
      </rPr>
      <t>제주시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오라</t>
    </r>
    <r>
      <rPr>
        <sz val="10"/>
        <rFont val="Arial"/>
        <family val="2"/>
      </rPr>
      <t>2</t>
    </r>
    <r>
      <rPr>
        <sz val="10"/>
        <rFont val="돋움"/>
        <family val="3"/>
      </rPr>
      <t>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산</t>
    </r>
    <r>
      <rPr>
        <sz val="10"/>
        <rFont val="Arial"/>
        <family val="2"/>
      </rPr>
      <t>92</t>
    </r>
    <r>
      <rPr>
        <sz val="10"/>
        <rFont val="돋움"/>
        <family val="3"/>
      </rPr>
      <t>번지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일원</t>
    </r>
  </si>
  <si>
    <t>1999.12.30</t>
  </si>
  <si>
    <t>Ora tourist spot</t>
  </si>
  <si>
    <r>
      <rPr>
        <sz val="10"/>
        <rFont val="굴림"/>
        <family val="3"/>
      </rPr>
      <t>곽지관광지</t>
    </r>
  </si>
  <si>
    <r>
      <t xml:space="preserve">  </t>
    </r>
    <r>
      <rPr>
        <sz val="10"/>
        <rFont val="돋움"/>
        <family val="3"/>
      </rPr>
      <t>제주시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애월읍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곽지리</t>
    </r>
    <r>
      <rPr>
        <sz val="10"/>
        <rFont val="Arial"/>
        <family val="2"/>
      </rPr>
      <t xml:space="preserve"> 1385</t>
    </r>
    <r>
      <rPr>
        <sz val="10"/>
        <rFont val="돋움"/>
        <family val="3"/>
      </rPr>
      <t>번지</t>
    </r>
  </si>
  <si>
    <t>2004.07.19</t>
  </si>
  <si>
    <t>Gwakji tourist spot</t>
  </si>
  <si>
    <r>
      <rPr>
        <sz val="10"/>
        <rFont val="돋움"/>
        <family val="3"/>
      </rPr>
      <t>협재관광지</t>
    </r>
  </si>
  <si>
    <r>
      <t xml:space="preserve">  </t>
    </r>
    <r>
      <rPr>
        <sz val="10"/>
        <rFont val="돋움"/>
        <family val="3"/>
      </rPr>
      <t>제주시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한림읍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협재리</t>
    </r>
    <r>
      <rPr>
        <sz val="10"/>
        <rFont val="Arial"/>
        <family val="2"/>
      </rPr>
      <t xml:space="preserve"> 2450</t>
    </r>
    <r>
      <rPr>
        <sz val="10"/>
        <rFont val="돋움"/>
        <family val="3"/>
      </rPr>
      <t>번지</t>
    </r>
  </si>
  <si>
    <t>1985.06.21</t>
  </si>
  <si>
    <t>Hyeobjae Beach tourist spot</t>
  </si>
  <si>
    <r>
      <rPr>
        <sz val="10"/>
        <rFont val="굴림"/>
        <family val="3"/>
      </rPr>
      <t>제주돌문화공원</t>
    </r>
  </si>
  <si>
    <r>
      <t xml:space="preserve">  </t>
    </r>
    <r>
      <rPr>
        <sz val="10"/>
        <rFont val="돋움"/>
        <family val="3"/>
      </rPr>
      <t>제주시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조천읍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교래리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산</t>
    </r>
    <r>
      <rPr>
        <sz val="10"/>
        <rFont val="Arial"/>
        <family val="2"/>
      </rPr>
      <t xml:space="preserve"> 119</t>
    </r>
    <r>
      <rPr>
        <sz val="10"/>
        <rFont val="돋움"/>
        <family val="3"/>
      </rPr>
      <t>번지</t>
    </r>
  </si>
  <si>
    <t>2004.03.16</t>
  </si>
  <si>
    <t>Jeju ston park tourist spot</t>
  </si>
  <si>
    <r>
      <rPr>
        <sz val="10"/>
        <rFont val="돋움"/>
        <family val="3"/>
      </rPr>
      <t>돈내코관광지</t>
    </r>
  </si>
  <si>
    <r>
      <t xml:space="preserve">  </t>
    </r>
    <r>
      <rPr>
        <sz val="10"/>
        <rFont val="돋움"/>
        <family val="3"/>
      </rPr>
      <t>서귀포시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상효동</t>
    </r>
    <r>
      <rPr>
        <sz val="10"/>
        <rFont val="Arial"/>
        <family val="2"/>
      </rPr>
      <t xml:space="preserve"> 1460</t>
    </r>
    <r>
      <rPr>
        <sz val="10"/>
        <rFont val="돋움"/>
        <family val="3"/>
      </rPr>
      <t>번지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일원</t>
    </r>
  </si>
  <si>
    <t>1971.05.20</t>
  </si>
  <si>
    <t>Don-naeko tourist spot</t>
  </si>
  <si>
    <r>
      <rPr>
        <sz val="10"/>
        <rFont val="굴림"/>
        <family val="3"/>
      </rPr>
      <t>용머리관광지</t>
    </r>
  </si>
  <si>
    <r>
      <t xml:space="preserve">  </t>
    </r>
    <r>
      <rPr>
        <sz val="10"/>
        <rFont val="돋움"/>
        <family val="3"/>
      </rPr>
      <t>서귀포시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안덕면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사계리</t>
    </r>
    <r>
      <rPr>
        <sz val="10"/>
        <rFont val="Arial"/>
        <family val="2"/>
      </rPr>
      <t xml:space="preserve"> 114</t>
    </r>
    <r>
      <rPr>
        <sz val="10"/>
        <rFont val="돋움"/>
        <family val="3"/>
      </rPr>
      <t>번지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일원</t>
    </r>
  </si>
  <si>
    <t>Yongmeari Cliff tourist spot</t>
  </si>
  <si>
    <r>
      <rPr>
        <sz val="10"/>
        <rFont val="돋움"/>
        <family val="3"/>
      </rPr>
      <t>금악관광지</t>
    </r>
  </si>
  <si>
    <r>
      <t xml:space="preserve">  </t>
    </r>
    <r>
      <rPr>
        <sz val="10"/>
        <rFont val="돋움"/>
        <family val="3"/>
      </rPr>
      <t>제주시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한림읍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금악리</t>
    </r>
    <r>
      <rPr>
        <sz val="10"/>
        <rFont val="Arial"/>
        <family val="2"/>
      </rPr>
      <t xml:space="preserve"> 81-8</t>
    </r>
    <r>
      <rPr>
        <sz val="10"/>
        <rFont val="돋움"/>
        <family val="3"/>
      </rPr>
      <t>번지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일원</t>
    </r>
  </si>
  <si>
    <t>2004.01.12</t>
  </si>
  <si>
    <t>Guomak tourist spot</t>
  </si>
  <si>
    <r>
      <rPr>
        <sz val="10"/>
        <rFont val="굴림"/>
        <family val="3"/>
      </rPr>
      <t>함덕해안관광지</t>
    </r>
  </si>
  <si>
    <r>
      <t xml:space="preserve">  </t>
    </r>
    <r>
      <rPr>
        <sz val="10"/>
        <rFont val="돋움"/>
        <family val="3"/>
      </rPr>
      <t>제주시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조천읍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함덕리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산</t>
    </r>
    <r>
      <rPr>
        <sz val="10"/>
        <rFont val="Arial"/>
        <family val="2"/>
      </rPr>
      <t xml:space="preserve"> 41-1</t>
    </r>
    <r>
      <rPr>
        <sz val="10"/>
        <rFont val="돋움"/>
        <family val="3"/>
      </rPr>
      <t>번지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일원</t>
    </r>
  </si>
  <si>
    <t>1981.10.07</t>
  </si>
  <si>
    <t>Hamdeok Beach tourist spot</t>
  </si>
  <si>
    <r>
      <rPr>
        <sz val="10"/>
        <rFont val="돋움"/>
        <family val="3"/>
      </rPr>
      <t>김녕해수욕장관광지</t>
    </r>
  </si>
  <si>
    <r>
      <t xml:space="preserve">  </t>
    </r>
    <r>
      <rPr>
        <sz val="10"/>
        <rFont val="돋움"/>
        <family val="3"/>
      </rPr>
      <t>제주시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구좌읍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김녕리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산</t>
    </r>
    <r>
      <rPr>
        <sz val="10"/>
        <rFont val="Arial"/>
        <family val="2"/>
      </rPr>
      <t>1-1</t>
    </r>
    <r>
      <rPr>
        <sz val="10"/>
        <rFont val="돋움"/>
        <family val="3"/>
      </rPr>
      <t>번지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일원</t>
    </r>
  </si>
  <si>
    <t>Gimnyeong Beach tourist spot</t>
  </si>
  <si>
    <r>
      <rPr>
        <sz val="10"/>
        <rFont val="굴림"/>
        <family val="3"/>
      </rPr>
      <t>묘산봉관광지</t>
    </r>
  </si>
  <si>
    <r>
      <t xml:space="preserve">  </t>
    </r>
    <r>
      <rPr>
        <sz val="10"/>
        <rFont val="돋움"/>
        <family val="3"/>
      </rPr>
      <t>제주시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구좌읍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김녕리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산</t>
    </r>
    <r>
      <rPr>
        <sz val="10"/>
        <rFont val="Arial"/>
        <family val="2"/>
      </rPr>
      <t>157</t>
    </r>
    <r>
      <rPr>
        <sz val="10"/>
        <rFont val="돋움"/>
        <family val="3"/>
      </rPr>
      <t>번지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일원</t>
    </r>
  </si>
  <si>
    <t>1998.04.22</t>
  </si>
  <si>
    <t>Myosanbong tourist spot</t>
  </si>
  <si>
    <r>
      <rPr>
        <sz val="10"/>
        <rFont val="굴림"/>
        <family val="3"/>
      </rPr>
      <t>미천굴관광지</t>
    </r>
  </si>
  <si>
    <r>
      <t xml:space="preserve">  </t>
    </r>
    <r>
      <rPr>
        <sz val="10"/>
        <rFont val="돋움"/>
        <family val="3"/>
      </rPr>
      <t>서귀포시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성산읍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삼달리</t>
    </r>
    <r>
      <rPr>
        <sz val="10"/>
        <rFont val="Arial"/>
        <family val="2"/>
      </rPr>
      <t xml:space="preserve"> 1010</t>
    </r>
    <r>
      <rPr>
        <sz val="10"/>
        <rFont val="돋움"/>
        <family val="3"/>
      </rPr>
      <t>번지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일원</t>
    </r>
  </si>
  <si>
    <t>1998.05.08</t>
  </si>
  <si>
    <t>Mi-cheon Cave tourist spot</t>
  </si>
  <si>
    <r>
      <rPr>
        <sz val="10"/>
        <rFont val="돋움"/>
        <family val="3"/>
      </rPr>
      <t>수망관광지</t>
    </r>
  </si>
  <si>
    <r>
      <t xml:space="preserve">  </t>
    </r>
    <r>
      <rPr>
        <sz val="10"/>
        <rFont val="돋움"/>
        <family val="3"/>
      </rPr>
      <t>서귀포시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남원읍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수망리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산</t>
    </r>
    <r>
      <rPr>
        <sz val="10"/>
        <rFont val="Arial"/>
        <family val="2"/>
      </rPr>
      <t>1</t>
    </r>
    <r>
      <rPr>
        <sz val="10"/>
        <rFont val="돋움"/>
        <family val="3"/>
      </rPr>
      <t>번지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일원</t>
    </r>
  </si>
  <si>
    <t>2000.03.15</t>
  </si>
  <si>
    <t>Sumang tourist spot</t>
  </si>
  <si>
    <r>
      <rPr>
        <sz val="10"/>
        <rFont val="굴림"/>
        <family val="3"/>
      </rPr>
      <t>토산관광지</t>
    </r>
  </si>
  <si>
    <r>
      <t xml:space="preserve">  </t>
    </r>
    <r>
      <rPr>
        <sz val="10"/>
        <rFont val="돋움"/>
        <family val="3"/>
      </rPr>
      <t>서귀포시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표선면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토산리</t>
    </r>
    <r>
      <rPr>
        <sz val="10"/>
        <rFont val="Arial"/>
        <family val="2"/>
      </rPr>
      <t xml:space="preserve"> 16</t>
    </r>
    <r>
      <rPr>
        <sz val="10"/>
        <rFont val="돋움"/>
        <family val="3"/>
      </rPr>
      <t>번지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일원</t>
    </r>
  </si>
  <si>
    <t>1997.08.29</t>
  </si>
  <si>
    <t>Tosan tourist spot</t>
  </si>
  <si>
    <r>
      <rPr>
        <sz val="10"/>
        <rFont val="돋움"/>
        <family val="3"/>
      </rPr>
      <t>남원관광지</t>
    </r>
    <r>
      <rPr>
        <sz val="10"/>
        <rFont val="Arial"/>
        <family val="2"/>
      </rPr>
      <t>(1</t>
    </r>
    <r>
      <rPr>
        <sz val="10"/>
        <rFont val="돋움"/>
        <family val="3"/>
      </rPr>
      <t>차</t>
    </r>
    <r>
      <rPr>
        <sz val="10"/>
        <rFont val="Arial"/>
        <family val="2"/>
      </rPr>
      <t>,2</t>
    </r>
    <r>
      <rPr>
        <sz val="10"/>
        <rFont val="돋움"/>
        <family val="3"/>
      </rPr>
      <t>차</t>
    </r>
    <r>
      <rPr>
        <sz val="10"/>
        <rFont val="Arial"/>
        <family val="2"/>
      </rPr>
      <t>)</t>
    </r>
  </si>
  <si>
    <r>
      <t xml:space="preserve">  </t>
    </r>
    <r>
      <rPr>
        <sz val="10"/>
        <rFont val="돋움"/>
        <family val="3"/>
      </rPr>
      <t>서귀포시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남원읍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남원리</t>
    </r>
    <r>
      <rPr>
        <sz val="10"/>
        <rFont val="Arial"/>
        <family val="2"/>
      </rPr>
      <t xml:space="preserve"> 1408, 2384-1</t>
    </r>
    <r>
      <rPr>
        <sz val="10"/>
        <rFont val="돋움"/>
        <family val="3"/>
      </rPr>
      <t>번지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일원</t>
    </r>
  </si>
  <si>
    <t>1987.01.13
1989. 8. 1</t>
  </si>
  <si>
    <t>Namwon tourist spot</t>
  </si>
  <si>
    <r>
      <rPr>
        <sz val="10"/>
        <rFont val="돋움"/>
        <family val="3"/>
      </rPr>
      <t>표선민속관광지</t>
    </r>
  </si>
  <si>
    <r>
      <t xml:space="preserve">  </t>
    </r>
    <r>
      <rPr>
        <sz val="10"/>
        <rFont val="돋움"/>
        <family val="3"/>
      </rPr>
      <t>서귀포시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표선면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표선리</t>
    </r>
    <r>
      <rPr>
        <sz val="10"/>
        <rFont val="Arial"/>
        <family val="2"/>
      </rPr>
      <t xml:space="preserve"> 40</t>
    </r>
    <r>
      <rPr>
        <sz val="10"/>
        <rFont val="돋움"/>
        <family val="3"/>
      </rPr>
      <t>번지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일원</t>
    </r>
  </si>
  <si>
    <t>2001.05.10</t>
  </si>
  <si>
    <t>Pyoseon Folk tourist spot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</si>
  <si>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관광정책과</t>
    </r>
  </si>
  <si>
    <t xml:space="preserve">Source : Jeju Special Self-Governing Province Tourism Policy  Div,  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</si>
  <si>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 </t>
    </r>
    <r>
      <rPr>
        <sz val="10"/>
        <rFont val="굴림"/>
        <family val="3"/>
      </rPr>
      <t>㎢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천명</t>
    </r>
    <r>
      <rPr>
        <sz val="10"/>
        <rFont val="Arial"/>
        <family val="2"/>
      </rPr>
      <t>)</t>
    </r>
  </si>
  <si>
    <r>
      <t xml:space="preserve">(Unit : </t>
    </r>
    <r>
      <rPr>
        <sz val="10"/>
        <rFont val="돋움"/>
        <family val="3"/>
      </rPr>
      <t>㎢</t>
    </r>
    <r>
      <rPr>
        <sz val="10"/>
        <rFont val="Arial"/>
        <family val="2"/>
      </rPr>
      <t>,  1,000Person)</t>
    </r>
  </si>
  <si>
    <r>
      <t xml:space="preserve">국립제주박물관 </t>
    </r>
    <r>
      <rPr>
        <vertAlign val="superscript"/>
        <sz val="10"/>
        <rFont val="굴림"/>
        <family val="3"/>
      </rPr>
      <t>1)</t>
    </r>
  </si>
  <si>
    <r>
      <t xml:space="preserve">한라산국립공원 </t>
    </r>
    <r>
      <rPr>
        <vertAlign val="superscript"/>
        <sz val="10"/>
        <rFont val="굴림"/>
        <family val="3"/>
      </rPr>
      <t>1)</t>
    </r>
  </si>
  <si>
    <t>항파두리 항몽유적지</t>
  </si>
  <si>
    <t>삼양동 유적</t>
  </si>
  <si>
    <r>
      <rPr>
        <b/>
        <sz val="10"/>
        <rFont val="굴림"/>
        <family val="3"/>
      </rPr>
      <t>인</t>
    </r>
    <r>
      <rPr>
        <b/>
        <sz val="10"/>
        <rFont val="Arial"/>
        <family val="2"/>
      </rPr>
      <t xml:space="preserve">   </t>
    </r>
    <r>
      <rPr>
        <b/>
        <sz val="10"/>
        <rFont val="굴림"/>
        <family val="3"/>
      </rPr>
      <t>원</t>
    </r>
  </si>
  <si>
    <r>
      <rPr>
        <b/>
        <sz val="10"/>
        <rFont val="굴림"/>
        <family val="3"/>
      </rPr>
      <t>징</t>
    </r>
    <r>
      <rPr>
        <b/>
        <sz val="10"/>
        <rFont val="Arial"/>
        <family val="2"/>
      </rPr>
      <t xml:space="preserve"> </t>
    </r>
    <r>
      <rPr>
        <b/>
        <sz val="10"/>
        <rFont val="굴림"/>
        <family val="3"/>
      </rPr>
      <t>수</t>
    </r>
    <r>
      <rPr>
        <b/>
        <sz val="10"/>
        <rFont val="Arial"/>
        <family val="2"/>
      </rPr>
      <t xml:space="preserve"> </t>
    </r>
    <r>
      <rPr>
        <b/>
        <sz val="10"/>
        <rFont val="굴림"/>
        <family val="3"/>
      </rPr>
      <t>액</t>
    </r>
  </si>
  <si>
    <t>Visitors</t>
  </si>
  <si>
    <t>Receipts</t>
  </si>
  <si>
    <t xml:space="preserve">   주 : 1) 무료입장</t>
  </si>
  <si>
    <t>Note : 1)  Free admission</t>
  </si>
  <si>
    <r>
      <t>삼양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검은모래해변</t>
    </r>
  </si>
  <si>
    <t>자료 : 제주특별자치도 해양산업과</t>
  </si>
  <si>
    <t>Source : Jeju Special Self-Governing Province Maritime Industry Division</t>
  </si>
  <si>
    <t xml:space="preserve"> </t>
  </si>
  <si>
    <t xml:space="preserve"> Note : 1) The room occupancy rate and actual income are based on businesses found in Tourist Hotel Operation Results submitted to the Korea Hotel Association</t>
  </si>
  <si>
    <t>자료 : 제주특별자치도 관광산업과, 한국문화관광연구원(관광지식정보시스템)</t>
  </si>
  <si>
    <t xml:space="preserve">  Source : Jeju Special Self-Governing Province Tourism Industry Division, Korea culture  &amp; tourism institute</t>
  </si>
  <si>
    <t xml:space="preserve"> 주 : 1) 객실이용률 및 수입실적은 한국관광호텔업협회「관광호텔운영실적」으로 제출된 업체를 기준으로 함  </t>
  </si>
  <si>
    <r>
      <rPr>
        <sz val="10"/>
        <rFont val="굴림"/>
        <family val="3"/>
      </rPr>
      <t>제주우편집중국</t>
    </r>
  </si>
  <si>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국</t>
    </r>
  </si>
  <si>
    <r>
      <rPr>
        <sz val="10"/>
        <rFont val="굴림"/>
        <family val="3"/>
      </rPr>
      <t>서귀포우체국</t>
    </r>
  </si>
  <si>
    <t>자료 : 제주특별자치도 관광산업과</t>
  </si>
  <si>
    <t>Source : Jeju Special Self-Governing Province Tourism Industry Division</t>
  </si>
  <si>
    <r>
      <t xml:space="preserve">12. </t>
    </r>
    <r>
      <rPr>
        <b/>
        <sz val="18"/>
        <rFont val="굴림"/>
        <family val="3"/>
      </rPr>
      <t>정기여객선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수송</t>
    </r>
    <r>
      <rPr>
        <b/>
        <sz val="18"/>
        <rFont val="Arial"/>
        <family val="2"/>
      </rPr>
      <t>(</t>
    </r>
    <r>
      <rPr>
        <b/>
        <sz val="18"/>
        <rFont val="굴림"/>
        <family val="3"/>
      </rPr>
      <t>계속</t>
    </r>
    <r>
      <rPr>
        <b/>
        <sz val="18"/>
        <rFont val="Arial"/>
        <family val="2"/>
      </rPr>
      <t>)              Transportation of Regular Passenger Vessels(Cont'd)</t>
    </r>
  </si>
</sst>
</file>

<file path=xl/styles.xml><?xml version="1.0" encoding="utf-8"?>
<styleSheet xmlns="http://schemas.openxmlformats.org/spreadsheetml/2006/main">
  <numFmts count="5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_);[Red]\(#,##0\)"/>
    <numFmt numFmtId="179" formatCode="yyyy&quot;년&quot;\ m&quot;월&quot;\ d&quot;일&quot;"/>
    <numFmt numFmtId="180" formatCode="0_ "/>
    <numFmt numFmtId="181" formatCode="#,##0;;\-;"/>
    <numFmt numFmtId="182" formatCode="#,##0\ \ ;;\-\ \ ;"/>
    <numFmt numFmtId="183" formatCode="#,##0;;\-\ \ ;"/>
    <numFmt numFmtId="184" formatCode="#,##0;#,##0;\-\ \ ;"/>
    <numFmt numFmtId="185" formatCode="#,##0;&quot;△&quot;#,##0;\-\ \ ;"/>
    <numFmt numFmtId="186" formatCode="hh:mm"/>
    <numFmt numFmtId="187" formatCode="#,##0.0_);[Red]\(#,##0.0\)"/>
    <numFmt numFmtId="188" formatCode="yyyy\.\ mm\.\ dd"/>
    <numFmt numFmtId="189" formatCode="_ * #,##0_ ;_ * \-#,##0_ ;_ * &quot;-&quot;_ ;_ @_ "/>
    <numFmt numFmtId="190" formatCode="_ * #,##0.00_ ;_ * \-#,##0.00_ ;_ * &quot;-&quot;??_ ;_ @_ "/>
    <numFmt numFmtId="191" formatCode="_ * #,##0.00_ ;_ * \-#,##0.00_ ;_ * &quot;-&quot;_ ;_ @_ "/>
    <numFmt numFmtId="192" formatCode="&quot;₩&quot;#,##0;&quot;₩&quot;&quot;₩&quot;\-#,##0"/>
    <numFmt numFmtId="193" formatCode="&quot;₩&quot;#,##0.00;&quot;₩&quot;\-#,##0.00"/>
    <numFmt numFmtId="194" formatCode="&quot;R$&quot;#,##0.00;&quot;R$&quot;\-#,##0.00"/>
    <numFmt numFmtId="195" formatCode="#,##0;\-#,##0;\-\ \ ;"/>
    <numFmt numFmtId="196" formatCode="0_);[Red]\(0\)"/>
    <numFmt numFmtId="197" formatCode="#,##0;;\-\ \ "/>
    <numFmt numFmtId="198" formatCode="\-"/>
    <numFmt numFmtId="199" formatCode="0.0%"/>
    <numFmt numFmtId="200" formatCode="0.0_);[Red]\(0.0\)"/>
    <numFmt numFmtId="201" formatCode="_-[$€-2]* #,##0.00_-;\-[$€-2]* #,##0.00_-;_-[$€-2]* &quot;-&quot;??_-"/>
    <numFmt numFmtId="202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203" formatCode="&quot;₩&quot;#,##0;[Red]&quot;₩&quot;&quot;₩&quot;\-#,##0"/>
    <numFmt numFmtId="204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205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206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207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208" formatCode="#,##0.00_);[Red]\(#,##0.00\)"/>
    <numFmt numFmtId="209" formatCode="yy\.mm\.dd"/>
    <numFmt numFmtId="210" formatCode="#,##0.0\ \ ;;\-\ \ ;"/>
    <numFmt numFmtId="211" formatCode="_-* #,##0.00_-;\-* #,##0.00_-;_-* &quot;-&quot;_-;_-@_-"/>
    <numFmt numFmtId="212" formatCode="#,##0\ ;;\ \-;"/>
    <numFmt numFmtId="213" formatCode="_-* #,##0.0_-;\-* #,##0.0_-;_-* &quot;-&quot;_-;_-@_-"/>
    <numFmt numFmtId="214" formatCode="[$-412]yyyy&quot;년&quot;\ m&quot;월&quot;\ d&quot;일&quot;\ dddd"/>
    <numFmt numFmtId="215" formatCode="[$-412]AM/PM\ h:mm:ss"/>
    <numFmt numFmtId="216" formatCode="#\ ###\ ###\ ##0;;\-;"/>
    <numFmt numFmtId="217" formatCode="0.00_);[Red]\(0.00\)"/>
    <numFmt numFmtId="218" formatCode="#\ ###\ ##0;;\-\ \ ;"/>
    <numFmt numFmtId="219" formatCode="#,##0.0_ "/>
    <numFmt numFmtId="220" formatCode="#\ ###\ ##0\ ;;\ \-;"/>
    <numFmt numFmtId="221" formatCode="#\ ###\ ###,,"/>
  </numFmts>
  <fonts count="91">
    <font>
      <sz val="11"/>
      <name val="돋움"/>
      <family val="3"/>
    </font>
    <font>
      <sz val="8"/>
      <name val="돋움"/>
      <family val="3"/>
    </font>
    <font>
      <sz val="10"/>
      <name val="굴림"/>
      <family val="3"/>
    </font>
    <font>
      <sz val="11"/>
      <name val="굴림"/>
      <family val="3"/>
    </font>
    <font>
      <b/>
      <sz val="18"/>
      <name val="굴림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18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sz val="22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name val="돋움"/>
      <family val="3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8"/>
      <name val="굴림"/>
      <family val="3"/>
    </font>
    <font>
      <sz val="10"/>
      <name val="굴림체"/>
      <family val="3"/>
    </font>
    <font>
      <sz val="12"/>
      <name val="바탕체"/>
      <family val="1"/>
    </font>
    <font>
      <sz val="14"/>
      <name val="뼻뮝"/>
      <family val="3"/>
    </font>
    <font>
      <sz val="10"/>
      <name val="명조"/>
      <family val="3"/>
    </font>
    <font>
      <sz val="12"/>
      <name val="ⓒoUAAA¨u"/>
      <family val="1"/>
    </font>
    <font>
      <sz val="11"/>
      <name val="￥i￠￢￠?o"/>
      <family val="3"/>
    </font>
    <font>
      <sz val="12"/>
      <name val="¹UAAA¼"/>
      <family val="3"/>
    </font>
    <font>
      <sz val="12"/>
      <name val="System"/>
      <family val="2"/>
    </font>
    <font>
      <b/>
      <sz val="12"/>
      <name val="Arial"/>
      <family val="2"/>
    </font>
    <font>
      <b/>
      <sz val="11"/>
      <name val="Helv"/>
      <family val="2"/>
    </font>
    <font>
      <sz val="9"/>
      <name val="돋움"/>
      <family val="3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HY중고딕"/>
      <family val="1"/>
    </font>
    <font>
      <sz val="10"/>
      <color indexed="8"/>
      <name val="돋움"/>
      <family val="3"/>
    </font>
    <font>
      <b/>
      <sz val="1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name val="굴림"/>
      <family val="3"/>
    </font>
    <font>
      <b/>
      <sz val="8"/>
      <name val="굴림"/>
      <family val="3"/>
    </font>
    <font>
      <sz val="8"/>
      <name val="굴림"/>
      <family val="3"/>
    </font>
    <font>
      <b/>
      <sz val="10"/>
      <name val="굴림"/>
      <family val="3"/>
    </font>
    <font>
      <b/>
      <sz val="11"/>
      <color indexed="10"/>
      <name val="Arial"/>
      <family val="2"/>
    </font>
    <font>
      <sz val="18"/>
      <name val="Arial"/>
      <family val="2"/>
    </font>
    <font>
      <b/>
      <sz val="18"/>
      <name val="HY중고딕"/>
      <family val="1"/>
    </font>
    <font>
      <b/>
      <sz val="10"/>
      <name val="돋움"/>
      <family val="3"/>
    </font>
    <font>
      <b/>
      <sz val="17"/>
      <name val="돋움"/>
      <family val="3"/>
    </font>
    <font>
      <b/>
      <sz val="17"/>
      <name val="Arial"/>
      <family val="2"/>
    </font>
    <font>
      <b/>
      <sz val="17"/>
      <name val="굴림"/>
      <family val="3"/>
    </font>
    <font>
      <b/>
      <sz val="18"/>
      <color indexed="8"/>
      <name val="Arial"/>
      <family val="2"/>
    </font>
    <font>
      <b/>
      <sz val="18"/>
      <color indexed="8"/>
      <name val="굴림"/>
      <family val="3"/>
    </font>
    <font>
      <b/>
      <sz val="14"/>
      <color indexed="12"/>
      <name val="돋움"/>
      <family val="3"/>
    </font>
    <font>
      <b/>
      <sz val="18"/>
      <color indexed="8"/>
      <name val="HY중고딕"/>
      <family val="1"/>
    </font>
    <font>
      <sz val="18"/>
      <name val="돋움"/>
      <family val="3"/>
    </font>
    <font>
      <sz val="10"/>
      <name val="HY중고딕"/>
      <family val="1"/>
    </font>
    <font>
      <sz val="14"/>
      <name val="Arial"/>
      <family val="2"/>
    </font>
    <font>
      <b/>
      <sz val="14"/>
      <name val="Arial"/>
      <family val="2"/>
    </font>
    <font>
      <b/>
      <sz val="14"/>
      <name val="굴림"/>
      <family val="3"/>
    </font>
    <font>
      <sz val="10"/>
      <name val="한양신명조,한컴돋움"/>
      <family val="3"/>
    </font>
    <font>
      <sz val="10"/>
      <color indexed="30"/>
      <name val="Arial"/>
      <family val="2"/>
    </font>
    <font>
      <b/>
      <sz val="10"/>
      <name val="Helv"/>
      <family val="2"/>
    </font>
    <font>
      <b/>
      <sz val="12"/>
      <name val="Helv"/>
      <family val="2"/>
    </font>
    <font>
      <sz val="8"/>
      <name val="바탕체"/>
      <family val="1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10"/>
      <name val="바탕"/>
      <family val="1"/>
    </font>
    <font>
      <b/>
      <sz val="14"/>
      <name val="바탕"/>
      <family val="1"/>
    </font>
    <font>
      <b/>
      <sz val="16"/>
      <name val="바탕"/>
      <family val="1"/>
    </font>
    <font>
      <b/>
      <sz val="18"/>
      <color indexed="10"/>
      <name val="굴림"/>
      <family val="3"/>
    </font>
    <font>
      <b/>
      <sz val="10"/>
      <color indexed="30"/>
      <name val="Arial"/>
      <family val="2"/>
    </font>
    <font>
      <b/>
      <sz val="16"/>
      <name val="Arial"/>
      <family val="2"/>
    </font>
    <font>
      <b/>
      <sz val="16"/>
      <name val="굴림"/>
      <family val="3"/>
    </font>
    <font>
      <sz val="11"/>
      <color indexed="10"/>
      <name val="돋움"/>
      <family val="3"/>
    </font>
    <font>
      <sz val="10"/>
      <color indexed="10"/>
      <name val="굴림"/>
      <family val="3"/>
    </font>
    <font>
      <b/>
      <sz val="11"/>
      <name val="돋움"/>
      <family val="3"/>
    </font>
    <font>
      <vertAlign val="superscript"/>
      <sz val="10"/>
      <name val="굴림"/>
      <family val="3"/>
    </font>
    <font>
      <sz val="11"/>
      <color theme="1"/>
      <name val="Calibri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thin"/>
      <bottom/>
    </border>
    <border>
      <left>
        <color indexed="63"/>
      </left>
      <right style="thin"/>
      <top style="medium"/>
      <bottom style="thin"/>
    </border>
    <border>
      <left/>
      <right style="medium"/>
      <top style="thin"/>
      <bottom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23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6" fillId="0" borderId="0">
      <alignment/>
      <protection/>
    </xf>
    <xf numFmtId="0" fontId="25" fillId="0" borderId="0">
      <alignment/>
      <protection/>
    </xf>
    <xf numFmtId="0" fontId="0" fillId="0" borderId="0" applyFill="0" applyBorder="0" applyAlignment="0">
      <protection/>
    </xf>
    <xf numFmtId="0" fontId="74" fillId="0" borderId="0">
      <alignment/>
      <protection/>
    </xf>
    <xf numFmtId="189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19" fillId="0" borderId="0" applyFont="0" applyFill="0" applyBorder="0" applyAlignment="0" applyProtection="0"/>
    <xf numFmtId="19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8" fillId="0" borderId="0" applyFont="0" applyFill="0" applyBorder="0" applyAlignment="0" applyProtection="0"/>
    <xf numFmtId="201" fontId="20" fillId="0" borderId="0" applyFont="0" applyFill="0" applyBorder="0" applyAlignment="0" applyProtection="0"/>
    <xf numFmtId="2" fontId="8" fillId="0" borderId="0" applyFont="0" applyFill="0" applyBorder="0" applyAlignment="0" applyProtection="0"/>
    <xf numFmtId="38" fontId="14" fillId="16" borderId="0" applyNumberFormat="0" applyBorder="0" applyAlignment="0" applyProtection="0"/>
    <xf numFmtId="0" fontId="75" fillId="0" borderId="0">
      <alignment horizontal="left"/>
      <protection/>
    </xf>
    <xf numFmtId="0" fontId="27" fillId="0" borderId="1" applyNumberFormat="0" applyAlignment="0" applyProtection="0"/>
    <xf numFmtId="0" fontId="27" fillId="0" borderId="2">
      <alignment horizontal="left" vertical="center"/>
      <protection/>
    </xf>
    <xf numFmtId="0" fontId="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0" fontId="14" fillId="16" borderId="3" applyNumberFormat="0" applyBorder="0" applyAlignment="0" applyProtection="0"/>
    <xf numFmtId="0" fontId="28" fillId="0" borderId="4">
      <alignment/>
      <protection/>
    </xf>
    <xf numFmtId="0" fontId="20" fillId="0" borderId="0">
      <alignment/>
      <protection/>
    </xf>
    <xf numFmtId="0" fontId="8" fillId="0" borderId="0">
      <alignment/>
      <protection/>
    </xf>
    <xf numFmtId="10" fontId="8" fillId="0" borderId="0" applyFont="0" applyFill="0" applyBorder="0" applyAlignment="0" applyProtection="0"/>
    <xf numFmtId="0" fontId="28" fillId="0" borderId="0">
      <alignment/>
      <protection/>
    </xf>
    <xf numFmtId="0" fontId="8" fillId="0" borderId="5" applyNumberFormat="0" applyFont="0" applyFill="0" applyAlignment="0" applyProtection="0"/>
    <xf numFmtId="0" fontId="76" fillId="0" borderId="6">
      <alignment horizontal="left"/>
      <protection/>
    </xf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7" applyNumberFormat="0" applyAlignment="0" applyProtection="0"/>
    <xf numFmtId="202" fontId="20" fillId="0" borderId="0">
      <alignment/>
      <protection locked="0"/>
    </xf>
    <xf numFmtId="0" fontId="77" fillId="0" borderId="0">
      <alignment/>
      <protection locked="0"/>
    </xf>
    <xf numFmtId="0" fontId="77" fillId="0" borderId="0">
      <alignment/>
      <protection locked="0"/>
    </xf>
    <xf numFmtId="194" fontId="20" fillId="0" borderId="0">
      <alignment/>
      <protection/>
    </xf>
    <xf numFmtId="194" fontId="20" fillId="0" borderId="0">
      <alignment/>
      <protection/>
    </xf>
    <xf numFmtId="194" fontId="20" fillId="0" borderId="0">
      <alignment/>
      <protection/>
    </xf>
    <xf numFmtId="194" fontId="20" fillId="0" borderId="0">
      <alignment/>
      <protection/>
    </xf>
    <xf numFmtId="194" fontId="20" fillId="0" borderId="0">
      <alignment/>
      <protection/>
    </xf>
    <xf numFmtId="194" fontId="20" fillId="0" borderId="0">
      <alignment/>
      <protection/>
    </xf>
    <xf numFmtId="194" fontId="20" fillId="0" borderId="0">
      <alignment/>
      <protection/>
    </xf>
    <xf numFmtId="194" fontId="20" fillId="0" borderId="0">
      <alignment/>
      <protection/>
    </xf>
    <xf numFmtId="194" fontId="20" fillId="0" borderId="0">
      <alignment/>
      <protection/>
    </xf>
    <xf numFmtId="194" fontId="20" fillId="0" borderId="0">
      <alignment/>
      <protection/>
    </xf>
    <xf numFmtId="194" fontId="20" fillId="0" borderId="0">
      <alignment/>
      <protection/>
    </xf>
    <xf numFmtId="0" fontId="39" fillId="3" borderId="0" applyNumberFormat="0" applyBorder="0" applyAlignment="0" applyProtection="0"/>
    <xf numFmtId="0" fontId="78" fillId="0" borderId="0">
      <alignment/>
      <protection locked="0"/>
    </xf>
    <xf numFmtId="0" fontId="78" fillId="0" borderId="0">
      <alignment/>
      <protection locked="0"/>
    </xf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0" fontId="0" fillId="22" borderId="8" applyNumberFormat="0" applyFont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79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3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24" borderId="9" applyNumberFormat="0" applyAlignment="0" applyProtection="0"/>
    <xf numFmtId="203" fontId="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2" fillId="0" borderId="10">
      <alignment/>
      <protection/>
    </xf>
    <xf numFmtId="0" fontId="43" fillId="0" borderId="11" applyNumberFormat="0" applyFill="0" applyAlignment="0" applyProtection="0"/>
    <xf numFmtId="0" fontId="5" fillId="0" borderId="0" applyNumberFormat="0" applyFill="0" applyBorder="0" applyAlignment="0" applyProtection="0"/>
    <xf numFmtId="0" fontId="44" fillId="0" borderId="12" applyNumberFormat="0" applyFill="0" applyAlignment="0" applyProtection="0"/>
    <xf numFmtId="0" fontId="45" fillId="7" borderId="7" applyNumberFormat="0" applyAlignment="0" applyProtection="0"/>
    <xf numFmtId="4" fontId="78" fillId="0" borderId="0">
      <alignment/>
      <protection locked="0"/>
    </xf>
    <xf numFmtId="204" fontId="20" fillId="0" borderId="0">
      <alignment/>
      <protection locked="0"/>
    </xf>
    <xf numFmtId="0" fontId="80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0" borderId="13" applyNumberFormat="0" applyFill="0" applyAlignment="0" applyProtection="0"/>
    <xf numFmtId="0" fontId="48" fillId="0" borderId="14" applyNumberFormat="0" applyFill="0" applyAlignment="0" applyProtection="0"/>
    <xf numFmtId="0" fontId="49" fillId="0" borderId="15" applyNumberFormat="0" applyFill="0" applyAlignment="0" applyProtection="0"/>
    <xf numFmtId="0" fontId="49" fillId="0" borderId="0" applyNumberFormat="0" applyFill="0" applyBorder="0" applyAlignment="0" applyProtection="0"/>
    <xf numFmtId="0" fontId="50" fillId="4" borderId="0" applyNumberFormat="0" applyBorder="0" applyAlignment="0" applyProtection="0"/>
    <xf numFmtId="0" fontId="51" fillId="21" borderId="16" applyNumberFormat="0" applyAlignment="0" applyProtection="0"/>
    <xf numFmtId="41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81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5" fontId="20" fillId="0" borderId="0">
      <alignment/>
      <protection locked="0"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9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78" fillId="0" borderId="5">
      <alignment/>
      <protection locked="0"/>
    </xf>
    <xf numFmtId="206" fontId="20" fillId="0" borderId="0">
      <alignment/>
      <protection locked="0"/>
    </xf>
    <xf numFmtId="207" fontId="20" fillId="0" borderId="0">
      <alignment/>
      <protection locked="0"/>
    </xf>
  </cellStyleXfs>
  <cellXfs count="1292">
    <xf numFmtId="0" fontId="0" fillId="0" borderId="0" xfId="0" applyAlignment="1">
      <alignment/>
    </xf>
    <xf numFmtId="0" fontId="15" fillId="4" borderId="0" xfId="151" applyFont="1" applyFill="1">
      <alignment/>
      <protection/>
    </xf>
    <xf numFmtId="0" fontId="8" fillId="0" borderId="0" xfId="151">
      <alignment/>
      <protection/>
    </xf>
    <xf numFmtId="0" fontId="8" fillId="4" borderId="0" xfId="151" applyFill="1">
      <alignment/>
      <protection/>
    </xf>
    <xf numFmtId="0" fontId="8" fillId="23" borderId="17" xfId="151" applyFill="1" applyBorder="1">
      <alignment/>
      <protection/>
    </xf>
    <xf numFmtId="0" fontId="8" fillId="25" borderId="18" xfId="151" applyFill="1" applyBorder="1">
      <alignment/>
      <protection/>
    </xf>
    <xf numFmtId="0" fontId="10" fillId="26" borderId="19" xfId="151" applyFont="1" applyFill="1" applyBorder="1" applyAlignment="1">
      <alignment horizontal="center"/>
      <protection/>
    </xf>
    <xf numFmtId="0" fontId="30" fillId="27" borderId="20" xfId="151" applyFont="1" applyFill="1" applyBorder="1" applyAlignment="1">
      <alignment horizontal="center"/>
      <protection/>
    </xf>
    <xf numFmtId="0" fontId="10" fillId="26" borderId="20" xfId="151" applyFont="1" applyFill="1" applyBorder="1" applyAlignment="1">
      <alignment horizontal="center"/>
      <protection/>
    </xf>
    <xf numFmtId="0" fontId="10" fillId="26" borderId="21" xfId="151" applyFont="1" applyFill="1" applyBorder="1" applyAlignment="1">
      <alignment horizontal="center"/>
      <protection/>
    </xf>
    <xf numFmtId="0" fontId="8" fillId="25" borderId="22" xfId="151" applyFill="1" applyBorder="1">
      <alignment/>
      <protection/>
    </xf>
    <xf numFmtId="0" fontId="8" fillId="23" borderId="23" xfId="151" applyFill="1" applyBorder="1">
      <alignment/>
      <protection/>
    </xf>
    <xf numFmtId="0" fontId="8" fillId="25" borderId="23" xfId="151" applyFill="1" applyBorder="1">
      <alignment/>
      <protection/>
    </xf>
    <xf numFmtId="0" fontId="8" fillId="23" borderId="24" xfId="151" applyFill="1" applyBorder="1">
      <alignment/>
      <protection/>
    </xf>
    <xf numFmtId="0" fontId="8" fillId="16" borderId="0" xfId="0" applyFont="1" applyFill="1" applyAlignment="1">
      <alignment vertical="center"/>
    </xf>
    <xf numFmtId="0" fontId="8" fillId="16" borderId="0" xfId="0" applyFont="1" applyFill="1" applyAlignment="1">
      <alignment horizontal="center" vertical="center"/>
    </xf>
    <xf numFmtId="0" fontId="2" fillId="16" borderId="0" xfId="0" applyFont="1" applyFill="1" applyAlignment="1">
      <alignment vertical="center"/>
    </xf>
    <xf numFmtId="0" fontId="8" fillId="16" borderId="0" xfId="0" applyFont="1" applyFill="1" applyAlignment="1">
      <alignment vertical="center" shrinkToFit="1"/>
    </xf>
    <xf numFmtId="0" fontId="11" fillId="16" borderId="0" xfId="0" applyFont="1" applyFill="1" applyAlignment="1">
      <alignment/>
    </xf>
    <xf numFmtId="0" fontId="2" fillId="16" borderId="0" xfId="0" applyFont="1" applyFill="1" applyBorder="1" applyAlignment="1">
      <alignment vertical="center"/>
    </xf>
    <xf numFmtId="0" fontId="11" fillId="16" borderId="0" xfId="0" applyFont="1" applyFill="1" applyAlignment="1">
      <alignment vertical="center"/>
    </xf>
    <xf numFmtId="0" fontId="17" fillId="16" borderId="0" xfId="0" applyFont="1" applyFill="1" applyAlignment="1">
      <alignment vertical="center"/>
    </xf>
    <xf numFmtId="0" fontId="17" fillId="16" borderId="0" xfId="0" applyFont="1" applyFill="1" applyBorder="1" applyAlignment="1">
      <alignment horizontal="right" vertical="center"/>
    </xf>
    <xf numFmtId="0" fontId="2" fillId="16" borderId="0" xfId="0" applyFont="1" applyFill="1" applyAlignment="1">
      <alignment horizontal="left" vertical="center"/>
    </xf>
    <xf numFmtId="0" fontId="3" fillId="16" borderId="0" xfId="0" applyFont="1" applyFill="1" applyAlignment="1">
      <alignment vertical="center"/>
    </xf>
    <xf numFmtId="0" fontId="17" fillId="16" borderId="0" xfId="0" applyFont="1" applyFill="1" applyAlignment="1">
      <alignment horizontal="center" vertical="center"/>
    </xf>
    <xf numFmtId="0" fontId="18" fillId="16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16" borderId="0" xfId="0" applyFont="1" applyFill="1" applyAlignment="1">
      <alignment/>
    </xf>
    <xf numFmtId="0" fontId="31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54" fillId="16" borderId="0" xfId="0" applyFont="1" applyFill="1" applyAlignment="1">
      <alignment vertical="center"/>
    </xf>
    <xf numFmtId="0" fontId="2" fillId="16" borderId="0" xfId="0" applyFont="1" applyFill="1" applyAlignment="1">
      <alignment vertical="center" shrinkToFit="1"/>
    </xf>
    <xf numFmtId="0" fontId="2" fillId="16" borderId="0" xfId="0" applyFont="1" applyFill="1" applyBorder="1" applyAlignment="1">
      <alignment horizontal="right" vertical="center"/>
    </xf>
    <xf numFmtId="0" fontId="2" fillId="16" borderId="0" xfId="154" applyFont="1" applyFill="1" applyAlignment="1">
      <alignment horizontal="left"/>
      <protection/>
    </xf>
    <xf numFmtId="0" fontId="2" fillId="16" borderId="0" xfId="154" applyFont="1" applyFill="1" applyAlignment="1">
      <alignment/>
      <protection/>
    </xf>
    <xf numFmtId="0" fontId="2" fillId="0" borderId="0" xfId="0" applyFont="1" applyAlignment="1">
      <alignment/>
    </xf>
    <xf numFmtId="0" fontId="18" fillId="16" borderId="25" xfId="0" applyFont="1" applyFill="1" applyBorder="1" applyAlignment="1">
      <alignment vertical="center"/>
    </xf>
    <xf numFmtId="0" fontId="2" fillId="16" borderId="25" xfId="0" applyFont="1" applyFill="1" applyBorder="1" applyAlignment="1" quotePrefix="1">
      <alignment vertical="center"/>
    </xf>
    <xf numFmtId="0" fontId="2" fillId="0" borderId="0" xfId="0" applyFont="1" applyBorder="1" applyAlignment="1">
      <alignment vertical="center"/>
    </xf>
    <xf numFmtId="0" fontId="2" fillId="16" borderId="0" xfId="0" applyFont="1" applyFill="1" applyBorder="1" applyAlignment="1">
      <alignment horizontal="left" vertical="center"/>
    </xf>
    <xf numFmtId="0" fontId="2" fillId="16" borderId="0" xfId="154" applyFont="1" applyFill="1" applyAlignment="1">
      <alignment vertical="center"/>
      <protection/>
    </xf>
    <xf numFmtId="0" fontId="2" fillId="0" borderId="0" xfId="0" applyFont="1" applyAlignment="1">
      <alignment vertical="center"/>
    </xf>
    <xf numFmtId="0" fontId="2" fillId="16" borderId="0" xfId="0" applyFont="1" applyFill="1" applyAlignment="1">
      <alignment/>
    </xf>
    <xf numFmtId="0" fontId="8" fillId="0" borderId="26" xfId="0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26" xfId="0" applyFont="1" applyFill="1" applyBorder="1" applyAlignment="1">
      <alignment horizontal="center" vertical="center" shrinkToFit="1"/>
    </xf>
    <xf numFmtId="0" fontId="8" fillId="0" borderId="27" xfId="0" applyFont="1" applyFill="1" applyBorder="1" applyAlignment="1">
      <alignment horizontal="center" vertical="center" shrinkToFit="1"/>
    </xf>
    <xf numFmtId="0" fontId="31" fillId="0" borderId="26" xfId="0" applyFont="1" applyFill="1" applyBorder="1" applyAlignment="1">
      <alignment horizontal="center" vertical="center" shrinkToFit="1"/>
    </xf>
    <xf numFmtId="0" fontId="31" fillId="0" borderId="27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shrinkToFit="1"/>
    </xf>
    <xf numFmtId="0" fontId="8" fillId="0" borderId="29" xfId="0" applyFont="1" applyFill="1" applyBorder="1" applyAlignment="1">
      <alignment horizontal="center" vertical="center" shrinkToFit="1"/>
    </xf>
    <xf numFmtId="0" fontId="17" fillId="0" borderId="26" xfId="0" applyFont="1" applyFill="1" applyBorder="1" applyAlignment="1">
      <alignment horizontal="center" vertical="center" shrinkToFit="1"/>
    </xf>
    <xf numFmtId="0" fontId="17" fillId="0" borderId="27" xfId="0" applyFont="1" applyFill="1" applyBorder="1" applyAlignment="1">
      <alignment horizontal="center" vertical="center" shrinkToFit="1"/>
    </xf>
    <xf numFmtId="0" fontId="31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27" xfId="0" applyFont="1" applyFill="1" applyBorder="1" applyAlignment="1" quotePrefix="1">
      <alignment horizontal="center" vertical="center" shrinkToFit="1"/>
    </xf>
    <xf numFmtId="0" fontId="8" fillId="0" borderId="30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 shrinkToFit="1"/>
    </xf>
    <xf numFmtId="177" fontId="8" fillId="0" borderId="22" xfId="150" applyNumberFormat="1" applyFont="1" applyFill="1" applyBorder="1" applyAlignment="1">
      <alignment horizontal="right" vertical="center" wrapText="1" indent="1" shrinkToFit="1"/>
      <protection/>
    </xf>
    <xf numFmtId="199" fontId="8" fillId="0" borderId="22" xfId="150" applyNumberFormat="1" applyFont="1" applyFill="1" applyBorder="1" applyAlignment="1">
      <alignment horizontal="center" vertical="center" shrinkToFit="1"/>
      <protection/>
    </xf>
    <xf numFmtId="176" fontId="8" fillId="0" borderId="22" xfId="150" applyNumberFormat="1" applyFont="1" applyFill="1" applyBorder="1" applyAlignment="1">
      <alignment horizontal="right" vertical="center" wrapText="1" indent="2" shrinkToFit="1"/>
      <protection/>
    </xf>
    <xf numFmtId="180" fontId="8" fillId="0" borderId="3" xfId="150" applyNumberFormat="1" applyFont="1" applyFill="1" applyBorder="1" applyAlignment="1">
      <alignment horizontal="center" vertical="center" shrinkToFit="1"/>
      <protection/>
    </xf>
    <xf numFmtId="0" fontId="8" fillId="0" borderId="3" xfId="150" applyFont="1" applyFill="1" applyBorder="1" applyAlignment="1">
      <alignment horizontal="center" vertical="center" wrapText="1" shrinkToFit="1"/>
      <protection/>
    </xf>
    <xf numFmtId="0" fontId="8" fillId="0" borderId="3" xfId="150" applyFont="1" applyFill="1" applyBorder="1" applyAlignment="1">
      <alignment horizontal="center" vertical="center" shrinkToFit="1"/>
      <protection/>
    </xf>
    <xf numFmtId="177" fontId="8" fillId="0" borderId="3" xfId="150" applyNumberFormat="1" applyFont="1" applyFill="1" applyBorder="1" applyAlignment="1">
      <alignment horizontal="right" vertical="center" wrapText="1" indent="1" shrinkToFit="1"/>
      <protection/>
    </xf>
    <xf numFmtId="0" fontId="2" fillId="0" borderId="0" xfId="0" applyFont="1" applyFill="1" applyBorder="1" applyAlignment="1">
      <alignment horizontal="center" vertical="center" shrinkToFit="1"/>
    </xf>
    <xf numFmtId="177" fontId="8" fillId="0" borderId="23" xfId="150" applyNumberFormat="1" applyFont="1" applyFill="1" applyBorder="1" applyAlignment="1">
      <alignment horizontal="right" vertical="center" wrapText="1" indent="1" shrinkToFit="1"/>
      <protection/>
    </xf>
    <xf numFmtId="199" fontId="8" fillId="0" borderId="23" xfId="101" applyNumberFormat="1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 shrinkToFit="1"/>
    </xf>
    <xf numFmtId="176" fontId="8" fillId="0" borderId="3" xfId="150" applyNumberFormat="1" applyFont="1" applyFill="1" applyBorder="1" applyAlignment="1">
      <alignment horizontal="center" vertical="center" shrinkToFit="1"/>
      <protection/>
    </xf>
    <xf numFmtId="199" fontId="8" fillId="0" borderId="3" xfId="150" applyNumberFormat="1" applyFont="1" applyFill="1" applyBorder="1" applyAlignment="1">
      <alignment horizontal="center" vertical="center" shrinkToFit="1"/>
      <protection/>
    </xf>
    <xf numFmtId="0" fontId="8" fillId="0" borderId="3" xfId="150" applyFont="1" applyFill="1" applyBorder="1" applyAlignment="1">
      <alignment horizontal="right" vertical="center" wrapText="1" indent="2" shrinkToFit="1"/>
      <protection/>
    </xf>
    <xf numFmtId="9" fontId="8" fillId="0" borderId="3" xfId="150" applyNumberFormat="1" applyFont="1" applyFill="1" applyBorder="1" applyAlignment="1">
      <alignment horizontal="center" vertical="center" shrinkToFit="1"/>
      <protection/>
    </xf>
    <xf numFmtId="0" fontId="31" fillId="0" borderId="26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8" xfId="0" applyFont="1" applyFill="1" applyBorder="1" applyAlignment="1" quotePrefix="1">
      <alignment horizontal="center" vertical="center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181" fontId="8" fillId="0" borderId="0" xfId="0" applyNumberFormat="1" applyFont="1" applyFill="1" applyBorder="1" applyAlignment="1">
      <alignment horizontal="center" vertical="center" shrinkToFit="1"/>
    </xf>
    <xf numFmtId="181" fontId="8" fillId="0" borderId="0" xfId="0" applyNumberFormat="1" applyFont="1" applyFill="1" applyBorder="1" applyAlignment="1">
      <alignment horizontal="right" vertical="center" wrapText="1" indent="2" shrinkToFit="1"/>
    </xf>
    <xf numFmtId="181" fontId="8" fillId="0" borderId="26" xfId="0" applyNumberFormat="1" applyFont="1" applyFill="1" applyBorder="1" applyAlignment="1">
      <alignment horizontal="right" vertical="center" wrapText="1" indent="2" shrinkToFit="1"/>
    </xf>
    <xf numFmtId="0" fontId="31" fillId="0" borderId="27" xfId="0" applyFont="1" applyFill="1" applyBorder="1" applyAlignment="1">
      <alignment horizontal="center" vertical="center"/>
    </xf>
    <xf numFmtId="181" fontId="31" fillId="0" borderId="0" xfId="0" applyNumberFormat="1" applyFont="1" applyFill="1" applyBorder="1" applyAlignment="1">
      <alignment horizontal="center" vertical="center" shrinkToFit="1"/>
    </xf>
    <xf numFmtId="181" fontId="31" fillId="0" borderId="0" xfId="0" applyNumberFormat="1" applyFont="1" applyFill="1" applyBorder="1" applyAlignment="1">
      <alignment horizontal="right" vertical="center" wrapText="1" indent="2" shrinkToFit="1"/>
    </xf>
    <xf numFmtId="0" fontId="8" fillId="0" borderId="28" xfId="0" applyFont="1" applyFill="1" applyBorder="1" applyAlignment="1">
      <alignment horizontal="center" vertical="center" shrinkToFit="1"/>
    </xf>
    <xf numFmtId="0" fontId="8" fillId="0" borderId="29" xfId="0" applyFont="1" applyFill="1" applyBorder="1" applyAlignment="1">
      <alignment horizontal="center" vertical="center"/>
    </xf>
    <xf numFmtId="181" fontId="8" fillId="0" borderId="27" xfId="0" applyNumberFormat="1" applyFont="1" applyFill="1" applyBorder="1" applyAlignment="1">
      <alignment horizontal="center" vertical="center" shrinkToFit="1"/>
    </xf>
    <xf numFmtId="181" fontId="8" fillId="0" borderId="0" xfId="0" applyNumberFormat="1" applyFont="1" applyFill="1" applyBorder="1" applyAlignment="1">
      <alignment horizontal="right" vertical="center" wrapText="1" indent="2"/>
    </xf>
    <xf numFmtId="181" fontId="31" fillId="0" borderId="27" xfId="0" applyNumberFormat="1" applyFont="1" applyFill="1" applyBorder="1" applyAlignment="1">
      <alignment horizontal="center" vertical="center" shrinkToFit="1"/>
    </xf>
    <xf numFmtId="181" fontId="31" fillId="0" borderId="0" xfId="0" applyNumberFormat="1" applyFont="1" applyFill="1" applyBorder="1" applyAlignment="1">
      <alignment horizontal="center" vertical="center"/>
    </xf>
    <xf numFmtId="181" fontId="31" fillId="0" borderId="0" xfId="0" applyNumberFormat="1" applyFont="1" applyFill="1" applyBorder="1" applyAlignment="1">
      <alignment horizontal="right" vertical="center" wrapText="1" indent="2"/>
    </xf>
    <xf numFmtId="183" fontId="8" fillId="0" borderId="0" xfId="0" applyNumberFormat="1" applyFont="1" applyFill="1" applyBorder="1" applyAlignment="1">
      <alignment horizontal="right" vertical="center" wrapText="1" indent="2" shrinkToFit="1"/>
    </xf>
    <xf numFmtId="181" fontId="17" fillId="0" borderId="0" xfId="0" applyNumberFormat="1" applyFont="1" applyFill="1" applyBorder="1" applyAlignment="1">
      <alignment horizontal="center" vertical="center"/>
    </xf>
    <xf numFmtId="181" fontId="17" fillId="0" borderId="0" xfId="0" applyNumberFormat="1" applyFont="1" applyFill="1" applyBorder="1" applyAlignment="1">
      <alignment horizontal="center" vertical="center" shrinkToFit="1"/>
    </xf>
    <xf numFmtId="0" fontId="17" fillId="0" borderId="2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181" fontId="17" fillId="0" borderId="27" xfId="0" applyNumberFormat="1" applyFont="1" applyFill="1" applyBorder="1" applyAlignment="1">
      <alignment horizontal="center" vertical="center" shrinkToFit="1"/>
    </xf>
    <xf numFmtId="0" fontId="31" fillId="0" borderId="29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 wrapText="1" shrinkToFit="1"/>
    </xf>
    <xf numFmtId="0" fontId="8" fillId="0" borderId="22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 shrinkToFit="1"/>
    </xf>
    <xf numFmtId="0" fontId="8" fillId="0" borderId="32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wrapText="1" shrinkToFi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center" vertical="center" shrinkToFit="1"/>
    </xf>
    <xf numFmtId="0" fontId="17" fillId="0" borderId="30" xfId="0" applyFont="1" applyFill="1" applyBorder="1" applyAlignment="1">
      <alignment horizontal="center" vertical="center" shrinkToFit="1"/>
    </xf>
    <xf numFmtId="0" fontId="17" fillId="0" borderId="29" xfId="0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right" vertical="center" wrapText="1" indent="1"/>
    </xf>
    <xf numFmtId="178" fontId="8" fillId="0" borderId="0" xfId="0" applyNumberFormat="1" applyFont="1" applyFill="1" applyAlignment="1">
      <alignment horizontal="right" vertical="center" wrapText="1" indent="1" shrinkToFit="1"/>
    </xf>
    <xf numFmtId="178" fontId="8" fillId="0" borderId="0" xfId="0" applyNumberFormat="1" applyFont="1" applyFill="1" applyBorder="1" applyAlignment="1">
      <alignment horizontal="right" vertical="center" wrapText="1" indent="1"/>
    </xf>
    <xf numFmtId="176" fontId="8" fillId="0" borderId="0" xfId="0" applyNumberFormat="1" applyFont="1" applyFill="1" applyBorder="1" applyAlignment="1">
      <alignment horizontal="right" vertical="center" wrapText="1" indent="1" shrinkToFit="1"/>
    </xf>
    <xf numFmtId="182" fontId="8" fillId="0" borderId="0" xfId="0" applyNumberFormat="1" applyFont="1" applyFill="1" applyAlignment="1">
      <alignment horizontal="right" vertical="center" wrapText="1" indent="1" shrinkToFit="1"/>
    </xf>
    <xf numFmtId="178" fontId="8" fillId="0" borderId="0" xfId="0" applyNumberFormat="1" applyFont="1" applyFill="1" applyBorder="1" applyAlignment="1">
      <alignment horizontal="right" vertical="center" wrapText="1" indent="1" shrinkToFit="1"/>
    </xf>
    <xf numFmtId="182" fontId="8" fillId="0" borderId="0" xfId="0" applyNumberFormat="1" applyFont="1" applyFill="1" applyBorder="1" applyAlignment="1">
      <alignment horizontal="right" vertical="center" wrapText="1" indent="1" shrinkToFit="1"/>
    </xf>
    <xf numFmtId="183" fontId="8" fillId="0" borderId="0" xfId="0" applyNumberFormat="1" applyFont="1" applyFill="1" applyBorder="1" applyAlignment="1">
      <alignment horizontal="right" vertical="center" wrapText="1" indent="1" shrinkToFit="1"/>
    </xf>
    <xf numFmtId="177" fontId="8" fillId="0" borderId="0" xfId="0" applyNumberFormat="1" applyFont="1" applyFill="1" applyBorder="1" applyAlignment="1">
      <alignment horizontal="center" vertical="center" wrapText="1"/>
    </xf>
    <xf numFmtId="183" fontId="8" fillId="0" borderId="0" xfId="0" applyNumberFormat="1" applyFont="1" applyFill="1" applyBorder="1" applyAlignment="1">
      <alignment horizontal="right" vertical="center" wrapText="1" indent="1"/>
    </xf>
    <xf numFmtId="178" fontId="8" fillId="0" borderId="30" xfId="0" applyNumberFormat="1" applyFont="1" applyFill="1" applyBorder="1" applyAlignment="1">
      <alignment horizontal="right" vertical="center" wrapText="1" indent="1"/>
    </xf>
    <xf numFmtId="0" fontId="8" fillId="0" borderId="0" xfId="0" applyFont="1" applyFill="1" applyBorder="1" applyAlignment="1">
      <alignment horizontal="center" vertical="center"/>
    </xf>
    <xf numFmtId="177" fontId="17" fillId="0" borderId="0" xfId="0" applyNumberFormat="1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right" vertical="center" indent="1"/>
    </xf>
    <xf numFmtId="177" fontId="17" fillId="0" borderId="30" xfId="0" applyNumberFormat="1" applyFont="1" applyFill="1" applyBorder="1" applyAlignment="1">
      <alignment horizontal="center" vertical="center"/>
    </xf>
    <xf numFmtId="177" fontId="8" fillId="0" borderId="30" xfId="0" applyNumberFormat="1" applyFont="1" applyFill="1" applyBorder="1" applyAlignment="1">
      <alignment horizontal="right" vertical="center" indent="1"/>
    </xf>
    <xf numFmtId="182" fontId="8" fillId="0" borderId="27" xfId="0" applyNumberFormat="1" applyFont="1" applyFill="1" applyBorder="1" applyAlignment="1">
      <alignment horizontal="right" vertical="center" wrapText="1" indent="1" shrinkToFit="1"/>
    </xf>
    <xf numFmtId="182" fontId="8" fillId="0" borderId="26" xfId="0" applyNumberFormat="1" applyFont="1" applyFill="1" applyBorder="1" applyAlignment="1">
      <alignment horizontal="right" vertical="center" wrapText="1" indent="1" shrinkToFit="1"/>
    </xf>
    <xf numFmtId="181" fontId="8" fillId="0" borderId="0" xfId="0" applyNumberFormat="1" applyFont="1" applyFill="1" applyBorder="1" applyAlignment="1">
      <alignment horizontal="right" vertical="center" wrapText="1" indent="1" shrinkToFit="1"/>
    </xf>
    <xf numFmtId="177" fontId="31" fillId="0" borderId="0" xfId="0" applyNumberFormat="1" applyFont="1" applyFill="1" applyBorder="1" applyAlignment="1">
      <alignment horizontal="right" vertical="center" indent="1"/>
    </xf>
    <xf numFmtId="0" fontId="8" fillId="0" borderId="27" xfId="0" applyFont="1" applyFill="1" applyBorder="1" applyAlignment="1">
      <alignment horizontal="center" vertical="center" wrapText="1" shrinkToFit="1"/>
    </xf>
    <xf numFmtId="0" fontId="8" fillId="0" borderId="29" xfId="0" applyFont="1" applyFill="1" applyBorder="1" applyAlignment="1">
      <alignment horizontal="center" vertical="center" wrapText="1" shrinkToFit="1"/>
    </xf>
    <xf numFmtId="176" fontId="8" fillId="0" borderId="27" xfId="0" applyNumberFormat="1" applyFont="1" applyFill="1" applyBorder="1" applyAlignment="1">
      <alignment horizontal="right" vertical="center" wrapText="1" indent="1" shrinkToFit="1"/>
    </xf>
    <xf numFmtId="181" fontId="17" fillId="0" borderId="27" xfId="0" applyNumberFormat="1" applyFont="1" applyFill="1" applyBorder="1" applyAlignment="1">
      <alignment horizontal="right" vertical="center" wrapText="1" indent="1" shrinkToFit="1"/>
    </xf>
    <xf numFmtId="181" fontId="17" fillId="0" borderId="0" xfId="0" applyNumberFormat="1" applyFont="1" applyFill="1" applyBorder="1" applyAlignment="1">
      <alignment horizontal="right" vertical="center" wrapText="1" indent="1" shrinkToFit="1"/>
    </xf>
    <xf numFmtId="181" fontId="17" fillId="0" borderId="26" xfId="0" applyNumberFormat="1" applyFont="1" applyFill="1" applyBorder="1" applyAlignment="1">
      <alignment horizontal="right" vertical="center" wrapText="1" indent="1" shrinkToFit="1"/>
    </xf>
    <xf numFmtId="181" fontId="8" fillId="0" borderId="27" xfId="0" applyNumberFormat="1" applyFont="1" applyFill="1" applyBorder="1" applyAlignment="1">
      <alignment horizontal="right" vertical="center" wrapText="1" indent="1"/>
    </xf>
    <xf numFmtId="181" fontId="8" fillId="0" borderId="30" xfId="0" applyNumberFormat="1" applyFont="1" applyFill="1" applyBorder="1" applyAlignment="1">
      <alignment horizontal="right" vertical="center" wrapText="1" indent="1" shrinkToFit="1"/>
    </xf>
    <xf numFmtId="181" fontId="17" fillId="0" borderId="0" xfId="0" applyNumberFormat="1" applyFont="1" applyFill="1" applyAlignment="1">
      <alignment horizontal="right" vertical="center" wrapText="1" indent="1" shrinkToFit="1"/>
    </xf>
    <xf numFmtId="181" fontId="8" fillId="0" borderId="29" xfId="0" applyNumberFormat="1" applyFont="1" applyFill="1" applyBorder="1" applyAlignment="1">
      <alignment horizontal="right" vertical="center" wrapText="1" indent="1" shrinkToFit="1"/>
    </xf>
    <xf numFmtId="0" fontId="8" fillId="0" borderId="3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vertical="center"/>
    </xf>
    <xf numFmtId="0" fontId="8" fillId="0" borderId="0" xfId="0" applyFont="1" applyFill="1" applyAlignment="1">
      <alignment vertical="center" shrinkToFit="1"/>
    </xf>
    <xf numFmtId="0" fontId="8" fillId="0" borderId="3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 shrinkToFit="1"/>
    </xf>
    <xf numFmtId="0" fontId="8" fillId="0" borderId="23" xfId="0" applyFont="1" applyFill="1" applyBorder="1" applyAlignment="1">
      <alignment vertical="center" shrinkToFit="1"/>
    </xf>
    <xf numFmtId="41" fontId="8" fillId="0" borderId="23" xfId="110" applyFont="1" applyFill="1" applyBorder="1" applyAlignment="1">
      <alignment vertical="center" shrinkToFit="1"/>
    </xf>
    <xf numFmtId="0" fontId="8" fillId="0" borderId="23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 shrinkToFit="1"/>
    </xf>
    <xf numFmtId="41" fontId="8" fillId="0" borderId="18" xfId="110" applyFont="1" applyFill="1" applyBorder="1" applyAlignment="1">
      <alignment horizontal="center" vertical="center" shrinkToFit="1"/>
    </xf>
    <xf numFmtId="0" fontId="8" fillId="0" borderId="27" xfId="0" applyFont="1" applyFill="1" applyBorder="1" applyAlignment="1">
      <alignment vertical="center" shrinkToFit="1"/>
    </xf>
    <xf numFmtId="0" fontId="8" fillId="0" borderId="30" xfId="0" applyFont="1" applyFill="1" applyBorder="1" applyAlignment="1">
      <alignment vertical="center" shrinkToFit="1"/>
    </xf>
    <xf numFmtId="41" fontId="8" fillId="0" borderId="22" xfId="110" applyFont="1" applyFill="1" applyBorder="1" applyAlignment="1">
      <alignment horizontal="center" vertical="center" shrinkToFit="1"/>
    </xf>
    <xf numFmtId="0" fontId="8" fillId="0" borderId="29" xfId="0" applyFont="1" applyFill="1" applyBorder="1" applyAlignment="1">
      <alignment vertical="center" shrinkToFit="1"/>
    </xf>
    <xf numFmtId="177" fontId="8" fillId="0" borderId="27" xfId="0" applyNumberFormat="1" applyFont="1" applyFill="1" applyBorder="1" applyAlignment="1">
      <alignment horizontal="right" vertical="center" wrapText="1" indent="1"/>
    </xf>
    <xf numFmtId="178" fontId="17" fillId="0" borderId="0" xfId="0" applyNumberFormat="1" applyFont="1" applyFill="1" applyBorder="1" applyAlignment="1">
      <alignment horizontal="right" vertical="center" wrapText="1" indent="1" shrinkToFit="1"/>
    </xf>
    <xf numFmtId="181" fontId="8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vertical="center" shrinkToFit="1"/>
    </xf>
    <xf numFmtId="0" fontId="8" fillId="0" borderId="0" xfId="0" applyFont="1" applyFill="1" applyAlignment="1" quotePrefix="1">
      <alignment horizontal="left" vertical="center"/>
    </xf>
    <xf numFmtId="0" fontId="8" fillId="0" borderId="33" xfId="0" applyFont="1" applyFill="1" applyBorder="1" applyAlignment="1">
      <alignment vertical="center"/>
    </xf>
    <xf numFmtId="0" fontId="8" fillId="0" borderId="34" xfId="0" applyFont="1" applyFill="1" applyBorder="1" applyAlignment="1">
      <alignment vertical="center" shrinkToFit="1"/>
    </xf>
    <xf numFmtId="0" fontId="13" fillId="0" borderId="0" xfId="0" applyFont="1" applyFill="1" applyAlignment="1">
      <alignment vertical="center"/>
    </xf>
    <xf numFmtId="176" fontId="8" fillId="0" borderId="26" xfId="0" applyNumberFormat="1" applyFont="1" applyFill="1" applyBorder="1" applyAlignment="1">
      <alignment horizontal="right" vertical="center" wrapText="1" indent="1" shrinkToFit="1"/>
    </xf>
    <xf numFmtId="178" fontId="8" fillId="0" borderId="27" xfId="0" applyNumberFormat="1" applyFont="1" applyFill="1" applyBorder="1" applyAlignment="1">
      <alignment horizontal="right" vertical="center" wrapText="1" indent="1"/>
    </xf>
    <xf numFmtId="185" fontId="8" fillId="0" borderId="27" xfId="0" applyNumberFormat="1" applyFont="1" applyFill="1" applyBorder="1" applyAlignment="1">
      <alignment horizontal="right" vertical="center" wrapText="1" indent="1" shrinkToFit="1"/>
    </xf>
    <xf numFmtId="185" fontId="8" fillId="0" borderId="0" xfId="0" applyNumberFormat="1" applyFont="1" applyFill="1" applyBorder="1" applyAlignment="1">
      <alignment horizontal="right" vertical="center" wrapText="1" indent="1" shrinkToFit="1"/>
    </xf>
    <xf numFmtId="178" fontId="8" fillId="0" borderId="27" xfId="0" applyNumberFormat="1" applyFont="1" applyFill="1" applyBorder="1" applyAlignment="1">
      <alignment horizontal="right" vertical="center" wrapText="1" indent="1" shrinkToFit="1"/>
    </xf>
    <xf numFmtId="0" fontId="31" fillId="0" borderId="32" xfId="0" applyFont="1" applyFill="1" applyBorder="1" applyAlignment="1">
      <alignment horizontal="center" vertical="center" shrinkToFit="1"/>
    </xf>
    <xf numFmtId="185" fontId="8" fillId="0" borderId="26" xfId="0" applyNumberFormat="1" applyFont="1" applyFill="1" applyBorder="1" applyAlignment="1">
      <alignment horizontal="right" vertical="center" wrapText="1" indent="1" shrinkToFit="1"/>
    </xf>
    <xf numFmtId="178" fontId="8" fillId="0" borderId="26" xfId="0" applyNumberFormat="1" applyFont="1" applyFill="1" applyBorder="1" applyAlignment="1">
      <alignment horizontal="right" vertical="center" wrapText="1" indent="1" shrinkToFit="1"/>
    </xf>
    <xf numFmtId="176" fontId="31" fillId="0" borderId="33" xfId="0" applyNumberFormat="1" applyFont="1" applyFill="1" applyBorder="1" applyAlignment="1">
      <alignment horizontal="right" vertical="center" wrapText="1" indent="1" shrinkToFit="1"/>
    </xf>
    <xf numFmtId="176" fontId="31" fillId="0" borderId="35" xfId="0" applyNumberFormat="1" applyFont="1" applyFill="1" applyBorder="1" applyAlignment="1">
      <alignment horizontal="right" vertical="center" wrapText="1" indent="1" shrinkToFit="1"/>
    </xf>
    <xf numFmtId="176" fontId="31" fillId="0" borderId="36" xfId="0" applyNumberFormat="1" applyFont="1" applyFill="1" applyBorder="1" applyAlignment="1">
      <alignment horizontal="right" vertical="center" wrapText="1" indent="1" shrinkToFit="1"/>
    </xf>
    <xf numFmtId="0" fontId="31" fillId="0" borderId="33" xfId="0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vertical="center"/>
    </xf>
    <xf numFmtId="176" fontId="8" fillId="0" borderId="37" xfId="0" applyNumberFormat="1" applyFont="1" applyFill="1" applyBorder="1" applyAlignment="1">
      <alignment horizontal="right" vertical="center" wrapText="1" indent="1" shrinkToFit="1"/>
    </xf>
    <xf numFmtId="176" fontId="8" fillId="0" borderId="4" xfId="0" applyNumberFormat="1" applyFont="1" applyFill="1" applyBorder="1" applyAlignment="1">
      <alignment horizontal="right" vertical="center" wrapText="1" indent="1" shrinkToFit="1"/>
    </xf>
    <xf numFmtId="178" fontId="8" fillId="0" borderId="37" xfId="0" applyNumberFormat="1" applyFont="1" applyFill="1" applyBorder="1" applyAlignment="1">
      <alignment horizontal="right" vertical="center" wrapText="1" indent="1" shrinkToFit="1"/>
    </xf>
    <xf numFmtId="178" fontId="8" fillId="0" borderId="4" xfId="0" applyNumberFormat="1" applyFont="1" applyFill="1" applyBorder="1" applyAlignment="1">
      <alignment horizontal="right" vertical="center" wrapText="1" indent="1" shrinkToFit="1"/>
    </xf>
    <xf numFmtId="176" fontId="8" fillId="0" borderId="38" xfId="0" applyNumberFormat="1" applyFont="1" applyFill="1" applyBorder="1" applyAlignment="1">
      <alignment horizontal="right" vertical="center" wrapText="1" indent="1" shrinkToFit="1"/>
    </xf>
    <xf numFmtId="0" fontId="8" fillId="0" borderId="37" xfId="0" applyFont="1" applyFill="1" applyBorder="1" applyAlignment="1">
      <alignment horizontal="center" vertical="center" shrinkToFit="1"/>
    </xf>
    <xf numFmtId="176" fontId="8" fillId="0" borderId="0" xfId="0" applyNumberFormat="1" applyFont="1" applyFill="1" applyAlignment="1">
      <alignment vertical="center" shrinkToFit="1"/>
    </xf>
    <xf numFmtId="185" fontId="8" fillId="0" borderId="0" xfId="0" applyNumberFormat="1" applyFont="1" applyFill="1" applyAlignment="1">
      <alignment vertical="center" shrinkToFit="1"/>
    </xf>
    <xf numFmtId="0" fontId="8" fillId="0" borderId="0" xfId="0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3" fontId="11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8" fillId="0" borderId="18" xfId="0" applyFont="1" applyFill="1" applyBorder="1" applyAlignment="1" quotePrefix="1">
      <alignment horizontal="center" vertical="center" shrinkToFit="1"/>
    </xf>
    <xf numFmtId="0" fontId="8" fillId="0" borderId="22" xfId="0" applyFont="1" applyFill="1" applyBorder="1" applyAlignment="1" quotePrefix="1">
      <alignment horizontal="center" vertical="center" shrinkToFit="1"/>
    </xf>
    <xf numFmtId="0" fontId="8" fillId="0" borderId="0" xfId="0" applyFont="1" applyFill="1" applyAlignment="1">
      <alignment/>
    </xf>
    <xf numFmtId="0" fontId="8" fillId="0" borderId="26" xfId="150" applyFont="1" applyFill="1" applyBorder="1" applyAlignment="1">
      <alignment horizontal="center" vertical="center" shrinkToFit="1"/>
      <protection/>
    </xf>
    <xf numFmtId="0" fontId="8" fillId="0" borderId="27" xfId="150" applyFont="1" applyFill="1" applyBorder="1" applyAlignment="1">
      <alignment horizontal="center" vertical="center" shrinkToFit="1"/>
      <protection/>
    </xf>
    <xf numFmtId="0" fontId="8" fillId="0" borderId="0" xfId="150" applyFont="1" applyFill="1" applyBorder="1" applyAlignment="1">
      <alignment horizontal="center" vertical="center" shrinkToFit="1"/>
      <protection/>
    </xf>
    <xf numFmtId="0" fontId="8" fillId="0" borderId="25" xfId="0" applyFont="1" applyFill="1" applyBorder="1" applyAlignment="1">
      <alignment horizontal="center" vertical="center" shrinkToFit="1"/>
    </xf>
    <xf numFmtId="176" fontId="8" fillId="0" borderId="24" xfId="150" applyNumberFormat="1" applyFont="1" applyFill="1" applyBorder="1" applyAlignment="1">
      <alignment horizontal="center" vertical="center" shrinkToFit="1"/>
      <protection/>
    </xf>
    <xf numFmtId="0" fontId="8" fillId="0" borderId="24" xfId="150" applyFont="1" applyFill="1" applyBorder="1" applyAlignment="1">
      <alignment horizontal="center" vertical="center" shrinkToFit="1"/>
      <protection/>
    </xf>
    <xf numFmtId="177" fontId="8" fillId="0" borderId="24" xfId="150" applyNumberFormat="1" applyFont="1" applyFill="1" applyBorder="1" applyAlignment="1">
      <alignment horizontal="right" vertical="center" wrapText="1" indent="1" shrinkToFit="1"/>
      <protection/>
    </xf>
    <xf numFmtId="199" fontId="8" fillId="0" borderId="24" xfId="150" applyNumberFormat="1" applyFont="1" applyFill="1" applyBorder="1" applyAlignment="1">
      <alignment horizontal="center" vertical="center" shrinkToFit="1"/>
      <protection/>
    </xf>
    <xf numFmtId="0" fontId="8" fillId="0" borderId="24" xfId="150" applyFont="1" applyFill="1" applyBorder="1" applyAlignment="1">
      <alignment horizontal="right" vertical="center" wrapText="1" indent="2" shrinkToFit="1"/>
      <protection/>
    </xf>
    <xf numFmtId="9" fontId="8" fillId="0" borderId="24" xfId="150" applyNumberFormat="1" applyFont="1" applyFill="1" applyBorder="1" applyAlignment="1">
      <alignment horizontal="center" vertical="center" shrinkToFit="1"/>
      <protection/>
    </xf>
    <xf numFmtId="0" fontId="8" fillId="0" borderId="37" xfId="150" applyFont="1" applyFill="1" applyBorder="1" applyAlignment="1">
      <alignment horizontal="center" vertical="center" shrinkToFit="1"/>
      <protection/>
    </xf>
    <xf numFmtId="0" fontId="56" fillId="0" borderId="0" xfId="0" applyFont="1" applyFill="1" applyAlignment="1">
      <alignment/>
    </xf>
    <xf numFmtId="0" fontId="8" fillId="0" borderId="2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 vertical="center"/>
    </xf>
    <xf numFmtId="178" fontId="8" fillId="0" borderId="0" xfId="0" applyNumberFormat="1" applyFont="1" applyFill="1" applyAlignment="1">
      <alignment vertical="center"/>
    </xf>
    <xf numFmtId="183" fontId="8" fillId="0" borderId="0" xfId="0" applyNumberFormat="1" applyFont="1" applyFill="1" applyAlignment="1">
      <alignment vertical="center"/>
    </xf>
    <xf numFmtId="183" fontId="8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28" xfId="0" applyFont="1" applyFill="1" applyBorder="1" applyAlignment="1">
      <alignment vertical="center" shrinkToFit="1"/>
    </xf>
    <xf numFmtId="0" fontId="53" fillId="0" borderId="0" xfId="0" applyFont="1" applyFill="1" applyAlignment="1">
      <alignment vertical="center"/>
    </xf>
    <xf numFmtId="0" fontId="54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8" fillId="0" borderId="29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vertical="center"/>
    </xf>
    <xf numFmtId="0" fontId="31" fillId="0" borderId="39" xfId="0" applyFont="1" applyFill="1" applyBorder="1" applyAlignment="1">
      <alignment horizontal="center" vertical="center" shrinkToFit="1"/>
    </xf>
    <xf numFmtId="0" fontId="8" fillId="0" borderId="40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185" fontId="2" fillId="0" borderId="0" xfId="0" applyNumberFormat="1" applyFont="1" applyFill="1" applyAlignment="1">
      <alignment vertical="center" shrinkToFit="1"/>
    </xf>
    <xf numFmtId="0" fontId="8" fillId="0" borderId="0" xfId="0" applyFont="1" applyFill="1" applyAlignment="1" quotePrefix="1">
      <alignment horizontal="right" vertical="center"/>
    </xf>
    <xf numFmtId="0" fontId="8" fillId="0" borderId="41" xfId="0" applyFont="1" applyFill="1" applyBorder="1" applyAlignment="1">
      <alignment horizontal="centerContinuous" vertical="center"/>
    </xf>
    <xf numFmtId="0" fontId="8" fillId="0" borderId="2" xfId="0" applyFont="1" applyFill="1" applyBorder="1" applyAlignment="1">
      <alignment horizontal="centerContinuous" vertical="center"/>
    </xf>
    <xf numFmtId="0" fontId="8" fillId="0" borderId="42" xfId="0" applyFont="1" applyFill="1" applyBorder="1" applyAlignment="1">
      <alignment horizontal="centerContinuous" vertical="center"/>
    </xf>
    <xf numFmtId="0" fontId="8" fillId="0" borderId="32" xfId="0" applyFont="1" applyFill="1" applyBorder="1" applyAlignment="1">
      <alignment vertical="center" shrinkToFit="1"/>
    </xf>
    <xf numFmtId="0" fontId="8" fillId="0" borderId="3" xfId="0" applyFont="1" applyFill="1" applyBorder="1" applyAlignment="1">
      <alignment horizontal="center" vertical="center" wrapText="1" shrinkToFit="1"/>
    </xf>
    <xf numFmtId="180" fontId="17" fillId="0" borderId="0" xfId="0" applyNumberFormat="1" applyFont="1" applyFill="1" applyBorder="1" applyAlignment="1">
      <alignment horizontal="center" vertical="center"/>
    </xf>
    <xf numFmtId="178" fontId="17" fillId="0" borderId="26" xfId="0" applyNumberFormat="1" applyFont="1" applyFill="1" applyBorder="1" applyAlignment="1">
      <alignment horizontal="right" vertical="center" wrapText="1" indent="1"/>
    </xf>
    <xf numFmtId="0" fontId="8" fillId="0" borderId="25" xfId="0" applyFont="1" applyFill="1" applyBorder="1" applyAlignment="1">
      <alignment vertical="center"/>
    </xf>
    <xf numFmtId="181" fontId="8" fillId="0" borderId="27" xfId="0" applyNumberFormat="1" applyFont="1" applyFill="1" applyBorder="1" applyAlignment="1">
      <alignment horizontal="right" vertical="center" wrapText="1" indent="2" shrinkToFit="1"/>
    </xf>
    <xf numFmtId="0" fontId="8" fillId="0" borderId="23" xfId="0" applyFont="1" applyFill="1" applyBorder="1" applyAlignment="1" quotePrefix="1">
      <alignment horizontal="center" vertical="center" shrinkToFit="1"/>
    </xf>
    <xf numFmtId="0" fontId="8" fillId="0" borderId="27" xfId="0" applyFont="1" applyFill="1" applyBorder="1" applyAlignment="1">
      <alignment horizontal="right" vertical="center" indent="1"/>
    </xf>
    <xf numFmtId="183" fontId="8" fillId="0" borderId="0" xfId="0" applyNumberFormat="1" applyFont="1" applyFill="1" applyBorder="1" applyAlignment="1">
      <alignment horizontal="right" vertical="center" indent="1"/>
    </xf>
    <xf numFmtId="181" fontId="8" fillId="0" borderId="0" xfId="0" applyNumberFormat="1" applyFont="1" applyFill="1" applyBorder="1" applyAlignment="1">
      <alignment horizontal="right" vertical="center" indent="1" shrinkToFit="1"/>
    </xf>
    <xf numFmtId="0" fontId="31" fillId="0" borderId="27" xfId="0" applyFont="1" applyFill="1" applyBorder="1" applyAlignment="1">
      <alignment horizontal="right" vertical="center" indent="1"/>
    </xf>
    <xf numFmtId="183" fontId="31" fillId="0" borderId="0" xfId="0" applyNumberFormat="1" applyFont="1" applyFill="1" applyBorder="1" applyAlignment="1">
      <alignment horizontal="right" vertical="center" indent="1"/>
    </xf>
    <xf numFmtId="181" fontId="31" fillId="0" borderId="0" xfId="0" applyNumberFormat="1" applyFont="1" applyFill="1" applyBorder="1" applyAlignment="1">
      <alignment horizontal="right" vertical="center" indent="1" shrinkToFit="1"/>
    </xf>
    <xf numFmtId="183" fontId="8" fillId="0" borderId="0" xfId="0" applyNumberFormat="1" applyFont="1" applyFill="1" applyBorder="1" applyAlignment="1">
      <alignment horizontal="right" vertical="center" indent="1" shrinkToFit="1"/>
    </xf>
    <xf numFmtId="0" fontId="13" fillId="0" borderId="0" xfId="0" applyFont="1" applyFill="1" applyAlignment="1">
      <alignment horizontal="center" vertical="center"/>
    </xf>
    <xf numFmtId="181" fontId="31" fillId="0" borderId="27" xfId="0" applyNumberFormat="1" applyFont="1" applyFill="1" applyBorder="1" applyAlignment="1">
      <alignment horizontal="right" vertical="center" wrapText="1" indent="2" shrinkToFit="1"/>
    </xf>
    <xf numFmtId="0" fontId="31" fillId="0" borderId="0" xfId="0" applyFont="1" applyFill="1" applyAlignment="1">
      <alignment horizontal="center" vertical="center"/>
    </xf>
    <xf numFmtId="0" fontId="8" fillId="0" borderId="28" xfId="0" applyFont="1" applyFill="1" applyBorder="1" applyAlignment="1" quotePrefix="1">
      <alignment horizontal="center" vertical="center" shrinkToFit="1"/>
    </xf>
    <xf numFmtId="0" fontId="17" fillId="0" borderId="0" xfId="0" applyFont="1" applyFill="1" applyBorder="1" applyAlignment="1">
      <alignment horizontal="center" vertical="center"/>
    </xf>
    <xf numFmtId="181" fontId="17" fillId="0" borderId="27" xfId="0" applyNumberFormat="1" applyFont="1" applyFill="1" applyBorder="1" applyAlignment="1">
      <alignment horizontal="right" vertical="center" wrapText="1" indent="2"/>
    </xf>
    <xf numFmtId="181" fontId="17" fillId="0" borderId="0" xfId="0" applyNumberFormat="1" applyFont="1" applyFill="1" applyBorder="1" applyAlignment="1">
      <alignment horizontal="right" vertical="center" wrapText="1" indent="2"/>
    </xf>
    <xf numFmtId="181" fontId="17" fillId="0" borderId="0" xfId="0" applyNumberFormat="1" applyFont="1" applyFill="1" applyBorder="1" applyAlignment="1">
      <alignment horizontal="right" vertical="center" wrapText="1" indent="2" shrinkToFit="1"/>
    </xf>
    <xf numFmtId="0" fontId="17" fillId="0" borderId="0" xfId="0" applyFont="1" applyFill="1" applyAlignment="1">
      <alignment horizontal="center" vertical="center"/>
    </xf>
    <xf numFmtId="181" fontId="31" fillId="0" borderId="27" xfId="0" applyNumberFormat="1" applyFont="1" applyFill="1" applyBorder="1" applyAlignment="1">
      <alignment horizontal="right" vertical="center" wrapText="1" indent="2"/>
    </xf>
    <xf numFmtId="181" fontId="8" fillId="0" borderId="27" xfId="0" applyNumberFormat="1" applyFont="1" applyFill="1" applyBorder="1" applyAlignment="1">
      <alignment horizontal="right" vertical="center" wrapText="1" indent="2"/>
    </xf>
    <xf numFmtId="0" fontId="17" fillId="0" borderId="0" xfId="0" applyFont="1" applyFill="1" applyAlignment="1">
      <alignment vertical="center"/>
    </xf>
    <xf numFmtId="0" fontId="69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86" fillId="0" borderId="0" xfId="0" applyFont="1" applyFill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183" fontId="2" fillId="0" borderId="0" xfId="0" applyNumberFormat="1" applyFont="1" applyFill="1" applyAlignment="1">
      <alignment vertical="center"/>
    </xf>
    <xf numFmtId="0" fontId="2" fillId="0" borderId="0" xfId="0" applyFont="1" applyFill="1" applyAlignment="1" quotePrefix="1">
      <alignment horizontal="right" vertical="center"/>
    </xf>
    <xf numFmtId="0" fontId="18" fillId="0" borderId="0" xfId="0" applyFont="1" applyFill="1" applyAlignment="1">
      <alignment vertical="center" wrapText="1"/>
    </xf>
    <xf numFmtId="0" fontId="2" fillId="0" borderId="0" xfId="0" applyFont="1" applyFill="1" applyAlignment="1">
      <alignment/>
    </xf>
    <xf numFmtId="181" fontId="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 wrapText="1" shrinkToFit="1"/>
    </xf>
    <xf numFmtId="0" fontId="8" fillId="0" borderId="25" xfId="0" applyFont="1" applyFill="1" applyBorder="1" applyAlignment="1">
      <alignment horizontal="right" vertical="center"/>
    </xf>
    <xf numFmtId="0" fontId="30" fillId="0" borderId="0" xfId="0" applyFont="1" applyFill="1" applyAlignment="1">
      <alignment vertical="center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 quotePrefix="1">
      <alignment vertical="center" wrapText="1"/>
    </xf>
    <xf numFmtId="0" fontId="2" fillId="0" borderId="25" xfId="0" applyFont="1" applyFill="1" applyBorder="1" applyAlignment="1">
      <alignment vertical="center"/>
    </xf>
    <xf numFmtId="0" fontId="2" fillId="0" borderId="0" xfId="0" applyFont="1" applyFill="1" applyAlignment="1" quotePrefix="1">
      <alignment horizontal="left" vertical="center"/>
    </xf>
    <xf numFmtId="184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center" vertical="center" shrinkToFit="1"/>
    </xf>
    <xf numFmtId="181" fontId="8" fillId="0" borderId="0" xfId="0" applyNumberFormat="1" applyFont="1" applyFill="1" applyAlignment="1">
      <alignment horizontal="center" vertical="center" wrapText="1" shrinkToFit="1"/>
    </xf>
    <xf numFmtId="182" fontId="8" fillId="0" borderId="0" xfId="0" applyNumberFormat="1" applyFont="1" applyFill="1" applyAlignment="1">
      <alignment horizontal="center" vertical="center" wrapText="1" shrinkToFit="1"/>
    </xf>
    <xf numFmtId="181" fontId="31" fillId="0" borderId="0" xfId="0" applyNumberFormat="1" applyFont="1" applyFill="1" applyAlignment="1">
      <alignment horizontal="center" vertical="center" wrapText="1" shrinkToFit="1"/>
    </xf>
    <xf numFmtId="181" fontId="17" fillId="0" borderId="0" xfId="0" applyNumberFormat="1" applyFont="1" applyFill="1" applyAlignment="1">
      <alignment horizontal="center" vertical="center" wrapText="1" shrinkToFit="1"/>
    </xf>
    <xf numFmtId="182" fontId="8" fillId="0" borderId="0" xfId="0" applyNumberFormat="1" applyFont="1" applyFill="1" applyAlignment="1">
      <alignment vertical="center"/>
    </xf>
    <xf numFmtId="0" fontId="8" fillId="0" borderId="31" xfId="0" applyFont="1" applyFill="1" applyBorder="1" applyAlignment="1">
      <alignment vertical="center" shrinkToFit="1"/>
    </xf>
    <xf numFmtId="0" fontId="8" fillId="0" borderId="0" xfId="0" applyFont="1" applyFill="1" applyAlignment="1">
      <alignment horizontal="right" vertical="center" shrinkToFit="1"/>
    </xf>
    <xf numFmtId="182" fontId="8" fillId="0" borderId="27" xfId="0" applyNumberFormat="1" applyFont="1" applyFill="1" applyBorder="1" applyAlignment="1">
      <alignment horizontal="right" vertical="center" wrapText="1" indent="2" shrinkToFit="1"/>
    </xf>
    <xf numFmtId="182" fontId="8" fillId="0" borderId="0" xfId="0" applyNumberFormat="1" applyFont="1" applyFill="1" applyBorder="1" applyAlignment="1">
      <alignment horizontal="right" vertical="center" wrapText="1" indent="2" shrinkToFit="1"/>
    </xf>
    <xf numFmtId="182" fontId="8" fillId="0" borderId="26" xfId="0" applyNumberFormat="1" applyFont="1" applyFill="1" applyBorder="1" applyAlignment="1">
      <alignment horizontal="right" vertical="center" wrapText="1" indent="2" shrinkToFit="1"/>
    </xf>
    <xf numFmtId="0" fontId="13" fillId="0" borderId="0" xfId="0" applyFont="1" applyFill="1" applyBorder="1" applyAlignment="1">
      <alignment horizontal="center" vertical="center"/>
    </xf>
    <xf numFmtId="0" fontId="8" fillId="0" borderId="30" xfId="0" applyFont="1" applyFill="1" applyBorder="1" applyAlignment="1" quotePrefix="1">
      <alignment horizontal="center" vertical="center"/>
    </xf>
    <xf numFmtId="0" fontId="31" fillId="0" borderId="31" xfId="0" applyFont="1" applyFill="1" applyBorder="1" applyAlignment="1">
      <alignment horizontal="center" vertical="center"/>
    </xf>
    <xf numFmtId="0" fontId="8" fillId="0" borderId="0" xfId="0" applyFont="1" applyFill="1" applyBorder="1" applyAlignment="1" quotePrefix="1">
      <alignment horizontal="right" vertical="center"/>
    </xf>
    <xf numFmtId="0" fontId="8" fillId="0" borderId="32" xfId="0" applyFont="1" applyFill="1" applyBorder="1" applyAlignment="1">
      <alignment vertical="center"/>
    </xf>
    <xf numFmtId="0" fontId="8" fillId="0" borderId="27" xfId="0" applyFont="1" applyFill="1" applyBorder="1" applyAlignment="1">
      <alignment horizontal="left" vertical="center"/>
    </xf>
    <xf numFmtId="0" fontId="8" fillId="0" borderId="27" xfId="0" applyFont="1" applyFill="1" applyBorder="1" applyAlignment="1">
      <alignment horizontal="left" vertical="center" shrinkToFit="1"/>
    </xf>
    <xf numFmtId="0" fontId="8" fillId="0" borderId="29" xfId="0" applyFont="1" applyFill="1" applyBorder="1" applyAlignment="1">
      <alignment horizontal="left" vertical="center"/>
    </xf>
    <xf numFmtId="0" fontId="17" fillId="0" borderId="26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178" fontId="8" fillId="0" borderId="25" xfId="0" applyNumberFormat="1" applyFont="1" applyFill="1" applyBorder="1" applyAlignment="1">
      <alignment horizontal="right" vertical="center" wrapText="1" indent="1"/>
    </xf>
    <xf numFmtId="0" fontId="17" fillId="0" borderId="0" xfId="0" applyFont="1" applyFill="1" applyBorder="1" applyAlignment="1" quotePrefix="1">
      <alignment horizontal="center" vertical="center"/>
    </xf>
    <xf numFmtId="177" fontId="31" fillId="0" borderId="0" xfId="0" applyNumberFormat="1" applyFont="1" applyFill="1" applyBorder="1" applyAlignment="1">
      <alignment horizontal="center" vertical="center"/>
    </xf>
    <xf numFmtId="0" fontId="31" fillId="0" borderId="23" xfId="0" applyNumberFormat="1" applyFont="1" applyFill="1" applyBorder="1" applyAlignment="1">
      <alignment horizontal="center" vertical="center"/>
    </xf>
    <xf numFmtId="0" fontId="31" fillId="0" borderId="32" xfId="0" applyFont="1" applyFill="1" applyBorder="1" applyAlignment="1">
      <alignment horizontal="left" vertical="center"/>
    </xf>
    <xf numFmtId="0" fontId="8" fillId="0" borderId="18" xfId="0" applyNumberFormat="1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left" vertical="center" indent="1"/>
    </xf>
    <xf numFmtId="0" fontId="8" fillId="0" borderId="18" xfId="0" applyNumberFormat="1" applyFont="1" applyFill="1" applyBorder="1" applyAlignment="1">
      <alignment horizontal="left" vertical="center"/>
    </xf>
    <xf numFmtId="0" fontId="8" fillId="0" borderId="27" xfId="0" applyFont="1" applyFill="1" applyBorder="1" applyAlignment="1">
      <alignment horizontal="left" vertical="center" wrapText="1" indent="1"/>
    </xf>
    <xf numFmtId="177" fontId="17" fillId="0" borderId="0" xfId="0" applyNumberFormat="1" applyFont="1" applyFill="1" applyBorder="1" applyAlignment="1">
      <alignment horizontal="left" vertical="center" indent="1"/>
    </xf>
    <xf numFmtId="0" fontId="17" fillId="0" borderId="27" xfId="0" applyFont="1" applyFill="1" applyBorder="1" applyAlignment="1">
      <alignment horizontal="left" vertical="center" wrapText="1" indent="1"/>
    </xf>
    <xf numFmtId="177" fontId="17" fillId="0" borderId="0" xfId="0" applyNumberFormat="1" applyFont="1" applyFill="1" applyBorder="1" applyAlignment="1">
      <alignment horizontal="left" vertical="center" wrapText="1" indent="1" shrinkToFit="1"/>
    </xf>
    <xf numFmtId="177" fontId="17" fillId="0" borderId="30" xfId="0" applyNumberFormat="1" applyFont="1" applyFill="1" applyBorder="1" applyAlignment="1">
      <alignment horizontal="left" vertical="center" indent="1"/>
    </xf>
    <xf numFmtId="0" fontId="8" fillId="0" borderId="22" xfId="0" applyNumberFormat="1" applyFont="1" applyFill="1" applyBorder="1" applyAlignment="1">
      <alignment horizontal="left" vertical="center"/>
    </xf>
    <xf numFmtId="0" fontId="17" fillId="0" borderId="29" xfId="0" applyFont="1" applyFill="1" applyBorder="1" applyAlignment="1">
      <alignment horizontal="left" vertical="center" wrapText="1" inden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 quotePrefix="1">
      <alignment horizontal="center" vertical="center" shrinkToFit="1"/>
    </xf>
    <xf numFmtId="0" fontId="2" fillId="0" borderId="25" xfId="0" applyFont="1" applyFill="1" applyBorder="1" applyAlignment="1">
      <alignment vertical="center" shrinkToFit="1"/>
    </xf>
    <xf numFmtId="0" fontId="2" fillId="0" borderId="18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22" xfId="0" applyFont="1" applyFill="1" applyBorder="1" applyAlignment="1" quotePrefix="1">
      <alignment horizontal="center" vertical="center" shrinkToFit="1"/>
    </xf>
    <xf numFmtId="0" fontId="2" fillId="0" borderId="22" xfId="0" applyFont="1" applyFill="1" applyBorder="1" applyAlignment="1" quotePrefix="1">
      <alignment horizontal="center" vertical="center" wrapText="1" shrinkToFit="1"/>
    </xf>
    <xf numFmtId="0" fontId="2" fillId="0" borderId="28" xfId="0" applyFont="1" applyFill="1" applyBorder="1" applyAlignment="1">
      <alignment horizontal="center" vertical="center" wrapText="1" shrinkToFit="1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42" xfId="0" applyFont="1" applyFill="1" applyBorder="1" applyAlignment="1">
      <alignment horizontal="center" vertical="center" wrapText="1" shrinkToFit="1"/>
    </xf>
    <xf numFmtId="0" fontId="67" fillId="0" borderId="0" xfId="140" applyFont="1" applyFill="1" applyAlignment="1">
      <alignment/>
      <protection/>
    </xf>
    <xf numFmtId="0" fontId="90" fillId="0" borderId="0" xfId="140" applyFill="1" applyAlignment="1">
      <alignment/>
      <protection/>
    </xf>
    <xf numFmtId="0" fontId="8" fillId="0" borderId="0" xfId="140" applyFont="1" applyFill="1" applyAlignment="1">
      <alignment/>
      <protection/>
    </xf>
    <xf numFmtId="0" fontId="8" fillId="0" borderId="31" xfId="140" applyFont="1" applyFill="1" applyBorder="1" applyAlignment="1">
      <alignment horizontal="center" vertical="center"/>
      <protection/>
    </xf>
    <xf numFmtId="41" fontId="8" fillId="0" borderId="32" xfId="111" applyFont="1" applyFill="1" applyBorder="1" applyAlignment="1">
      <alignment horizontal="right" vertical="center" wrapText="1"/>
    </xf>
    <xf numFmtId="41" fontId="8" fillId="0" borderId="25" xfId="111" applyFont="1" applyFill="1" applyBorder="1" applyAlignment="1">
      <alignment horizontal="right" vertical="center" wrapText="1"/>
    </xf>
    <xf numFmtId="0" fontId="8" fillId="0" borderId="27" xfId="140" applyFont="1" applyFill="1" applyBorder="1" applyAlignment="1">
      <alignment horizontal="center" vertical="center"/>
      <protection/>
    </xf>
    <xf numFmtId="0" fontId="8" fillId="0" borderId="26" xfId="140" applyFont="1" applyFill="1" applyBorder="1" applyAlignment="1">
      <alignment horizontal="center" vertical="center"/>
      <protection/>
    </xf>
    <xf numFmtId="41" fontId="8" fillId="0" borderId="27" xfId="111" applyFont="1" applyFill="1" applyBorder="1" applyAlignment="1">
      <alignment horizontal="right" vertical="center" wrapText="1"/>
    </xf>
    <xf numFmtId="41" fontId="8" fillId="0" borderId="0" xfId="111" applyFont="1" applyFill="1" applyBorder="1" applyAlignment="1">
      <alignment horizontal="right" vertical="center" wrapText="1"/>
    </xf>
    <xf numFmtId="0" fontId="8" fillId="0" borderId="29" xfId="0" applyFont="1" applyFill="1" applyBorder="1" applyAlignment="1" quotePrefix="1">
      <alignment horizontal="center" vertical="center" shrinkToFit="1"/>
    </xf>
    <xf numFmtId="0" fontId="8" fillId="0" borderId="30" xfId="0" applyFont="1" applyFill="1" applyBorder="1" applyAlignment="1">
      <alignment horizontal="right" vertical="center" shrinkToFit="1"/>
    </xf>
    <xf numFmtId="0" fontId="8" fillId="0" borderId="0" xfId="153" applyFont="1" applyFill="1" applyAlignment="1">
      <alignment vertical="center"/>
      <protection/>
    </xf>
    <xf numFmtId="0" fontId="8" fillId="0" borderId="30" xfId="153" applyFont="1" applyFill="1" applyBorder="1" applyAlignment="1">
      <alignment vertical="center"/>
      <protection/>
    </xf>
    <xf numFmtId="0" fontId="8" fillId="0" borderId="0" xfId="153" applyFont="1" applyFill="1" applyAlignment="1">
      <alignment horizontal="right" vertical="center"/>
      <protection/>
    </xf>
    <xf numFmtId="0" fontId="8" fillId="0" borderId="0" xfId="153" applyFont="1" applyFill="1" applyBorder="1" applyAlignment="1">
      <alignment vertical="center"/>
      <protection/>
    </xf>
    <xf numFmtId="0" fontId="8" fillId="0" borderId="26" xfId="153" applyFont="1" applyFill="1" applyBorder="1" applyAlignment="1">
      <alignment horizontal="center" vertical="center"/>
      <protection/>
    </xf>
    <xf numFmtId="0" fontId="8" fillId="0" borderId="18" xfId="153" applyFont="1" applyFill="1" applyBorder="1" applyAlignment="1">
      <alignment horizontal="center" vertical="center"/>
      <protection/>
    </xf>
    <xf numFmtId="0" fontId="2" fillId="0" borderId="23" xfId="153" applyFont="1" applyFill="1" applyBorder="1" applyAlignment="1" quotePrefix="1">
      <alignment horizontal="center" vertical="center" shrinkToFit="1"/>
      <protection/>
    </xf>
    <xf numFmtId="0" fontId="8" fillId="0" borderId="18" xfId="153" applyFont="1" applyFill="1" applyBorder="1" applyAlignment="1">
      <alignment horizontal="center" vertical="center" wrapText="1"/>
      <protection/>
    </xf>
    <xf numFmtId="0" fontId="8" fillId="0" borderId="27" xfId="153" applyFont="1" applyFill="1" applyBorder="1" applyAlignment="1">
      <alignment horizontal="center" vertical="center"/>
      <protection/>
    </xf>
    <xf numFmtId="0" fontId="8" fillId="0" borderId="27" xfId="153" applyFont="1" applyFill="1" applyBorder="1" applyAlignment="1">
      <alignment horizontal="center" vertical="center" wrapText="1"/>
      <protection/>
    </xf>
    <xf numFmtId="0" fontId="8" fillId="0" borderId="18" xfId="153" applyFont="1" applyFill="1" applyBorder="1" applyAlignment="1" quotePrefix="1">
      <alignment horizontal="center" vertical="center" wrapText="1"/>
      <protection/>
    </xf>
    <xf numFmtId="0" fontId="8" fillId="0" borderId="0" xfId="153" applyFont="1" applyFill="1" applyBorder="1" applyAlignment="1">
      <alignment horizontal="center" vertical="center" wrapText="1"/>
      <protection/>
    </xf>
    <xf numFmtId="0" fontId="8" fillId="0" borderId="0" xfId="153" applyFont="1" applyFill="1" applyBorder="1" applyAlignment="1">
      <alignment horizontal="center" vertical="center"/>
      <protection/>
    </xf>
    <xf numFmtId="0" fontId="8" fillId="0" borderId="29" xfId="153" applyFont="1" applyFill="1" applyBorder="1" applyAlignment="1">
      <alignment horizontal="center" vertical="center"/>
      <protection/>
    </xf>
    <xf numFmtId="0" fontId="8" fillId="0" borderId="29" xfId="153" applyFont="1" applyFill="1" applyBorder="1" applyAlignment="1">
      <alignment horizontal="center" vertical="center" wrapText="1"/>
      <protection/>
    </xf>
    <xf numFmtId="0" fontId="8" fillId="0" borderId="22" xfId="153" applyFont="1" applyFill="1" applyBorder="1" applyAlignment="1">
      <alignment horizontal="center" vertical="center" wrapText="1"/>
      <protection/>
    </xf>
    <xf numFmtId="0" fontId="8" fillId="0" borderId="22" xfId="153" applyFont="1" applyFill="1" applyBorder="1" applyAlignment="1" quotePrefix="1">
      <alignment horizontal="center" vertical="center" wrapText="1"/>
      <protection/>
    </xf>
    <xf numFmtId="0" fontId="8" fillId="0" borderId="30" xfId="153" applyFont="1" applyFill="1" applyBorder="1" applyAlignment="1">
      <alignment horizontal="center" vertical="center" wrapText="1"/>
      <protection/>
    </xf>
    <xf numFmtId="0" fontId="8" fillId="0" borderId="30" xfId="153" applyFont="1" applyFill="1" applyBorder="1" applyAlignment="1">
      <alignment horizontal="center" vertical="center"/>
      <protection/>
    </xf>
    <xf numFmtId="0" fontId="8" fillId="0" borderId="0" xfId="153" applyFont="1" applyFill="1" applyBorder="1" applyAlignment="1">
      <alignment horizontal="center" vertical="center" shrinkToFit="1"/>
      <protection/>
    </xf>
    <xf numFmtId="183" fontId="8" fillId="0" borderId="0" xfId="153" applyNumberFormat="1" applyFont="1" applyFill="1" applyBorder="1" applyAlignment="1">
      <alignment horizontal="center" vertical="center" shrinkToFit="1"/>
      <protection/>
    </xf>
    <xf numFmtId="0" fontId="8" fillId="0" borderId="27" xfId="153" applyFont="1" applyFill="1" applyBorder="1" applyAlignment="1">
      <alignment horizontal="center" vertical="center" shrinkToFit="1"/>
      <protection/>
    </xf>
    <xf numFmtId="0" fontId="8" fillId="0" borderId="0" xfId="153" applyFont="1" applyFill="1" applyAlignment="1">
      <alignment horizontal="center" vertical="center"/>
      <protection/>
    </xf>
    <xf numFmtId="183" fontId="8" fillId="0" borderId="27" xfId="153" applyNumberFormat="1" applyFont="1" applyFill="1" applyBorder="1" applyAlignment="1">
      <alignment horizontal="center" vertical="center" shrinkToFit="1"/>
      <protection/>
    </xf>
    <xf numFmtId="0" fontId="2" fillId="0" borderId="0" xfId="153" applyFont="1" applyFill="1" applyAlignment="1">
      <alignment vertical="center"/>
      <protection/>
    </xf>
    <xf numFmtId="0" fontId="2" fillId="0" borderId="0" xfId="153" applyFont="1" applyFill="1" applyAlignment="1">
      <alignment horizontal="right" vertical="center"/>
      <protection/>
    </xf>
    <xf numFmtId="0" fontId="2" fillId="0" borderId="0" xfId="153" applyFont="1" applyFill="1" applyAlignment="1">
      <alignment horizontal="left" vertical="center"/>
      <protection/>
    </xf>
    <xf numFmtId="183" fontId="8" fillId="0" borderId="0" xfId="153" applyNumberFormat="1" applyFont="1" applyFill="1" applyAlignment="1">
      <alignment vertical="center"/>
      <protection/>
    </xf>
    <xf numFmtId="0" fontId="65" fillId="0" borderId="0" xfId="153" applyFont="1" applyFill="1" applyAlignment="1">
      <alignment vertical="center"/>
      <protection/>
    </xf>
    <xf numFmtId="0" fontId="8" fillId="0" borderId="30" xfId="0" applyFont="1" applyFill="1" applyBorder="1" applyAlignment="1">
      <alignment horizontal="left" vertical="center" shrinkToFit="1"/>
    </xf>
    <xf numFmtId="41" fontId="17" fillId="0" borderId="27" xfId="108" applyFont="1" applyFill="1" applyBorder="1" applyAlignment="1">
      <alignment horizontal="center" vertical="center" shrinkToFit="1"/>
    </xf>
    <xf numFmtId="41" fontId="8" fillId="0" borderId="0" xfId="108" applyFont="1" applyFill="1" applyBorder="1" applyAlignment="1">
      <alignment horizontal="center" vertical="center" shrinkToFit="1"/>
    </xf>
    <xf numFmtId="41" fontId="8" fillId="0" borderId="26" xfId="108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right" vertical="center"/>
    </xf>
    <xf numFmtId="0" fontId="67" fillId="0" borderId="0" xfId="141" applyFont="1" applyFill="1">
      <alignment vertical="center"/>
      <protection/>
    </xf>
    <xf numFmtId="0" fontId="18" fillId="0" borderId="0" xfId="141" applyFont="1" applyFill="1" applyAlignment="1">
      <alignment vertical="center"/>
      <protection/>
    </xf>
    <xf numFmtId="0" fontId="2" fillId="0" borderId="0" xfId="141" applyFont="1" applyFill="1">
      <alignment vertical="center"/>
      <protection/>
    </xf>
    <xf numFmtId="0" fontId="2" fillId="0" borderId="30" xfId="141" applyFont="1" applyFill="1" applyBorder="1" applyAlignment="1">
      <alignment vertical="center"/>
      <protection/>
    </xf>
    <xf numFmtId="0" fontId="18" fillId="0" borderId="0" xfId="141" applyFont="1" applyFill="1" applyAlignment="1">
      <alignment horizontal="right" vertical="center"/>
      <protection/>
    </xf>
    <xf numFmtId="0" fontId="8" fillId="0" borderId="32" xfId="141" applyFont="1" applyFill="1" applyBorder="1" applyAlignment="1">
      <alignment horizontal="center" vertical="center"/>
      <protection/>
    </xf>
    <xf numFmtId="0" fontId="0" fillId="0" borderId="0" xfId="141" applyFont="1" applyFill="1">
      <alignment vertical="center"/>
      <protection/>
    </xf>
    <xf numFmtId="0" fontId="8" fillId="0" borderId="23" xfId="141" applyFont="1" applyFill="1" applyBorder="1" applyAlignment="1">
      <alignment horizontal="center" vertical="center"/>
      <protection/>
    </xf>
    <xf numFmtId="0" fontId="8" fillId="0" borderId="27" xfId="141" applyFont="1" applyFill="1" applyBorder="1" applyAlignment="1">
      <alignment horizontal="center" vertical="center"/>
      <protection/>
    </xf>
    <xf numFmtId="0" fontId="8" fillId="0" borderId="18" xfId="141" applyFont="1" applyFill="1" applyBorder="1" applyAlignment="1">
      <alignment horizontal="center" vertical="center"/>
      <protection/>
    </xf>
    <xf numFmtId="0" fontId="2" fillId="0" borderId="0" xfId="154" applyFont="1" applyFill="1" applyAlignment="1">
      <alignment vertical="center"/>
      <protection/>
    </xf>
    <xf numFmtId="0" fontId="57" fillId="0" borderId="0" xfId="141" applyFont="1" applyFill="1">
      <alignment vertical="center"/>
      <protection/>
    </xf>
    <xf numFmtId="0" fontId="32" fillId="0" borderId="0" xfId="141" applyFont="1" applyFill="1" applyAlignment="1">
      <alignment vertical="center"/>
      <protection/>
    </xf>
    <xf numFmtId="0" fontId="52" fillId="0" borderId="0" xfId="141" applyFont="1" applyFill="1">
      <alignment vertical="center"/>
      <protection/>
    </xf>
    <xf numFmtId="211" fontId="8" fillId="0" borderId="18" xfId="108" applyNumberFormat="1" applyFont="1" applyFill="1" applyBorder="1" applyAlignment="1">
      <alignment horizontal="center" vertical="center"/>
    </xf>
    <xf numFmtId="211" fontId="8" fillId="0" borderId="27" xfId="108" applyNumberFormat="1" applyFont="1" applyFill="1" applyBorder="1" applyAlignment="1">
      <alignment horizontal="center" vertical="center"/>
    </xf>
    <xf numFmtId="211" fontId="52" fillId="0" borderId="0" xfId="108" applyNumberFormat="1" applyFont="1" applyFill="1" applyAlignment="1">
      <alignment vertical="center"/>
    </xf>
    <xf numFmtId="211" fontId="0" fillId="0" borderId="0" xfId="108" applyNumberFormat="1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41" fontId="2" fillId="0" borderId="0" xfId="108" applyFont="1" applyFill="1" applyAlignment="1">
      <alignment vertical="center"/>
    </xf>
    <xf numFmtId="177" fontId="8" fillId="0" borderId="27" xfId="0" applyNumberFormat="1" applyFont="1" applyFill="1" applyBorder="1" applyAlignment="1">
      <alignment horizontal="center" vertical="center"/>
    </xf>
    <xf numFmtId="181" fontId="17" fillId="0" borderId="26" xfId="0" applyNumberFormat="1" applyFont="1" applyFill="1" applyBorder="1" applyAlignment="1">
      <alignment horizontal="center" vertical="center" shrinkToFit="1"/>
    </xf>
    <xf numFmtId="181" fontId="8" fillId="0" borderId="26" xfId="0" applyNumberFormat="1" applyFont="1" applyFill="1" applyBorder="1" applyAlignment="1">
      <alignment horizontal="center" vertical="center" shrinkToFit="1"/>
    </xf>
    <xf numFmtId="0" fontId="32" fillId="0" borderId="0" xfId="0" applyFont="1" applyFill="1" applyAlignment="1">
      <alignment horizontal="right"/>
    </xf>
    <xf numFmtId="0" fontId="18" fillId="0" borderId="43" xfId="0" applyFont="1" applyFill="1" applyBorder="1" applyAlignment="1">
      <alignment horizontal="center" wrapText="1"/>
    </xf>
    <xf numFmtId="0" fontId="18" fillId="0" borderId="44" xfId="0" applyFont="1" applyFill="1" applyBorder="1" applyAlignment="1">
      <alignment horizontal="center" wrapText="1"/>
    </xf>
    <xf numFmtId="0" fontId="18" fillId="0" borderId="45" xfId="0" applyFont="1" applyFill="1" applyBorder="1" applyAlignment="1">
      <alignment horizontal="center" wrapText="1"/>
    </xf>
    <xf numFmtId="0" fontId="18" fillId="0" borderId="46" xfId="0" applyFont="1" applyFill="1" applyBorder="1" applyAlignment="1">
      <alignment horizontal="center" vertical="center" wrapText="1"/>
    </xf>
    <xf numFmtId="0" fontId="18" fillId="0" borderId="47" xfId="0" applyFont="1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18" fillId="0" borderId="48" xfId="0" applyFont="1" applyFill="1" applyBorder="1" applyAlignment="1">
      <alignment horizontal="center" vertical="center" wrapText="1"/>
    </xf>
    <xf numFmtId="0" fontId="18" fillId="0" borderId="49" xfId="0" applyFont="1" applyFill="1" applyBorder="1" applyAlignment="1">
      <alignment horizontal="center" vertical="center" wrapText="1"/>
    </xf>
    <xf numFmtId="196" fontId="8" fillId="0" borderId="0" xfId="0" applyNumberFormat="1" applyFont="1" applyFill="1" applyBorder="1" applyAlignment="1">
      <alignment horizontal="center" vertical="center" wrapText="1"/>
    </xf>
    <xf numFmtId="196" fontId="17" fillId="0" borderId="0" xfId="0" applyNumberFormat="1" applyFont="1" applyFill="1" applyBorder="1" applyAlignment="1">
      <alignment horizontal="center" vertical="center" shrinkToFit="1"/>
    </xf>
    <xf numFmtId="0" fontId="17" fillId="0" borderId="27" xfId="0" applyNumberFormat="1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vertical="center"/>
    </xf>
    <xf numFmtId="0" fontId="2" fillId="0" borderId="27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/>
    </xf>
    <xf numFmtId="0" fontId="2" fillId="0" borderId="32" xfId="0" applyFont="1" applyFill="1" applyBorder="1" applyAlignment="1">
      <alignment horizontal="centerContinuous" vertical="center" shrinkToFit="1"/>
    </xf>
    <xf numFmtId="0" fontId="8" fillId="0" borderId="25" xfId="0" applyFont="1" applyFill="1" applyBorder="1" applyAlignment="1">
      <alignment horizontal="centerContinuous" vertical="center" shrinkToFit="1"/>
    </xf>
    <xf numFmtId="0" fontId="8" fillId="0" borderId="42" xfId="0" applyFont="1" applyFill="1" applyBorder="1" applyAlignment="1">
      <alignment horizontal="centerContinuous" vertical="center" shrinkToFit="1"/>
    </xf>
    <xf numFmtId="0" fontId="2" fillId="0" borderId="23" xfId="0" applyFont="1" applyFill="1" applyBorder="1" applyAlignment="1">
      <alignment horizontal="center" vertical="top" shrinkToFit="1"/>
    </xf>
    <xf numFmtId="0" fontId="2" fillId="0" borderId="18" xfId="0" applyFont="1" applyFill="1" applyBorder="1" applyAlignment="1">
      <alignment horizontal="center" vertical="top" shrinkToFit="1"/>
    </xf>
    <xf numFmtId="0" fontId="15" fillId="0" borderId="18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 quotePrefix="1">
      <alignment horizontal="center" vertical="center" shrinkToFit="1"/>
    </xf>
    <xf numFmtId="0" fontId="8" fillId="0" borderId="22" xfId="0" applyFont="1" applyFill="1" applyBorder="1" applyAlignment="1">
      <alignment horizontal="center" vertical="top" shrinkToFit="1"/>
    </xf>
    <xf numFmtId="0" fontId="72" fillId="0" borderId="22" xfId="0" applyFont="1" applyFill="1" applyBorder="1" applyAlignment="1">
      <alignment horizontal="center" vertical="top" wrapText="1"/>
    </xf>
    <xf numFmtId="0" fontId="72" fillId="0" borderId="0" xfId="0" applyFont="1" applyFill="1" applyAlignment="1">
      <alignment horizontal="right"/>
    </xf>
    <xf numFmtId="0" fontId="15" fillId="0" borderId="23" xfId="0" applyFont="1" applyFill="1" applyBorder="1" applyAlignment="1">
      <alignment horizontal="centerContinuous" vertical="center" shrinkToFit="1"/>
    </xf>
    <xf numFmtId="0" fontId="2" fillId="0" borderId="32" xfId="0" applyFont="1" applyFill="1" applyBorder="1" applyAlignment="1">
      <alignment horizontal="centerContinuous" vertical="center" wrapText="1" shrinkToFit="1"/>
    </xf>
    <xf numFmtId="0" fontId="2" fillId="0" borderId="23" xfId="0" applyFont="1" applyFill="1" applyBorder="1" applyAlignment="1">
      <alignment horizontal="center" shrinkToFit="1"/>
    </xf>
    <xf numFmtId="0" fontId="2" fillId="0" borderId="18" xfId="0" applyFont="1" applyFill="1" applyBorder="1" applyAlignment="1">
      <alignment horizontal="center" shrinkToFit="1"/>
    </xf>
    <xf numFmtId="0" fontId="15" fillId="0" borderId="23" xfId="0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center" shrinkToFit="1"/>
    </xf>
    <xf numFmtId="0" fontId="15" fillId="0" borderId="18" xfId="0" applyFont="1" applyFill="1" applyBorder="1" applyAlignment="1">
      <alignment horizontal="center" shrinkToFit="1"/>
    </xf>
    <xf numFmtId="0" fontId="15" fillId="0" borderId="18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72" fillId="0" borderId="22" xfId="0" applyFont="1" applyFill="1" applyBorder="1" applyAlignment="1">
      <alignment horizontal="center" vertical="center"/>
    </xf>
    <xf numFmtId="0" fontId="72" fillId="0" borderId="22" xfId="0" applyFont="1" applyFill="1" applyBorder="1" applyAlignment="1">
      <alignment horizontal="justify" vertical="center"/>
    </xf>
    <xf numFmtId="0" fontId="52" fillId="0" borderId="22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top" wrapText="1"/>
    </xf>
    <xf numFmtId="0" fontId="18" fillId="0" borderId="0" xfId="0" applyFont="1" applyFill="1" applyAlignment="1">
      <alignment vertical="center"/>
    </xf>
    <xf numFmtId="176" fontId="8" fillId="0" borderId="0" xfId="0" applyNumberFormat="1" applyFont="1" applyFill="1" applyAlignment="1">
      <alignment horizontal="center" vertical="center" shrinkToFit="1"/>
    </xf>
    <xf numFmtId="181" fontId="17" fillId="0" borderId="0" xfId="0" applyNumberFormat="1" applyFont="1" applyFill="1" applyAlignment="1">
      <alignment horizontal="center" vertical="center" shrinkToFit="1"/>
    </xf>
    <xf numFmtId="182" fontId="31" fillId="0" borderId="0" xfId="0" applyNumberFormat="1" applyFont="1" applyFill="1" applyBorder="1" applyAlignment="1">
      <alignment horizontal="center" vertical="center" shrinkToFit="1"/>
    </xf>
    <xf numFmtId="0" fontId="17" fillId="0" borderId="0" xfId="0" applyFont="1" applyFill="1" applyAlignment="1">
      <alignment horizontal="center" vertical="center" shrinkToFit="1"/>
    </xf>
    <xf numFmtId="187" fontId="17" fillId="0" borderId="0" xfId="0" applyNumberFormat="1" applyFont="1" applyFill="1" applyAlignment="1">
      <alignment horizontal="center" vertical="center" shrinkToFit="1"/>
    </xf>
    <xf numFmtId="178" fontId="17" fillId="0" borderId="0" xfId="0" applyNumberFormat="1" applyFont="1" applyFill="1" applyAlignment="1">
      <alignment horizontal="center" vertical="center" shrinkToFit="1"/>
    </xf>
    <xf numFmtId="182" fontId="8" fillId="0" borderId="0" xfId="0" applyNumberFormat="1" applyFont="1" applyFill="1" applyBorder="1" applyAlignment="1">
      <alignment horizontal="center" vertical="center" shrinkToFit="1"/>
    </xf>
    <xf numFmtId="187" fontId="8" fillId="0" borderId="0" xfId="0" applyNumberFormat="1" applyFont="1" applyFill="1" applyBorder="1" applyAlignment="1">
      <alignment horizontal="center" vertical="center" shrinkToFit="1"/>
    </xf>
    <xf numFmtId="0" fontId="30" fillId="0" borderId="28" xfId="0" applyFont="1" applyFill="1" applyBorder="1" applyAlignment="1">
      <alignment horizontal="center" vertical="center" shrinkToFit="1"/>
    </xf>
    <xf numFmtId="0" fontId="30" fillId="0" borderId="29" xfId="0" applyFont="1" applyFill="1" applyBorder="1" applyAlignment="1">
      <alignment horizontal="center" vertical="center" shrinkToFit="1"/>
    </xf>
    <xf numFmtId="0" fontId="8" fillId="0" borderId="30" xfId="0" applyFont="1" applyFill="1" applyBorder="1" applyAlignment="1" quotePrefix="1">
      <alignment horizontal="left" vertical="center"/>
    </xf>
    <xf numFmtId="181" fontId="30" fillId="0" borderId="30" xfId="0" applyNumberFormat="1" applyFont="1" applyFill="1" applyBorder="1" applyAlignment="1">
      <alignment horizontal="center" vertical="center" shrinkToFit="1"/>
    </xf>
    <xf numFmtId="0" fontId="18" fillId="0" borderId="23" xfId="0" applyFont="1" applyFill="1" applyBorder="1" applyAlignment="1">
      <alignment horizontal="center" vertical="center" shrinkToFit="1"/>
    </xf>
    <xf numFmtId="0" fontId="18" fillId="0" borderId="18" xfId="0" applyFont="1" applyFill="1" applyBorder="1" applyAlignment="1">
      <alignment horizontal="center" vertical="center" shrinkToFit="1"/>
    </xf>
    <xf numFmtId="0" fontId="17" fillId="0" borderId="18" xfId="0" applyFont="1" applyFill="1" applyBorder="1" applyAlignment="1">
      <alignment horizontal="center" vertical="center" shrinkToFit="1"/>
    </xf>
    <xf numFmtId="0" fontId="17" fillId="0" borderId="18" xfId="0" applyFont="1" applyFill="1" applyBorder="1" applyAlignment="1" quotePrefix="1">
      <alignment horizontal="center" vertical="center" shrinkToFit="1"/>
    </xf>
    <xf numFmtId="0" fontId="17" fillId="0" borderId="0" xfId="0" applyFont="1" applyFill="1" applyBorder="1" applyAlignment="1">
      <alignment horizontal="right" vertical="center"/>
    </xf>
    <xf numFmtId="0" fontId="17" fillId="0" borderId="0" xfId="0" applyFont="1" applyFill="1" applyAlignment="1">
      <alignment vertical="center" shrinkToFit="1"/>
    </xf>
    <xf numFmtId="0" fontId="17" fillId="0" borderId="22" xfId="0" applyFont="1" applyFill="1" applyBorder="1" applyAlignment="1">
      <alignment horizontal="center" vertical="center" shrinkToFit="1"/>
    </xf>
    <xf numFmtId="0" fontId="17" fillId="0" borderId="22" xfId="0" applyFont="1" applyFill="1" applyBorder="1" applyAlignment="1" quotePrefix="1">
      <alignment horizontal="center" vertical="center" shrinkToFit="1"/>
    </xf>
    <xf numFmtId="183" fontId="8" fillId="0" borderId="0" xfId="0" applyNumberFormat="1" applyFont="1" applyFill="1" applyAlignment="1">
      <alignment horizontal="right" vertical="center" wrapText="1" indent="1" shrinkToFit="1"/>
    </xf>
    <xf numFmtId="183" fontId="8" fillId="0" borderId="0" xfId="0" applyNumberFormat="1" applyFont="1" applyFill="1" applyAlignment="1">
      <alignment horizontal="center" vertical="center" shrinkToFit="1"/>
    </xf>
    <xf numFmtId="212" fontId="8" fillId="0" borderId="0" xfId="0" applyNumberFormat="1" applyFont="1" applyFill="1" applyBorder="1" applyAlignment="1">
      <alignment horizontal="right" vertical="center" wrapText="1" indent="1" shrinkToFit="1"/>
    </xf>
    <xf numFmtId="0" fontId="31" fillId="0" borderId="0" xfId="0" applyFont="1" applyFill="1" applyAlignment="1">
      <alignment horizontal="center" vertical="center" shrinkToFit="1"/>
    </xf>
    <xf numFmtId="183" fontId="8" fillId="0" borderId="0" xfId="0" applyNumberFormat="1" applyFont="1" applyFill="1" applyAlignment="1">
      <alignment vertical="center" shrinkToFit="1"/>
    </xf>
    <xf numFmtId="0" fontId="8" fillId="0" borderId="29" xfId="141" applyFont="1" applyFill="1" applyBorder="1" applyAlignment="1">
      <alignment horizontal="center" vertical="center"/>
      <protection/>
    </xf>
    <xf numFmtId="0" fontId="8" fillId="0" borderId="27" xfId="141" applyFont="1" applyFill="1" applyBorder="1" applyAlignment="1">
      <alignment horizontal="center" vertical="center" wrapText="1"/>
      <protection/>
    </xf>
    <xf numFmtId="0" fontId="8" fillId="0" borderId="0" xfId="141" applyFont="1" applyFill="1" applyBorder="1" applyAlignment="1">
      <alignment horizontal="center" vertical="center" wrapText="1"/>
      <protection/>
    </xf>
    <xf numFmtId="0" fontId="8" fillId="0" borderId="26" xfId="141" applyFont="1" applyFill="1" applyBorder="1" applyAlignment="1">
      <alignment horizontal="center" vertical="center" wrapText="1"/>
      <protection/>
    </xf>
    <xf numFmtId="0" fontId="8" fillId="0" borderId="23" xfId="141" applyFont="1" applyFill="1" applyBorder="1" applyAlignment="1">
      <alignment horizontal="center" vertical="center" wrapText="1"/>
      <protection/>
    </xf>
    <xf numFmtId="0" fontId="8" fillId="0" borderId="22" xfId="141" applyFont="1" applyFill="1" applyBorder="1" applyAlignment="1">
      <alignment horizontal="center" vertical="center"/>
      <protection/>
    </xf>
    <xf numFmtId="0" fontId="8" fillId="0" borderId="28" xfId="153" applyFont="1" applyFill="1" applyBorder="1" applyAlignment="1">
      <alignment horizontal="center" vertical="center" shrinkToFit="1"/>
      <protection/>
    </xf>
    <xf numFmtId="0" fontId="31" fillId="0" borderId="0" xfId="153" applyFont="1" applyFill="1" applyAlignment="1">
      <alignment horizontal="center" vertical="center"/>
      <protection/>
    </xf>
    <xf numFmtId="0" fontId="31" fillId="0" borderId="0" xfId="153" applyFont="1" applyFill="1" applyBorder="1" applyAlignment="1">
      <alignment horizontal="center" vertical="center" shrinkToFit="1"/>
      <protection/>
    </xf>
    <xf numFmtId="183" fontId="31" fillId="0" borderId="27" xfId="153" applyNumberFormat="1" applyFont="1" applyFill="1" applyBorder="1" applyAlignment="1">
      <alignment horizontal="center" vertical="center" shrinkToFit="1"/>
      <protection/>
    </xf>
    <xf numFmtId="183" fontId="31" fillId="0" borderId="0" xfId="153" applyNumberFormat="1" applyFont="1" applyFill="1" applyBorder="1" applyAlignment="1">
      <alignment horizontal="center" vertical="center" shrinkToFit="1"/>
      <protection/>
    </xf>
    <xf numFmtId="0" fontId="31" fillId="0" borderId="27" xfId="153" applyFont="1" applyFill="1" applyBorder="1" applyAlignment="1">
      <alignment horizontal="center" vertical="center" shrinkToFit="1"/>
      <protection/>
    </xf>
    <xf numFmtId="183" fontId="8" fillId="0" borderId="29" xfId="153" applyNumberFormat="1" applyFont="1" applyFill="1" applyBorder="1" applyAlignment="1">
      <alignment horizontal="center" vertical="center" shrinkToFit="1"/>
      <protection/>
    </xf>
    <xf numFmtId="183" fontId="8" fillId="0" borderId="30" xfId="153" applyNumberFormat="1" applyFont="1" applyFill="1" applyBorder="1" applyAlignment="1">
      <alignment horizontal="center" vertical="center" shrinkToFit="1"/>
      <protection/>
    </xf>
    <xf numFmtId="183" fontId="31" fillId="0" borderId="0" xfId="153" applyNumberFormat="1" applyFont="1" applyFill="1" applyAlignment="1">
      <alignment horizontal="center" vertical="center"/>
      <protection/>
    </xf>
    <xf numFmtId="183" fontId="8" fillId="0" borderId="0" xfId="153" applyNumberFormat="1" applyFont="1" applyFill="1" applyAlignment="1">
      <alignment horizontal="center" vertical="center"/>
      <protection/>
    </xf>
    <xf numFmtId="183" fontId="31" fillId="0" borderId="0" xfId="152" applyNumberFormat="1" applyFont="1" applyFill="1" applyAlignment="1">
      <alignment horizontal="right" vertical="center" wrapText="1" indent="1" shrinkToFit="1"/>
      <protection/>
    </xf>
    <xf numFmtId="178" fontId="31" fillId="0" borderId="0" xfId="152" applyNumberFormat="1" applyFont="1" applyFill="1" applyBorder="1" applyAlignment="1">
      <alignment horizontal="right" vertical="center" wrapText="1" indent="1"/>
      <protection/>
    </xf>
    <xf numFmtId="183" fontId="8" fillId="0" borderId="0" xfId="152" applyNumberFormat="1" applyFont="1" applyFill="1" applyBorder="1" applyAlignment="1">
      <alignment horizontal="right" vertical="center" wrapText="1" indent="1" shrinkToFit="1"/>
      <protection/>
    </xf>
    <xf numFmtId="178" fontId="8" fillId="0" borderId="0" xfId="152" applyNumberFormat="1" applyFont="1" applyFill="1" applyAlignment="1">
      <alignment horizontal="right" vertical="center" wrapText="1" indent="1" shrinkToFit="1"/>
      <protection/>
    </xf>
    <xf numFmtId="196" fontId="8" fillId="0" borderId="0" xfId="152" applyNumberFormat="1" applyFont="1" applyFill="1" applyBorder="1" applyAlignment="1">
      <alignment horizontal="right" vertical="center" wrapText="1" indent="1" shrinkToFit="1"/>
      <protection/>
    </xf>
    <xf numFmtId="178" fontId="8" fillId="0" borderId="0" xfId="152" applyNumberFormat="1" applyFont="1" applyFill="1" applyBorder="1" applyAlignment="1">
      <alignment horizontal="right" vertical="center" wrapText="1" indent="1" shrinkToFit="1"/>
      <protection/>
    </xf>
    <xf numFmtId="183" fontId="8" fillId="0" borderId="29" xfId="152" applyNumberFormat="1" applyFont="1" applyFill="1" applyBorder="1" applyAlignment="1">
      <alignment horizontal="right" vertical="center" wrapText="1" indent="1" shrinkToFit="1"/>
      <protection/>
    </xf>
    <xf numFmtId="178" fontId="8" fillId="0" borderId="30" xfId="152" applyNumberFormat="1" applyFont="1" applyFill="1" applyBorder="1" applyAlignment="1">
      <alignment horizontal="right" vertical="center" wrapText="1" indent="1" shrinkToFit="1"/>
      <protection/>
    </xf>
    <xf numFmtId="183" fontId="8" fillId="0" borderId="30" xfId="152" applyNumberFormat="1" applyFont="1" applyFill="1" applyBorder="1" applyAlignment="1">
      <alignment horizontal="right" vertical="center" wrapText="1" indent="1" shrinkToFit="1"/>
      <protection/>
    </xf>
    <xf numFmtId="196" fontId="8" fillId="0" borderId="30" xfId="152" applyNumberFormat="1" applyFont="1" applyFill="1" applyBorder="1" applyAlignment="1">
      <alignment horizontal="right" vertical="center" wrapText="1" indent="1" shrinkToFit="1"/>
      <protection/>
    </xf>
    <xf numFmtId="183" fontId="8" fillId="0" borderId="0" xfId="152" applyNumberFormat="1" applyFont="1" applyFill="1" applyAlignment="1">
      <alignment horizontal="right" vertical="center" wrapText="1" indent="1" shrinkToFit="1"/>
      <protection/>
    </xf>
    <xf numFmtId="0" fontId="31" fillId="0" borderId="28" xfId="0" applyFont="1" applyFill="1" applyBorder="1" applyAlignment="1">
      <alignment horizontal="center" vertical="center" shrinkToFit="1"/>
    </xf>
    <xf numFmtId="41" fontId="31" fillId="0" borderId="29" xfId="108" applyFont="1" applyFill="1" applyBorder="1" applyAlignment="1">
      <alignment horizontal="center" vertical="center" shrinkToFit="1"/>
    </xf>
    <xf numFmtId="41" fontId="31" fillId="0" borderId="30" xfId="110" applyFont="1" applyFill="1" applyBorder="1" applyAlignment="1">
      <alignment horizontal="center" vertical="center" shrinkToFit="1"/>
    </xf>
    <xf numFmtId="41" fontId="31" fillId="0" borderId="30" xfId="110" applyFont="1" applyFill="1" applyBorder="1" applyAlignment="1">
      <alignment horizontal="right" vertical="center" wrapText="1" indent="1" shrinkToFit="1"/>
    </xf>
    <xf numFmtId="41" fontId="31" fillId="0" borderId="28" xfId="110" applyFont="1" applyFill="1" applyBorder="1" applyAlignment="1">
      <alignment horizontal="center" vertical="center" shrinkToFit="1"/>
    </xf>
    <xf numFmtId="0" fontId="31" fillId="0" borderId="30" xfId="0" applyFont="1" applyFill="1" applyBorder="1" applyAlignment="1">
      <alignment horizontal="center" vertical="center" shrinkToFit="1"/>
    </xf>
    <xf numFmtId="181" fontId="31" fillId="0" borderId="0" xfId="0" applyNumberFormat="1" applyFont="1" applyFill="1" applyBorder="1" applyAlignment="1">
      <alignment horizontal="right" vertical="center" wrapText="1" indent="1" shrinkToFit="1"/>
    </xf>
    <xf numFmtId="181" fontId="31" fillId="0" borderId="26" xfId="0" applyNumberFormat="1" applyFont="1" applyFill="1" applyBorder="1" applyAlignment="1">
      <alignment horizontal="right" vertical="center" wrapText="1" indent="1" shrinkToFit="1"/>
    </xf>
    <xf numFmtId="177" fontId="8" fillId="0" borderId="30" xfId="0" applyNumberFormat="1" applyFont="1" applyFill="1" applyBorder="1" applyAlignment="1">
      <alignment horizontal="right" vertical="center" wrapText="1" indent="1"/>
    </xf>
    <xf numFmtId="178" fontId="8" fillId="0" borderId="30" xfId="0" applyNumberFormat="1" applyFont="1" applyFill="1" applyBorder="1" applyAlignment="1">
      <alignment horizontal="right" vertical="center" wrapText="1" indent="1" shrinkToFit="1"/>
    </xf>
    <xf numFmtId="177" fontId="31" fillId="0" borderId="0" xfId="0" applyNumberFormat="1" applyFont="1" applyFill="1" applyBorder="1" applyAlignment="1">
      <alignment horizontal="center" vertical="center" wrapText="1"/>
    </xf>
    <xf numFmtId="181" fontId="31" fillId="0" borderId="0" xfId="0" applyNumberFormat="1" applyFont="1" applyFill="1" applyBorder="1" applyAlignment="1">
      <alignment horizontal="center" vertical="center" wrapText="1" shrinkToFit="1"/>
    </xf>
    <xf numFmtId="177" fontId="31" fillId="0" borderId="0" xfId="110" applyNumberFormat="1" applyFont="1" applyFill="1" applyBorder="1" applyAlignment="1">
      <alignment horizontal="center" vertical="center" wrapText="1"/>
    </xf>
    <xf numFmtId="178" fontId="31" fillId="0" borderId="0" xfId="110" applyNumberFormat="1" applyFont="1" applyFill="1" applyBorder="1" applyAlignment="1">
      <alignment horizontal="center" vertical="center" wrapText="1"/>
    </xf>
    <xf numFmtId="181" fontId="31" fillId="0" borderId="26" xfId="0" applyNumberFormat="1" applyFont="1" applyFill="1" applyBorder="1" applyAlignment="1">
      <alignment horizontal="center" vertical="center" wrapText="1" shrinkToFit="1"/>
    </xf>
    <xf numFmtId="177" fontId="8" fillId="0" borderId="27" xfId="0" applyNumberFormat="1" applyFont="1" applyFill="1" applyBorder="1" applyAlignment="1">
      <alignment horizontal="center" vertical="center" wrapText="1"/>
    </xf>
    <xf numFmtId="181" fontId="8" fillId="0" borderId="0" xfId="0" applyNumberFormat="1" applyFont="1" applyFill="1" applyBorder="1" applyAlignment="1">
      <alignment horizontal="center" vertical="center" wrapText="1" shrinkToFit="1"/>
    </xf>
    <xf numFmtId="177" fontId="8" fillId="0" borderId="0" xfId="110" applyNumberFormat="1" applyFont="1" applyFill="1" applyBorder="1" applyAlignment="1">
      <alignment horizontal="center" vertical="center" wrapText="1"/>
    </xf>
    <xf numFmtId="178" fontId="8" fillId="0" borderId="0" xfId="0" applyNumberFormat="1" applyFont="1" applyFill="1" applyBorder="1" applyAlignment="1">
      <alignment horizontal="center" vertical="center" wrapText="1" shrinkToFit="1"/>
    </xf>
    <xf numFmtId="183" fontId="8" fillId="0" borderId="26" xfId="0" applyNumberFormat="1" applyFont="1" applyFill="1" applyBorder="1" applyAlignment="1">
      <alignment horizontal="center" vertical="center" wrapText="1" shrinkToFit="1"/>
    </xf>
    <xf numFmtId="177" fontId="8" fillId="0" borderId="29" xfId="0" applyNumberFormat="1" applyFont="1" applyFill="1" applyBorder="1" applyAlignment="1">
      <alignment horizontal="center" vertical="center" wrapText="1"/>
    </xf>
    <xf numFmtId="177" fontId="8" fillId="0" borderId="30" xfId="0" applyNumberFormat="1" applyFont="1" applyFill="1" applyBorder="1" applyAlignment="1">
      <alignment horizontal="center" vertical="center" wrapText="1"/>
    </xf>
    <xf numFmtId="181" fontId="8" fillId="0" borderId="30" xfId="0" applyNumberFormat="1" applyFont="1" applyFill="1" applyBorder="1" applyAlignment="1">
      <alignment horizontal="center" vertical="center" wrapText="1" shrinkToFit="1"/>
    </xf>
    <xf numFmtId="177" fontId="8" fillId="0" borderId="30" xfId="110" applyNumberFormat="1" applyFont="1" applyFill="1" applyBorder="1" applyAlignment="1">
      <alignment horizontal="center" vertical="center" wrapText="1"/>
    </xf>
    <xf numFmtId="178" fontId="8" fillId="0" borderId="30" xfId="0" applyNumberFormat="1" applyFont="1" applyFill="1" applyBorder="1" applyAlignment="1">
      <alignment horizontal="center" vertical="center" wrapText="1" shrinkToFit="1"/>
    </xf>
    <xf numFmtId="183" fontId="8" fillId="0" borderId="28" xfId="0" applyNumberFormat="1" applyFont="1" applyFill="1" applyBorder="1" applyAlignment="1">
      <alignment horizontal="center" vertical="center" wrapText="1" shrinkToFit="1"/>
    </xf>
    <xf numFmtId="0" fontId="31" fillId="0" borderId="22" xfId="141" applyFont="1" applyFill="1" applyBorder="1" applyAlignment="1">
      <alignment horizontal="center" vertical="center"/>
      <protection/>
    </xf>
    <xf numFmtId="0" fontId="31" fillId="0" borderId="29" xfId="141" applyFont="1" applyFill="1" applyBorder="1" applyAlignment="1">
      <alignment horizontal="center" vertical="center"/>
      <protection/>
    </xf>
    <xf numFmtId="0" fontId="88" fillId="0" borderId="0" xfId="141" applyFont="1" applyFill="1">
      <alignment vertical="center"/>
      <protection/>
    </xf>
    <xf numFmtId="41" fontId="8" fillId="0" borderId="0" xfId="108" applyFont="1" applyFill="1" applyBorder="1" applyAlignment="1">
      <alignment horizontal="center" vertical="center" wrapText="1"/>
    </xf>
    <xf numFmtId="177" fontId="31" fillId="0" borderId="29" xfId="0" applyNumberFormat="1" applyFont="1" applyFill="1" applyBorder="1" applyAlignment="1">
      <alignment horizontal="center" vertical="center"/>
    </xf>
    <xf numFmtId="177" fontId="31" fillId="0" borderId="30" xfId="0" applyNumberFormat="1" applyFont="1" applyFill="1" applyBorder="1" applyAlignment="1">
      <alignment horizontal="center" vertical="center"/>
    </xf>
    <xf numFmtId="181" fontId="31" fillId="0" borderId="30" xfId="141" applyNumberFormat="1" applyFont="1" applyFill="1" applyBorder="1" applyAlignment="1">
      <alignment horizontal="center" vertical="center" wrapText="1" shrinkToFit="1"/>
      <protection/>
    </xf>
    <xf numFmtId="178" fontId="31" fillId="0" borderId="30" xfId="141" applyNumberFormat="1" applyFont="1" applyFill="1" applyBorder="1" applyAlignment="1">
      <alignment horizontal="center" vertical="center" wrapText="1" shrinkToFit="1"/>
      <protection/>
    </xf>
    <xf numFmtId="178" fontId="31" fillId="0" borderId="28" xfId="141" applyNumberFormat="1" applyFont="1" applyFill="1" applyBorder="1" applyAlignment="1">
      <alignment horizontal="center" vertical="center" wrapText="1" shrinkToFit="1"/>
      <protection/>
    </xf>
    <xf numFmtId="0" fontId="31" fillId="0" borderId="23" xfId="0" applyFont="1" applyFill="1" applyBorder="1" applyAlignment="1">
      <alignment horizontal="center" vertical="center" shrinkToFit="1"/>
    </xf>
    <xf numFmtId="176" fontId="31" fillId="0" borderId="32" xfId="0" applyNumberFormat="1" applyFont="1" applyFill="1" applyBorder="1" applyAlignment="1">
      <alignment horizontal="right" vertical="center" wrapText="1" indent="1" shrinkToFit="1"/>
    </xf>
    <xf numFmtId="176" fontId="31" fillId="0" borderId="25" xfId="0" applyNumberFormat="1" applyFont="1" applyFill="1" applyBorder="1" applyAlignment="1">
      <alignment horizontal="right" vertical="center" wrapText="1" indent="1" shrinkToFit="1"/>
    </xf>
    <xf numFmtId="185" fontId="31" fillId="0" borderId="32" xfId="0" applyNumberFormat="1" applyFont="1" applyFill="1" applyBorder="1" applyAlignment="1">
      <alignment horizontal="right" vertical="center" wrapText="1" indent="1" shrinkToFit="1"/>
    </xf>
    <xf numFmtId="185" fontId="31" fillId="0" borderId="25" xfId="0" applyNumberFormat="1" applyFont="1" applyFill="1" applyBorder="1" applyAlignment="1">
      <alignment horizontal="right" vertical="center" wrapText="1" indent="1" shrinkToFit="1"/>
    </xf>
    <xf numFmtId="176" fontId="31" fillId="0" borderId="31" xfId="0" applyNumberFormat="1" applyFont="1" applyFill="1" applyBorder="1" applyAlignment="1">
      <alignment horizontal="right" vertical="center" wrapText="1" indent="1" shrinkToFit="1"/>
    </xf>
    <xf numFmtId="178" fontId="31" fillId="0" borderId="32" xfId="0" applyNumberFormat="1" applyFont="1" applyFill="1" applyBorder="1" applyAlignment="1">
      <alignment horizontal="right" vertical="center" wrapText="1" indent="1" shrinkToFit="1"/>
    </xf>
    <xf numFmtId="178" fontId="31" fillId="0" borderId="25" xfId="0" applyNumberFormat="1" applyFont="1" applyFill="1" applyBorder="1" applyAlignment="1">
      <alignment horizontal="right" vertical="center" wrapText="1" indent="1" shrinkToFit="1"/>
    </xf>
    <xf numFmtId="0" fontId="8" fillId="0" borderId="36" xfId="141" applyFont="1" applyFill="1" applyBorder="1" applyAlignment="1">
      <alignment horizontal="center" vertical="center" shrinkToFit="1"/>
      <protection/>
    </xf>
    <xf numFmtId="0" fontId="8" fillId="0" borderId="39" xfId="141" applyFont="1" applyFill="1" applyBorder="1" applyAlignment="1">
      <alignment horizontal="center" vertical="center" shrinkToFit="1"/>
      <protection/>
    </xf>
    <xf numFmtId="0" fontId="8" fillId="0" borderId="33" xfId="141" applyFont="1" applyFill="1" applyBorder="1" applyAlignment="1">
      <alignment horizontal="center" vertical="center" shrinkToFit="1"/>
      <protection/>
    </xf>
    <xf numFmtId="0" fontId="8" fillId="0" borderId="0" xfId="141" applyFont="1" applyFill="1" applyAlignment="1">
      <alignment horizontal="center" vertical="center"/>
      <protection/>
    </xf>
    <xf numFmtId="0" fontId="8" fillId="0" borderId="0" xfId="141" applyFont="1" applyFill="1" applyBorder="1" applyAlignment="1">
      <alignment horizontal="center" vertical="center" shrinkToFit="1"/>
      <protection/>
    </xf>
    <xf numFmtId="0" fontId="8" fillId="0" borderId="18" xfId="141" applyFont="1" applyFill="1" applyBorder="1" applyAlignment="1">
      <alignment horizontal="center" vertical="center" shrinkToFit="1"/>
      <protection/>
    </xf>
    <xf numFmtId="0" fontId="8" fillId="0" borderId="27" xfId="141" applyFont="1" applyFill="1" applyBorder="1" applyAlignment="1">
      <alignment horizontal="center" vertical="center" shrinkToFit="1"/>
      <protection/>
    </xf>
    <xf numFmtId="0" fontId="8" fillId="0" borderId="18" xfId="141" applyFont="1" applyFill="1" applyBorder="1" applyAlignment="1" quotePrefix="1">
      <alignment horizontal="center" vertical="center" shrinkToFit="1"/>
      <protection/>
    </xf>
    <xf numFmtId="0" fontId="8" fillId="0" borderId="27" xfId="141" applyFont="1" applyFill="1" applyBorder="1" applyAlignment="1" quotePrefix="1">
      <alignment horizontal="center" vertical="center" shrinkToFit="1"/>
      <protection/>
    </xf>
    <xf numFmtId="0" fontId="8" fillId="0" borderId="30" xfId="141" applyFont="1" applyFill="1" applyBorder="1" applyAlignment="1">
      <alignment horizontal="center" vertical="center" shrinkToFit="1"/>
      <protection/>
    </xf>
    <xf numFmtId="0" fontId="8" fillId="0" borderId="22" xfId="141" applyFont="1" applyFill="1" applyBorder="1" applyAlignment="1">
      <alignment horizontal="center" vertical="center" shrinkToFit="1"/>
      <protection/>
    </xf>
    <xf numFmtId="0" fontId="8" fillId="0" borderId="22" xfId="141" applyFont="1" applyFill="1" applyBorder="1" applyAlignment="1" quotePrefix="1">
      <alignment horizontal="center" vertical="center" shrinkToFit="1"/>
      <protection/>
    </xf>
    <xf numFmtId="0" fontId="8" fillId="0" borderId="29" xfId="141" applyFont="1" applyFill="1" applyBorder="1" applyAlignment="1">
      <alignment horizontal="center" vertical="center" shrinkToFit="1"/>
      <protection/>
    </xf>
    <xf numFmtId="0" fontId="31" fillId="0" borderId="50" xfId="141" applyFont="1" applyFill="1" applyBorder="1" applyAlignment="1">
      <alignment horizontal="center" vertical="center" shrinkToFit="1"/>
      <protection/>
    </xf>
    <xf numFmtId="0" fontId="31" fillId="0" borderId="51" xfId="141" applyFont="1" applyFill="1" applyBorder="1" applyAlignment="1">
      <alignment horizontal="center" vertical="center" shrinkToFit="1"/>
      <protection/>
    </xf>
    <xf numFmtId="0" fontId="8" fillId="0" borderId="0" xfId="141" applyFont="1" applyFill="1" applyAlignment="1">
      <alignment/>
      <protection/>
    </xf>
    <xf numFmtId="0" fontId="8" fillId="0" borderId="26" xfId="141" applyFont="1" applyFill="1" applyBorder="1" applyAlignment="1">
      <alignment horizontal="center" vertical="center" shrinkToFit="1"/>
      <protection/>
    </xf>
    <xf numFmtId="0" fontId="8" fillId="0" borderId="3" xfId="141" applyFont="1" applyFill="1" applyBorder="1" applyAlignment="1">
      <alignment horizontal="center" vertical="center" shrinkToFit="1"/>
      <protection/>
    </xf>
    <xf numFmtId="177" fontId="8" fillId="0" borderId="3" xfId="141" applyNumberFormat="1" applyFont="1" applyFill="1" applyBorder="1" applyAlignment="1">
      <alignment horizontal="right" vertical="center" wrapText="1" indent="1" shrinkToFit="1"/>
      <protection/>
    </xf>
    <xf numFmtId="10" fontId="8" fillId="0" borderId="3" xfId="141" applyNumberFormat="1" applyFont="1" applyFill="1" applyBorder="1" applyAlignment="1">
      <alignment horizontal="center" vertical="center" shrinkToFit="1"/>
      <protection/>
    </xf>
    <xf numFmtId="0" fontId="8" fillId="0" borderId="3" xfId="141" applyFont="1" applyFill="1" applyBorder="1" applyAlignment="1">
      <alignment horizontal="right" vertical="center" indent="2" shrinkToFit="1"/>
      <protection/>
    </xf>
    <xf numFmtId="9" fontId="8" fillId="0" borderId="3" xfId="141" applyNumberFormat="1" applyFont="1" applyFill="1" applyBorder="1" applyAlignment="1">
      <alignment horizontal="center" vertical="center" shrinkToFit="1"/>
      <protection/>
    </xf>
    <xf numFmtId="0" fontId="8" fillId="0" borderId="23" xfId="141" applyFont="1" applyFill="1" applyBorder="1" applyAlignment="1">
      <alignment horizontal="center" vertical="center" shrinkToFit="1"/>
      <protection/>
    </xf>
    <xf numFmtId="188" fontId="8" fillId="0" borderId="26" xfId="150" applyNumberFormat="1" applyFont="1" applyFill="1" applyBorder="1" applyAlignment="1">
      <alignment horizontal="center" vertical="center"/>
      <protection/>
    </xf>
    <xf numFmtId="199" fontId="8" fillId="0" borderId="3" xfId="141" applyNumberFormat="1" applyFont="1" applyFill="1" applyBorder="1" applyAlignment="1">
      <alignment horizontal="center" vertical="center" shrinkToFit="1"/>
      <protection/>
    </xf>
    <xf numFmtId="176" fontId="8" fillId="0" borderId="3" xfId="141" applyNumberFormat="1" applyFont="1" applyFill="1" applyBorder="1" applyAlignment="1">
      <alignment horizontal="right" vertical="center" wrapText="1" indent="2" shrinkToFit="1"/>
      <protection/>
    </xf>
    <xf numFmtId="176" fontId="8" fillId="0" borderId="23" xfId="141" applyNumberFormat="1" applyFont="1" applyFill="1" applyBorder="1" applyAlignment="1">
      <alignment horizontal="right" vertical="center" wrapText="1" indent="2" shrinkToFit="1"/>
      <protection/>
    </xf>
    <xf numFmtId="0" fontId="31" fillId="0" borderId="3" xfId="141" applyFont="1" applyFill="1" applyBorder="1" applyAlignment="1">
      <alignment horizontal="center" vertical="center" shrinkToFit="1"/>
      <protection/>
    </xf>
    <xf numFmtId="0" fontId="31" fillId="0" borderId="41" xfId="141" applyFont="1" applyFill="1" applyBorder="1" applyAlignment="1">
      <alignment horizontal="center" vertical="center" shrinkToFit="1"/>
      <protection/>
    </xf>
    <xf numFmtId="0" fontId="8" fillId="0" borderId="0" xfId="141" applyFont="1" applyFill="1" applyAlignment="1">
      <alignment vertical="center"/>
      <protection/>
    </xf>
    <xf numFmtId="0" fontId="8" fillId="0" borderId="31" xfId="141" applyFont="1" applyFill="1" applyBorder="1" applyAlignment="1">
      <alignment horizontal="center" vertical="center" shrinkToFit="1"/>
      <protection/>
    </xf>
    <xf numFmtId="0" fontId="8" fillId="0" borderId="3" xfId="141" applyFont="1" applyFill="1" applyBorder="1" applyAlignment="1">
      <alignment horizontal="right" vertical="center" wrapText="1" indent="2" shrinkToFit="1"/>
      <protection/>
    </xf>
    <xf numFmtId="0" fontId="31" fillId="0" borderId="32" xfId="141" applyFont="1" applyFill="1" applyBorder="1" applyAlignment="1">
      <alignment horizontal="center" vertical="center" shrinkToFit="1"/>
      <protection/>
    </xf>
    <xf numFmtId="0" fontId="31" fillId="0" borderId="0" xfId="141" applyFont="1" applyFill="1" applyAlignment="1">
      <alignment vertical="center"/>
      <protection/>
    </xf>
    <xf numFmtId="0" fontId="8" fillId="0" borderId="4" xfId="150" applyFont="1" applyFill="1" applyBorder="1" applyAlignment="1">
      <alignment horizontal="center" vertical="center" shrinkToFit="1"/>
      <protection/>
    </xf>
    <xf numFmtId="188" fontId="8" fillId="0" borderId="38" xfId="150" applyNumberFormat="1" applyFont="1" applyFill="1" applyBorder="1" applyAlignment="1">
      <alignment horizontal="center" vertical="center"/>
      <protection/>
    </xf>
    <xf numFmtId="176" fontId="8" fillId="0" borderId="0" xfId="150" applyNumberFormat="1" applyFont="1" applyFill="1" applyBorder="1" applyAlignment="1">
      <alignment horizontal="center" vertical="center" shrinkToFit="1"/>
      <protection/>
    </xf>
    <xf numFmtId="199" fontId="8" fillId="0" borderId="0" xfId="141" applyNumberFormat="1" applyFont="1" applyFill="1" applyBorder="1" applyAlignment="1">
      <alignment horizontal="center" vertical="center" shrinkToFit="1"/>
      <protection/>
    </xf>
    <xf numFmtId="188" fontId="8" fillId="0" borderId="0" xfId="150" applyNumberFormat="1" applyFont="1" applyFill="1" applyBorder="1" applyAlignment="1">
      <alignment horizontal="center" vertical="center"/>
      <protection/>
    </xf>
    <xf numFmtId="0" fontId="31" fillId="0" borderId="36" xfId="141" applyFont="1" applyFill="1" applyBorder="1" applyAlignment="1">
      <alignment horizontal="center" vertical="center" shrinkToFit="1"/>
      <protection/>
    </xf>
    <xf numFmtId="0" fontId="8" fillId="0" borderId="0" xfId="141" applyFont="1" applyFill="1" applyBorder="1" applyAlignment="1">
      <alignment horizontal="center" vertical="center"/>
      <protection/>
    </xf>
    <xf numFmtId="216" fontId="8" fillId="0" borderId="0" xfId="141" applyNumberFormat="1" applyFont="1" applyFill="1" applyBorder="1" applyAlignment="1">
      <alignment horizontal="right" vertical="center" wrapText="1" indent="2"/>
      <protection/>
    </xf>
    <xf numFmtId="216" fontId="8" fillId="0" borderId="0" xfId="110" applyNumberFormat="1" applyFont="1" applyFill="1" applyBorder="1" applyAlignment="1">
      <alignment horizontal="right" vertical="center" wrapText="1" indent="2"/>
    </xf>
    <xf numFmtId="9" fontId="8" fillId="0" borderId="0" xfId="141" applyNumberFormat="1" applyFont="1" applyFill="1" applyBorder="1" applyAlignment="1">
      <alignment horizontal="center" vertical="center" shrinkToFit="1"/>
      <protection/>
    </xf>
    <xf numFmtId="199" fontId="8" fillId="0" borderId="0" xfId="101" applyNumberFormat="1" applyFont="1" applyFill="1" applyBorder="1" applyAlignment="1">
      <alignment horizontal="center" vertical="center"/>
    </xf>
    <xf numFmtId="9" fontId="8" fillId="0" borderId="0" xfId="101" applyNumberFormat="1" applyFont="1" applyFill="1" applyBorder="1" applyAlignment="1">
      <alignment horizontal="center" vertical="center"/>
    </xf>
    <xf numFmtId="0" fontId="8" fillId="0" borderId="0" xfId="141" applyFont="1" applyFill="1" applyBorder="1" applyAlignment="1" quotePrefix="1">
      <alignment horizontal="center" vertical="center"/>
      <protection/>
    </xf>
    <xf numFmtId="0" fontId="31" fillId="0" borderId="0" xfId="141" applyFont="1" applyFill="1" applyBorder="1" applyAlignment="1">
      <alignment horizontal="center" vertical="center" shrinkToFit="1"/>
      <protection/>
    </xf>
    <xf numFmtId="0" fontId="8" fillId="0" borderId="4" xfId="141" applyFont="1" applyFill="1" applyBorder="1" applyAlignment="1">
      <alignment horizontal="center" vertical="center"/>
      <protection/>
    </xf>
    <xf numFmtId="0" fontId="8" fillId="0" borderId="4" xfId="141" applyFont="1" applyFill="1" applyBorder="1" applyAlignment="1">
      <alignment horizontal="center" vertical="center" shrinkToFit="1"/>
      <protection/>
    </xf>
    <xf numFmtId="216" fontId="8" fillId="0" borderId="4" xfId="141" applyNumberFormat="1" applyFont="1" applyFill="1" applyBorder="1" applyAlignment="1">
      <alignment horizontal="right" vertical="center" wrapText="1" indent="2"/>
      <protection/>
    </xf>
    <xf numFmtId="199" fontId="8" fillId="0" borderId="4" xfId="101" applyNumberFormat="1" applyFont="1" applyFill="1" applyBorder="1" applyAlignment="1">
      <alignment horizontal="center" vertical="center"/>
    </xf>
    <xf numFmtId="216" fontId="8" fillId="0" borderId="4" xfId="110" applyNumberFormat="1" applyFont="1" applyFill="1" applyBorder="1" applyAlignment="1">
      <alignment horizontal="right" vertical="center" wrapText="1" indent="2"/>
    </xf>
    <xf numFmtId="9" fontId="8" fillId="0" borderId="4" xfId="101" applyNumberFormat="1" applyFont="1" applyFill="1" applyBorder="1" applyAlignment="1">
      <alignment horizontal="center" vertical="center"/>
    </xf>
    <xf numFmtId="0" fontId="31" fillId="0" borderId="0" xfId="141" applyFont="1" applyFill="1" applyAlignment="1">
      <alignment/>
      <protection/>
    </xf>
    <xf numFmtId="41" fontId="8" fillId="0" borderId="0" xfId="110" applyFont="1" applyFill="1" applyBorder="1" applyAlignment="1">
      <alignment horizontal="center" vertical="center"/>
    </xf>
    <xf numFmtId="216" fontId="8" fillId="0" borderId="0" xfId="141" applyNumberFormat="1" applyFont="1" applyFill="1" applyBorder="1" applyAlignment="1">
      <alignment horizontal="right" vertical="center" wrapText="1" indent="1"/>
      <protection/>
    </xf>
    <xf numFmtId="199" fontId="8" fillId="0" borderId="0" xfId="110" applyNumberFormat="1" applyFont="1" applyFill="1" applyBorder="1" applyAlignment="1">
      <alignment horizontal="center" vertical="center"/>
    </xf>
    <xf numFmtId="9" fontId="8" fillId="0" borderId="0" xfId="110" applyNumberFormat="1" applyFont="1" applyFill="1" applyBorder="1" applyAlignment="1">
      <alignment horizontal="center" vertical="center"/>
    </xf>
    <xf numFmtId="216" fontId="8" fillId="0" borderId="0" xfId="110" applyNumberFormat="1" applyFont="1" applyFill="1" applyBorder="1" applyAlignment="1">
      <alignment horizontal="right" vertical="center" wrapText="1" indent="1"/>
    </xf>
    <xf numFmtId="41" fontId="8" fillId="0" borderId="4" xfId="110" applyFont="1" applyFill="1" applyBorder="1" applyAlignment="1">
      <alignment horizontal="center" vertical="center"/>
    </xf>
    <xf numFmtId="177" fontId="8" fillId="0" borderId="4" xfId="141" applyNumberFormat="1" applyFont="1" applyFill="1" applyBorder="1" applyAlignment="1">
      <alignment horizontal="right" vertical="center" wrapText="1" indent="1"/>
      <protection/>
    </xf>
    <xf numFmtId="0" fontId="8" fillId="0" borderId="4" xfId="141" applyFont="1" applyFill="1" applyBorder="1" applyAlignment="1">
      <alignment horizontal="right" vertical="center" wrapText="1" indent="2"/>
      <protection/>
    </xf>
    <xf numFmtId="0" fontId="15" fillId="0" borderId="0" xfId="141" applyFont="1" applyFill="1" applyBorder="1" applyAlignment="1">
      <alignment horizontal="center" vertical="center" shrinkToFit="1"/>
      <protection/>
    </xf>
    <xf numFmtId="41" fontId="15" fillId="0" borderId="0" xfId="110" applyFont="1" applyFill="1" applyBorder="1" applyAlignment="1">
      <alignment horizontal="center" vertical="center"/>
    </xf>
    <xf numFmtId="0" fontId="15" fillId="0" borderId="0" xfId="110" applyNumberFormat="1" applyFont="1" applyFill="1" applyBorder="1" applyAlignment="1">
      <alignment horizontal="center" vertical="center"/>
    </xf>
    <xf numFmtId="216" fontId="15" fillId="0" borderId="0" xfId="110" applyNumberFormat="1" applyFont="1" applyFill="1" applyBorder="1" applyAlignment="1">
      <alignment horizontal="right" vertical="center" wrapText="1" indent="1"/>
    </xf>
    <xf numFmtId="199" fontId="15" fillId="0" borderId="0" xfId="110" applyNumberFormat="1" applyFont="1" applyFill="1" applyBorder="1" applyAlignment="1">
      <alignment horizontal="center" vertical="center"/>
    </xf>
    <xf numFmtId="9" fontId="15" fillId="0" borderId="0" xfId="110" applyNumberFormat="1" applyFont="1" applyFill="1" applyBorder="1" applyAlignment="1">
      <alignment horizontal="center" vertical="center"/>
    </xf>
    <xf numFmtId="41" fontId="15" fillId="0" borderId="4" xfId="110" applyFont="1" applyFill="1" applyBorder="1" applyAlignment="1">
      <alignment horizontal="center" vertical="center"/>
    </xf>
    <xf numFmtId="0" fontId="15" fillId="0" borderId="4" xfId="110" applyNumberFormat="1" applyFont="1" applyFill="1" applyBorder="1" applyAlignment="1">
      <alignment horizontal="center" vertical="center"/>
    </xf>
    <xf numFmtId="216" fontId="15" fillId="0" borderId="4" xfId="110" applyNumberFormat="1" applyFont="1" applyFill="1" applyBorder="1" applyAlignment="1">
      <alignment horizontal="right" vertical="center" wrapText="1" indent="1"/>
    </xf>
    <xf numFmtId="199" fontId="15" fillId="0" borderId="4" xfId="110" applyNumberFormat="1" applyFont="1" applyFill="1" applyBorder="1" applyAlignment="1">
      <alignment horizontal="center" vertical="center"/>
    </xf>
    <xf numFmtId="9" fontId="15" fillId="0" borderId="4" xfId="110" applyNumberFormat="1" applyFont="1" applyFill="1" applyBorder="1" applyAlignment="1">
      <alignment horizontal="center" vertical="center"/>
    </xf>
    <xf numFmtId="177" fontId="8" fillId="0" borderId="0" xfId="141" applyNumberFormat="1" applyFont="1" applyFill="1" applyBorder="1" applyAlignment="1">
      <alignment horizontal="center" vertical="center" shrinkToFit="1"/>
      <protection/>
    </xf>
    <xf numFmtId="216" fontId="8" fillId="0" borderId="0" xfId="141" applyNumberFormat="1" applyFont="1" applyFill="1" applyBorder="1" applyAlignment="1">
      <alignment horizontal="right" vertical="center" wrapText="1" indent="1" shrinkToFit="1"/>
      <protection/>
    </xf>
    <xf numFmtId="216" fontId="8" fillId="0" borderId="0" xfId="150" applyNumberFormat="1" applyFont="1" applyFill="1" applyBorder="1" applyAlignment="1">
      <alignment horizontal="right" vertical="center" wrapText="1" indent="1" shrinkToFit="1"/>
      <protection/>
    </xf>
    <xf numFmtId="199" fontId="8" fillId="0" borderId="0" xfId="150" applyNumberFormat="1" applyFont="1" applyFill="1" applyBorder="1" applyAlignment="1">
      <alignment horizontal="center" vertical="center" shrinkToFit="1"/>
      <protection/>
    </xf>
    <xf numFmtId="216" fontId="8" fillId="0" borderId="0" xfId="150" applyNumberFormat="1" applyFont="1" applyFill="1" applyBorder="1" applyAlignment="1">
      <alignment horizontal="right" vertical="center" wrapText="1" indent="2" shrinkToFit="1"/>
      <protection/>
    </xf>
    <xf numFmtId="176" fontId="8" fillId="0" borderId="4" xfId="150" applyNumberFormat="1" applyFont="1" applyFill="1" applyBorder="1" applyAlignment="1">
      <alignment horizontal="center" vertical="center" shrinkToFit="1"/>
      <protection/>
    </xf>
    <xf numFmtId="216" fontId="8" fillId="0" borderId="4" xfId="150" applyNumberFormat="1" applyFont="1" applyFill="1" applyBorder="1" applyAlignment="1">
      <alignment horizontal="right" vertical="center" wrapText="1" indent="1" shrinkToFit="1"/>
      <protection/>
    </xf>
    <xf numFmtId="199" fontId="8" fillId="0" borderId="4" xfId="150" applyNumberFormat="1" applyFont="1" applyFill="1" applyBorder="1" applyAlignment="1">
      <alignment horizontal="center" vertical="center" shrinkToFit="1"/>
      <protection/>
    </xf>
    <xf numFmtId="216" fontId="8" fillId="0" borderId="4" xfId="150" applyNumberFormat="1" applyFont="1" applyFill="1" applyBorder="1" applyAlignment="1">
      <alignment horizontal="right" vertical="center" wrapText="1" indent="2" shrinkToFit="1"/>
      <protection/>
    </xf>
    <xf numFmtId="9" fontId="8" fillId="0" borderId="4" xfId="110" applyNumberFormat="1" applyFont="1" applyFill="1" applyBorder="1" applyAlignment="1">
      <alignment horizontal="center" vertical="center"/>
    </xf>
    <xf numFmtId="188" fontId="8" fillId="0" borderId="4" xfId="150" applyNumberFormat="1" applyFont="1" applyFill="1" applyBorder="1" applyAlignment="1">
      <alignment horizontal="center" vertical="center"/>
      <protection/>
    </xf>
    <xf numFmtId="0" fontId="8" fillId="0" borderId="0" xfId="110" applyNumberFormat="1" applyFont="1" applyFill="1" applyBorder="1" applyAlignment="1">
      <alignment horizontal="center" vertical="center"/>
    </xf>
    <xf numFmtId="0" fontId="8" fillId="0" borderId="4" xfId="110" applyNumberFormat="1" applyFont="1" applyFill="1" applyBorder="1" applyAlignment="1">
      <alignment horizontal="center" vertical="center"/>
    </xf>
    <xf numFmtId="216" fontId="8" fillId="0" borderId="4" xfId="110" applyNumberFormat="1" applyFont="1" applyFill="1" applyBorder="1" applyAlignment="1">
      <alignment horizontal="right" vertical="center" wrapText="1" indent="1"/>
    </xf>
    <xf numFmtId="199" fontId="8" fillId="0" borderId="4" xfId="110" applyNumberFormat="1" applyFont="1" applyFill="1" applyBorder="1" applyAlignment="1">
      <alignment horizontal="center" vertical="center"/>
    </xf>
    <xf numFmtId="216" fontId="8" fillId="0" borderId="0" xfId="110" applyNumberFormat="1" applyFont="1" applyFill="1" applyBorder="1" applyAlignment="1">
      <alignment horizontal="center" vertical="center"/>
    </xf>
    <xf numFmtId="216" fontId="8" fillId="0" borderId="4" xfId="110" applyNumberFormat="1" applyFont="1" applyFill="1" applyBorder="1" applyAlignment="1">
      <alignment horizontal="center" vertical="center"/>
    </xf>
    <xf numFmtId="0" fontId="8" fillId="0" borderId="52" xfId="141" applyFont="1" applyFill="1" applyBorder="1" applyAlignment="1">
      <alignment vertical="center"/>
      <protection/>
    </xf>
    <xf numFmtId="0" fontId="8" fillId="0" borderId="53" xfId="141" applyFont="1" applyFill="1" applyBorder="1" applyAlignment="1">
      <alignment vertical="center"/>
      <protection/>
    </xf>
    <xf numFmtId="0" fontId="8" fillId="0" borderId="54" xfId="141" applyFont="1" applyFill="1" applyBorder="1" applyAlignment="1">
      <alignment horizontal="center" vertical="center"/>
      <protection/>
    </xf>
    <xf numFmtId="0" fontId="8" fillId="0" borderId="31" xfId="141" applyFont="1" applyFill="1" applyBorder="1" applyAlignment="1">
      <alignment horizontal="center" vertical="center"/>
      <protection/>
    </xf>
    <xf numFmtId="0" fontId="8" fillId="0" borderId="55" xfId="141" applyFont="1" applyFill="1" applyBorder="1" applyAlignment="1">
      <alignment horizontal="center" vertical="center"/>
      <protection/>
    </xf>
    <xf numFmtId="0" fontId="8" fillId="0" borderId="26" xfId="141" applyFont="1" applyFill="1" applyBorder="1" applyAlignment="1">
      <alignment horizontal="center" vertical="center"/>
      <protection/>
    </xf>
    <xf numFmtId="0" fontId="8" fillId="0" borderId="18" xfId="141" applyFont="1" applyFill="1" applyBorder="1" applyAlignment="1" quotePrefix="1">
      <alignment horizontal="center" vertical="center"/>
      <protection/>
    </xf>
    <xf numFmtId="0" fontId="8" fillId="0" borderId="56" xfId="141" applyFont="1" applyFill="1" applyBorder="1" applyAlignment="1">
      <alignment vertical="center"/>
      <protection/>
    </xf>
    <xf numFmtId="0" fontId="8" fillId="0" borderId="28" xfId="141" applyFont="1" applyFill="1" applyBorder="1" applyAlignment="1">
      <alignment horizontal="center" vertical="center" shrinkToFit="1"/>
      <protection/>
    </xf>
    <xf numFmtId="0" fontId="8" fillId="0" borderId="57" xfId="141" applyFont="1" applyFill="1" applyBorder="1" applyAlignment="1">
      <alignment vertical="center"/>
      <protection/>
    </xf>
    <xf numFmtId="0" fontId="31" fillId="0" borderId="58" xfId="141" applyFont="1" applyFill="1" applyBorder="1" applyAlignment="1">
      <alignment horizontal="center" vertical="center"/>
      <protection/>
    </xf>
    <xf numFmtId="0" fontId="31" fillId="0" borderId="36" xfId="141" applyFont="1" applyFill="1" applyBorder="1" applyAlignment="1">
      <alignment horizontal="center" vertical="center"/>
      <protection/>
    </xf>
    <xf numFmtId="0" fontId="31" fillId="0" borderId="59" xfId="141" applyFont="1" applyFill="1" applyBorder="1" applyAlignment="1">
      <alignment horizontal="center" vertical="center"/>
      <protection/>
    </xf>
    <xf numFmtId="0" fontId="8" fillId="0" borderId="60" xfId="141" applyFont="1" applyFill="1" applyBorder="1" applyAlignment="1">
      <alignment horizontal="center" vertical="center"/>
      <protection/>
    </xf>
    <xf numFmtId="0" fontId="8" fillId="0" borderId="61" xfId="141" applyFont="1" applyFill="1" applyBorder="1" applyAlignment="1">
      <alignment horizontal="center" vertical="center"/>
      <protection/>
    </xf>
    <xf numFmtId="0" fontId="8" fillId="0" borderId="62" xfId="141" applyFont="1" applyFill="1" applyBorder="1" applyAlignment="1">
      <alignment horizontal="center" vertical="center"/>
      <protection/>
    </xf>
    <xf numFmtId="216" fontId="8" fillId="0" borderId="4" xfId="141" applyNumberFormat="1" applyFont="1" applyFill="1" applyBorder="1" applyAlignment="1">
      <alignment horizontal="right" vertical="center" wrapText="1" indent="1"/>
      <protection/>
    </xf>
    <xf numFmtId="0" fontId="8" fillId="0" borderId="63" xfId="141" applyFont="1" applyFill="1" applyBorder="1" applyAlignment="1">
      <alignment horizontal="center" vertical="center"/>
      <protection/>
    </xf>
    <xf numFmtId="0" fontId="31" fillId="0" borderId="35" xfId="141" applyFont="1" applyFill="1" applyBorder="1" applyAlignment="1">
      <alignment horizontal="center" vertical="center"/>
      <protection/>
    </xf>
    <xf numFmtId="0" fontId="8" fillId="0" borderId="38" xfId="141" applyFont="1" applyFill="1" applyBorder="1" applyAlignment="1">
      <alignment horizontal="center" vertical="center"/>
      <protection/>
    </xf>
    <xf numFmtId="0" fontId="8" fillId="0" borderId="33" xfId="141" applyFont="1" applyFill="1" applyBorder="1" applyAlignment="1">
      <alignment vertical="center"/>
      <protection/>
    </xf>
    <xf numFmtId="0" fontId="8" fillId="0" borderId="29" xfId="141" applyFont="1" applyFill="1" applyBorder="1" applyAlignment="1">
      <alignment vertical="center"/>
      <protection/>
    </xf>
    <xf numFmtId="0" fontId="8" fillId="0" borderId="0" xfId="141" applyFont="1" applyFill="1" applyBorder="1" applyAlignment="1">
      <alignment vertical="center"/>
      <protection/>
    </xf>
    <xf numFmtId="0" fontId="31" fillId="0" borderId="0" xfId="141" applyFont="1" applyFill="1" applyBorder="1" applyAlignment="1">
      <alignment vertical="center"/>
      <protection/>
    </xf>
    <xf numFmtId="0" fontId="8" fillId="0" borderId="61" xfId="141" applyFont="1" applyFill="1" applyBorder="1" applyAlignment="1">
      <alignment horizontal="center" vertical="center" shrinkToFit="1"/>
      <protection/>
    </xf>
    <xf numFmtId="0" fontId="8" fillId="0" borderId="63" xfId="141" applyFont="1" applyFill="1" applyBorder="1" applyAlignment="1">
      <alignment horizontal="center" vertical="center" shrinkToFit="1"/>
      <protection/>
    </xf>
    <xf numFmtId="41" fontId="31" fillId="0" borderId="36" xfId="108" applyFont="1" applyFill="1" applyBorder="1" applyAlignment="1">
      <alignment horizontal="right" vertical="center" wrapText="1" indent="2"/>
    </xf>
    <xf numFmtId="41" fontId="31" fillId="0" borderId="36" xfId="108" applyFont="1" applyFill="1" applyBorder="1" applyAlignment="1">
      <alignment horizontal="right" vertical="center" wrapText="1" indent="1"/>
    </xf>
    <xf numFmtId="41" fontId="8" fillId="0" borderId="0" xfId="108" applyFont="1" applyFill="1" applyBorder="1" applyAlignment="1">
      <alignment horizontal="right" vertical="center" wrapText="1" indent="2"/>
    </xf>
    <xf numFmtId="41" fontId="8" fillId="0" borderId="0" xfId="108" applyFont="1" applyFill="1" applyBorder="1" applyAlignment="1">
      <alignment horizontal="right" vertical="center" wrapText="1" indent="1"/>
    </xf>
    <xf numFmtId="41" fontId="8" fillId="0" borderId="4" xfId="108" applyFont="1" applyFill="1" applyBorder="1" applyAlignment="1">
      <alignment horizontal="right" vertical="center" wrapText="1" indent="2"/>
    </xf>
    <xf numFmtId="41" fontId="8" fillId="0" borderId="4" xfId="108" applyFont="1" applyFill="1" applyBorder="1" applyAlignment="1">
      <alignment horizontal="right" vertical="center" wrapText="1" indent="1"/>
    </xf>
    <xf numFmtId="41" fontId="8" fillId="0" borderId="0" xfId="108" applyFont="1" applyFill="1" applyBorder="1" applyAlignment="1">
      <alignment horizontal="right" vertical="center" wrapText="1" indent="2" shrinkToFit="1"/>
    </xf>
    <xf numFmtId="41" fontId="31" fillId="0" borderId="36" xfId="108" applyFont="1" applyFill="1" applyBorder="1" applyAlignment="1">
      <alignment horizontal="center" vertical="center" wrapText="1"/>
    </xf>
    <xf numFmtId="41" fontId="8" fillId="0" borderId="0" xfId="108" applyFont="1" applyFill="1" applyBorder="1" applyAlignment="1">
      <alignment horizontal="center" vertical="center" wrapText="1" shrinkToFit="1"/>
    </xf>
    <xf numFmtId="41" fontId="8" fillId="0" borderId="4" xfId="108" applyFont="1" applyFill="1" applyBorder="1" applyAlignment="1">
      <alignment horizontal="center" vertical="center" wrapText="1"/>
    </xf>
    <xf numFmtId="187" fontId="31" fillId="0" borderId="0" xfId="141" applyNumberFormat="1" applyFont="1" applyFill="1" applyBorder="1" applyAlignment="1">
      <alignment vertical="center"/>
      <protection/>
    </xf>
    <xf numFmtId="0" fontId="8" fillId="0" borderId="52" xfId="141" applyFont="1" applyFill="1" applyBorder="1" applyAlignment="1">
      <alignment vertical="center" shrinkToFit="1"/>
      <protection/>
    </xf>
    <xf numFmtId="0" fontId="8" fillId="0" borderId="53" xfId="141" applyFont="1" applyFill="1" applyBorder="1" applyAlignment="1">
      <alignment horizontal="center" vertical="center" shrinkToFit="1"/>
      <protection/>
    </xf>
    <xf numFmtId="0" fontId="8" fillId="0" borderId="35" xfId="141" applyFont="1" applyFill="1" applyBorder="1" applyAlignment="1">
      <alignment horizontal="center" vertical="center" shrinkToFit="1"/>
      <protection/>
    </xf>
    <xf numFmtId="0" fontId="8" fillId="0" borderId="54" xfId="141" applyFont="1" applyFill="1" applyBorder="1" applyAlignment="1">
      <alignment horizontal="center" vertical="center" shrinkToFit="1"/>
      <protection/>
    </xf>
    <xf numFmtId="0" fontId="8" fillId="0" borderId="55" xfId="141" applyFont="1" applyFill="1" applyBorder="1" applyAlignment="1">
      <alignment horizontal="center" vertical="center" shrinkToFit="1"/>
      <protection/>
    </xf>
    <xf numFmtId="0" fontId="8" fillId="0" borderId="56" xfId="141" applyFont="1" applyFill="1" applyBorder="1" applyAlignment="1">
      <alignment vertical="center" shrinkToFit="1"/>
      <protection/>
    </xf>
    <xf numFmtId="0" fontId="8" fillId="0" borderId="57" xfId="141" applyFont="1" applyFill="1" applyBorder="1" applyAlignment="1">
      <alignment horizontal="center" vertical="center" shrinkToFit="1"/>
      <protection/>
    </xf>
    <xf numFmtId="0" fontId="8" fillId="0" borderId="28" xfId="141" applyFont="1" applyFill="1" applyBorder="1" applyAlignment="1">
      <alignment vertical="center" shrinkToFit="1"/>
      <protection/>
    </xf>
    <xf numFmtId="0" fontId="8" fillId="0" borderId="57" xfId="141" applyFont="1" applyFill="1" applyBorder="1" applyAlignment="1">
      <alignment vertical="center" shrinkToFit="1"/>
      <protection/>
    </xf>
    <xf numFmtId="0" fontId="31" fillId="0" borderId="64" xfId="141" applyFont="1" applyFill="1" applyBorder="1" applyAlignment="1">
      <alignment horizontal="center" vertical="center"/>
      <protection/>
    </xf>
    <xf numFmtId="216" fontId="31" fillId="0" borderId="25" xfId="141" applyNumberFormat="1" applyFont="1" applyFill="1" applyBorder="1" applyAlignment="1">
      <alignment horizontal="right" vertical="center" wrapText="1" indent="1"/>
      <protection/>
    </xf>
    <xf numFmtId="0" fontId="31" fillId="0" borderId="25" xfId="141" applyFont="1" applyFill="1" applyBorder="1" applyAlignment="1">
      <alignment horizontal="center" vertical="center"/>
      <protection/>
    </xf>
    <xf numFmtId="200" fontId="31" fillId="0" borderId="25" xfId="141" applyNumberFormat="1" applyFont="1" applyFill="1" applyBorder="1" applyAlignment="1">
      <alignment horizontal="right" vertical="center" wrapText="1" indent="1"/>
      <protection/>
    </xf>
    <xf numFmtId="200" fontId="8" fillId="0" borderId="0" xfId="141" applyNumberFormat="1" applyFont="1" applyFill="1" applyBorder="1" applyAlignment="1">
      <alignment horizontal="right" vertical="center" wrapText="1" indent="1"/>
      <protection/>
    </xf>
    <xf numFmtId="200" fontId="8" fillId="0" borderId="0" xfId="141" applyNumberFormat="1" applyFont="1" applyFill="1" applyBorder="1" applyAlignment="1">
      <alignment horizontal="right" vertical="center" wrapText="1" indent="1" shrinkToFit="1"/>
      <protection/>
    </xf>
    <xf numFmtId="200" fontId="8" fillId="0" borderId="4" xfId="141" applyNumberFormat="1" applyFont="1" applyFill="1" applyBorder="1" applyAlignment="1">
      <alignment horizontal="right" vertical="center" wrapText="1" indent="1"/>
      <protection/>
    </xf>
    <xf numFmtId="0" fontId="8" fillId="0" borderId="0" xfId="141" applyFont="1" applyFill="1" applyBorder="1" applyAlignment="1" quotePrefix="1">
      <alignment horizontal="center" vertical="center" shrinkToFit="1"/>
      <protection/>
    </xf>
    <xf numFmtId="178" fontId="2" fillId="0" borderId="0" xfId="0" applyNumberFormat="1" applyFont="1" applyFill="1" applyBorder="1" applyAlignment="1">
      <alignment vertical="center"/>
    </xf>
    <xf numFmtId="0" fontId="2" fillId="0" borderId="0" xfId="141" applyFont="1" applyFill="1" applyAlignment="1">
      <alignment vertical="center"/>
      <protection/>
    </xf>
    <xf numFmtId="0" fontId="8" fillId="0" borderId="33" xfId="141" applyFont="1" applyFill="1" applyBorder="1" applyAlignment="1">
      <alignment vertical="center" shrinkToFit="1"/>
      <protection/>
    </xf>
    <xf numFmtId="0" fontId="8" fillId="0" borderId="29" xfId="141" applyFont="1" applyFill="1" applyBorder="1" applyAlignment="1">
      <alignment vertical="center" shrinkToFit="1"/>
      <protection/>
    </xf>
    <xf numFmtId="0" fontId="11" fillId="0" borderId="0" xfId="0" applyFont="1" applyFill="1" applyBorder="1" applyAlignment="1">
      <alignment vertical="center"/>
    </xf>
    <xf numFmtId="0" fontId="8" fillId="0" borderId="0" xfId="141" applyFont="1" applyFill="1" applyBorder="1" applyAlignment="1">
      <alignment horizontal="right" vertical="center"/>
      <protection/>
    </xf>
    <xf numFmtId="0" fontId="8" fillId="0" borderId="34" xfId="141" applyFont="1" applyFill="1" applyBorder="1" applyAlignment="1">
      <alignment vertical="center"/>
      <protection/>
    </xf>
    <xf numFmtId="0" fontId="8" fillId="0" borderId="65" xfId="141" applyFont="1" applyFill="1" applyBorder="1" applyAlignment="1">
      <alignment vertical="center"/>
      <protection/>
    </xf>
    <xf numFmtId="0" fontId="8" fillId="0" borderId="51" xfId="141" applyFont="1" applyFill="1" applyBorder="1" applyAlignment="1">
      <alignment vertical="center"/>
      <protection/>
    </xf>
    <xf numFmtId="183" fontId="31" fillId="0" borderId="25" xfId="141" applyNumberFormat="1" applyFont="1" applyFill="1" applyBorder="1" applyAlignment="1">
      <alignment horizontal="right" vertical="center" wrapText="1" indent="1"/>
      <protection/>
    </xf>
    <xf numFmtId="216" fontId="31" fillId="0" borderId="25" xfId="141" applyNumberFormat="1" applyFont="1" applyFill="1" applyBorder="1" applyAlignment="1">
      <alignment horizontal="right" vertical="center" wrapText="1" indent="1" shrinkToFit="1"/>
      <protection/>
    </xf>
    <xf numFmtId="0" fontId="31" fillId="0" borderId="25" xfId="141" applyFont="1" applyFill="1" applyBorder="1" applyAlignment="1">
      <alignment horizontal="right" vertical="center" wrapText="1" indent="1"/>
      <protection/>
    </xf>
    <xf numFmtId="196" fontId="8" fillId="0" borderId="0" xfId="141" applyNumberFormat="1" applyFont="1" applyFill="1" applyBorder="1" applyAlignment="1">
      <alignment horizontal="right" vertical="center" wrapText="1" indent="1"/>
      <protection/>
    </xf>
    <xf numFmtId="198" fontId="8" fillId="0" borderId="0" xfId="141" applyNumberFormat="1" applyFont="1" applyFill="1" applyBorder="1" applyAlignment="1">
      <alignment horizontal="right" vertical="center" wrapText="1" indent="1"/>
      <protection/>
    </xf>
    <xf numFmtId="178" fontId="8" fillId="0" borderId="0" xfId="141" applyNumberFormat="1" applyFont="1" applyFill="1" applyBorder="1" applyAlignment="1">
      <alignment horizontal="right" vertical="center" wrapText="1" indent="1"/>
      <protection/>
    </xf>
    <xf numFmtId="183" fontId="8" fillId="0" borderId="0" xfId="141" applyNumberFormat="1" applyFont="1" applyFill="1" applyBorder="1" applyAlignment="1">
      <alignment horizontal="right" vertical="center" wrapText="1" indent="1"/>
      <protection/>
    </xf>
    <xf numFmtId="176" fontId="8" fillId="0" borderId="0" xfId="141" applyNumberFormat="1" applyFont="1" applyFill="1" applyBorder="1" applyAlignment="1">
      <alignment horizontal="right" vertical="center" wrapText="1" indent="1"/>
      <protection/>
    </xf>
    <xf numFmtId="0" fontId="31" fillId="0" borderId="60" xfId="141" applyFont="1" applyFill="1" applyBorder="1" applyAlignment="1">
      <alignment horizontal="center" vertical="center"/>
      <protection/>
    </xf>
    <xf numFmtId="216" fontId="31" fillId="0" borderId="0" xfId="141" applyNumberFormat="1" applyFont="1" applyFill="1" applyBorder="1" applyAlignment="1">
      <alignment horizontal="right" vertical="center" wrapText="1" indent="1"/>
      <protection/>
    </xf>
    <xf numFmtId="217" fontId="31" fillId="0" borderId="0" xfId="141" applyNumberFormat="1" applyFont="1" applyFill="1" applyBorder="1" applyAlignment="1">
      <alignment horizontal="right" vertical="center" wrapText="1" indent="1"/>
      <protection/>
    </xf>
    <xf numFmtId="0" fontId="31" fillId="0" borderId="0" xfId="141" applyFont="1" applyFill="1" applyBorder="1" applyAlignment="1">
      <alignment horizontal="center" vertical="center"/>
      <protection/>
    </xf>
    <xf numFmtId="181" fontId="59" fillId="0" borderId="0" xfId="141" applyNumberFormat="1" applyFont="1" applyFill="1" applyBorder="1" applyAlignment="1">
      <alignment horizontal="right" vertical="center" wrapText="1" indent="1"/>
      <protection/>
    </xf>
    <xf numFmtId="181" fontId="31" fillId="0" borderId="0" xfId="141" applyNumberFormat="1" applyFont="1" applyFill="1" applyBorder="1" applyAlignment="1">
      <alignment horizontal="right" vertical="center" wrapText="1" indent="1"/>
      <protection/>
    </xf>
    <xf numFmtId="217" fontId="8" fillId="0" borderId="0" xfId="141" applyNumberFormat="1" applyFont="1" applyFill="1" applyBorder="1" applyAlignment="1">
      <alignment horizontal="right" vertical="center" wrapText="1" indent="1"/>
      <protection/>
    </xf>
    <xf numFmtId="181" fontId="8" fillId="0" borderId="0" xfId="141" applyNumberFormat="1" applyFont="1" applyFill="1" applyBorder="1" applyAlignment="1">
      <alignment horizontal="right" vertical="center" wrapText="1" indent="1"/>
      <protection/>
    </xf>
    <xf numFmtId="181" fontId="8" fillId="0" borderId="0" xfId="141" applyNumberFormat="1" applyFont="1" applyFill="1" applyBorder="1" applyAlignment="1">
      <alignment vertical="center"/>
      <protection/>
    </xf>
    <xf numFmtId="217" fontId="8" fillId="0" borderId="4" xfId="141" applyNumberFormat="1" applyFont="1" applyFill="1" applyBorder="1" applyAlignment="1">
      <alignment horizontal="right" vertical="center" wrapText="1" indent="1"/>
      <protection/>
    </xf>
    <xf numFmtId="0" fontId="8" fillId="0" borderId="4" xfId="141" applyFont="1" applyFill="1" applyBorder="1" applyAlignment="1">
      <alignment vertical="center"/>
      <protection/>
    </xf>
    <xf numFmtId="183" fontId="2" fillId="0" borderId="0" xfId="0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31" fillId="0" borderId="64" xfId="141" applyFont="1" applyFill="1" applyBorder="1" applyAlignment="1">
      <alignment horizontal="center" vertical="center" shrinkToFit="1"/>
      <protection/>
    </xf>
    <xf numFmtId="216" fontId="31" fillId="0" borderId="25" xfId="141" applyNumberFormat="1" applyFont="1" applyFill="1" applyBorder="1" applyAlignment="1">
      <alignment horizontal="right" vertical="center" wrapText="1" indent="3" shrinkToFit="1"/>
      <protection/>
    </xf>
    <xf numFmtId="0" fontId="31" fillId="0" borderId="66" xfId="141" applyFont="1" applyFill="1" applyBorder="1" applyAlignment="1">
      <alignment horizontal="center" vertical="center" shrinkToFit="1"/>
      <protection/>
    </xf>
    <xf numFmtId="0" fontId="8" fillId="0" borderId="60" xfId="141" applyFont="1" applyFill="1" applyBorder="1" applyAlignment="1">
      <alignment horizontal="center" vertical="center" shrinkToFit="1"/>
      <protection/>
    </xf>
    <xf numFmtId="216" fontId="8" fillId="0" borderId="0" xfId="110" applyNumberFormat="1" applyFont="1" applyFill="1" applyBorder="1" applyAlignment="1">
      <alignment horizontal="right" vertical="center" wrapText="1" indent="3" shrinkToFit="1"/>
    </xf>
    <xf numFmtId="216" fontId="8" fillId="0" borderId="0" xfId="141" applyNumberFormat="1" applyFont="1" applyFill="1" applyBorder="1" applyAlignment="1">
      <alignment horizontal="right" vertical="center" wrapText="1" indent="3" shrinkToFit="1"/>
      <protection/>
    </xf>
    <xf numFmtId="0" fontId="31" fillId="0" borderId="60" xfId="141" applyFont="1" applyFill="1" applyBorder="1" applyAlignment="1">
      <alignment horizontal="center" vertical="center" shrinkToFit="1"/>
      <protection/>
    </xf>
    <xf numFmtId="216" fontId="31" fillId="0" borderId="0" xfId="141" applyNumberFormat="1" applyFont="1" applyFill="1" applyBorder="1" applyAlignment="1">
      <alignment horizontal="right" vertical="center" wrapText="1" indent="3" shrinkToFit="1"/>
      <protection/>
    </xf>
    <xf numFmtId="0" fontId="31" fillId="0" borderId="61" xfId="141" applyFont="1" applyFill="1" applyBorder="1" applyAlignment="1">
      <alignment horizontal="center" vertical="center" shrinkToFit="1"/>
      <protection/>
    </xf>
    <xf numFmtId="0" fontId="8" fillId="0" borderId="62" xfId="141" applyFont="1" applyFill="1" applyBorder="1" applyAlignment="1">
      <alignment horizontal="center" vertical="center" shrinkToFit="1"/>
      <protection/>
    </xf>
    <xf numFmtId="216" fontId="8" fillId="0" borderId="4" xfId="110" applyNumberFormat="1" applyFont="1" applyFill="1" applyBorder="1" applyAlignment="1">
      <alignment horizontal="right" vertical="center" wrapText="1" indent="3" shrinkToFit="1"/>
    </xf>
    <xf numFmtId="216" fontId="8" fillId="0" borderId="4" xfId="141" applyNumberFormat="1" applyFont="1" applyFill="1" applyBorder="1" applyAlignment="1">
      <alignment horizontal="right" vertical="center" wrapText="1" indent="3" shrinkToFit="1"/>
      <protection/>
    </xf>
    <xf numFmtId="0" fontId="8" fillId="0" borderId="0" xfId="141" applyFont="1" applyFill="1" applyAlignment="1">
      <alignment horizontal="left" vertical="center"/>
      <protection/>
    </xf>
    <xf numFmtId="0" fontId="31" fillId="0" borderId="25" xfId="141" applyFont="1" applyFill="1" applyBorder="1" applyAlignment="1">
      <alignment horizontal="center" vertical="center" shrinkToFit="1"/>
      <protection/>
    </xf>
    <xf numFmtId="41" fontId="31" fillId="0" borderId="25" xfId="108" applyFont="1" applyFill="1" applyBorder="1" applyAlignment="1">
      <alignment horizontal="right" vertical="center" wrapText="1" indent="1" shrinkToFit="1"/>
    </xf>
    <xf numFmtId="41" fontId="8" fillId="0" borderId="0" xfId="108" applyFont="1" applyFill="1" applyBorder="1" applyAlignment="1">
      <alignment horizontal="right" vertical="center" wrapText="1" indent="1" shrinkToFit="1"/>
    </xf>
    <xf numFmtId="41" fontId="31" fillId="0" borderId="0" xfId="108" applyFont="1" applyFill="1" applyBorder="1" applyAlignment="1">
      <alignment vertical="center"/>
    </xf>
    <xf numFmtId="41" fontId="8" fillId="0" borderId="0" xfId="108" applyFont="1" applyFill="1" applyBorder="1" applyAlignment="1">
      <alignment vertical="center"/>
    </xf>
    <xf numFmtId="41" fontId="31" fillId="0" borderId="0" xfId="108" applyFont="1" applyFill="1" applyBorder="1" applyAlignment="1">
      <alignment horizontal="right" vertical="center" wrapText="1" indent="1"/>
    </xf>
    <xf numFmtId="41" fontId="8" fillId="0" borderId="4" xfId="108" applyFont="1" applyFill="1" applyBorder="1" applyAlignment="1">
      <alignment vertical="center"/>
    </xf>
    <xf numFmtId="41" fontId="31" fillId="0" borderId="25" xfId="108" applyFont="1" applyFill="1" applyBorder="1" applyAlignment="1">
      <alignment horizontal="right" vertical="center" wrapText="1" indent="1"/>
    </xf>
    <xf numFmtId="0" fontId="8" fillId="0" borderId="35" xfId="141" applyFont="1" applyFill="1" applyBorder="1" applyAlignment="1">
      <alignment vertical="center" wrapText="1"/>
      <protection/>
    </xf>
    <xf numFmtId="0" fontId="8" fillId="0" borderId="28" xfId="141" applyFont="1" applyFill="1" applyBorder="1" applyAlignment="1">
      <alignment vertical="center" wrapText="1"/>
      <protection/>
    </xf>
    <xf numFmtId="0" fontId="31" fillId="0" borderId="32" xfId="141" applyFont="1" applyFill="1" applyBorder="1" applyAlignment="1">
      <alignment horizontal="center" vertical="center" wrapText="1"/>
      <protection/>
    </xf>
    <xf numFmtId="0" fontId="31" fillId="0" borderId="60" xfId="141" applyFont="1" applyFill="1" applyBorder="1" applyAlignment="1">
      <alignment horizontal="center" vertical="center" wrapText="1"/>
      <protection/>
    </xf>
    <xf numFmtId="0" fontId="8" fillId="0" borderId="60" xfId="141" applyFont="1" applyFill="1" applyBorder="1" applyAlignment="1">
      <alignment horizontal="center" vertical="center" wrapText="1"/>
      <protection/>
    </xf>
    <xf numFmtId="0" fontId="8" fillId="0" borderId="62" xfId="141" applyFont="1" applyFill="1" applyBorder="1" applyAlignment="1">
      <alignment horizontal="center" vertical="center" wrapText="1"/>
      <protection/>
    </xf>
    <xf numFmtId="41" fontId="31" fillId="0" borderId="25" xfId="108" applyFont="1" applyFill="1" applyBorder="1" applyAlignment="1">
      <alignment horizontal="right" vertical="center" wrapText="1" indent="3"/>
    </xf>
    <xf numFmtId="41" fontId="8" fillId="0" borderId="0" xfId="108" applyFont="1" applyFill="1" applyBorder="1" applyAlignment="1">
      <alignment horizontal="right" vertical="center" wrapText="1" indent="3"/>
    </xf>
    <xf numFmtId="41" fontId="31" fillId="0" borderId="0" xfId="108" applyFont="1" applyFill="1" applyBorder="1" applyAlignment="1">
      <alignment horizontal="right" vertical="center" wrapText="1" indent="3"/>
    </xf>
    <xf numFmtId="41" fontId="8" fillId="0" borderId="4" xfId="108" applyFont="1" applyFill="1" applyBorder="1" applyAlignment="1">
      <alignment horizontal="right" vertical="center" wrapText="1" indent="3"/>
    </xf>
    <xf numFmtId="0" fontId="8" fillId="0" borderId="33" xfId="141" applyFont="1" applyFill="1" applyBorder="1" applyAlignment="1">
      <alignment vertical="center" wrapText="1"/>
      <protection/>
    </xf>
    <xf numFmtId="0" fontId="8" fillId="0" borderId="29" xfId="141" applyFont="1" applyFill="1" applyBorder="1" applyAlignment="1">
      <alignment vertical="center" wrapText="1"/>
      <protection/>
    </xf>
    <xf numFmtId="0" fontId="31" fillId="0" borderId="25" xfId="141" applyFont="1" applyFill="1" applyBorder="1" applyAlignment="1">
      <alignment horizontal="center" vertical="center" wrapText="1"/>
      <protection/>
    </xf>
    <xf numFmtId="0" fontId="8" fillId="0" borderId="0" xfId="141" applyFont="1" applyFill="1" applyBorder="1" applyAlignment="1">
      <alignment vertical="center" wrapText="1"/>
      <protection/>
    </xf>
    <xf numFmtId="0" fontId="31" fillId="0" borderId="0" xfId="141" applyFont="1" applyFill="1" applyBorder="1" applyAlignment="1">
      <alignment horizontal="center" vertical="center" wrapText="1"/>
      <protection/>
    </xf>
    <xf numFmtId="0" fontId="8" fillId="0" borderId="4" xfId="141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/>
    </xf>
    <xf numFmtId="216" fontId="31" fillId="0" borderId="25" xfId="141" applyNumberFormat="1" applyFont="1" applyFill="1" applyBorder="1" applyAlignment="1">
      <alignment horizontal="right" vertical="center" wrapText="1" indent="2" shrinkToFit="1"/>
      <protection/>
    </xf>
    <xf numFmtId="216" fontId="31" fillId="0" borderId="25" xfId="141" applyNumberFormat="1" applyFont="1" applyFill="1" applyBorder="1" applyAlignment="1">
      <alignment horizontal="right" vertical="center" wrapText="1" indent="2"/>
      <protection/>
    </xf>
    <xf numFmtId="178" fontId="31" fillId="0" borderId="25" xfId="141" applyNumberFormat="1" applyFont="1" applyFill="1" applyBorder="1" applyAlignment="1">
      <alignment horizontal="right" vertical="center" wrapText="1" indent="2"/>
      <protection/>
    </xf>
    <xf numFmtId="216" fontId="8" fillId="0" borderId="0" xfId="110" applyNumberFormat="1" applyFont="1" applyFill="1" applyBorder="1" applyAlignment="1">
      <alignment horizontal="right" vertical="center" wrapText="1" indent="2" shrinkToFit="1"/>
    </xf>
    <xf numFmtId="178" fontId="8" fillId="0" borderId="0" xfId="141" applyNumberFormat="1" applyFont="1" applyFill="1" applyBorder="1" applyAlignment="1">
      <alignment horizontal="right" vertical="center" wrapText="1" indent="2" shrinkToFit="1"/>
      <protection/>
    </xf>
    <xf numFmtId="216" fontId="31" fillId="0" borderId="0" xfId="141" applyNumberFormat="1" applyFont="1" applyFill="1" applyBorder="1" applyAlignment="1">
      <alignment horizontal="right" vertical="center" wrapText="1" indent="2" shrinkToFit="1"/>
      <protection/>
    </xf>
    <xf numFmtId="187" fontId="31" fillId="0" borderId="0" xfId="141" applyNumberFormat="1" applyFont="1" applyFill="1" applyBorder="1" applyAlignment="1">
      <alignment horizontal="right" vertical="center" wrapText="1" indent="2" shrinkToFit="1"/>
      <protection/>
    </xf>
    <xf numFmtId="187" fontId="8" fillId="0" borderId="0" xfId="141" applyNumberFormat="1" applyFont="1" applyFill="1" applyBorder="1" applyAlignment="1">
      <alignment horizontal="right" vertical="center" wrapText="1" indent="2" shrinkToFit="1"/>
      <protection/>
    </xf>
    <xf numFmtId="216" fontId="8" fillId="0" borderId="4" xfId="110" applyNumberFormat="1" applyFont="1" applyFill="1" applyBorder="1" applyAlignment="1">
      <alignment horizontal="right" vertical="center" wrapText="1" indent="2" shrinkToFit="1"/>
    </xf>
    <xf numFmtId="187" fontId="8" fillId="0" borderId="4" xfId="141" applyNumberFormat="1" applyFont="1" applyFill="1" applyBorder="1" applyAlignment="1">
      <alignment horizontal="right" vertical="center" wrapText="1" indent="2" shrinkToFit="1"/>
      <protection/>
    </xf>
    <xf numFmtId="0" fontId="8" fillId="0" borderId="0" xfId="141" applyFont="1" applyFill="1" applyBorder="1" applyAlignment="1">
      <alignment/>
      <protection/>
    </xf>
    <xf numFmtId="0" fontId="2" fillId="0" borderId="25" xfId="0" applyFont="1" applyFill="1" applyBorder="1" applyAlignment="1" quotePrefix="1">
      <alignment vertical="center"/>
    </xf>
    <xf numFmtId="0" fontId="18" fillId="0" borderId="25" xfId="0" applyFont="1" applyFill="1" applyBorder="1" applyAlignment="1">
      <alignment vertical="center"/>
    </xf>
    <xf numFmtId="0" fontId="2" fillId="0" borderId="0" xfId="154" applyFont="1" applyFill="1" applyAlignment="1">
      <alignment horizontal="left"/>
      <protection/>
    </xf>
    <xf numFmtId="0" fontId="2" fillId="0" borderId="0" xfId="154" applyFont="1" applyFill="1" applyAlignment="1">
      <alignment/>
      <protection/>
    </xf>
    <xf numFmtId="180" fontId="31" fillId="0" borderId="30" xfId="0" applyNumberFormat="1" applyFont="1" applyFill="1" applyBorder="1" applyAlignment="1">
      <alignment horizontal="center" vertical="center"/>
    </xf>
    <xf numFmtId="181" fontId="31" fillId="0" borderId="29" xfId="0" applyNumberFormat="1" applyFont="1" applyFill="1" applyBorder="1" applyAlignment="1">
      <alignment horizontal="right" vertical="center" wrapText="1" indent="1" shrinkToFit="1"/>
    </xf>
    <xf numFmtId="181" fontId="31" fillId="0" borderId="30" xfId="0" applyNumberFormat="1" applyFont="1" applyFill="1" applyBorder="1" applyAlignment="1">
      <alignment horizontal="right" vertical="center" wrapText="1" indent="1" shrinkToFit="1"/>
    </xf>
    <xf numFmtId="178" fontId="31" fillId="0" borderId="30" xfId="0" applyNumberFormat="1" applyFont="1" applyFill="1" applyBorder="1" applyAlignment="1">
      <alignment horizontal="right" vertical="center" wrapText="1" indent="1" shrinkToFit="1"/>
    </xf>
    <xf numFmtId="178" fontId="31" fillId="0" borderId="28" xfId="0" applyNumberFormat="1" applyFont="1" applyFill="1" applyBorder="1" applyAlignment="1">
      <alignment horizontal="right" vertical="center" wrapText="1" indent="1"/>
    </xf>
    <xf numFmtId="0" fontId="31" fillId="0" borderId="29" xfId="0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center"/>
    </xf>
    <xf numFmtId="181" fontId="31" fillId="0" borderId="29" xfId="0" applyNumberFormat="1" applyFont="1" applyFill="1" applyBorder="1" applyAlignment="1">
      <alignment horizontal="right" vertical="center" wrapText="1" indent="2" shrinkToFit="1"/>
    </xf>
    <xf numFmtId="181" fontId="31" fillId="0" borderId="30" xfId="0" applyNumberFormat="1" applyFont="1" applyFill="1" applyBorder="1" applyAlignment="1">
      <alignment horizontal="right" vertical="center" wrapText="1" indent="2" shrinkToFit="1"/>
    </xf>
    <xf numFmtId="181" fontId="31" fillId="0" borderId="30" xfId="0" applyNumberFormat="1" applyFont="1" applyFill="1" applyBorder="1" applyAlignment="1">
      <alignment horizontal="right" vertical="center" wrapText="1" indent="2"/>
    </xf>
    <xf numFmtId="181" fontId="8" fillId="0" borderId="28" xfId="0" applyNumberFormat="1" applyFont="1" applyFill="1" applyBorder="1" applyAlignment="1">
      <alignment horizontal="right" vertical="center" wrapText="1" indent="2" shrinkToFit="1"/>
    </xf>
    <xf numFmtId="181" fontId="8" fillId="0" borderId="30" xfId="0" applyNumberFormat="1" applyFont="1" applyFill="1" applyBorder="1" applyAlignment="1">
      <alignment horizontal="right" vertical="center" indent="1" shrinkToFit="1"/>
    </xf>
    <xf numFmtId="0" fontId="31" fillId="0" borderId="0" xfId="0" applyFont="1" applyFill="1" applyBorder="1" applyAlignment="1">
      <alignment horizontal="right" vertical="center" indent="1"/>
    </xf>
    <xf numFmtId="0" fontId="8" fillId="0" borderId="18" xfId="0" applyFont="1" applyFill="1" applyBorder="1" applyAlignment="1">
      <alignment horizontal="right" vertical="center" indent="1"/>
    </xf>
    <xf numFmtId="0" fontId="8" fillId="0" borderId="22" xfId="0" applyFont="1" applyFill="1" applyBorder="1" applyAlignment="1">
      <alignment horizontal="right" vertical="center" indent="1"/>
    </xf>
    <xf numFmtId="181" fontId="8" fillId="0" borderId="26" xfId="0" applyNumberFormat="1" applyFont="1" applyFill="1" applyBorder="1" applyAlignment="1">
      <alignment horizontal="right" vertical="center" wrapText="1" indent="1" shrinkToFit="1"/>
    </xf>
    <xf numFmtId="197" fontId="8" fillId="0" borderId="26" xfId="0" applyNumberFormat="1" applyFont="1" applyFill="1" applyBorder="1" applyAlignment="1">
      <alignment horizontal="right" vertical="center" wrapText="1" indent="1" shrinkToFit="1"/>
    </xf>
    <xf numFmtId="0" fontId="8" fillId="0" borderId="29" xfId="0" applyFont="1" applyFill="1" applyBorder="1" applyAlignment="1">
      <alignment horizontal="right" vertical="center" indent="1"/>
    </xf>
    <xf numFmtId="183" fontId="8" fillId="0" borderId="30" xfId="0" applyNumberFormat="1" applyFont="1" applyFill="1" applyBorder="1" applyAlignment="1">
      <alignment horizontal="right" vertical="center" indent="1"/>
    </xf>
    <xf numFmtId="183" fontId="8" fillId="0" borderId="30" xfId="0" applyNumberFormat="1" applyFont="1" applyFill="1" applyBorder="1" applyAlignment="1">
      <alignment horizontal="right" vertical="center" indent="1" shrinkToFit="1"/>
    </xf>
    <xf numFmtId="197" fontId="8" fillId="0" borderId="28" xfId="0" applyNumberFormat="1" applyFont="1" applyFill="1" applyBorder="1" applyAlignment="1">
      <alignment horizontal="right" vertical="center" wrapText="1" indent="1" shrinkToFit="1"/>
    </xf>
    <xf numFmtId="0" fontId="31" fillId="0" borderId="29" xfId="0" applyFont="1" applyFill="1" applyBorder="1" applyAlignment="1">
      <alignment horizontal="right" vertical="center" indent="1"/>
    </xf>
    <xf numFmtId="181" fontId="8" fillId="0" borderId="28" xfId="0" applyNumberFormat="1" applyFont="1" applyFill="1" applyBorder="1" applyAlignment="1">
      <alignment horizontal="right" vertical="center" wrapText="1" indent="1" shrinkToFit="1"/>
    </xf>
    <xf numFmtId="0" fontId="87" fillId="0" borderId="0" xfId="0" applyFont="1" applyFill="1" applyAlignment="1">
      <alignment vertical="center"/>
    </xf>
    <xf numFmtId="0" fontId="31" fillId="0" borderId="27" xfId="0" applyFont="1" applyFill="1" applyBorder="1" applyAlignment="1">
      <alignment horizontal="right" vertical="center" wrapText="1" indent="2"/>
    </xf>
    <xf numFmtId="0" fontId="31" fillId="0" borderId="29" xfId="0" applyFont="1" applyFill="1" applyBorder="1" applyAlignment="1">
      <alignment horizontal="right" vertical="center" wrapText="1" indent="2"/>
    </xf>
    <xf numFmtId="181" fontId="8" fillId="0" borderId="29" xfId="0" applyNumberFormat="1" applyFont="1" applyFill="1" applyBorder="1" applyAlignment="1">
      <alignment horizontal="right" vertical="center" wrapText="1" indent="2" shrinkToFit="1"/>
    </xf>
    <xf numFmtId="181" fontId="8" fillId="0" borderId="30" xfId="0" applyNumberFormat="1" applyFont="1" applyFill="1" applyBorder="1" applyAlignment="1">
      <alignment horizontal="right" vertical="center" wrapText="1" indent="2" shrinkToFit="1"/>
    </xf>
    <xf numFmtId="183" fontId="8" fillId="0" borderId="30" xfId="0" applyNumberFormat="1" applyFont="1" applyFill="1" applyBorder="1" applyAlignment="1">
      <alignment horizontal="right" vertical="center" wrapText="1" indent="2" shrinkToFit="1"/>
    </xf>
    <xf numFmtId="0" fontId="31" fillId="0" borderId="0" xfId="0" applyFont="1" applyFill="1" applyBorder="1" applyAlignment="1">
      <alignment horizontal="right" vertical="center" wrapText="1" indent="2"/>
    </xf>
    <xf numFmtId="0" fontId="31" fillId="0" borderId="30" xfId="0" applyFont="1" applyFill="1" applyBorder="1" applyAlignment="1">
      <alignment horizontal="right" vertical="center" wrapText="1" indent="2"/>
    </xf>
    <xf numFmtId="181" fontId="8" fillId="0" borderId="26" xfId="0" applyNumberFormat="1" applyFont="1" applyFill="1" applyBorder="1" applyAlignment="1">
      <alignment horizontal="right" vertical="center" wrapText="1" indent="2"/>
    </xf>
    <xf numFmtId="181" fontId="31" fillId="0" borderId="26" xfId="0" applyNumberFormat="1" applyFont="1" applyFill="1" applyBorder="1" applyAlignment="1">
      <alignment horizontal="right" vertical="center" wrapText="1" indent="2"/>
    </xf>
    <xf numFmtId="183" fontId="8" fillId="0" borderId="26" xfId="0" applyNumberFormat="1" applyFont="1" applyFill="1" applyBorder="1" applyAlignment="1">
      <alignment horizontal="right" vertical="center" wrapText="1" indent="2" shrinkToFit="1"/>
    </xf>
    <xf numFmtId="183" fontId="8" fillId="0" borderId="28" xfId="0" applyNumberFormat="1" applyFont="1" applyFill="1" applyBorder="1" applyAlignment="1">
      <alignment horizontal="right" vertical="center" wrapText="1" indent="2" shrinkToFit="1"/>
    </xf>
    <xf numFmtId="181" fontId="83" fillId="0" borderId="26" xfId="0" applyNumberFormat="1" applyFont="1" applyFill="1" applyBorder="1" applyAlignment="1">
      <alignment horizontal="right" vertical="center" wrapText="1" indent="2"/>
    </xf>
    <xf numFmtId="181" fontId="73" fillId="0" borderId="26" xfId="0" applyNumberFormat="1" applyFont="1" applyFill="1" applyBorder="1" applyAlignment="1">
      <alignment horizontal="right" vertical="center" wrapText="1" indent="2"/>
    </xf>
    <xf numFmtId="181" fontId="73" fillId="0" borderId="28" xfId="0" applyNumberFormat="1" applyFont="1" applyFill="1" applyBorder="1" applyAlignment="1">
      <alignment horizontal="right" vertical="center" wrapText="1" indent="2"/>
    </xf>
    <xf numFmtId="181" fontId="8" fillId="0" borderId="29" xfId="0" applyNumberFormat="1" applyFont="1" applyFill="1" applyBorder="1" applyAlignment="1">
      <alignment horizontal="right" vertical="center" wrapText="1" indent="2"/>
    </xf>
    <xf numFmtId="181" fontId="8" fillId="0" borderId="30" xfId="0" applyNumberFormat="1" applyFont="1" applyFill="1" applyBorder="1" applyAlignment="1">
      <alignment horizontal="right" vertical="center" wrapText="1" indent="2"/>
    </xf>
    <xf numFmtId="181" fontId="8" fillId="0" borderId="28" xfId="0" applyNumberFormat="1" applyFont="1" applyFill="1" applyBorder="1" applyAlignment="1">
      <alignment horizontal="right" vertical="center" wrapText="1" indent="2"/>
    </xf>
    <xf numFmtId="0" fontId="31" fillId="0" borderId="18" xfId="0" applyFont="1" applyFill="1" applyBorder="1" applyAlignment="1">
      <alignment horizontal="right" vertical="center" wrapText="1" indent="2"/>
    </xf>
    <xf numFmtId="0" fontId="31" fillId="0" borderId="22" xfId="0" applyFont="1" applyFill="1" applyBorder="1" applyAlignment="1">
      <alignment horizontal="right" vertical="center" wrapText="1" indent="2"/>
    </xf>
    <xf numFmtId="0" fontId="8" fillId="0" borderId="18" xfId="0" applyFont="1" applyFill="1" applyBorder="1" applyAlignment="1">
      <alignment horizontal="right" vertical="center" wrapText="1" indent="2"/>
    </xf>
    <xf numFmtId="181" fontId="73" fillId="0" borderId="26" xfId="0" applyNumberFormat="1" applyFont="1" applyFill="1" applyBorder="1" applyAlignment="1">
      <alignment horizontal="right" vertical="center" wrapText="1" indent="2" shrinkToFit="1"/>
    </xf>
    <xf numFmtId="0" fontId="8" fillId="0" borderId="22" xfId="0" applyFont="1" applyFill="1" applyBorder="1" applyAlignment="1">
      <alignment horizontal="right" vertical="center" wrapText="1" indent="2"/>
    </xf>
    <xf numFmtId="181" fontId="73" fillId="0" borderId="28" xfId="0" applyNumberFormat="1" applyFont="1" applyFill="1" applyBorder="1" applyAlignment="1">
      <alignment horizontal="right" vertical="center" wrapText="1" indent="2" shrinkToFit="1"/>
    </xf>
    <xf numFmtId="0" fontId="8" fillId="0" borderId="0" xfId="141" applyFont="1" applyFill="1" applyAlignment="1">
      <alignment vertical="center" wrapText="1"/>
      <protection/>
    </xf>
    <xf numFmtId="181" fontId="8" fillId="0" borderId="0" xfId="0" applyNumberFormat="1" applyFont="1" applyFill="1" applyBorder="1" applyAlignment="1">
      <alignment horizontal="center" vertical="center"/>
    </xf>
    <xf numFmtId="181" fontId="17" fillId="0" borderId="26" xfId="0" applyNumberFormat="1" applyFont="1" applyFill="1" applyBorder="1" applyAlignment="1">
      <alignment horizontal="center" vertical="center"/>
    </xf>
    <xf numFmtId="181" fontId="83" fillId="0" borderId="26" xfId="0" applyNumberFormat="1" applyFont="1" applyFill="1" applyBorder="1" applyAlignment="1">
      <alignment horizontal="center" vertical="center"/>
    </xf>
    <xf numFmtId="181" fontId="73" fillId="0" borderId="26" xfId="0" applyNumberFormat="1" applyFont="1" applyFill="1" applyBorder="1" applyAlignment="1">
      <alignment horizontal="center" vertical="center"/>
    </xf>
    <xf numFmtId="181" fontId="17" fillId="0" borderId="29" xfId="0" applyNumberFormat="1" applyFont="1" applyFill="1" applyBorder="1" applyAlignment="1">
      <alignment horizontal="center" vertical="center" shrinkToFit="1"/>
    </xf>
    <xf numFmtId="181" fontId="17" fillId="0" borderId="30" xfId="0" applyNumberFormat="1" applyFont="1" applyFill="1" applyBorder="1" applyAlignment="1">
      <alignment horizontal="center" vertical="center" shrinkToFit="1"/>
    </xf>
    <xf numFmtId="181" fontId="17" fillId="0" borderId="30" xfId="0" applyNumberFormat="1" applyFont="1" applyFill="1" applyBorder="1" applyAlignment="1">
      <alignment horizontal="center" vertical="center"/>
    </xf>
    <xf numFmtId="181" fontId="73" fillId="0" borderId="28" xfId="0" applyNumberFormat="1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181" fontId="8" fillId="0" borderId="26" xfId="0" applyNumberFormat="1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/>
    </xf>
    <xf numFmtId="181" fontId="8" fillId="0" borderId="29" xfId="0" applyNumberFormat="1" applyFont="1" applyFill="1" applyBorder="1" applyAlignment="1">
      <alignment horizontal="center" vertical="center" shrinkToFit="1"/>
    </xf>
    <xf numFmtId="181" fontId="8" fillId="0" borderId="30" xfId="0" applyNumberFormat="1" applyFont="1" applyFill="1" applyBorder="1" applyAlignment="1">
      <alignment horizontal="center" vertical="center" shrinkToFit="1"/>
    </xf>
    <xf numFmtId="0" fontId="69" fillId="0" borderId="0" xfId="141" applyFont="1" applyFill="1" applyAlignment="1">
      <alignment vertical="center"/>
      <protection/>
    </xf>
    <xf numFmtId="0" fontId="8" fillId="0" borderId="0" xfId="141" applyFont="1" applyFill="1" applyAlignment="1">
      <alignment horizontal="right" vertical="center"/>
      <protection/>
    </xf>
    <xf numFmtId="0" fontId="8" fillId="0" borderId="25" xfId="141" applyFont="1" applyFill="1" applyBorder="1" applyAlignment="1">
      <alignment horizontal="center" vertical="center" shrinkToFit="1"/>
      <protection/>
    </xf>
    <xf numFmtId="0" fontId="8" fillId="0" borderId="30" xfId="141" applyFont="1" applyFill="1" applyBorder="1" applyAlignment="1">
      <alignment vertical="center" shrinkToFit="1"/>
      <protection/>
    </xf>
    <xf numFmtId="0" fontId="31" fillId="0" borderId="27" xfId="141" applyFont="1" applyFill="1" applyBorder="1" applyAlignment="1">
      <alignment horizontal="center" vertical="center"/>
      <protection/>
    </xf>
    <xf numFmtId="0" fontId="31" fillId="0" borderId="0" xfId="141" applyFont="1" applyFill="1" applyAlignment="1">
      <alignment horizontal="center" vertical="center"/>
      <protection/>
    </xf>
    <xf numFmtId="0" fontId="8" fillId="0" borderId="0" xfId="141" applyFont="1" applyFill="1" applyBorder="1" applyAlignment="1">
      <alignment horizontal="left" vertical="center" wrapText="1"/>
      <protection/>
    </xf>
    <xf numFmtId="0" fontId="0" fillId="0" borderId="0" xfId="141" applyFont="1" applyFill="1" applyAlignment="1">
      <alignment/>
      <protection/>
    </xf>
    <xf numFmtId="41" fontId="31" fillId="0" borderId="27" xfId="108" applyFont="1" applyFill="1" applyBorder="1" applyAlignment="1">
      <alignment horizontal="right" vertical="center" indent="1" shrinkToFit="1"/>
    </xf>
    <xf numFmtId="41" fontId="31" fillId="0" borderId="0" xfId="108" applyFont="1" applyFill="1" applyBorder="1" applyAlignment="1">
      <alignment horizontal="right" vertical="center" wrapText="1" indent="1" shrinkToFit="1"/>
    </xf>
    <xf numFmtId="41" fontId="8" fillId="0" borderId="27" xfId="108" applyFont="1" applyFill="1" applyBorder="1" applyAlignment="1">
      <alignment horizontal="right" vertical="center" wrapText="1" indent="1" shrinkToFit="1"/>
    </xf>
    <xf numFmtId="0" fontId="84" fillId="0" borderId="0" xfId="141" applyFont="1" applyFill="1" applyAlignment="1">
      <alignment horizontal="left" vertical="center"/>
      <protection/>
    </xf>
    <xf numFmtId="0" fontId="8" fillId="0" borderId="23" xfId="141" applyFont="1" applyFill="1" applyBorder="1" applyAlignment="1">
      <alignment horizontal="center" vertical="center" wrapText="1" shrinkToFit="1"/>
      <protection/>
    </xf>
    <xf numFmtId="0" fontId="31" fillId="0" borderId="27" xfId="141" applyFont="1" applyFill="1" applyBorder="1" applyAlignment="1">
      <alignment horizontal="right" vertical="center" indent="1"/>
      <protection/>
    </xf>
    <xf numFmtId="41" fontId="31" fillId="0" borderId="26" xfId="108" applyFont="1" applyFill="1" applyBorder="1" applyAlignment="1">
      <alignment horizontal="right" vertical="center" wrapText="1" indent="1" shrinkToFit="1"/>
    </xf>
    <xf numFmtId="0" fontId="8" fillId="0" borderId="27" xfId="141" applyFont="1" applyFill="1" applyBorder="1" applyAlignment="1">
      <alignment horizontal="right" vertical="center" indent="1"/>
      <protection/>
    </xf>
    <xf numFmtId="41" fontId="8" fillId="0" borderId="26" xfId="108" applyFont="1" applyFill="1" applyBorder="1" applyAlignment="1">
      <alignment horizontal="right" vertical="center" wrapText="1" indent="1" shrinkToFit="1"/>
    </xf>
    <xf numFmtId="0" fontId="8" fillId="0" borderId="29" xfId="141" applyFont="1" applyFill="1" applyBorder="1" applyAlignment="1">
      <alignment horizontal="right" vertical="center" indent="1"/>
      <protection/>
    </xf>
    <xf numFmtId="41" fontId="8" fillId="0" borderId="29" xfId="108" applyFont="1" applyFill="1" applyBorder="1" applyAlignment="1">
      <alignment horizontal="right" vertical="center" wrapText="1" indent="1" shrinkToFit="1"/>
    </xf>
    <xf numFmtId="41" fontId="8" fillId="0" borderId="30" xfId="108" applyFont="1" applyFill="1" applyBorder="1" applyAlignment="1">
      <alignment horizontal="right" vertical="center" wrapText="1" indent="1" shrinkToFit="1"/>
    </xf>
    <xf numFmtId="41" fontId="8" fillId="0" borderId="28" xfId="108" applyFont="1" applyFill="1" applyBorder="1" applyAlignment="1">
      <alignment horizontal="right" vertical="center" wrapText="1" indent="1" shrinkToFit="1"/>
    </xf>
    <xf numFmtId="0" fontId="8" fillId="0" borderId="32" xfId="141" applyFont="1" applyFill="1" applyBorder="1" applyAlignment="1">
      <alignment horizontal="center" vertical="center" shrinkToFit="1"/>
      <protection/>
    </xf>
    <xf numFmtId="0" fontId="8" fillId="0" borderId="27" xfId="141" applyFont="1" applyFill="1" applyBorder="1" applyAlignment="1">
      <alignment vertical="center"/>
      <protection/>
    </xf>
    <xf numFmtId="0" fontId="8" fillId="0" borderId="26" xfId="141" applyFont="1" applyFill="1" applyBorder="1" applyAlignment="1" quotePrefix="1">
      <alignment horizontal="center" vertical="center" shrinkToFit="1"/>
      <protection/>
    </xf>
    <xf numFmtId="0" fontId="8" fillId="0" borderId="28" xfId="141" applyFont="1" applyFill="1" applyBorder="1" applyAlignment="1">
      <alignment horizontal="center" vertical="center"/>
      <protection/>
    </xf>
    <xf numFmtId="0" fontId="8" fillId="0" borderId="30" xfId="141" applyFont="1" applyFill="1" applyBorder="1" applyAlignment="1">
      <alignment horizontal="center" vertical="center"/>
      <protection/>
    </xf>
    <xf numFmtId="181" fontId="8" fillId="0" borderId="32" xfId="141" applyNumberFormat="1" applyFont="1" applyFill="1" applyBorder="1" applyAlignment="1">
      <alignment horizontal="right" vertical="center" wrapText="1" indent="1" shrinkToFit="1"/>
      <protection/>
    </xf>
    <xf numFmtId="20" fontId="8" fillId="0" borderId="0" xfId="141" applyNumberFormat="1" applyFont="1" applyFill="1" applyBorder="1" applyAlignment="1">
      <alignment horizontal="center" vertical="center"/>
      <protection/>
    </xf>
    <xf numFmtId="186" fontId="8" fillId="0" borderId="25" xfId="141" applyNumberFormat="1" applyFont="1" applyFill="1" applyBorder="1" applyAlignment="1">
      <alignment horizontal="right" vertical="center" wrapText="1" indent="1" shrinkToFit="1"/>
      <protection/>
    </xf>
    <xf numFmtId="0" fontId="8" fillId="0" borderId="22" xfId="141" applyFont="1" applyFill="1" applyBorder="1" applyAlignment="1">
      <alignment horizontal="center" vertical="center" wrapText="1"/>
      <protection/>
    </xf>
    <xf numFmtId="0" fontId="8" fillId="0" borderId="22" xfId="141" applyFont="1" applyFill="1" applyBorder="1" applyAlignment="1">
      <alignment horizontal="center" vertical="center" wrapText="1" shrinkToFit="1"/>
      <protection/>
    </xf>
    <xf numFmtId="181" fontId="8" fillId="0" borderId="27" xfId="141" applyNumberFormat="1" applyFont="1" applyFill="1" applyBorder="1" applyAlignment="1">
      <alignment horizontal="right" vertical="center" wrapText="1" indent="1" shrinkToFit="1"/>
      <protection/>
    </xf>
    <xf numFmtId="186" fontId="8" fillId="0" borderId="0" xfId="141" applyNumberFormat="1" applyFont="1" applyFill="1" applyBorder="1" applyAlignment="1">
      <alignment horizontal="right" vertical="center" wrapText="1" indent="1" shrinkToFit="1"/>
      <protection/>
    </xf>
    <xf numFmtId="0" fontId="8" fillId="0" borderId="32" xfId="141" applyFont="1" applyFill="1" applyBorder="1" applyAlignment="1">
      <alignment horizontal="center" vertical="center" wrapText="1" shrinkToFit="1"/>
      <protection/>
    </xf>
    <xf numFmtId="181" fontId="8" fillId="0" borderId="41" xfId="141" applyNumberFormat="1" applyFont="1" applyFill="1" applyBorder="1" applyAlignment="1">
      <alignment horizontal="right" vertical="center" wrapText="1" indent="1" shrinkToFit="1"/>
      <protection/>
    </xf>
    <xf numFmtId="181" fontId="8" fillId="0" borderId="2" xfId="141" applyNumberFormat="1" applyFont="1" applyFill="1" applyBorder="1" applyAlignment="1">
      <alignment horizontal="right" vertical="center" wrapText="1" indent="1" shrinkToFit="1"/>
      <protection/>
    </xf>
    <xf numFmtId="187" fontId="8" fillId="0" borderId="2" xfId="141" applyNumberFormat="1" applyFont="1" applyFill="1" applyBorder="1" applyAlignment="1">
      <alignment horizontal="right" vertical="center" wrapText="1" indent="1" shrinkToFit="1"/>
      <protection/>
    </xf>
    <xf numFmtId="186" fontId="8" fillId="0" borderId="2" xfId="141" applyNumberFormat="1" applyFont="1" applyFill="1" applyBorder="1" applyAlignment="1">
      <alignment horizontal="right" vertical="center" wrapText="1" indent="1" shrinkToFit="1"/>
      <protection/>
    </xf>
    <xf numFmtId="179" fontId="8" fillId="0" borderId="42" xfId="141" applyNumberFormat="1" applyFont="1" applyFill="1" applyBorder="1" applyAlignment="1" applyProtection="1">
      <alignment horizontal="right" vertical="center" wrapText="1" indent="1" shrinkToFit="1"/>
      <protection locked="0"/>
    </xf>
    <xf numFmtId="0" fontId="8" fillId="0" borderId="41" xfId="141" applyFont="1" applyFill="1" applyBorder="1" applyAlignment="1">
      <alignment horizontal="center" vertical="center" wrapText="1" shrinkToFit="1"/>
      <protection/>
    </xf>
    <xf numFmtId="0" fontId="15" fillId="0" borderId="29" xfId="141" applyFont="1" applyFill="1" applyBorder="1" applyAlignment="1">
      <alignment horizontal="center" vertical="center" wrapText="1" shrinkToFit="1"/>
      <protection/>
    </xf>
    <xf numFmtId="181" fontId="8" fillId="0" borderId="25" xfId="141" applyNumberFormat="1" applyFont="1" applyFill="1" applyBorder="1" applyAlignment="1">
      <alignment horizontal="right" vertical="center" wrapText="1" indent="1" shrinkToFit="1"/>
      <protection/>
    </xf>
    <xf numFmtId="187" fontId="8" fillId="0" borderId="25" xfId="141" applyNumberFormat="1" applyFont="1" applyFill="1" applyBorder="1" applyAlignment="1">
      <alignment horizontal="right" vertical="center" wrapText="1" indent="1" shrinkToFit="1"/>
      <protection/>
    </xf>
    <xf numFmtId="179" fontId="8" fillId="0" borderId="31" xfId="141" applyNumberFormat="1" applyFont="1" applyFill="1" applyBorder="1" applyAlignment="1" applyProtection="1">
      <alignment horizontal="right" vertical="center" wrapText="1" indent="1" shrinkToFit="1"/>
      <protection locked="0"/>
    </xf>
    <xf numFmtId="0" fontId="8" fillId="0" borderId="25" xfId="141" applyFont="1" applyFill="1" applyBorder="1" applyAlignment="1">
      <alignment horizontal="center" vertical="center" wrapText="1" shrinkToFit="1"/>
      <protection/>
    </xf>
    <xf numFmtId="0" fontId="8" fillId="0" borderId="0" xfId="141" applyFont="1" applyFill="1" applyBorder="1" applyAlignment="1">
      <alignment horizontal="center" vertical="center" wrapText="1" shrinkToFit="1"/>
      <protection/>
    </xf>
    <xf numFmtId="0" fontId="8" fillId="0" borderId="27" xfId="141" applyFont="1" applyFill="1" applyBorder="1" applyAlignment="1">
      <alignment horizontal="center" vertical="center" wrapText="1" shrinkToFit="1"/>
      <protection/>
    </xf>
    <xf numFmtId="181" fontId="8" fillId="0" borderId="0" xfId="141" applyNumberFormat="1" applyFont="1" applyFill="1" applyBorder="1" applyAlignment="1">
      <alignment horizontal="right" vertical="center" wrapText="1" indent="1" shrinkToFit="1"/>
      <protection/>
    </xf>
    <xf numFmtId="187" fontId="8" fillId="0" borderId="0" xfId="141" applyNumberFormat="1" applyFont="1" applyFill="1" applyBorder="1" applyAlignment="1">
      <alignment horizontal="right" vertical="center" wrapText="1" indent="1" shrinkToFit="1"/>
      <protection/>
    </xf>
    <xf numFmtId="179" fontId="8" fillId="0" borderId="26" xfId="141" applyNumberFormat="1" applyFont="1" applyFill="1" applyBorder="1" applyAlignment="1" applyProtection="1">
      <alignment horizontal="right" vertical="center" wrapText="1" indent="1" shrinkToFit="1"/>
      <protection locked="0"/>
    </xf>
    <xf numFmtId="0" fontId="8" fillId="0" borderId="30" xfId="141" applyFont="1" applyFill="1" applyBorder="1" applyAlignment="1">
      <alignment horizontal="center" vertical="center" wrapText="1" shrinkToFit="1"/>
      <protection/>
    </xf>
    <xf numFmtId="0" fontId="8" fillId="0" borderId="29" xfId="141" applyFont="1" applyFill="1" applyBorder="1" applyAlignment="1">
      <alignment horizontal="center" vertical="center" wrapText="1" shrinkToFit="1"/>
      <protection/>
    </xf>
    <xf numFmtId="181" fontId="8" fillId="0" borderId="29" xfId="141" applyNumberFormat="1" applyFont="1" applyFill="1" applyBorder="1" applyAlignment="1">
      <alignment horizontal="right" vertical="center" wrapText="1" indent="1" shrinkToFit="1"/>
      <protection/>
    </xf>
    <xf numFmtId="181" fontId="8" fillId="0" borderId="30" xfId="141" applyNumberFormat="1" applyFont="1" applyFill="1" applyBorder="1" applyAlignment="1">
      <alignment horizontal="right" vertical="center" wrapText="1" indent="1" shrinkToFit="1"/>
      <protection/>
    </xf>
    <xf numFmtId="187" fontId="8" fillId="0" borderId="30" xfId="141" applyNumberFormat="1" applyFont="1" applyFill="1" applyBorder="1" applyAlignment="1">
      <alignment horizontal="right" vertical="center" wrapText="1" indent="1" shrinkToFit="1"/>
      <protection/>
    </xf>
    <xf numFmtId="186" fontId="8" fillId="0" borderId="30" xfId="141" applyNumberFormat="1" applyFont="1" applyFill="1" applyBorder="1" applyAlignment="1">
      <alignment horizontal="right" vertical="center" wrapText="1" indent="1" shrinkToFit="1"/>
      <protection/>
    </xf>
    <xf numFmtId="179" fontId="8" fillId="0" borderId="28" xfId="141" applyNumberFormat="1" applyFont="1" applyFill="1" applyBorder="1" applyAlignment="1" applyProtection="1">
      <alignment horizontal="right" vertical="center" wrapText="1" indent="1" shrinkToFit="1"/>
      <protection locked="0"/>
    </xf>
    <xf numFmtId="0" fontId="15" fillId="0" borderId="0" xfId="141" applyFont="1" applyFill="1" applyBorder="1" applyAlignment="1">
      <alignment horizontal="center" vertical="center" wrapText="1" shrinkToFit="1"/>
      <protection/>
    </xf>
    <xf numFmtId="186" fontId="8" fillId="0" borderId="25" xfId="141" applyNumberFormat="1" applyFont="1" applyFill="1" applyBorder="1" applyAlignment="1" quotePrefix="1">
      <alignment horizontal="right" vertical="center" wrapText="1" indent="1" shrinkToFit="1"/>
      <protection/>
    </xf>
    <xf numFmtId="0" fontId="8" fillId="0" borderId="3" xfId="141" applyFont="1" applyFill="1" applyBorder="1" applyAlignment="1">
      <alignment horizontal="center" vertical="center" wrapText="1" shrinkToFit="1"/>
      <protection/>
    </xf>
    <xf numFmtId="0" fontId="11" fillId="0" borderId="0" xfId="141" applyFont="1" applyFill="1" applyAlignment="1">
      <alignment/>
      <protection/>
    </xf>
    <xf numFmtId="0" fontId="8" fillId="0" borderId="3" xfId="141" applyFont="1" applyFill="1" applyBorder="1" applyAlignment="1" quotePrefix="1">
      <alignment horizontal="center" vertical="center" wrapText="1" shrinkToFit="1"/>
      <protection/>
    </xf>
    <xf numFmtId="0" fontId="8" fillId="0" borderId="2" xfId="141" applyFont="1" applyFill="1" applyBorder="1" applyAlignment="1">
      <alignment horizontal="center" vertical="center" wrapText="1" shrinkToFit="1"/>
      <protection/>
    </xf>
    <xf numFmtId="0" fontId="8" fillId="0" borderId="29" xfId="141" applyFont="1" applyFill="1" applyBorder="1" applyAlignment="1">
      <alignment horizontal="right" vertical="center" wrapText="1" indent="1"/>
      <protection/>
    </xf>
    <xf numFmtId="0" fontId="8" fillId="0" borderId="30" xfId="141" applyFont="1" applyFill="1" applyBorder="1" applyAlignment="1">
      <alignment horizontal="right" vertical="center" wrapText="1" indent="1"/>
      <protection/>
    </xf>
    <xf numFmtId="219" fontId="8" fillId="0" borderId="30" xfId="141" applyNumberFormat="1" applyFont="1" applyFill="1" applyBorder="1" applyAlignment="1">
      <alignment horizontal="right" vertical="center" wrapText="1" indent="1"/>
      <protection/>
    </xf>
    <xf numFmtId="0" fontId="8" fillId="0" borderId="28" xfId="141" applyFont="1" applyFill="1" applyBorder="1" applyAlignment="1">
      <alignment horizontal="right" vertical="center" wrapText="1" indent="1"/>
      <protection/>
    </xf>
    <xf numFmtId="20" fontId="8" fillId="0" borderId="30" xfId="141" applyNumberFormat="1" applyFont="1" applyFill="1" applyBorder="1" applyAlignment="1">
      <alignment horizontal="right" vertical="center" wrapText="1" indent="1"/>
      <protection/>
    </xf>
    <xf numFmtId="0" fontId="8" fillId="0" borderId="25" xfId="141" applyFont="1" applyFill="1" applyBorder="1" applyAlignment="1">
      <alignment vertical="center" shrinkToFit="1"/>
      <protection/>
    </xf>
    <xf numFmtId="0" fontId="8" fillId="0" borderId="0" xfId="141" applyFont="1" applyFill="1" applyBorder="1" applyAlignment="1">
      <alignment vertical="center" shrinkToFit="1"/>
      <protection/>
    </xf>
    <xf numFmtId="184" fontId="8" fillId="0" borderId="32" xfId="141" applyNumberFormat="1" applyFont="1" applyFill="1" applyBorder="1" applyAlignment="1">
      <alignment horizontal="right" vertical="center" wrapText="1" indent="1" shrinkToFit="1"/>
      <protection/>
    </xf>
    <xf numFmtId="220" fontId="8" fillId="0" borderId="25" xfId="141" applyNumberFormat="1" applyFont="1" applyFill="1" applyBorder="1" applyAlignment="1">
      <alignment horizontal="right" vertical="center" wrapText="1" indent="1" shrinkToFit="1"/>
      <protection/>
    </xf>
    <xf numFmtId="220" fontId="8" fillId="0" borderId="31" xfId="141" applyNumberFormat="1" applyFont="1" applyFill="1" applyBorder="1" applyAlignment="1">
      <alignment horizontal="right" vertical="center" wrapText="1" indent="1" shrinkToFit="1"/>
      <protection/>
    </xf>
    <xf numFmtId="184" fontId="8" fillId="0" borderId="27" xfId="141" applyNumberFormat="1" applyFont="1" applyFill="1" applyBorder="1" applyAlignment="1">
      <alignment horizontal="right" vertical="center" wrapText="1" indent="1" shrinkToFit="1"/>
      <protection/>
    </xf>
    <xf numFmtId="220" fontId="8" fillId="0" borderId="0" xfId="141" applyNumberFormat="1" applyFont="1" applyFill="1" applyBorder="1" applyAlignment="1">
      <alignment horizontal="right" vertical="center" wrapText="1" indent="1" shrinkToFit="1"/>
      <protection/>
    </xf>
    <xf numFmtId="220" fontId="8" fillId="0" borderId="26" xfId="141" applyNumberFormat="1" applyFont="1" applyFill="1" applyBorder="1" applyAlignment="1">
      <alignment horizontal="right" vertical="center" wrapText="1" indent="1" shrinkToFit="1"/>
      <protection/>
    </xf>
    <xf numFmtId="184" fontId="31" fillId="0" borderId="27" xfId="141" applyNumberFormat="1" applyFont="1" applyFill="1" applyBorder="1" applyAlignment="1">
      <alignment horizontal="right" vertical="center" wrapText="1" indent="1" shrinkToFit="1"/>
      <protection/>
    </xf>
    <xf numFmtId="220" fontId="31" fillId="0" borderId="0" xfId="141" applyNumberFormat="1" applyFont="1" applyFill="1" applyBorder="1" applyAlignment="1">
      <alignment horizontal="right" vertical="center" wrapText="1" indent="1" shrinkToFit="1"/>
      <protection/>
    </xf>
    <xf numFmtId="220" fontId="31" fillId="0" borderId="26" xfId="141" applyNumberFormat="1" applyFont="1" applyFill="1" applyBorder="1" applyAlignment="1">
      <alignment horizontal="right" vertical="center" wrapText="1" indent="1" shrinkToFit="1"/>
      <protection/>
    </xf>
    <xf numFmtId="0" fontId="31" fillId="0" borderId="26" xfId="141" applyFont="1" applyFill="1" applyBorder="1" applyAlignment="1">
      <alignment horizontal="center" vertical="center" shrinkToFit="1"/>
      <protection/>
    </xf>
    <xf numFmtId="220" fontId="31" fillId="0" borderId="0" xfId="141" applyNumberFormat="1" applyFont="1" applyFill="1" applyBorder="1" applyAlignment="1">
      <alignment horizontal="right" vertical="center" indent="1"/>
      <protection/>
    </xf>
    <xf numFmtId="220" fontId="31" fillId="0" borderId="26" xfId="141" applyNumberFormat="1" applyFont="1" applyFill="1" applyBorder="1" applyAlignment="1">
      <alignment horizontal="right" vertical="center" indent="1"/>
      <protection/>
    </xf>
    <xf numFmtId="0" fontId="8" fillId="0" borderId="0" xfId="141" applyFont="1" applyFill="1" applyAlignment="1">
      <alignment horizontal="center" vertical="center" shrinkToFit="1"/>
      <protection/>
    </xf>
    <xf numFmtId="184" fontId="8" fillId="0" borderId="29" xfId="141" applyNumberFormat="1" applyFont="1" applyFill="1" applyBorder="1" applyAlignment="1">
      <alignment horizontal="right" vertical="center" wrapText="1" indent="1" shrinkToFit="1"/>
      <protection/>
    </xf>
    <xf numFmtId="220" fontId="8" fillId="0" borderId="30" xfId="141" applyNumberFormat="1" applyFont="1" applyFill="1" applyBorder="1" applyAlignment="1">
      <alignment horizontal="right" vertical="center" wrapText="1" indent="1" shrinkToFit="1"/>
      <protection/>
    </xf>
    <xf numFmtId="220" fontId="8" fillId="0" borderId="28" xfId="141" applyNumberFormat="1" applyFont="1" applyFill="1" applyBorder="1" applyAlignment="1">
      <alignment horizontal="right" vertical="center" wrapText="1" indent="1" shrinkToFit="1"/>
      <protection/>
    </xf>
    <xf numFmtId="0" fontId="8" fillId="0" borderId="28" xfId="141" applyFont="1" applyFill="1" applyBorder="1" applyAlignment="1">
      <alignment vertical="center"/>
      <protection/>
    </xf>
    <xf numFmtId="0" fontId="31" fillId="0" borderId="27" xfId="141" applyFont="1" applyFill="1" applyBorder="1" applyAlignment="1">
      <alignment horizontal="center" vertical="center" shrinkToFit="1"/>
      <protection/>
    </xf>
    <xf numFmtId="41" fontId="8" fillId="0" borderId="32" xfId="108" applyFont="1" applyFill="1" applyBorder="1" applyAlignment="1">
      <alignment horizontal="right" vertical="center" wrapText="1" indent="1" shrinkToFit="1"/>
    </xf>
    <xf numFmtId="41" fontId="8" fillId="0" borderId="25" xfId="108" applyFont="1" applyFill="1" applyBorder="1" applyAlignment="1">
      <alignment horizontal="right" vertical="center" wrapText="1" indent="1" shrinkToFit="1"/>
    </xf>
    <xf numFmtId="41" fontId="31" fillId="0" borderId="27" xfId="108" applyFont="1" applyFill="1" applyBorder="1" applyAlignment="1">
      <alignment horizontal="right" vertical="center" wrapText="1" indent="1" shrinkToFit="1"/>
    </xf>
    <xf numFmtId="41" fontId="31" fillId="0" borderId="0" xfId="108" applyFont="1" applyFill="1" applyAlignment="1">
      <alignment horizontal="right" vertical="center" indent="1"/>
    </xf>
    <xf numFmtId="41" fontId="8" fillId="0" borderId="31" xfId="108" applyFont="1" applyFill="1" applyBorder="1" applyAlignment="1">
      <alignment horizontal="right" vertical="center" wrapText="1" indent="1" shrinkToFit="1"/>
    </xf>
    <xf numFmtId="41" fontId="31" fillId="0" borderId="26" xfId="108" applyFont="1" applyFill="1" applyBorder="1" applyAlignment="1">
      <alignment horizontal="right" vertical="center" indent="1"/>
    </xf>
    <xf numFmtId="41" fontId="8" fillId="0" borderId="26" xfId="108" applyFont="1" applyFill="1" applyBorder="1" applyAlignment="1">
      <alignment horizontal="right" vertical="center" wrapText="1" indent="1"/>
    </xf>
    <xf numFmtId="0" fontId="2" fillId="0" borderId="23" xfId="141" applyFont="1" applyFill="1" applyBorder="1" applyAlignment="1">
      <alignment horizontal="center" vertical="center" shrinkToFit="1"/>
      <protection/>
    </xf>
    <xf numFmtId="0" fontId="15" fillId="0" borderId="30" xfId="141" applyFont="1" applyFill="1" applyBorder="1" applyAlignment="1">
      <alignment horizontal="center" vertical="center" shrinkToFit="1"/>
      <protection/>
    </xf>
    <xf numFmtId="0" fontId="59" fillId="0" borderId="26" xfId="141" applyFont="1" applyFill="1" applyBorder="1" applyAlignment="1">
      <alignment horizontal="center" vertical="center" shrinkToFit="1"/>
      <protection/>
    </xf>
    <xf numFmtId="41" fontId="2" fillId="0" borderId="0" xfId="108" applyFont="1" applyFill="1" applyBorder="1" applyAlignment="1">
      <alignment horizontal="left" vertical="center"/>
    </xf>
    <xf numFmtId="41" fontId="2" fillId="0" borderId="25" xfId="108" applyFont="1" applyFill="1" applyBorder="1" applyAlignment="1">
      <alignment vertical="center"/>
    </xf>
    <xf numFmtId="0" fontId="31" fillId="0" borderId="28" xfId="0" applyFont="1" applyFill="1" applyBorder="1" applyAlignment="1">
      <alignment horizontal="center" vertical="center" wrapText="1"/>
    </xf>
    <xf numFmtId="196" fontId="31" fillId="0" borderId="29" xfId="0" applyNumberFormat="1" applyFont="1" applyFill="1" applyBorder="1" applyAlignment="1">
      <alignment horizontal="center" vertical="center" wrapText="1"/>
    </xf>
    <xf numFmtId="184" fontId="31" fillId="0" borderId="30" xfId="0" applyNumberFormat="1" applyFont="1" applyFill="1" applyBorder="1" applyAlignment="1">
      <alignment horizontal="center" vertical="center" wrapText="1" shrinkToFit="1"/>
    </xf>
    <xf numFmtId="0" fontId="31" fillId="0" borderId="30" xfId="0" applyFont="1" applyFill="1" applyBorder="1" applyAlignment="1">
      <alignment horizontal="center" vertical="center" wrapText="1"/>
    </xf>
    <xf numFmtId="184" fontId="31" fillId="0" borderId="28" xfId="0" applyNumberFormat="1" applyFont="1" applyFill="1" applyBorder="1" applyAlignment="1">
      <alignment horizontal="center" vertical="center" wrapText="1" shrinkToFit="1"/>
    </xf>
    <xf numFmtId="0" fontId="31" fillId="0" borderId="29" xfId="0" applyNumberFormat="1" applyFont="1" applyFill="1" applyBorder="1" applyAlignment="1">
      <alignment horizontal="center" vertical="center" shrinkToFit="1"/>
    </xf>
    <xf numFmtId="0" fontId="31" fillId="0" borderId="0" xfId="0" applyFont="1" applyFill="1" applyAlignment="1">
      <alignment horizontal="center"/>
    </xf>
    <xf numFmtId="0" fontId="55" fillId="0" borderId="28" xfId="0" applyFont="1" applyFill="1" applyBorder="1" applyAlignment="1">
      <alignment horizontal="center" vertical="center" shrinkToFit="1"/>
    </xf>
    <xf numFmtId="181" fontId="31" fillId="0" borderId="29" xfId="0" applyNumberFormat="1" applyFont="1" applyFill="1" applyBorder="1" applyAlignment="1">
      <alignment horizontal="center" vertical="center" wrapText="1" shrinkToFit="1"/>
    </xf>
    <xf numFmtId="181" fontId="31" fillId="0" borderId="30" xfId="0" applyNumberFormat="1" applyFont="1" applyFill="1" applyBorder="1" applyAlignment="1">
      <alignment horizontal="center" vertical="center" wrapText="1" shrinkToFit="1"/>
    </xf>
    <xf numFmtId="181" fontId="31" fillId="0" borderId="28" xfId="0" applyNumberFormat="1" applyFont="1" applyFill="1" applyBorder="1" applyAlignment="1">
      <alignment horizontal="center" vertical="center" wrapText="1" shrinkToFit="1"/>
    </xf>
    <xf numFmtId="0" fontId="55" fillId="0" borderId="30" xfId="0" applyFont="1" applyFill="1" applyBorder="1" applyAlignment="1">
      <alignment horizontal="center" vertical="center" shrinkToFit="1"/>
    </xf>
    <xf numFmtId="182" fontId="31" fillId="0" borderId="30" xfId="0" applyNumberFormat="1" applyFont="1" applyFill="1" applyBorder="1" applyAlignment="1">
      <alignment horizontal="center" vertical="center" wrapText="1" shrinkToFit="1"/>
    </xf>
    <xf numFmtId="0" fontId="55" fillId="0" borderId="29" xfId="0" applyFont="1" applyFill="1" applyBorder="1" applyAlignment="1">
      <alignment horizontal="center" vertical="center" shrinkToFit="1"/>
    </xf>
    <xf numFmtId="183" fontId="31" fillId="0" borderId="0" xfId="0" applyNumberFormat="1" applyFont="1" applyFill="1" applyAlignment="1">
      <alignment horizontal="right" vertical="center" wrapText="1" indent="1" shrinkToFit="1"/>
    </xf>
    <xf numFmtId="183" fontId="31" fillId="0" borderId="30" xfId="0" applyNumberFormat="1" applyFont="1" applyFill="1" applyBorder="1" applyAlignment="1">
      <alignment horizontal="right" vertical="center" wrapText="1" indent="1" shrinkToFit="1"/>
    </xf>
    <xf numFmtId="182" fontId="31" fillId="0" borderId="27" xfId="0" applyNumberFormat="1" applyFont="1" applyFill="1" applyBorder="1" applyAlignment="1">
      <alignment horizontal="right" vertical="center" wrapText="1" indent="2" shrinkToFit="1"/>
    </xf>
    <xf numFmtId="182" fontId="31" fillId="0" borderId="0" xfId="0" applyNumberFormat="1" applyFont="1" applyFill="1" applyBorder="1" applyAlignment="1">
      <alignment horizontal="right" vertical="center" wrapText="1" indent="2" shrinkToFit="1"/>
    </xf>
    <xf numFmtId="182" fontId="8" fillId="0" borderId="29" xfId="0" applyNumberFormat="1" applyFont="1" applyFill="1" applyBorder="1" applyAlignment="1">
      <alignment horizontal="right" vertical="center" wrapText="1" indent="2" shrinkToFit="1"/>
    </xf>
    <xf numFmtId="182" fontId="8" fillId="0" borderId="30" xfId="0" applyNumberFormat="1" applyFont="1" applyFill="1" applyBorder="1" applyAlignment="1">
      <alignment horizontal="right" vertical="center" wrapText="1" indent="2" shrinkToFit="1"/>
    </xf>
    <xf numFmtId="182" fontId="8" fillId="0" borderId="28" xfId="0" applyNumberFormat="1" applyFont="1" applyFill="1" applyBorder="1" applyAlignment="1">
      <alignment horizontal="right" vertical="center" wrapText="1" indent="2" shrinkToFit="1"/>
    </xf>
    <xf numFmtId="0" fontId="31" fillId="0" borderId="32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177" fontId="31" fillId="0" borderId="25" xfId="0" applyNumberFormat="1" applyFont="1" applyFill="1" applyBorder="1" applyAlignment="1">
      <alignment horizontal="right" vertical="center" wrapText="1" indent="1"/>
    </xf>
    <xf numFmtId="178" fontId="31" fillId="0" borderId="25" xfId="0" applyNumberFormat="1" applyFont="1" applyFill="1" applyBorder="1" applyAlignment="1">
      <alignment horizontal="right" vertical="center" wrapText="1" indent="1"/>
    </xf>
    <xf numFmtId="178" fontId="31" fillId="0" borderId="31" xfId="0" applyNumberFormat="1" applyFont="1" applyFill="1" applyBorder="1" applyAlignment="1">
      <alignment horizontal="right" vertical="center" wrapText="1" indent="1"/>
    </xf>
    <xf numFmtId="177" fontId="8" fillId="0" borderId="27" xfId="0" applyNumberFormat="1" applyFont="1" applyFill="1" applyBorder="1" applyAlignment="1">
      <alignment horizontal="left" vertical="center"/>
    </xf>
    <xf numFmtId="178" fontId="31" fillId="0" borderId="0" xfId="0" applyNumberFormat="1" applyFont="1" applyFill="1" applyBorder="1" applyAlignment="1">
      <alignment horizontal="right" vertical="center" wrapText="1" indent="1"/>
    </xf>
    <xf numFmtId="178" fontId="31" fillId="0" borderId="26" xfId="0" applyNumberFormat="1" applyFont="1" applyFill="1" applyBorder="1" applyAlignment="1">
      <alignment horizontal="right" vertical="center" wrapText="1" indent="1"/>
    </xf>
    <xf numFmtId="0" fontId="8" fillId="0" borderId="0" xfId="0" applyFont="1" applyFill="1" applyBorder="1" applyAlignment="1">
      <alignment horizontal="left" vertical="center" wrapText="1"/>
    </xf>
    <xf numFmtId="178" fontId="8" fillId="0" borderId="26" xfId="0" applyNumberFormat="1" applyFont="1" applyFill="1" applyBorder="1" applyAlignment="1">
      <alignment horizontal="right" vertical="center" wrapText="1" indent="1"/>
    </xf>
    <xf numFmtId="177" fontId="8" fillId="0" borderId="27" xfId="0" applyNumberFormat="1" applyFont="1" applyFill="1" applyBorder="1" applyAlignment="1">
      <alignment horizontal="left" vertical="center" wrapText="1" shrinkToFit="1"/>
    </xf>
    <xf numFmtId="177" fontId="8" fillId="0" borderId="29" xfId="0" applyNumberFormat="1" applyFont="1" applyFill="1" applyBorder="1" applyAlignment="1">
      <alignment horizontal="left" vertical="center"/>
    </xf>
    <xf numFmtId="177" fontId="8" fillId="0" borderId="30" xfId="0" applyNumberFormat="1" applyFont="1" applyFill="1" applyBorder="1" applyAlignment="1">
      <alignment horizontal="center" vertical="center"/>
    </xf>
    <xf numFmtId="178" fontId="31" fillId="0" borderId="30" xfId="0" applyNumberFormat="1" applyFont="1" applyFill="1" applyBorder="1" applyAlignment="1">
      <alignment horizontal="right" vertical="center" wrapText="1" indent="1"/>
    </xf>
    <xf numFmtId="0" fontId="8" fillId="0" borderId="30" xfId="0" applyFont="1" applyFill="1" applyBorder="1" applyAlignment="1">
      <alignment horizontal="left" vertical="center" wrapText="1"/>
    </xf>
    <xf numFmtId="0" fontId="8" fillId="0" borderId="0" xfId="141" applyFont="1" applyFill="1" applyAlignment="1" quotePrefix="1">
      <alignment horizontal="left" vertical="center"/>
      <protection/>
    </xf>
    <xf numFmtId="0" fontId="8" fillId="0" borderId="30" xfId="141" applyFont="1" applyFill="1" applyBorder="1" applyAlignment="1" quotePrefix="1">
      <alignment horizontal="center" vertical="center"/>
      <protection/>
    </xf>
    <xf numFmtId="0" fontId="8" fillId="0" borderId="30" xfId="141" applyFont="1" applyFill="1" applyBorder="1" applyAlignment="1" quotePrefix="1">
      <alignment horizontal="right" vertical="center"/>
      <protection/>
    </xf>
    <xf numFmtId="0" fontId="8" fillId="0" borderId="30" xfId="141" applyFont="1" applyFill="1" applyBorder="1" applyAlignment="1">
      <alignment horizontal="right" vertical="center"/>
      <protection/>
    </xf>
    <xf numFmtId="0" fontId="2" fillId="0" borderId="26" xfId="141" applyFont="1" applyFill="1" applyBorder="1" applyAlignment="1">
      <alignment horizontal="center" vertical="center"/>
      <protection/>
    </xf>
    <xf numFmtId="0" fontId="2" fillId="0" borderId="26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right" vertical="center"/>
    </xf>
    <xf numFmtId="0" fontId="31" fillId="0" borderId="23" xfId="0" applyFont="1" applyFill="1" applyBorder="1" applyAlignment="1">
      <alignment horizontal="center" vertical="center"/>
    </xf>
    <xf numFmtId="183" fontId="31" fillId="0" borderId="0" xfId="0" applyNumberFormat="1" applyFont="1" applyFill="1" applyBorder="1" applyAlignment="1">
      <alignment horizontal="right" vertical="center" wrapText="1" indent="1"/>
    </xf>
    <xf numFmtId="183" fontId="31" fillId="0" borderId="26" xfId="0" applyNumberFormat="1" applyFont="1" applyFill="1" applyBorder="1" applyAlignment="1">
      <alignment horizontal="right" vertical="center" wrapText="1" indent="1"/>
    </xf>
    <xf numFmtId="0" fontId="31" fillId="16" borderId="0" xfId="0" applyFont="1" applyFill="1" applyAlignment="1">
      <alignment vertical="center"/>
    </xf>
    <xf numFmtId="0" fontId="2" fillId="0" borderId="0" xfId="141" applyFont="1" applyFill="1" applyAlignment="1">
      <alignment horizontal="left" vertical="center"/>
      <protection/>
    </xf>
    <xf numFmtId="0" fontId="55" fillId="0" borderId="0" xfId="141" applyFont="1" applyFill="1" applyAlignment="1">
      <alignment vertical="center"/>
      <protection/>
    </xf>
    <xf numFmtId="0" fontId="2" fillId="0" borderId="0" xfId="141" applyFont="1" applyFill="1" applyAlignment="1">
      <alignment horizontal="right" vertical="center"/>
      <protection/>
    </xf>
    <xf numFmtId="182" fontId="31" fillId="0" borderId="27" xfId="0" applyNumberFormat="1" applyFont="1" applyFill="1" applyBorder="1" applyAlignment="1">
      <alignment horizontal="right" vertical="center" wrapText="1" indent="1" shrinkToFit="1"/>
    </xf>
    <xf numFmtId="182" fontId="31" fillId="0" borderId="0" xfId="0" applyNumberFormat="1" applyFont="1" applyFill="1" applyBorder="1" applyAlignment="1">
      <alignment horizontal="right" vertical="center" wrapText="1" indent="1" shrinkToFit="1"/>
    </xf>
    <xf numFmtId="182" fontId="31" fillId="0" borderId="26" xfId="0" applyNumberFormat="1" applyFont="1" applyFill="1" applyBorder="1" applyAlignment="1">
      <alignment horizontal="right" vertical="center" wrapText="1" indent="1" shrinkToFit="1"/>
    </xf>
    <xf numFmtId="0" fontId="8" fillId="0" borderId="0" xfId="0" applyFont="1" applyFill="1" applyBorder="1" applyAlignment="1">
      <alignment horizontal="left" vertical="center" indent="1" shrinkToFit="1"/>
    </xf>
    <xf numFmtId="182" fontId="8" fillId="0" borderId="29" xfId="0" applyNumberFormat="1" applyFont="1" applyFill="1" applyBorder="1" applyAlignment="1">
      <alignment horizontal="right" vertical="center" wrapText="1" indent="1" shrinkToFit="1"/>
    </xf>
    <xf numFmtId="182" fontId="8" fillId="0" borderId="30" xfId="0" applyNumberFormat="1" applyFont="1" applyFill="1" applyBorder="1" applyAlignment="1">
      <alignment horizontal="right" vertical="center" wrapText="1" indent="1" shrinkToFit="1"/>
    </xf>
    <xf numFmtId="182" fontId="8" fillId="0" borderId="28" xfId="0" applyNumberFormat="1" applyFont="1" applyFill="1" applyBorder="1" applyAlignment="1">
      <alignment horizontal="right" vertical="center" wrapText="1" indent="1" shrinkToFit="1"/>
    </xf>
    <xf numFmtId="0" fontId="8" fillId="0" borderId="29" xfId="0" applyFont="1" applyFill="1" applyBorder="1" applyAlignment="1">
      <alignment horizontal="left" vertical="center" indent="1" shrinkToFit="1"/>
    </xf>
    <xf numFmtId="182" fontId="8" fillId="0" borderId="27" xfId="0" applyNumberFormat="1" applyFont="1" applyFill="1" applyBorder="1" applyAlignment="1">
      <alignment horizontal="center" vertical="center" wrapText="1" shrinkToFit="1"/>
    </xf>
    <xf numFmtId="182" fontId="31" fillId="0" borderId="0" xfId="0" applyNumberFormat="1" applyFont="1" applyFill="1" applyBorder="1" applyAlignment="1">
      <alignment horizontal="center" vertical="center" wrapText="1" shrinkToFit="1"/>
    </xf>
    <xf numFmtId="178" fontId="31" fillId="0" borderId="0" xfId="0" applyNumberFormat="1" applyFont="1" applyFill="1" applyAlignment="1">
      <alignment horizontal="right" vertical="center" wrapText="1" indent="1" shrinkToFit="1"/>
    </xf>
    <xf numFmtId="0" fontId="31" fillId="0" borderId="0" xfId="0" applyFont="1" applyFill="1" applyBorder="1" applyAlignment="1">
      <alignment horizontal="center" vertical="center" wrapText="1" shrinkToFit="1"/>
    </xf>
    <xf numFmtId="200" fontId="31" fillId="0" borderId="0" xfId="0" applyNumberFormat="1" applyFont="1" applyFill="1" applyBorder="1" applyAlignment="1">
      <alignment horizontal="center" vertical="center" wrapText="1" shrinkToFit="1"/>
    </xf>
    <xf numFmtId="210" fontId="31" fillId="0" borderId="0" xfId="0" applyNumberFormat="1" applyFont="1" applyFill="1" applyBorder="1" applyAlignment="1">
      <alignment horizontal="center" vertical="center" wrapText="1" shrinkToFit="1"/>
    </xf>
    <xf numFmtId="210" fontId="31" fillId="0" borderId="30" xfId="0" applyNumberFormat="1" applyFont="1" applyFill="1" applyBorder="1" applyAlignment="1">
      <alignment horizontal="center" vertical="center" wrapText="1" shrinkToFit="1"/>
    </xf>
    <xf numFmtId="177" fontId="31" fillId="0" borderId="0" xfId="0" applyNumberFormat="1" applyFont="1" applyFill="1" applyBorder="1" applyAlignment="1">
      <alignment horizontal="center" vertical="center" wrapText="1" shrinkToFit="1"/>
    </xf>
    <xf numFmtId="195" fontId="31" fillId="0" borderId="0" xfId="0" applyNumberFormat="1" applyFont="1" applyFill="1" applyBorder="1" applyAlignment="1">
      <alignment horizontal="center" vertical="center" wrapText="1" shrinkToFit="1"/>
    </xf>
    <xf numFmtId="178" fontId="31" fillId="0" borderId="30" xfId="0" applyNumberFormat="1" applyFont="1" applyFill="1" applyBorder="1" applyAlignment="1">
      <alignment horizontal="center" vertical="center" wrapText="1" shrinkToFit="1"/>
    </xf>
    <xf numFmtId="195" fontId="31" fillId="0" borderId="30" xfId="0" applyNumberFormat="1" applyFont="1" applyFill="1" applyBorder="1" applyAlignment="1">
      <alignment horizontal="center" vertical="center" wrapText="1" shrinkToFit="1"/>
    </xf>
    <xf numFmtId="181" fontId="31" fillId="0" borderId="27" xfId="0" applyNumberFormat="1" applyFont="1" applyFill="1" applyBorder="1" applyAlignment="1">
      <alignment horizontal="right" vertical="center" wrapText="1" indent="1"/>
    </xf>
    <xf numFmtId="181" fontId="8" fillId="0" borderId="0" xfId="0" applyNumberFormat="1" applyFont="1" applyFill="1" applyBorder="1" applyAlignment="1">
      <alignment horizontal="right" vertical="center" wrapText="1" indent="1"/>
    </xf>
    <xf numFmtId="181" fontId="8" fillId="0" borderId="26" xfId="0" applyNumberFormat="1" applyFont="1" applyFill="1" applyBorder="1" applyAlignment="1">
      <alignment horizontal="right" vertical="center" wrapText="1" indent="1"/>
    </xf>
    <xf numFmtId="182" fontId="8" fillId="0" borderId="29" xfId="0" applyNumberFormat="1" applyFont="1" applyFill="1" applyBorder="1" applyAlignment="1">
      <alignment horizontal="right" vertical="center" wrapText="1" indent="1"/>
    </xf>
    <xf numFmtId="181" fontId="31" fillId="0" borderId="0" xfId="0" applyNumberFormat="1" applyFont="1" applyFill="1" applyAlignment="1">
      <alignment horizontal="right" vertical="center" wrapText="1" indent="1" shrinkToFit="1"/>
    </xf>
    <xf numFmtId="181" fontId="8" fillId="0" borderId="0" xfId="0" applyNumberFormat="1" applyFont="1" applyFill="1" applyAlignment="1">
      <alignment horizontal="right" vertical="center" wrapText="1" indent="1" shrinkToFit="1"/>
    </xf>
    <xf numFmtId="181" fontId="8" fillId="0" borderId="0" xfId="0" applyNumberFormat="1" applyFont="1" applyFill="1" applyAlignment="1">
      <alignment horizontal="right" vertical="center" wrapText="1" indent="1"/>
    </xf>
    <xf numFmtId="0" fontId="31" fillId="0" borderId="28" xfId="140" applyFont="1" applyFill="1" applyBorder="1" applyAlignment="1">
      <alignment horizontal="center" vertical="center"/>
      <protection/>
    </xf>
    <xf numFmtId="41" fontId="31" fillId="0" borderId="29" xfId="110" applyFont="1" applyFill="1" applyBorder="1" applyAlignment="1">
      <alignment horizontal="right" vertical="center" wrapText="1"/>
    </xf>
    <xf numFmtId="41" fontId="31" fillId="0" borderId="30" xfId="110" applyFont="1" applyFill="1" applyBorder="1" applyAlignment="1">
      <alignment horizontal="right" vertical="center" wrapText="1"/>
    </xf>
    <xf numFmtId="0" fontId="31" fillId="0" borderId="29" xfId="140" applyFont="1" applyFill="1" applyBorder="1" applyAlignment="1">
      <alignment horizontal="center" vertical="center"/>
      <protection/>
    </xf>
    <xf numFmtId="0" fontId="31" fillId="0" borderId="0" xfId="140" applyFont="1" applyFill="1" applyAlignment="1">
      <alignment/>
      <protection/>
    </xf>
    <xf numFmtId="0" fontId="7" fillId="0" borderId="0" xfId="153" applyFont="1" applyFill="1" applyAlignment="1">
      <alignment horizontal="center" vertical="center"/>
      <protection/>
    </xf>
    <xf numFmtId="0" fontId="8" fillId="0" borderId="32" xfId="153" applyFont="1" applyFill="1" applyBorder="1" applyAlignment="1" quotePrefix="1">
      <alignment horizontal="center" vertical="center"/>
      <protection/>
    </xf>
    <xf numFmtId="0" fontId="8" fillId="0" borderId="2" xfId="153" applyFont="1" applyFill="1" applyBorder="1" applyAlignment="1">
      <alignment horizontal="center" vertical="center"/>
      <protection/>
    </xf>
    <xf numFmtId="0" fontId="8" fillId="0" borderId="42" xfId="153" applyFont="1" applyFill="1" applyBorder="1" applyAlignment="1">
      <alignment horizontal="center" vertical="center"/>
      <protection/>
    </xf>
    <xf numFmtId="0" fontId="8" fillId="0" borderId="32" xfId="153" applyFont="1" applyFill="1" applyBorder="1" applyAlignment="1">
      <alignment horizontal="center" vertical="center"/>
      <protection/>
    </xf>
    <xf numFmtId="0" fontId="8" fillId="0" borderId="25" xfId="153" applyFont="1" applyFill="1" applyBorder="1" applyAlignment="1">
      <alignment horizontal="center" vertical="center"/>
      <protection/>
    </xf>
    <xf numFmtId="0" fontId="8" fillId="0" borderId="31" xfId="153" applyFont="1" applyFill="1" applyBorder="1" applyAlignment="1">
      <alignment horizontal="center" vertical="center"/>
      <protection/>
    </xf>
    <xf numFmtId="0" fontId="8" fillId="0" borderId="25" xfId="153" applyFont="1" applyFill="1" applyBorder="1" applyAlignment="1">
      <alignment horizontal="center" vertical="center" shrinkToFit="1"/>
      <protection/>
    </xf>
    <xf numFmtId="0" fontId="8" fillId="0" borderId="31" xfId="153" applyFont="1" applyFill="1" applyBorder="1" applyAlignment="1">
      <alignment horizontal="center" vertical="center" shrinkToFit="1"/>
      <protection/>
    </xf>
    <xf numFmtId="0" fontId="8" fillId="0" borderId="27" xfId="153" applyFont="1" applyFill="1" applyBorder="1" applyAlignment="1">
      <alignment horizontal="center" vertical="center"/>
      <protection/>
    </xf>
    <xf numFmtId="0" fontId="8" fillId="0" borderId="29" xfId="153" applyFont="1" applyFill="1" applyBorder="1" applyAlignment="1">
      <alignment horizontal="center" vertical="center"/>
      <protection/>
    </xf>
    <xf numFmtId="0" fontId="15" fillId="0" borderId="31" xfId="153" applyFont="1" applyFill="1" applyBorder="1" applyAlignment="1">
      <alignment horizontal="center" vertical="center"/>
      <protection/>
    </xf>
    <xf numFmtId="0" fontId="8" fillId="0" borderId="26" xfId="153" applyFont="1" applyFill="1" applyBorder="1" applyAlignment="1">
      <alignment horizontal="center" vertical="center"/>
      <protection/>
    </xf>
    <xf numFmtId="0" fontId="8" fillId="0" borderId="28" xfId="153" applyFont="1" applyFill="1" applyBorder="1" applyAlignment="1">
      <alignment horizontal="center" vertical="center"/>
      <protection/>
    </xf>
    <xf numFmtId="0" fontId="7" fillId="0" borderId="0" xfId="0" applyFont="1" applyFill="1" applyAlignment="1">
      <alignment horizontal="center" vertical="center"/>
    </xf>
    <xf numFmtId="0" fontId="8" fillId="0" borderId="32" xfId="0" applyFont="1" applyFill="1" applyBorder="1" applyAlignment="1" quotePrefix="1">
      <alignment horizontal="center" vertical="center" shrinkToFit="1"/>
    </xf>
    <xf numFmtId="0" fontId="8" fillId="0" borderId="25" xfId="0" applyFont="1" applyFill="1" applyBorder="1" applyAlignment="1">
      <alignment horizontal="center" vertical="center" shrinkToFit="1"/>
    </xf>
    <xf numFmtId="0" fontId="8" fillId="0" borderId="31" xfId="0" applyFont="1" applyFill="1" applyBorder="1" applyAlignment="1">
      <alignment horizontal="center" vertical="center" shrinkToFit="1"/>
    </xf>
    <xf numFmtId="0" fontId="8" fillId="0" borderId="32" xfId="0" applyFont="1" applyFill="1" applyBorder="1" applyAlignment="1">
      <alignment horizontal="center" vertical="center" shrinkToFit="1"/>
    </xf>
    <xf numFmtId="0" fontId="8" fillId="0" borderId="30" xfId="0" applyFont="1" applyFill="1" applyBorder="1" applyAlignment="1">
      <alignment horizontal="left" vertical="center" shrinkToFit="1"/>
    </xf>
    <xf numFmtId="0" fontId="15" fillId="0" borderId="31" xfId="0" applyFont="1" applyFill="1" applyBorder="1" applyAlignment="1">
      <alignment horizontal="center" vertical="center" shrinkToFit="1"/>
    </xf>
    <xf numFmtId="0" fontId="15" fillId="0" borderId="26" xfId="0" applyFont="1" applyFill="1" applyBorder="1" applyAlignment="1">
      <alignment horizontal="center" vertical="center" shrinkToFit="1"/>
    </xf>
    <xf numFmtId="0" fontId="15" fillId="0" borderId="28" xfId="0" applyFont="1" applyFill="1" applyBorder="1" applyAlignment="1">
      <alignment horizontal="center" vertical="center" shrinkToFit="1"/>
    </xf>
    <xf numFmtId="0" fontId="8" fillId="0" borderId="27" xfId="0" applyFont="1" applyFill="1" applyBorder="1" applyAlignment="1">
      <alignment horizontal="center" vertical="center" shrinkToFit="1"/>
    </xf>
    <xf numFmtId="0" fontId="8" fillId="0" borderId="29" xfId="0" applyFont="1" applyFill="1" applyBorder="1" applyAlignment="1">
      <alignment horizontal="center" vertical="center" shrinkToFit="1"/>
    </xf>
    <xf numFmtId="0" fontId="8" fillId="0" borderId="41" xfId="0" applyFont="1" applyFill="1" applyBorder="1" applyAlignment="1" quotePrefix="1">
      <alignment horizontal="center" vertical="center" shrinkToFit="1"/>
    </xf>
    <xf numFmtId="0" fontId="8" fillId="0" borderId="2" xfId="0" applyFont="1" applyFill="1" applyBorder="1" applyAlignment="1" quotePrefix="1">
      <alignment horizontal="center" vertical="center" shrinkToFit="1"/>
    </xf>
    <xf numFmtId="0" fontId="8" fillId="0" borderId="42" xfId="0" applyFont="1" applyFill="1" applyBorder="1" applyAlignment="1" quotePrefix="1">
      <alignment horizontal="center" vertical="center" shrinkToFit="1"/>
    </xf>
    <xf numFmtId="0" fontId="8" fillId="0" borderId="41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shrinkToFit="1"/>
    </xf>
    <xf numFmtId="0" fontId="8" fillId="0" borderId="42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center" vertical="center" shrinkToFit="1"/>
    </xf>
    <xf numFmtId="0" fontId="66" fillId="0" borderId="0" xfId="141" applyFont="1" applyFill="1" applyAlignment="1">
      <alignment horizontal="center" vertical="center"/>
      <protection/>
    </xf>
    <xf numFmtId="0" fontId="8" fillId="0" borderId="32" xfId="141" applyFont="1" applyFill="1" applyBorder="1" applyAlignment="1">
      <alignment horizontal="center" vertical="center"/>
      <protection/>
    </xf>
    <xf numFmtId="0" fontId="8" fillId="0" borderId="27" xfId="141" applyFont="1" applyFill="1" applyBorder="1" applyAlignment="1">
      <alignment horizontal="center" vertical="center"/>
      <protection/>
    </xf>
    <xf numFmtId="0" fontId="8" fillId="0" borderId="29" xfId="141" applyFont="1" applyFill="1" applyBorder="1" applyAlignment="1">
      <alignment horizontal="center" vertical="center"/>
      <protection/>
    </xf>
    <xf numFmtId="178" fontId="31" fillId="0" borderId="30" xfId="141" applyNumberFormat="1" applyFont="1" applyFill="1" applyBorder="1" applyAlignment="1">
      <alignment horizontal="center" vertical="center"/>
      <protection/>
    </xf>
    <xf numFmtId="0" fontId="8" fillId="0" borderId="2" xfId="141" applyFont="1" applyFill="1" applyBorder="1" applyAlignment="1">
      <alignment horizontal="center" vertical="center" wrapText="1"/>
      <protection/>
    </xf>
    <xf numFmtId="0" fontId="8" fillId="0" borderId="32" xfId="141" applyFont="1" applyFill="1" applyBorder="1" applyAlignment="1">
      <alignment horizontal="center" vertical="center" wrapText="1"/>
      <protection/>
    </xf>
    <xf numFmtId="0" fontId="8" fillId="0" borderId="25" xfId="141" applyFont="1" applyFill="1" applyBorder="1" applyAlignment="1">
      <alignment horizontal="center" vertical="center" wrapText="1"/>
      <protection/>
    </xf>
    <xf numFmtId="0" fontId="8" fillId="0" borderId="31" xfId="141" applyFont="1" applyFill="1" applyBorder="1" applyAlignment="1">
      <alignment horizontal="center" vertical="center" wrapText="1"/>
      <protection/>
    </xf>
    <xf numFmtId="0" fontId="8" fillId="0" borderId="27" xfId="141" applyFont="1" applyFill="1" applyBorder="1" applyAlignment="1">
      <alignment horizontal="center" vertical="center" wrapText="1"/>
      <protection/>
    </xf>
    <xf numFmtId="0" fontId="8" fillId="0" borderId="0" xfId="141" applyFont="1" applyFill="1" applyBorder="1" applyAlignment="1">
      <alignment horizontal="center" vertical="center" wrapText="1"/>
      <protection/>
    </xf>
    <xf numFmtId="0" fontId="8" fillId="0" borderId="26" xfId="141" applyFont="1" applyFill="1" applyBorder="1" applyAlignment="1">
      <alignment horizontal="center" vertical="center" wrapText="1"/>
      <protection/>
    </xf>
    <xf numFmtId="0" fontId="8" fillId="0" borderId="29" xfId="141" applyFont="1" applyFill="1" applyBorder="1" applyAlignment="1">
      <alignment horizontal="center" vertical="center" wrapText="1"/>
      <protection/>
    </xf>
    <xf numFmtId="0" fontId="8" fillId="0" borderId="30" xfId="141" applyFont="1" applyFill="1" applyBorder="1" applyAlignment="1">
      <alignment horizontal="center" vertical="center" wrapText="1"/>
      <protection/>
    </xf>
    <xf numFmtId="0" fontId="8" fillId="0" borderId="28" xfId="141" applyFont="1" applyFill="1" applyBorder="1" applyAlignment="1">
      <alignment horizontal="center" vertical="center" wrapText="1"/>
      <protection/>
    </xf>
    <xf numFmtId="0" fontId="8" fillId="0" borderId="23" xfId="141" applyFont="1" applyFill="1" applyBorder="1" applyAlignment="1">
      <alignment horizontal="center" vertical="center" wrapText="1"/>
      <protection/>
    </xf>
    <xf numFmtId="0" fontId="8" fillId="0" borderId="23" xfId="141" applyFont="1" applyFill="1" applyBorder="1" applyAlignment="1">
      <alignment horizontal="center" vertical="center"/>
      <protection/>
    </xf>
    <xf numFmtId="0" fontId="8" fillId="0" borderId="18" xfId="141" applyFont="1" applyFill="1" applyBorder="1" applyAlignment="1">
      <alignment horizontal="center" vertical="center"/>
      <protection/>
    </xf>
    <xf numFmtId="0" fontId="8" fillId="0" borderId="22" xfId="141" applyFont="1" applyFill="1" applyBorder="1" applyAlignment="1">
      <alignment horizontal="center" vertical="center"/>
      <protection/>
    </xf>
    <xf numFmtId="178" fontId="31" fillId="0" borderId="28" xfId="141" applyNumberFormat="1" applyFont="1" applyFill="1" applyBorder="1" applyAlignment="1">
      <alignment horizontal="center" vertical="center"/>
      <protection/>
    </xf>
    <xf numFmtId="0" fontId="8" fillId="0" borderId="3" xfId="141" applyFont="1" applyFill="1" applyBorder="1" applyAlignment="1">
      <alignment horizontal="center" vertical="center"/>
      <protection/>
    </xf>
    <xf numFmtId="178" fontId="8" fillId="0" borderId="25" xfId="141" applyNumberFormat="1" applyFont="1" applyFill="1" applyBorder="1" applyAlignment="1">
      <alignment horizontal="center" vertical="center"/>
      <protection/>
    </xf>
    <xf numFmtId="178" fontId="8" fillId="0" borderId="25" xfId="141" applyNumberFormat="1" applyFont="1" applyFill="1" applyBorder="1" applyAlignment="1">
      <alignment horizontal="center" vertical="center" wrapText="1"/>
      <protection/>
    </xf>
    <xf numFmtId="178" fontId="8" fillId="0" borderId="31" xfId="141" applyNumberFormat="1" applyFont="1" applyFill="1" applyBorder="1" applyAlignment="1">
      <alignment horizontal="center" vertical="center" wrapText="1"/>
      <protection/>
    </xf>
    <xf numFmtId="178" fontId="8" fillId="0" borderId="0" xfId="141" applyNumberFormat="1" applyFont="1" applyFill="1" applyBorder="1" applyAlignment="1">
      <alignment horizontal="center" vertical="center"/>
      <protection/>
    </xf>
    <xf numFmtId="178" fontId="8" fillId="0" borderId="0" xfId="141" applyNumberFormat="1" applyFont="1" applyFill="1" applyBorder="1" applyAlignment="1">
      <alignment horizontal="center" vertical="center" wrapText="1"/>
      <protection/>
    </xf>
    <xf numFmtId="178" fontId="8" fillId="0" borderId="26" xfId="141" applyNumberFormat="1" applyFont="1" applyFill="1" applyBorder="1" applyAlignment="1">
      <alignment horizontal="center" vertical="center" wrapText="1"/>
      <protection/>
    </xf>
    <xf numFmtId="178" fontId="31" fillId="0" borderId="29" xfId="141" applyNumberFormat="1" applyFont="1" applyFill="1" applyBorder="1" applyAlignment="1">
      <alignment horizontal="center" vertical="center"/>
      <protection/>
    </xf>
    <xf numFmtId="178" fontId="8" fillId="0" borderId="32" xfId="141" applyNumberFormat="1" applyFont="1" applyFill="1" applyBorder="1" applyAlignment="1">
      <alignment horizontal="center" vertical="center" wrapText="1"/>
      <protection/>
    </xf>
    <xf numFmtId="178" fontId="8" fillId="0" borderId="27" xfId="141" applyNumberFormat="1" applyFont="1" applyFill="1" applyBorder="1" applyAlignment="1">
      <alignment horizontal="center" vertical="center" wrapText="1"/>
      <protection/>
    </xf>
    <xf numFmtId="0" fontId="2" fillId="0" borderId="25" xfId="0" applyFont="1" applyFill="1" applyBorder="1" applyAlignment="1">
      <alignment horizontal="left" vertical="center" wrapText="1"/>
    </xf>
    <xf numFmtId="0" fontId="8" fillId="0" borderId="3" xfId="141" applyFont="1" applyFill="1" applyBorder="1" applyAlignment="1">
      <alignment horizontal="center" vertical="center" wrapText="1"/>
      <protection/>
    </xf>
    <xf numFmtId="208" fontId="31" fillId="0" borderId="30" xfId="141" applyNumberFormat="1" applyFont="1" applyFill="1" applyBorder="1" applyAlignment="1">
      <alignment horizontal="center" vertical="center"/>
      <protection/>
    </xf>
    <xf numFmtId="0" fontId="7" fillId="0" borderId="0" xfId="141" applyFont="1" applyFill="1" applyAlignment="1">
      <alignment horizontal="center" vertical="center"/>
      <protection/>
    </xf>
    <xf numFmtId="0" fontId="68" fillId="0" borderId="30" xfId="141" applyFont="1" applyFill="1" applyBorder="1" applyAlignment="1">
      <alignment horizontal="right" vertical="center"/>
      <protection/>
    </xf>
    <xf numFmtId="211" fontId="8" fillId="0" borderId="0" xfId="108" applyNumberFormat="1" applyFont="1" applyFill="1" applyBorder="1" applyAlignment="1">
      <alignment horizontal="center" vertical="center"/>
    </xf>
    <xf numFmtId="178" fontId="8" fillId="0" borderId="31" xfId="141" applyNumberFormat="1" applyFont="1" applyFill="1" applyBorder="1" applyAlignment="1">
      <alignment horizontal="center" vertical="center"/>
      <protection/>
    </xf>
    <xf numFmtId="41" fontId="8" fillId="0" borderId="0" xfId="108" applyFont="1" applyFill="1" applyBorder="1" applyAlignment="1">
      <alignment horizontal="center" vertical="center"/>
    </xf>
    <xf numFmtId="41" fontId="8" fillId="0" borderId="26" xfId="108" applyFont="1" applyFill="1" applyBorder="1" applyAlignment="1">
      <alignment horizontal="center" vertical="center"/>
    </xf>
    <xf numFmtId="208" fontId="8" fillId="0" borderId="25" xfId="141" applyNumberFormat="1" applyFont="1" applyFill="1" applyBorder="1" applyAlignment="1">
      <alignment horizontal="center" vertical="center" wrapText="1"/>
      <protection/>
    </xf>
    <xf numFmtId="208" fontId="8" fillId="0" borderId="25" xfId="141" applyNumberFormat="1" applyFont="1" applyFill="1" applyBorder="1" applyAlignment="1">
      <alignment horizontal="center" vertical="center"/>
      <protection/>
    </xf>
    <xf numFmtId="41" fontId="8" fillId="0" borderId="27" xfId="108" applyFont="1" applyFill="1" applyBorder="1" applyAlignment="1">
      <alignment horizontal="center" vertical="center" wrapText="1"/>
    </xf>
    <xf numFmtId="41" fontId="8" fillId="0" borderId="0" xfId="108" applyFont="1" applyFill="1" applyBorder="1" applyAlignment="1">
      <alignment horizontal="center" vertical="center" wrapText="1"/>
    </xf>
    <xf numFmtId="211" fontId="8" fillId="0" borderId="0" xfId="108" applyNumberFormat="1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8" fillId="0" borderId="32" xfId="0" applyFont="1" applyFill="1" applyBorder="1" applyAlignment="1" quotePrefix="1">
      <alignment horizontal="center" vertical="center"/>
    </xf>
    <xf numFmtId="0" fontId="8" fillId="0" borderId="31" xfId="0" applyFont="1" applyFill="1" applyBorder="1" applyAlignment="1" quotePrefix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41" xfId="0" applyFont="1" applyFill="1" applyBorder="1" applyAlignment="1" quotePrefix="1">
      <alignment horizontal="center" vertical="center"/>
    </xf>
    <xf numFmtId="0" fontId="8" fillId="0" borderId="2" xfId="0" applyFont="1" applyFill="1" applyBorder="1" applyAlignment="1" quotePrefix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left" vertical="center" shrinkToFit="1"/>
    </xf>
    <xf numFmtId="0" fontId="7" fillId="0" borderId="0" xfId="0" applyFont="1" applyFill="1" applyAlignment="1">
      <alignment horizontal="center" vertical="center" shrinkToFit="1"/>
    </xf>
    <xf numFmtId="0" fontId="8" fillId="0" borderId="51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1" fillId="0" borderId="41" xfId="141" applyFont="1" applyFill="1" applyBorder="1" applyAlignment="1">
      <alignment horizontal="center" vertical="center" shrinkToFit="1"/>
      <protection/>
    </xf>
    <xf numFmtId="0" fontId="31" fillId="0" borderId="2" xfId="141" applyFont="1" applyFill="1" applyBorder="1" applyAlignment="1">
      <alignment horizontal="center" vertical="center" shrinkToFit="1"/>
      <protection/>
    </xf>
    <xf numFmtId="9" fontId="31" fillId="0" borderId="2" xfId="101" applyNumberFormat="1" applyFont="1" applyFill="1" applyBorder="1" applyAlignment="1">
      <alignment horizontal="center" vertical="center"/>
    </xf>
    <xf numFmtId="9" fontId="31" fillId="0" borderId="42" xfId="101" applyNumberFormat="1" applyFont="1" applyFill="1" applyBorder="1" applyAlignment="1">
      <alignment horizontal="center" vertical="center"/>
    </xf>
    <xf numFmtId="0" fontId="31" fillId="0" borderId="51" xfId="141" applyFont="1" applyFill="1" applyBorder="1" applyAlignment="1">
      <alignment horizontal="center" vertical="center" shrinkToFit="1"/>
      <protection/>
    </xf>
    <xf numFmtId="0" fontId="31" fillId="0" borderId="34" xfId="141" applyFont="1" applyFill="1" applyBorder="1" applyAlignment="1">
      <alignment horizontal="center" vertical="center" shrinkToFit="1"/>
      <protection/>
    </xf>
    <xf numFmtId="0" fontId="31" fillId="0" borderId="65" xfId="141" applyFont="1" applyFill="1" applyBorder="1" applyAlignment="1">
      <alignment horizontal="center" vertical="center" shrinkToFit="1"/>
      <protection/>
    </xf>
    <xf numFmtId="0" fontId="11" fillId="0" borderId="0" xfId="0" applyFont="1" applyFill="1" applyBorder="1" applyAlignment="1">
      <alignment/>
    </xf>
    <xf numFmtId="0" fontId="31" fillId="0" borderId="0" xfId="141" applyFont="1" applyFill="1" applyBorder="1" applyAlignment="1">
      <alignment horizontal="center" vertical="center" shrinkToFit="1"/>
      <protection/>
    </xf>
    <xf numFmtId="0" fontId="31" fillId="0" borderId="36" xfId="141" applyFont="1" applyFill="1" applyBorder="1" applyAlignment="1">
      <alignment horizontal="center" vertical="center" shrinkToFit="1"/>
      <protection/>
    </xf>
    <xf numFmtId="0" fontId="8" fillId="0" borderId="0" xfId="0" applyFont="1" applyFill="1" applyBorder="1" applyAlignment="1">
      <alignment/>
    </xf>
    <xf numFmtId="0" fontId="55" fillId="0" borderId="36" xfId="141" applyFont="1" applyFill="1" applyBorder="1" applyAlignment="1">
      <alignment horizontal="center" vertical="center" shrinkToFit="1"/>
      <protection/>
    </xf>
    <xf numFmtId="0" fontId="55" fillId="0" borderId="0" xfId="141" applyFont="1" applyFill="1" applyBorder="1" applyAlignment="1">
      <alignment horizontal="center" vertical="center" shrinkToFit="1"/>
      <protection/>
    </xf>
    <xf numFmtId="0" fontId="2" fillId="0" borderId="0" xfId="0" applyFont="1" applyFill="1" applyBorder="1" applyAlignment="1">
      <alignment horizontal="right" vertical="center"/>
    </xf>
    <xf numFmtId="0" fontId="7" fillId="0" borderId="0" xfId="0" applyFont="1" applyFill="1" applyAlignment="1" quotePrefix="1">
      <alignment horizontal="center" vertical="center"/>
    </xf>
    <xf numFmtId="0" fontId="8" fillId="0" borderId="51" xfId="141" applyFont="1" applyFill="1" applyBorder="1" applyAlignment="1">
      <alignment horizontal="center" vertical="center"/>
      <protection/>
    </xf>
    <xf numFmtId="0" fontId="8" fillId="0" borderId="34" xfId="141" applyFont="1" applyFill="1" applyBorder="1" applyAlignment="1">
      <alignment horizontal="center" vertical="center"/>
      <protection/>
    </xf>
    <xf numFmtId="0" fontId="8" fillId="0" borderId="65" xfId="141" applyFont="1" applyFill="1" applyBorder="1" applyAlignment="1">
      <alignment horizontal="center" vertical="center"/>
      <protection/>
    </xf>
    <xf numFmtId="0" fontId="8" fillId="0" borderId="51" xfId="141" applyFont="1" applyFill="1" applyBorder="1" applyAlignment="1">
      <alignment horizontal="center" vertical="center" shrinkToFit="1"/>
      <protection/>
    </xf>
    <xf numFmtId="0" fontId="8" fillId="0" borderId="34" xfId="141" applyFont="1" applyFill="1" applyBorder="1" applyAlignment="1">
      <alignment horizontal="center" vertical="center" shrinkToFit="1"/>
      <protection/>
    </xf>
    <xf numFmtId="0" fontId="8" fillId="0" borderId="65" xfId="141" applyFont="1" applyFill="1" applyBorder="1" applyAlignment="1">
      <alignment horizontal="center" vertical="center" shrinkToFit="1"/>
      <protection/>
    </xf>
    <xf numFmtId="0" fontId="7" fillId="16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 shrinkToFit="1"/>
    </xf>
    <xf numFmtId="0" fontId="61" fillId="0" borderId="0" xfId="0" applyFont="1" applyFill="1" applyAlignment="1">
      <alignment horizontal="center" vertical="center"/>
    </xf>
    <xf numFmtId="0" fontId="8" fillId="0" borderId="51" xfId="141" applyFont="1" applyFill="1" applyBorder="1" applyAlignment="1">
      <alignment horizontal="center" vertical="center" wrapText="1"/>
      <protection/>
    </xf>
    <xf numFmtId="0" fontId="8" fillId="0" borderId="34" xfId="141" applyFont="1" applyFill="1" applyBorder="1" applyAlignment="1">
      <alignment horizontal="center" vertical="center" wrapText="1"/>
      <protection/>
    </xf>
    <xf numFmtId="0" fontId="8" fillId="0" borderId="65" xfId="141" applyFont="1" applyFill="1" applyBorder="1" applyAlignment="1">
      <alignment horizontal="center" vertical="center" wrapText="1"/>
      <protection/>
    </xf>
    <xf numFmtId="0" fontId="8" fillId="0" borderId="36" xfId="0" applyFont="1" applyFill="1" applyBorder="1" applyAlignment="1">
      <alignment horizontal="left" vertical="center" wrapText="1"/>
    </xf>
    <xf numFmtId="0" fontId="8" fillId="0" borderId="36" xfId="0" applyFont="1" applyFill="1" applyBorder="1" applyAlignment="1">
      <alignment horizontal="right" vertical="center" wrapText="1" shrinkToFi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2" fillId="0" borderId="36" xfId="0" applyFont="1" applyFill="1" applyBorder="1" applyAlignment="1">
      <alignment horizontal="right" vertical="center"/>
    </xf>
    <xf numFmtId="0" fontId="70" fillId="0" borderId="0" xfId="0" applyFont="1" applyFill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9" xfId="0" applyFont="1" applyFill="1" applyBorder="1" applyAlignment="1" quotePrefix="1">
      <alignment horizontal="center" vertical="center" shrinkToFi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 quotePrefix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8" fillId="0" borderId="31" xfId="0" applyFont="1" applyFill="1" applyBorder="1" applyAlignment="1">
      <alignment horizontal="center" vertical="center" wrapText="1" shrinkToFit="1"/>
    </xf>
    <xf numFmtId="0" fontId="8" fillId="0" borderId="26" xfId="0" applyFont="1" applyFill="1" applyBorder="1" applyAlignment="1">
      <alignment horizontal="center" vertical="center" shrinkToFit="1"/>
    </xf>
    <xf numFmtId="0" fontId="8" fillId="0" borderId="26" xfId="0" applyFont="1" applyFill="1" applyBorder="1" applyAlignment="1">
      <alignment horizontal="center" vertical="center" wrapText="1" shrinkToFit="1"/>
    </xf>
    <xf numFmtId="0" fontId="8" fillId="0" borderId="28" xfId="0" applyFont="1" applyFill="1" applyBorder="1" applyAlignment="1">
      <alignment horizontal="center" vertical="center" wrapText="1" shrinkToFit="1"/>
    </xf>
    <xf numFmtId="0" fontId="8" fillId="0" borderId="23" xfId="0" applyFont="1" applyFill="1" applyBorder="1" applyAlignment="1">
      <alignment horizontal="center" vertical="center" wrapText="1" shrinkToFit="1"/>
    </xf>
    <xf numFmtId="0" fontId="8" fillId="0" borderId="18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 shrinkToFit="1"/>
    </xf>
    <xf numFmtId="0" fontId="8" fillId="0" borderId="41" xfId="0" applyFont="1" applyFill="1" applyBorder="1" applyAlignment="1" quotePrefix="1">
      <alignment horizontal="center" vertical="center" wrapText="1" shrinkToFit="1"/>
    </xf>
    <xf numFmtId="0" fontId="8" fillId="0" borderId="0" xfId="141" applyFont="1" applyFill="1" applyBorder="1" applyAlignment="1">
      <alignment horizontal="left" vertical="center" wrapText="1" shrinkToFit="1"/>
      <protection/>
    </xf>
    <xf numFmtId="0" fontId="8" fillId="0" borderId="0" xfId="141" applyFont="1" applyFill="1" applyAlignment="1">
      <alignment horizontal="left" vertical="center" wrapText="1"/>
      <protection/>
    </xf>
    <xf numFmtId="0" fontId="84" fillId="0" borderId="0" xfId="0" applyFont="1" applyFill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 shrinkToFit="1"/>
    </xf>
    <xf numFmtId="0" fontId="8" fillId="0" borderId="30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left" vertical="center" wrapText="1" shrinkToFit="1"/>
    </xf>
    <xf numFmtId="0" fontId="18" fillId="0" borderId="0" xfId="0" applyFont="1" applyFill="1" applyAlignment="1">
      <alignment horizontal="left" vertical="center" wrapText="1"/>
    </xf>
    <xf numFmtId="0" fontId="8" fillId="0" borderId="27" xfId="0" applyFont="1" applyFill="1" applyBorder="1" applyAlignment="1" quotePrefix="1">
      <alignment horizontal="center" vertical="center" wrapText="1" shrinkToFit="1"/>
    </xf>
    <xf numFmtId="0" fontId="18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8" fillId="0" borderId="0" xfId="141" applyFont="1" applyFill="1" applyBorder="1" applyAlignment="1">
      <alignment horizontal="left" vertical="center" shrinkToFit="1"/>
      <protection/>
    </xf>
    <xf numFmtId="0" fontId="84" fillId="0" borderId="0" xfId="141" applyFont="1" applyFill="1" applyAlignment="1">
      <alignment horizontal="center" vertical="center"/>
      <protection/>
    </xf>
    <xf numFmtId="0" fontId="8" fillId="0" borderId="23" xfId="141" applyFont="1" applyFill="1" applyBorder="1" applyAlignment="1">
      <alignment horizontal="center" vertical="center" wrapText="1" shrinkToFit="1"/>
      <protection/>
    </xf>
    <xf numFmtId="0" fontId="8" fillId="0" borderId="18" xfId="141" applyFont="1" applyFill="1" applyBorder="1" applyAlignment="1">
      <alignment horizontal="center" vertical="center" shrinkToFit="1"/>
      <protection/>
    </xf>
    <xf numFmtId="0" fontId="8" fillId="0" borderId="22" xfId="141" applyFont="1" applyFill="1" applyBorder="1" applyAlignment="1">
      <alignment horizontal="center" vertical="center" shrinkToFit="1"/>
      <protection/>
    </xf>
    <xf numFmtId="0" fontId="8" fillId="0" borderId="41" xfId="141" applyFont="1" applyFill="1" applyBorder="1" applyAlignment="1">
      <alignment horizontal="center" vertical="center" shrinkToFit="1"/>
      <protection/>
    </xf>
    <xf numFmtId="0" fontId="8" fillId="0" borderId="2" xfId="141" applyFont="1" applyFill="1" applyBorder="1" applyAlignment="1">
      <alignment horizontal="center" vertical="center" shrinkToFit="1"/>
      <protection/>
    </xf>
    <xf numFmtId="0" fontId="8" fillId="0" borderId="42" xfId="141" applyFont="1" applyFill="1" applyBorder="1" applyAlignment="1">
      <alignment horizontal="center" vertical="center" shrinkToFit="1"/>
      <protection/>
    </xf>
    <xf numFmtId="0" fontId="8" fillId="0" borderId="41" xfId="141" applyFont="1" applyFill="1" applyBorder="1" applyAlignment="1" quotePrefix="1">
      <alignment horizontal="center" vertical="center" wrapText="1" shrinkToFit="1"/>
      <protection/>
    </xf>
    <xf numFmtId="0" fontId="8" fillId="0" borderId="25" xfId="141" applyFont="1" applyFill="1" applyBorder="1" applyAlignment="1">
      <alignment horizontal="left" vertical="center" wrapText="1"/>
      <protection/>
    </xf>
    <xf numFmtId="0" fontId="8" fillId="0" borderId="0" xfId="141" applyFont="1" applyFill="1" applyBorder="1" applyAlignment="1" quotePrefix="1">
      <alignment horizontal="left" vertical="center" wrapText="1"/>
      <protection/>
    </xf>
    <xf numFmtId="0" fontId="8" fillId="0" borderId="0" xfId="141" applyFont="1" applyFill="1" applyBorder="1" applyAlignment="1">
      <alignment horizontal="left" vertical="center" wrapText="1"/>
      <protection/>
    </xf>
    <xf numFmtId="0" fontId="8" fillId="0" borderId="0" xfId="141" applyFont="1" applyFill="1" applyAlignment="1">
      <alignment horizontal="left" vertical="center"/>
      <protection/>
    </xf>
    <xf numFmtId="0" fontId="8" fillId="0" borderId="23" xfId="141" applyFont="1" applyFill="1" applyBorder="1" applyAlignment="1" quotePrefix="1">
      <alignment horizontal="center" vertical="center" wrapText="1" shrinkToFit="1"/>
      <protection/>
    </xf>
    <xf numFmtId="0" fontId="8" fillId="0" borderId="18" xfId="141" applyFont="1" applyFill="1" applyBorder="1" applyAlignment="1" quotePrefix="1">
      <alignment horizontal="center" vertical="center" wrapText="1" shrinkToFit="1"/>
      <protection/>
    </xf>
    <xf numFmtId="0" fontId="8" fillId="0" borderId="22" xfId="141" applyFont="1" applyFill="1" applyBorder="1" applyAlignment="1" quotePrefix="1">
      <alignment horizontal="center" vertical="center" wrapText="1" shrinkToFit="1"/>
      <protection/>
    </xf>
    <xf numFmtId="0" fontId="8" fillId="0" borderId="32" xfId="141" applyNumberFormat="1" applyFont="1" applyFill="1" applyBorder="1" applyAlignment="1">
      <alignment horizontal="center" vertical="center" wrapText="1" shrinkToFit="1"/>
      <protection/>
    </xf>
    <xf numFmtId="0" fontId="8" fillId="0" borderId="27" xfId="141" applyNumberFormat="1" applyFont="1" applyFill="1" applyBorder="1" applyAlignment="1">
      <alignment horizontal="center" vertical="center" wrapText="1" shrinkToFit="1"/>
      <protection/>
    </xf>
    <xf numFmtId="0" fontId="8" fillId="0" borderId="29" xfId="141" applyNumberFormat="1" applyFont="1" applyFill="1" applyBorder="1" applyAlignment="1">
      <alignment horizontal="center" vertical="center" wrapText="1" shrinkToFit="1"/>
      <protection/>
    </xf>
    <xf numFmtId="0" fontId="8" fillId="0" borderId="31" xfId="141" applyFont="1" applyFill="1" applyBorder="1" applyAlignment="1">
      <alignment horizontal="center" vertical="center" wrapText="1" shrinkToFit="1"/>
      <protection/>
    </xf>
    <xf numFmtId="0" fontId="8" fillId="0" borderId="28" xfId="141" applyFont="1" applyFill="1" applyBorder="1" applyAlignment="1">
      <alignment horizontal="center" vertical="center" wrapText="1" shrinkToFit="1"/>
      <protection/>
    </xf>
    <xf numFmtId="0" fontId="8" fillId="0" borderId="22" xfId="141" applyFont="1" applyFill="1" applyBorder="1" applyAlignment="1">
      <alignment/>
      <protection/>
    </xf>
    <xf numFmtId="0" fontId="8" fillId="0" borderId="32" xfId="141" applyFont="1" applyFill="1" applyBorder="1" applyAlignment="1">
      <alignment horizontal="center" vertical="center" shrinkToFit="1"/>
      <protection/>
    </xf>
    <xf numFmtId="0" fontId="8" fillId="0" borderId="31" xfId="141" applyFont="1" applyFill="1" applyBorder="1" applyAlignment="1">
      <alignment horizontal="center" vertical="center" shrinkToFit="1"/>
      <protection/>
    </xf>
    <xf numFmtId="0" fontId="8" fillId="0" borderId="29" xfId="141" applyFont="1" applyFill="1" applyBorder="1" applyAlignment="1" quotePrefix="1">
      <alignment horizontal="center" vertical="center" shrinkToFit="1"/>
      <protection/>
    </xf>
    <xf numFmtId="0" fontId="8" fillId="0" borderId="28" xfId="141" applyFont="1" applyFill="1" applyBorder="1" applyAlignment="1">
      <alignment horizontal="center" vertical="center" shrinkToFit="1"/>
      <protection/>
    </xf>
    <xf numFmtId="0" fontId="8" fillId="0" borderId="22" xfId="141" applyFont="1" applyFill="1" applyBorder="1" applyAlignment="1">
      <alignment horizontal="center" vertical="center" wrapText="1" shrinkToFit="1"/>
      <protection/>
    </xf>
    <xf numFmtId="0" fontId="8" fillId="0" borderId="18" xfId="141" applyFont="1" applyFill="1" applyBorder="1" applyAlignment="1">
      <alignment horizontal="center" vertical="center" wrapText="1" shrinkToFit="1"/>
      <protection/>
    </xf>
    <xf numFmtId="0" fontId="8" fillId="0" borderId="32" xfId="141" applyFont="1" applyFill="1" applyBorder="1" applyAlignment="1">
      <alignment horizontal="center" vertical="center" wrapText="1" shrinkToFit="1"/>
      <protection/>
    </xf>
    <xf numFmtId="0" fontId="8" fillId="0" borderId="27" xfId="141" applyFont="1" applyFill="1" applyBorder="1" applyAlignment="1">
      <alignment horizontal="center" vertical="center" wrapText="1" shrinkToFit="1"/>
      <protection/>
    </xf>
    <xf numFmtId="0" fontId="8" fillId="0" borderId="29" xfId="141" applyFont="1" applyFill="1" applyBorder="1" applyAlignment="1">
      <alignment horizontal="center" vertical="center" wrapText="1" shrinkToFit="1"/>
      <protection/>
    </xf>
    <xf numFmtId="0" fontId="8" fillId="0" borderId="32" xfId="141" applyFont="1" applyFill="1" applyBorder="1" applyAlignment="1" quotePrefix="1">
      <alignment horizontal="center" vertical="center" shrinkToFit="1"/>
      <protection/>
    </xf>
    <xf numFmtId="0" fontId="8" fillId="0" borderId="25" xfId="141" applyFont="1" applyFill="1" applyBorder="1" applyAlignment="1">
      <alignment horizontal="center" vertical="center" shrinkToFit="1"/>
      <protection/>
    </xf>
    <xf numFmtId="0" fontId="2" fillId="0" borderId="0" xfId="141" applyFont="1" applyFill="1" applyAlignment="1">
      <alignment horizontal="left" vertical="center" wrapText="1"/>
      <protection/>
    </xf>
    <xf numFmtId="0" fontId="8" fillId="0" borderId="30" xfId="0" applyFont="1" applyFill="1" applyBorder="1" applyAlignment="1" quotePrefix="1">
      <alignment horizontal="right" vertical="center" shrinkToFit="1"/>
    </xf>
    <xf numFmtId="0" fontId="8" fillId="0" borderId="30" xfId="0" applyFont="1" applyFill="1" applyBorder="1" applyAlignment="1">
      <alignment horizontal="right" vertical="center" shrinkToFi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 quotePrefix="1">
      <alignment horizontal="left" vertical="center" wrapText="1"/>
    </xf>
    <xf numFmtId="0" fontId="2" fillId="0" borderId="32" xfId="141" applyFont="1" applyFill="1" applyBorder="1" applyAlignment="1" quotePrefix="1">
      <alignment horizontal="center" vertical="center" shrinkToFit="1"/>
      <protection/>
    </xf>
    <xf numFmtId="0" fontId="2" fillId="0" borderId="67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18" fillId="0" borderId="69" xfId="0" applyFont="1" applyFill="1" applyBorder="1" applyAlignment="1">
      <alignment horizontal="center" vertical="center" wrapText="1"/>
    </xf>
    <xf numFmtId="0" fontId="18" fillId="0" borderId="70" xfId="0" applyFont="1" applyFill="1" applyBorder="1" applyAlignment="1">
      <alignment horizontal="center" vertical="center" wrapText="1"/>
    </xf>
    <xf numFmtId="0" fontId="32" fillId="0" borderId="71" xfId="0" applyFont="1" applyFill="1" applyBorder="1" applyAlignment="1">
      <alignment horizontal="left"/>
    </xf>
    <xf numFmtId="0" fontId="8" fillId="0" borderId="32" xfId="0" applyFont="1" applyFill="1" applyBorder="1" applyAlignment="1">
      <alignment horizontal="center" vertical="center" wrapText="1" shrinkToFit="1"/>
    </xf>
    <xf numFmtId="0" fontId="8" fillId="0" borderId="27" xfId="0" applyFont="1" applyFill="1" applyBorder="1" applyAlignment="1">
      <alignment horizontal="center" vertical="center" wrapText="1" shrinkToFit="1"/>
    </xf>
    <xf numFmtId="0" fontId="8" fillId="0" borderId="29" xfId="0" applyFont="1" applyFill="1" applyBorder="1" applyAlignment="1">
      <alignment horizontal="center" vertical="center" wrapText="1" shrinkToFit="1"/>
    </xf>
    <xf numFmtId="0" fontId="2" fillId="0" borderId="32" xfId="0" applyFont="1" applyFill="1" applyBorder="1" applyAlignment="1">
      <alignment horizontal="center" vertical="center" wrapText="1" shrinkToFit="1"/>
    </xf>
    <xf numFmtId="0" fontId="2" fillId="0" borderId="27" xfId="0" applyFont="1" applyFill="1" applyBorder="1" applyAlignment="1">
      <alignment horizontal="center" vertical="center" wrapText="1" shrinkToFit="1"/>
    </xf>
    <xf numFmtId="0" fontId="2" fillId="0" borderId="29" xfId="0" applyFont="1" applyFill="1" applyBorder="1" applyAlignment="1">
      <alignment horizontal="center" vertical="center" wrapText="1" shrinkToFit="1"/>
    </xf>
    <xf numFmtId="0" fontId="2" fillId="0" borderId="41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42" xfId="0" applyFont="1" applyFill="1" applyBorder="1" applyAlignment="1">
      <alignment horizontal="center" vertical="center" wrapText="1" shrinkToFit="1"/>
    </xf>
    <xf numFmtId="0" fontId="52" fillId="0" borderId="23" xfId="0" applyFont="1" applyFill="1" applyBorder="1" applyAlignment="1">
      <alignment horizontal="center" wrapText="1"/>
    </xf>
    <xf numFmtId="0" fontId="52" fillId="0" borderId="18" xfId="0" applyFont="1" applyFill="1" applyBorder="1" applyAlignment="1">
      <alignment horizontal="center" wrapText="1"/>
    </xf>
    <xf numFmtId="0" fontId="8" fillId="0" borderId="0" xfId="0" applyFont="1" applyFill="1" applyAlignment="1">
      <alignment horizontal="left" vertical="center"/>
    </xf>
    <xf numFmtId="0" fontId="2" fillId="0" borderId="41" xfId="0" applyFont="1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8" fillId="0" borderId="27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top" wrapText="1" shrinkToFit="1"/>
    </xf>
    <xf numFmtId="0" fontId="2" fillId="0" borderId="18" xfId="0" applyFont="1" applyFill="1" applyBorder="1" applyAlignment="1">
      <alignment horizontal="center" vertical="top" shrinkToFit="1"/>
    </xf>
    <xf numFmtId="0" fontId="2" fillId="0" borderId="22" xfId="0" applyFont="1" applyFill="1" applyBorder="1" applyAlignment="1">
      <alignment horizontal="center" vertical="top" shrinkToFit="1"/>
    </xf>
    <xf numFmtId="0" fontId="2" fillId="0" borderId="32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8" fillId="0" borderId="27" xfId="0" applyFont="1" applyFill="1" applyBorder="1" applyAlignment="1" quotePrefix="1">
      <alignment horizontal="center" vertical="center" shrinkToFit="1"/>
    </xf>
    <xf numFmtId="0" fontId="8" fillId="0" borderId="0" xfId="0" applyFont="1" applyFill="1" applyAlignment="1">
      <alignment horizontal="center" vertical="center" shrinkToFit="1"/>
    </xf>
    <xf numFmtId="0" fontId="8" fillId="0" borderId="30" xfId="0" applyFont="1" applyFill="1" applyBorder="1" applyAlignment="1">
      <alignment vertical="center" shrinkToFit="1"/>
    </xf>
    <xf numFmtId="0" fontId="60" fillId="0" borderId="0" xfId="0" applyFont="1" applyFill="1" applyAlignment="1">
      <alignment horizontal="center" vertical="center"/>
    </xf>
    <xf numFmtId="0" fontId="8" fillId="0" borderId="30" xfId="141" applyFont="1" applyFill="1" applyBorder="1" applyAlignment="1">
      <alignment horizontal="right" vertical="center" shrinkToFit="1"/>
      <protection/>
    </xf>
    <xf numFmtId="0" fontId="8" fillId="0" borderId="3" xfId="0" applyFont="1" applyFill="1" applyBorder="1" applyAlignment="1">
      <alignment horizontal="center" vertical="center"/>
    </xf>
    <xf numFmtId="0" fontId="31" fillId="0" borderId="3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 quotePrefix="1">
      <alignment horizontal="center" vertical="center" shrinkToFit="1"/>
    </xf>
    <xf numFmtId="0" fontId="2" fillId="0" borderId="30" xfId="0" applyFont="1" applyFill="1" applyBorder="1" applyAlignment="1" quotePrefix="1">
      <alignment horizontal="center" vertical="center" shrinkToFit="1"/>
    </xf>
    <xf numFmtId="0" fontId="2" fillId="0" borderId="28" xfId="0" applyFont="1" applyFill="1" applyBorder="1" applyAlignment="1" quotePrefix="1">
      <alignment horizontal="center" vertical="center" shrinkToFit="1"/>
    </xf>
    <xf numFmtId="0" fontId="8" fillId="0" borderId="30" xfId="0" applyFont="1" applyFill="1" applyBorder="1" applyAlignment="1" quotePrefix="1">
      <alignment horizontal="left" vertical="center" shrinkToFit="1"/>
    </xf>
    <xf numFmtId="0" fontId="15" fillId="0" borderId="41" xfId="0" applyFont="1" applyFill="1" applyBorder="1" applyAlignment="1">
      <alignment horizontal="center" vertical="center" shrinkToFit="1"/>
    </xf>
    <xf numFmtId="0" fontId="15" fillId="0" borderId="42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left" vertical="center" shrinkToFit="1"/>
    </xf>
    <xf numFmtId="0" fontId="15" fillId="0" borderId="23" xfId="0" applyFont="1" applyFill="1" applyBorder="1" applyAlignment="1">
      <alignment horizontal="center" vertical="center" shrinkToFit="1"/>
    </xf>
    <xf numFmtId="0" fontId="15" fillId="0" borderId="22" xfId="0" applyFont="1" applyFill="1" applyBorder="1" applyAlignment="1">
      <alignment horizontal="center" vertical="center" shrinkToFit="1"/>
    </xf>
    <xf numFmtId="0" fontId="33" fillId="0" borderId="31" xfId="0" applyFont="1" applyFill="1" applyBorder="1" applyAlignment="1">
      <alignment horizontal="center" vertical="center" shrinkToFit="1"/>
    </xf>
    <xf numFmtId="0" fontId="33" fillId="0" borderId="26" xfId="0" applyFont="1" applyFill="1" applyBorder="1" applyAlignment="1">
      <alignment horizontal="center" vertical="center" shrinkToFit="1"/>
    </xf>
    <xf numFmtId="0" fontId="33" fillId="0" borderId="28" xfId="0" applyFont="1" applyFill="1" applyBorder="1" applyAlignment="1">
      <alignment horizontal="center" vertical="center" shrinkToFit="1"/>
    </xf>
    <xf numFmtId="0" fontId="17" fillId="0" borderId="32" xfId="0" applyFont="1" applyFill="1" applyBorder="1" applyAlignment="1">
      <alignment horizontal="center" vertical="center" shrinkToFit="1"/>
    </xf>
    <xf numFmtId="0" fontId="17" fillId="0" borderId="2" xfId="0" applyFont="1" applyFill="1" applyBorder="1" applyAlignment="1">
      <alignment horizontal="center" vertical="center" shrinkToFit="1"/>
    </xf>
    <xf numFmtId="0" fontId="17" fillId="0" borderId="42" xfId="0" applyFont="1" applyFill="1" applyBorder="1" applyAlignment="1">
      <alignment horizontal="center" vertical="center" shrinkToFit="1"/>
    </xf>
    <xf numFmtId="0" fontId="17" fillId="0" borderId="41" xfId="0" applyFont="1" applyFill="1" applyBorder="1" applyAlignment="1" quotePrefix="1">
      <alignment horizontal="center" vertical="center" shrinkToFit="1"/>
    </xf>
    <xf numFmtId="0" fontId="17" fillId="0" borderId="27" xfId="0" applyFont="1" applyFill="1" applyBorder="1" applyAlignment="1">
      <alignment horizontal="center" vertical="center" shrinkToFit="1"/>
    </xf>
    <xf numFmtId="0" fontId="17" fillId="0" borderId="29" xfId="0" applyFont="1" applyFill="1" applyBorder="1" applyAlignment="1">
      <alignment horizontal="center" vertical="center" shrinkToFit="1"/>
    </xf>
    <xf numFmtId="0" fontId="8" fillId="0" borderId="25" xfId="0" applyFont="1" applyFill="1" applyBorder="1" applyAlignment="1">
      <alignment horizontal="right" vertical="center"/>
    </xf>
    <xf numFmtId="0" fontId="2" fillId="0" borderId="42" xfId="0" applyFont="1" applyFill="1" applyBorder="1" applyAlignment="1">
      <alignment horizontal="center" vertical="center" shrinkToFit="1"/>
    </xf>
    <xf numFmtId="0" fontId="2" fillId="0" borderId="41" xfId="0" applyFont="1" applyFill="1" applyBorder="1" applyAlignment="1" quotePrefix="1">
      <alignment horizontal="center" vertical="center" shrinkToFit="1"/>
    </xf>
    <xf numFmtId="0" fontId="8" fillId="0" borderId="27" xfId="140" applyFont="1" applyFill="1" applyBorder="1" applyAlignment="1">
      <alignment vertical="center"/>
      <protection/>
    </xf>
    <xf numFmtId="0" fontId="8" fillId="0" borderId="29" xfId="140" applyFont="1" applyFill="1" applyBorder="1" applyAlignment="1">
      <alignment vertical="center"/>
      <protection/>
    </xf>
    <xf numFmtId="0" fontId="8" fillId="0" borderId="32" xfId="140" applyFont="1" applyFill="1" applyBorder="1" applyAlignment="1">
      <alignment horizontal="center" vertical="center"/>
      <protection/>
    </xf>
    <xf numFmtId="0" fontId="8" fillId="0" borderId="29" xfId="140" applyFont="1" applyFill="1" applyBorder="1" applyAlignment="1">
      <alignment horizontal="center" vertical="center"/>
      <protection/>
    </xf>
    <xf numFmtId="0" fontId="66" fillId="0" borderId="0" xfId="140" applyFont="1" applyFill="1" applyAlignment="1">
      <alignment horizontal="center" vertical="center"/>
      <protection/>
    </xf>
    <xf numFmtId="0" fontId="8" fillId="0" borderId="31" xfId="140" applyFont="1" applyFill="1" applyBorder="1" applyAlignment="1">
      <alignment horizontal="center" vertical="center"/>
      <protection/>
    </xf>
    <xf numFmtId="0" fontId="8" fillId="0" borderId="26" xfId="140" applyFont="1" applyFill="1" applyBorder="1" applyAlignment="1">
      <alignment horizontal="center" vertical="center"/>
      <protection/>
    </xf>
    <xf numFmtId="0" fontId="8" fillId="0" borderId="28" xfId="140" applyFont="1" applyFill="1" applyBorder="1" applyAlignment="1">
      <alignment horizontal="center" vertical="center"/>
      <protection/>
    </xf>
    <xf numFmtId="0" fontId="8" fillId="0" borderId="41" xfId="140" applyFont="1" applyFill="1" applyBorder="1" applyAlignment="1">
      <alignment horizontal="center" vertical="center"/>
      <protection/>
    </xf>
    <xf numFmtId="0" fontId="8" fillId="0" borderId="2" xfId="140" applyFont="1" applyFill="1" applyBorder="1" applyAlignment="1">
      <alignment horizontal="center" vertical="center"/>
      <protection/>
    </xf>
    <xf numFmtId="0" fontId="8" fillId="0" borderId="32" xfId="140" applyFont="1" applyFill="1" applyBorder="1" applyAlignment="1">
      <alignment horizontal="center" vertical="center" shrinkToFit="1"/>
      <protection/>
    </xf>
    <xf numFmtId="0" fontId="8" fillId="0" borderId="27" xfId="140" applyFont="1" applyFill="1" applyBorder="1" applyAlignment="1">
      <alignment horizontal="center" vertical="center" shrinkToFit="1"/>
      <protection/>
    </xf>
    <xf numFmtId="0" fontId="8" fillId="0" borderId="29" xfId="140" applyFont="1" applyFill="1" applyBorder="1" applyAlignment="1">
      <alignment horizontal="center" vertical="center" shrinkToFit="1"/>
      <protection/>
    </xf>
    <xf numFmtId="0" fontId="8" fillId="0" borderId="32" xfId="140" applyFont="1" applyFill="1" applyBorder="1" applyAlignment="1">
      <alignment horizontal="center" vertical="center" wrapText="1"/>
      <protection/>
    </xf>
    <xf numFmtId="0" fontId="8" fillId="0" borderId="25" xfId="140" applyFont="1" applyFill="1" applyBorder="1" applyAlignment="1">
      <alignment horizontal="center" vertical="center"/>
      <protection/>
    </xf>
    <xf numFmtId="0" fontId="8" fillId="0" borderId="27" xfId="140" applyFont="1" applyFill="1" applyBorder="1" applyAlignment="1">
      <alignment horizontal="center" vertical="center"/>
      <protection/>
    </xf>
    <xf numFmtId="0" fontId="8" fillId="0" borderId="30" xfId="140" applyFont="1" applyFill="1" applyBorder="1" applyAlignment="1">
      <alignment horizontal="center" vertical="center"/>
      <protection/>
    </xf>
    <xf numFmtId="0" fontId="8" fillId="0" borderId="27" xfId="140" applyFont="1" applyFill="1" applyBorder="1" applyAlignment="1">
      <alignment horizontal="center" vertical="center" wrapText="1"/>
      <protection/>
    </xf>
    <xf numFmtId="0" fontId="8" fillId="0" borderId="29" xfId="140" applyFont="1" applyFill="1" applyBorder="1" applyAlignment="1">
      <alignment horizontal="center" vertical="center" wrapText="1"/>
      <protection/>
    </xf>
  </cellXfs>
  <cellStyles count="14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¨­￠￢￠O [0]_INQUIRY ￠?￥i¨u¡AAⓒ￢Aⓒª " xfId="33"/>
    <cellStyle name="A¨­￠￢￠O_INQUIRY ￠?￥i¨u¡AAⓒ￢Aⓒª " xfId="34"/>
    <cellStyle name="AeE­ [0]_AMT " xfId="35"/>
    <cellStyle name="AeE­_AMT " xfId="36"/>
    <cellStyle name="AeE¡ⓒ [0]_INQUIRY ￠?￥i¨u¡AAⓒ￢Aⓒª " xfId="37"/>
    <cellStyle name="AeE¡ⓒ_INQUIRY ￠?￥i¨u¡AAⓒ￢Aⓒª " xfId="38"/>
    <cellStyle name="AÞ¸¶ [0]_AN°y(1.25) " xfId="39"/>
    <cellStyle name="AÞ¸¶_AN°y(1.25) " xfId="40"/>
    <cellStyle name="C¡IA¨ª_¡ic¨u¡A¨￢I¨￢¡Æ AN¡Æe " xfId="41"/>
    <cellStyle name="C￥AØ_¿μ¾÷CoE² " xfId="42"/>
    <cellStyle name="Calc Currency (0)" xfId="43"/>
    <cellStyle name="category" xfId="44"/>
    <cellStyle name="Comma [0]_ SG&amp;A Bridge " xfId="45"/>
    <cellStyle name="Comma_ SG&amp;A Bridge " xfId="46"/>
    <cellStyle name="Comma0" xfId="47"/>
    <cellStyle name="Curren?_x0012_퐀_x0017_?" xfId="48"/>
    <cellStyle name="Currency [0]_ SG&amp;A Bridge " xfId="49"/>
    <cellStyle name="Currency_ SG&amp;A Bridge " xfId="50"/>
    <cellStyle name="Currency0" xfId="51"/>
    <cellStyle name="Date" xfId="52"/>
    <cellStyle name="Euro" xfId="53"/>
    <cellStyle name="Fixed" xfId="54"/>
    <cellStyle name="Grey" xfId="55"/>
    <cellStyle name="HEADER" xfId="56"/>
    <cellStyle name="Header1" xfId="57"/>
    <cellStyle name="Header2" xfId="58"/>
    <cellStyle name="Heading 1" xfId="59"/>
    <cellStyle name="Heading 2" xfId="60"/>
    <cellStyle name="Input [yellow]" xfId="61"/>
    <cellStyle name="Model" xfId="62"/>
    <cellStyle name="Normal - Style1" xfId="63"/>
    <cellStyle name="Normal_ SG&amp;A Bridge " xfId="64"/>
    <cellStyle name="Percent [2]" xfId="65"/>
    <cellStyle name="subhead" xfId="66"/>
    <cellStyle name="Total" xfId="67"/>
    <cellStyle name="UM" xfId="68"/>
    <cellStyle name="강조색1" xfId="69"/>
    <cellStyle name="강조색2" xfId="70"/>
    <cellStyle name="강조색3" xfId="71"/>
    <cellStyle name="강조색4" xfId="72"/>
    <cellStyle name="강조색5" xfId="73"/>
    <cellStyle name="강조색6" xfId="74"/>
    <cellStyle name="경고문" xfId="75"/>
    <cellStyle name="계산" xfId="76"/>
    <cellStyle name="고정소숫점" xfId="77"/>
    <cellStyle name="고정출력1" xfId="78"/>
    <cellStyle name="고정출력2" xfId="79"/>
    <cellStyle name="咬訌裝?INCOM1" xfId="80"/>
    <cellStyle name="咬訌裝?INCOM10" xfId="81"/>
    <cellStyle name="咬訌裝?INCOM2" xfId="82"/>
    <cellStyle name="咬訌裝?INCOM3" xfId="83"/>
    <cellStyle name="咬訌裝?INCOM4" xfId="84"/>
    <cellStyle name="咬訌裝?INCOM5" xfId="85"/>
    <cellStyle name="咬訌裝?INCOM6" xfId="86"/>
    <cellStyle name="咬訌裝?INCOM7" xfId="87"/>
    <cellStyle name="咬訌裝?INCOM8" xfId="88"/>
    <cellStyle name="咬訌裝?INCOM9" xfId="89"/>
    <cellStyle name="咬訌裝?PRIB11" xfId="90"/>
    <cellStyle name="나쁨" xfId="91"/>
    <cellStyle name="날짜" xfId="92"/>
    <cellStyle name="달러" xfId="93"/>
    <cellStyle name="똿뗦먛귟 [0.00]_PRODUCT DETAIL Q1" xfId="94"/>
    <cellStyle name="똿뗦먛귟_PRODUCT DETAIL Q1" xfId="95"/>
    <cellStyle name="메모" xfId="96"/>
    <cellStyle name="믅됞 [0.00]_PRODUCT DETAIL Q1" xfId="97"/>
    <cellStyle name="믅됞_PRODUCT DETAIL Q1" xfId="98"/>
    <cellStyle name="바탕글" xfId="99"/>
    <cellStyle name="Percent" xfId="100"/>
    <cellStyle name="백분율 2" xfId="101"/>
    <cellStyle name="보통" xfId="102"/>
    <cellStyle name="뷭?_BOOKSHIP" xfId="103"/>
    <cellStyle name="설명 텍스트" xfId="104"/>
    <cellStyle name="셀 확인" xfId="105"/>
    <cellStyle name="숫자(R)" xfId="106"/>
    <cellStyle name="Comma" xfId="107"/>
    <cellStyle name="Comma [0]" xfId="108"/>
    <cellStyle name="쉼표 [0] 2" xfId="109"/>
    <cellStyle name="쉼표 [0] 3" xfId="110"/>
    <cellStyle name="쉼표 [0] 4" xfId="111"/>
    <cellStyle name="스타일 1" xfId="112"/>
    <cellStyle name="안건회계법인" xfId="113"/>
    <cellStyle name="연결된 셀" xfId="114"/>
    <cellStyle name="Followed Hyperlink" xfId="115"/>
    <cellStyle name="요약" xfId="116"/>
    <cellStyle name="입력" xfId="117"/>
    <cellStyle name="자리수" xfId="118"/>
    <cellStyle name="자리수0" xfId="119"/>
    <cellStyle name="작은제목" xfId="120"/>
    <cellStyle name="제목" xfId="121"/>
    <cellStyle name="제목 1" xfId="122"/>
    <cellStyle name="제목 2" xfId="123"/>
    <cellStyle name="제목 3" xfId="124"/>
    <cellStyle name="제목 4" xfId="125"/>
    <cellStyle name="좋음" xfId="126"/>
    <cellStyle name="출력" xfId="127"/>
    <cellStyle name="콤마 [0]" xfId="128"/>
    <cellStyle name="콤마_ 견적기준 FLOW " xfId="129"/>
    <cellStyle name="큰제목" xfId="130"/>
    <cellStyle name="Currency" xfId="131"/>
    <cellStyle name="Currency [0]" xfId="132"/>
    <cellStyle name="통화 [0] 2" xfId="133"/>
    <cellStyle name="퍼센트" xfId="134"/>
    <cellStyle name="표준 10" xfId="135"/>
    <cellStyle name="표준 11" xfId="136"/>
    <cellStyle name="표준 12" xfId="137"/>
    <cellStyle name="표준 13" xfId="138"/>
    <cellStyle name="표준 14" xfId="139"/>
    <cellStyle name="표준 15" xfId="140"/>
    <cellStyle name="표준 2" xfId="141"/>
    <cellStyle name="표준 2 2" xfId="142"/>
    <cellStyle name="표준 3" xfId="143"/>
    <cellStyle name="표준 4" xfId="144"/>
    <cellStyle name="표준 5" xfId="145"/>
    <cellStyle name="표준 6" xfId="146"/>
    <cellStyle name="표준 7" xfId="147"/>
    <cellStyle name="표준 8" xfId="148"/>
    <cellStyle name="표준 9" xfId="149"/>
    <cellStyle name="표준_2007년 제주도통계연보(2006년 자료)" xfId="150"/>
    <cellStyle name="표준_kc-elec system check list" xfId="151"/>
    <cellStyle name="표준_Sheet2" xfId="152"/>
    <cellStyle name="표준_교통행정과" xfId="153"/>
    <cellStyle name="표준_인구" xfId="154"/>
    <cellStyle name="Hyperlink" xfId="155"/>
    <cellStyle name="합산" xfId="156"/>
    <cellStyle name="화폐기호" xfId="157"/>
    <cellStyle name="화폐기호0" xfId="1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styles" Target="styles.xml" /><Relationship Id="rId57" Type="http://schemas.openxmlformats.org/officeDocument/2006/relationships/sharedStrings" Target="sharedStrings.xml" /><Relationship Id="rId5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B26"/>
  <sheetViews>
    <sheetView zoomScaleSheetLayoutView="70" zoomScalePageLayoutView="0" workbookViewId="0" topLeftCell="C1">
      <selection activeCell="J10" sqref="J10"/>
    </sheetView>
  </sheetViews>
  <sheetFormatPr defaultColWidth="7.10546875" defaultRowHeight="13.5"/>
  <cols>
    <col min="1" max="1" width="10.5546875" style="351" customWidth="1"/>
    <col min="2" max="2" width="6.99609375" style="351" customWidth="1"/>
    <col min="3" max="3" width="5.4453125" style="351" customWidth="1"/>
    <col min="4" max="5" width="5.99609375" style="351" customWidth="1"/>
    <col min="6" max="6" width="6.3359375" style="351" customWidth="1"/>
    <col min="7" max="7" width="5.3359375" style="351" customWidth="1"/>
    <col min="8" max="8" width="5.99609375" style="351" customWidth="1"/>
    <col min="9" max="9" width="5.88671875" style="351" customWidth="1"/>
    <col min="10" max="10" width="5.99609375" style="351" customWidth="1"/>
    <col min="11" max="11" width="5.4453125" style="351" customWidth="1"/>
    <col min="12" max="14" width="6.10546875" style="351" customWidth="1"/>
    <col min="15" max="15" width="5.3359375" style="351" customWidth="1"/>
    <col min="16" max="16" width="5.99609375" style="351" customWidth="1"/>
    <col min="17" max="17" width="5.88671875" style="351" customWidth="1"/>
    <col min="18" max="18" width="6.10546875" style="351" customWidth="1"/>
    <col min="19" max="19" width="5.3359375" style="351" customWidth="1"/>
    <col min="20" max="20" width="5.88671875" style="351" customWidth="1"/>
    <col min="21" max="21" width="5.99609375" style="351" customWidth="1"/>
    <col min="22" max="24" width="6.6640625" style="351" customWidth="1"/>
    <col min="25" max="25" width="11.5546875" style="351" customWidth="1"/>
    <col min="26" max="26" width="0.78125" style="351" hidden="1" customWidth="1"/>
    <col min="27" max="27" width="8.88671875" style="351" hidden="1" customWidth="1"/>
    <col min="28" max="30" width="8.3359375" style="351" customWidth="1"/>
    <col min="31" max="16384" width="7.10546875" style="351" customWidth="1"/>
  </cols>
  <sheetData>
    <row r="1" spans="1:25" ht="27" customHeight="1">
      <c r="A1" s="1012" t="s">
        <v>1097</v>
      </c>
      <c r="B1" s="1012"/>
      <c r="C1" s="1012"/>
      <c r="D1" s="1012"/>
      <c r="E1" s="1012"/>
      <c r="F1" s="1012"/>
      <c r="G1" s="1012"/>
      <c r="H1" s="1012"/>
      <c r="I1" s="1012"/>
      <c r="J1" s="1012"/>
      <c r="K1" s="1012"/>
      <c r="L1" s="1012"/>
      <c r="M1" s="1012"/>
      <c r="N1" s="1012"/>
      <c r="O1" s="1012"/>
      <c r="P1" s="1012"/>
      <c r="Q1" s="1012"/>
      <c r="R1" s="1012"/>
      <c r="S1" s="1012"/>
      <c r="T1" s="1012"/>
      <c r="U1" s="1012"/>
      <c r="V1" s="1012"/>
      <c r="W1" s="1012"/>
      <c r="X1" s="1012"/>
      <c r="Y1" s="1012"/>
    </row>
    <row r="2" spans="1:26" ht="18" customHeight="1">
      <c r="A2" s="351" t="s">
        <v>1098</v>
      </c>
      <c r="F2" s="352"/>
      <c r="G2" s="352"/>
      <c r="H2" s="352"/>
      <c r="I2" s="352"/>
      <c r="Y2" s="353" t="s">
        <v>1099</v>
      </c>
      <c r="Z2" s="354"/>
    </row>
    <row r="3" spans="1:26" ht="23.25" customHeight="1">
      <c r="A3" s="1023" t="s">
        <v>1100</v>
      </c>
      <c r="B3" s="1013" t="s">
        <v>1101</v>
      </c>
      <c r="C3" s="1014"/>
      <c r="D3" s="1014"/>
      <c r="E3" s="1015"/>
      <c r="F3" s="1016" t="s">
        <v>1102</v>
      </c>
      <c r="G3" s="1017"/>
      <c r="H3" s="1017"/>
      <c r="I3" s="1018"/>
      <c r="J3" s="1017" t="s">
        <v>1103</v>
      </c>
      <c r="K3" s="1014"/>
      <c r="L3" s="1014"/>
      <c r="M3" s="1015"/>
      <c r="N3" s="1016" t="s">
        <v>1104</v>
      </c>
      <c r="O3" s="1014"/>
      <c r="P3" s="1014"/>
      <c r="Q3" s="1015"/>
      <c r="R3" s="1013" t="s">
        <v>1105</v>
      </c>
      <c r="S3" s="1014"/>
      <c r="T3" s="1014"/>
      <c r="U3" s="1015"/>
      <c r="V3" s="1019" t="s">
        <v>1106</v>
      </c>
      <c r="W3" s="1019"/>
      <c r="X3" s="1020"/>
      <c r="Y3" s="1016" t="s">
        <v>1107</v>
      </c>
      <c r="Z3" s="354"/>
    </row>
    <row r="4" spans="1:26" ht="21.75" customHeight="1">
      <c r="A4" s="1024"/>
      <c r="B4" s="356"/>
      <c r="C4" s="357" t="s">
        <v>1108</v>
      </c>
      <c r="D4" s="357" t="s">
        <v>1109</v>
      </c>
      <c r="E4" s="357" t="s">
        <v>1110</v>
      </c>
      <c r="F4" s="358"/>
      <c r="G4" s="357" t="s">
        <v>1108</v>
      </c>
      <c r="H4" s="357" t="s">
        <v>1109</v>
      </c>
      <c r="I4" s="357" t="s">
        <v>1110</v>
      </c>
      <c r="J4" s="356"/>
      <c r="K4" s="357" t="s">
        <v>1108</v>
      </c>
      <c r="L4" s="357" t="s">
        <v>1109</v>
      </c>
      <c r="M4" s="357" t="s">
        <v>1110</v>
      </c>
      <c r="N4" s="355"/>
      <c r="O4" s="357" t="s">
        <v>1108</v>
      </c>
      <c r="P4" s="357" t="s">
        <v>1109</v>
      </c>
      <c r="Q4" s="357" t="s">
        <v>1110</v>
      </c>
      <c r="R4" s="356"/>
      <c r="S4" s="357" t="s">
        <v>1108</v>
      </c>
      <c r="T4" s="357" t="s">
        <v>1109</v>
      </c>
      <c r="U4" s="357" t="s">
        <v>1110</v>
      </c>
      <c r="V4" s="356"/>
      <c r="W4" s="357" t="s">
        <v>1108</v>
      </c>
      <c r="X4" s="357" t="s">
        <v>1109</v>
      </c>
      <c r="Y4" s="1021"/>
      <c r="Z4" s="354"/>
    </row>
    <row r="5" spans="1:26" ht="21.75" customHeight="1">
      <c r="A5" s="1024"/>
      <c r="B5" s="359"/>
      <c r="C5" s="360" t="s">
        <v>1111</v>
      </c>
      <c r="D5" s="358"/>
      <c r="E5" s="361" t="s">
        <v>1112</v>
      </c>
      <c r="F5" s="362"/>
      <c r="G5" s="360" t="s">
        <v>1111</v>
      </c>
      <c r="H5" s="358"/>
      <c r="I5" s="361" t="s">
        <v>1112</v>
      </c>
      <c r="J5" s="363"/>
      <c r="K5" s="360" t="s">
        <v>1113</v>
      </c>
      <c r="L5" s="358"/>
      <c r="M5" s="361" t="s">
        <v>1112</v>
      </c>
      <c r="N5" s="363"/>
      <c r="O5" s="360" t="s">
        <v>1111</v>
      </c>
      <c r="P5" s="358"/>
      <c r="Q5" s="361" t="s">
        <v>1112</v>
      </c>
      <c r="R5" s="363"/>
      <c r="S5" s="360" t="s">
        <v>1111</v>
      </c>
      <c r="T5" s="358"/>
      <c r="U5" s="361" t="s">
        <v>1112</v>
      </c>
      <c r="V5" s="363"/>
      <c r="W5" s="360" t="s">
        <v>1111</v>
      </c>
      <c r="X5" s="358"/>
      <c r="Y5" s="1021"/>
      <c r="Z5" s="354"/>
    </row>
    <row r="6" spans="1:26" ht="21.75" customHeight="1">
      <c r="A6" s="1025"/>
      <c r="B6" s="364"/>
      <c r="C6" s="365" t="s">
        <v>1114</v>
      </c>
      <c r="D6" s="366" t="s">
        <v>1115</v>
      </c>
      <c r="E6" s="367" t="s">
        <v>1116</v>
      </c>
      <c r="F6" s="368"/>
      <c r="G6" s="365" t="s">
        <v>1114</v>
      </c>
      <c r="H6" s="366" t="s">
        <v>1115</v>
      </c>
      <c r="I6" s="367" t="s">
        <v>1116</v>
      </c>
      <c r="J6" s="369"/>
      <c r="K6" s="365" t="s">
        <v>1114</v>
      </c>
      <c r="L6" s="366" t="s">
        <v>1115</v>
      </c>
      <c r="M6" s="367" t="s">
        <v>1116</v>
      </c>
      <c r="N6" s="369"/>
      <c r="O6" s="365" t="s">
        <v>1114</v>
      </c>
      <c r="P6" s="366" t="s">
        <v>1115</v>
      </c>
      <c r="Q6" s="367" t="s">
        <v>1116</v>
      </c>
      <c r="R6" s="369"/>
      <c r="S6" s="365" t="s">
        <v>1114</v>
      </c>
      <c r="T6" s="366" t="s">
        <v>1115</v>
      </c>
      <c r="U6" s="367" t="s">
        <v>1116</v>
      </c>
      <c r="V6" s="369"/>
      <c r="W6" s="365" t="s">
        <v>1114</v>
      </c>
      <c r="X6" s="366" t="s">
        <v>1115</v>
      </c>
      <c r="Y6" s="1022"/>
      <c r="Z6" s="354"/>
    </row>
    <row r="7" spans="1:25" s="373" customFormat="1" ht="24" customHeight="1">
      <c r="A7" s="370" t="s">
        <v>123</v>
      </c>
      <c r="B7" s="374">
        <v>173592</v>
      </c>
      <c r="C7" s="371">
        <v>1026</v>
      </c>
      <c r="D7" s="371">
        <v>153527</v>
      </c>
      <c r="E7" s="371">
        <v>19039</v>
      </c>
      <c r="F7" s="371">
        <v>119789</v>
      </c>
      <c r="G7" s="371">
        <v>314</v>
      </c>
      <c r="H7" s="371">
        <v>106029</v>
      </c>
      <c r="I7" s="371">
        <v>13446</v>
      </c>
      <c r="J7" s="371">
        <v>14041</v>
      </c>
      <c r="K7" s="371">
        <v>230</v>
      </c>
      <c r="L7" s="371">
        <v>10623</v>
      </c>
      <c r="M7" s="371">
        <v>3188</v>
      </c>
      <c r="N7" s="371">
        <v>39397</v>
      </c>
      <c r="O7" s="371">
        <v>450</v>
      </c>
      <c r="P7" s="371">
        <v>36702</v>
      </c>
      <c r="Q7" s="371">
        <v>2245</v>
      </c>
      <c r="R7" s="371">
        <v>365</v>
      </c>
      <c r="S7" s="371">
        <v>32</v>
      </c>
      <c r="T7" s="371">
        <v>173</v>
      </c>
      <c r="U7" s="371">
        <v>160</v>
      </c>
      <c r="V7" s="371">
        <v>10789</v>
      </c>
      <c r="W7" s="371">
        <v>102</v>
      </c>
      <c r="X7" s="371">
        <v>10687</v>
      </c>
      <c r="Y7" s="372" t="s">
        <v>123</v>
      </c>
    </row>
    <row r="8" spans="1:25" s="373" customFormat="1" ht="24" customHeight="1">
      <c r="A8" s="370" t="s">
        <v>124</v>
      </c>
      <c r="B8" s="374">
        <v>180996</v>
      </c>
      <c r="C8" s="371">
        <v>1055</v>
      </c>
      <c r="D8" s="371">
        <v>158776</v>
      </c>
      <c r="E8" s="371">
        <v>21165</v>
      </c>
      <c r="F8" s="371">
        <v>126320</v>
      </c>
      <c r="G8" s="371">
        <v>323</v>
      </c>
      <c r="H8" s="371">
        <v>110937</v>
      </c>
      <c r="I8" s="371">
        <v>15060</v>
      </c>
      <c r="J8" s="371">
        <v>14435</v>
      </c>
      <c r="K8" s="371">
        <v>232</v>
      </c>
      <c r="L8" s="371">
        <v>10546</v>
      </c>
      <c r="M8" s="371">
        <v>3657</v>
      </c>
      <c r="N8" s="371">
        <v>39854</v>
      </c>
      <c r="O8" s="371">
        <v>468</v>
      </c>
      <c r="P8" s="371">
        <v>37111</v>
      </c>
      <c r="Q8" s="371">
        <v>2275</v>
      </c>
      <c r="R8" s="371">
        <v>387</v>
      </c>
      <c r="S8" s="371">
        <v>32</v>
      </c>
      <c r="T8" s="371">
        <v>182</v>
      </c>
      <c r="U8" s="371">
        <v>173</v>
      </c>
      <c r="V8" s="371">
        <v>10918</v>
      </c>
      <c r="W8" s="371">
        <v>96</v>
      </c>
      <c r="X8" s="371">
        <v>10822</v>
      </c>
      <c r="Y8" s="372" t="s">
        <v>124</v>
      </c>
    </row>
    <row r="9" spans="1:25" s="373" customFormat="1" ht="24" customHeight="1">
      <c r="A9" s="370" t="s">
        <v>126</v>
      </c>
      <c r="B9" s="374">
        <v>185856</v>
      </c>
      <c r="C9" s="371">
        <v>1080</v>
      </c>
      <c r="D9" s="371">
        <v>162391</v>
      </c>
      <c r="E9" s="371">
        <v>22385</v>
      </c>
      <c r="F9" s="371">
        <v>131510</v>
      </c>
      <c r="G9" s="371">
        <v>347</v>
      </c>
      <c r="H9" s="371">
        <v>115177</v>
      </c>
      <c r="I9" s="371">
        <v>15986</v>
      </c>
      <c r="J9" s="371">
        <v>14300</v>
      </c>
      <c r="K9" s="371">
        <v>227</v>
      </c>
      <c r="L9" s="371">
        <v>10172</v>
      </c>
      <c r="M9" s="371">
        <v>3901</v>
      </c>
      <c r="N9" s="371">
        <v>39635</v>
      </c>
      <c r="O9" s="371">
        <v>473</v>
      </c>
      <c r="P9" s="371">
        <v>36852</v>
      </c>
      <c r="Q9" s="371">
        <v>2310</v>
      </c>
      <c r="R9" s="371">
        <v>411</v>
      </c>
      <c r="S9" s="371">
        <v>33</v>
      </c>
      <c r="T9" s="371">
        <v>190</v>
      </c>
      <c r="U9" s="371">
        <v>188</v>
      </c>
      <c r="V9" s="371">
        <v>10990</v>
      </c>
      <c r="W9" s="371">
        <v>111</v>
      </c>
      <c r="X9" s="371">
        <v>10879</v>
      </c>
      <c r="Y9" s="372" t="s">
        <v>126</v>
      </c>
    </row>
    <row r="10" spans="1:28" s="373" customFormat="1" ht="24" customHeight="1">
      <c r="A10" s="370" t="s">
        <v>1268</v>
      </c>
      <c r="B10" s="374">
        <v>221472</v>
      </c>
      <c r="C10" s="371">
        <v>1169</v>
      </c>
      <c r="D10" s="371">
        <v>190704</v>
      </c>
      <c r="E10" s="371">
        <v>29599</v>
      </c>
      <c r="F10" s="371">
        <v>165692</v>
      </c>
      <c r="G10" s="371">
        <v>418</v>
      </c>
      <c r="H10" s="371">
        <v>142517</v>
      </c>
      <c r="I10" s="371">
        <v>22757</v>
      </c>
      <c r="J10" s="371">
        <v>14806</v>
      </c>
      <c r="K10" s="371">
        <v>232</v>
      </c>
      <c r="L10" s="371">
        <v>10291</v>
      </c>
      <c r="M10" s="371">
        <v>4283</v>
      </c>
      <c r="N10" s="371">
        <v>40497</v>
      </c>
      <c r="O10" s="371">
        <v>480</v>
      </c>
      <c r="P10" s="371">
        <v>37699</v>
      </c>
      <c r="Q10" s="371">
        <v>2318</v>
      </c>
      <c r="R10" s="371">
        <v>477</v>
      </c>
      <c r="S10" s="371">
        <v>39</v>
      </c>
      <c r="T10" s="371">
        <v>197</v>
      </c>
      <c r="U10" s="371">
        <v>241</v>
      </c>
      <c r="V10" s="371">
        <v>14849</v>
      </c>
      <c r="W10" s="371">
        <v>172</v>
      </c>
      <c r="X10" s="371">
        <v>14677</v>
      </c>
      <c r="Y10" s="372" t="s">
        <v>1268</v>
      </c>
      <c r="AB10" s="487"/>
    </row>
    <row r="11" spans="1:28" s="479" customFormat="1" ht="24" customHeight="1">
      <c r="A11" s="480" t="s">
        <v>1269</v>
      </c>
      <c r="B11" s="481">
        <v>258864</v>
      </c>
      <c r="C11" s="482">
        <v>1150</v>
      </c>
      <c r="D11" s="482">
        <v>212933</v>
      </c>
      <c r="E11" s="482">
        <v>44781</v>
      </c>
      <c r="F11" s="482">
        <v>200373</v>
      </c>
      <c r="G11" s="482">
        <v>417</v>
      </c>
      <c r="H11" s="482">
        <v>162812</v>
      </c>
      <c r="I11" s="482">
        <v>37144</v>
      </c>
      <c r="J11" s="482">
        <v>15593</v>
      </c>
      <c r="K11" s="482">
        <v>212</v>
      </c>
      <c r="L11" s="482">
        <v>10449</v>
      </c>
      <c r="M11" s="482">
        <v>4932</v>
      </c>
      <c r="N11" s="482">
        <v>42391</v>
      </c>
      <c r="O11" s="482">
        <v>482</v>
      </c>
      <c r="P11" s="482">
        <v>39465</v>
      </c>
      <c r="Q11" s="482">
        <v>2444</v>
      </c>
      <c r="R11" s="482">
        <v>507</v>
      </c>
      <c r="S11" s="482">
        <v>39</v>
      </c>
      <c r="T11" s="482">
        <v>207</v>
      </c>
      <c r="U11" s="482">
        <v>261</v>
      </c>
      <c r="V11" s="482">
        <v>15329</v>
      </c>
      <c r="W11" s="482">
        <v>211</v>
      </c>
      <c r="X11" s="482">
        <v>15118</v>
      </c>
      <c r="Y11" s="483" t="s">
        <v>1269</v>
      </c>
      <c r="AB11" s="486"/>
    </row>
    <row r="12" spans="1:25" s="373" customFormat="1" ht="24" customHeight="1">
      <c r="A12" s="370" t="s">
        <v>1310</v>
      </c>
      <c r="B12" s="374">
        <v>225241</v>
      </c>
      <c r="C12" s="371">
        <v>1165</v>
      </c>
      <c r="D12" s="371">
        <v>193463</v>
      </c>
      <c r="E12" s="371">
        <v>30613</v>
      </c>
      <c r="F12" s="371">
        <v>169114</v>
      </c>
      <c r="G12" s="371">
        <v>416</v>
      </c>
      <c r="H12" s="371">
        <v>144993</v>
      </c>
      <c r="I12" s="371">
        <v>23705</v>
      </c>
      <c r="J12" s="371">
        <v>14914</v>
      </c>
      <c r="K12" s="371">
        <v>231</v>
      </c>
      <c r="L12" s="371">
        <v>10343</v>
      </c>
      <c r="M12" s="371">
        <v>4340</v>
      </c>
      <c r="N12" s="371">
        <v>40729</v>
      </c>
      <c r="O12" s="371">
        <v>480</v>
      </c>
      <c r="P12" s="371">
        <v>37927</v>
      </c>
      <c r="Q12" s="371">
        <v>2322</v>
      </c>
      <c r="R12" s="371">
        <v>484</v>
      </c>
      <c r="S12" s="371">
        <v>38</v>
      </c>
      <c r="T12" s="371">
        <v>200</v>
      </c>
      <c r="U12" s="371">
        <v>246</v>
      </c>
      <c r="V12" s="371">
        <v>14879</v>
      </c>
      <c r="W12" s="371">
        <v>175</v>
      </c>
      <c r="X12" s="371">
        <v>14704</v>
      </c>
      <c r="Y12" s="48" t="s">
        <v>143</v>
      </c>
    </row>
    <row r="13" spans="1:25" s="373" customFormat="1" ht="24" customHeight="1">
      <c r="A13" s="370" t="s">
        <v>1311</v>
      </c>
      <c r="B13" s="374">
        <v>228345</v>
      </c>
      <c r="C13" s="371">
        <v>1166</v>
      </c>
      <c r="D13" s="371">
        <v>195470</v>
      </c>
      <c r="E13" s="371">
        <v>31709</v>
      </c>
      <c r="F13" s="371">
        <v>171984</v>
      </c>
      <c r="G13" s="371">
        <v>417</v>
      </c>
      <c r="H13" s="371">
        <v>146827</v>
      </c>
      <c r="I13" s="371">
        <v>24740</v>
      </c>
      <c r="J13" s="371">
        <v>14968</v>
      </c>
      <c r="K13" s="371">
        <v>231</v>
      </c>
      <c r="L13" s="371">
        <v>10328</v>
      </c>
      <c r="M13" s="371">
        <v>4409</v>
      </c>
      <c r="N13" s="371">
        <v>40905</v>
      </c>
      <c r="O13" s="371">
        <v>480</v>
      </c>
      <c r="P13" s="371">
        <v>38110</v>
      </c>
      <c r="Q13" s="371">
        <v>2315</v>
      </c>
      <c r="R13" s="371">
        <v>488</v>
      </c>
      <c r="S13" s="371">
        <v>38</v>
      </c>
      <c r="T13" s="371">
        <v>205</v>
      </c>
      <c r="U13" s="371">
        <v>245</v>
      </c>
      <c r="V13" s="371">
        <v>14885</v>
      </c>
      <c r="W13" s="371">
        <v>178</v>
      </c>
      <c r="X13" s="371">
        <v>14707</v>
      </c>
      <c r="Y13" s="58" t="s">
        <v>144</v>
      </c>
    </row>
    <row r="14" spans="1:25" s="373" customFormat="1" ht="24" customHeight="1">
      <c r="A14" s="370" t="s">
        <v>1271</v>
      </c>
      <c r="B14" s="374">
        <v>231830</v>
      </c>
      <c r="C14" s="371">
        <v>1174</v>
      </c>
      <c r="D14" s="371">
        <v>197917</v>
      </c>
      <c r="E14" s="371">
        <v>32739</v>
      </c>
      <c r="F14" s="371">
        <v>175137</v>
      </c>
      <c r="G14" s="371">
        <v>418</v>
      </c>
      <c r="H14" s="371">
        <v>149011</v>
      </c>
      <c r="I14" s="371">
        <v>25708</v>
      </c>
      <c r="J14" s="371">
        <v>15069</v>
      </c>
      <c r="K14" s="371">
        <v>236</v>
      </c>
      <c r="L14" s="371">
        <v>10351</v>
      </c>
      <c r="M14" s="371">
        <v>4482</v>
      </c>
      <c r="N14" s="371">
        <v>41137</v>
      </c>
      <c r="O14" s="371">
        <v>483</v>
      </c>
      <c r="P14" s="371">
        <v>38351</v>
      </c>
      <c r="Q14" s="371">
        <v>2303</v>
      </c>
      <c r="R14" s="371">
        <v>487</v>
      </c>
      <c r="S14" s="371">
        <v>37</v>
      </c>
      <c r="T14" s="371">
        <v>204</v>
      </c>
      <c r="U14" s="371">
        <v>246</v>
      </c>
      <c r="V14" s="371">
        <v>14950</v>
      </c>
      <c r="W14" s="371">
        <v>178</v>
      </c>
      <c r="X14" s="371">
        <v>14772</v>
      </c>
      <c r="Y14" s="48" t="s">
        <v>145</v>
      </c>
    </row>
    <row r="15" spans="1:25" s="373" customFormat="1" ht="24" customHeight="1">
      <c r="A15" s="370" t="s">
        <v>1272</v>
      </c>
      <c r="B15" s="374">
        <v>235614</v>
      </c>
      <c r="C15" s="371">
        <v>1187</v>
      </c>
      <c r="D15" s="371">
        <v>200278</v>
      </c>
      <c r="E15" s="371">
        <v>34149</v>
      </c>
      <c r="F15" s="371">
        <v>178624</v>
      </c>
      <c r="G15" s="371">
        <v>423</v>
      </c>
      <c r="H15" s="371">
        <v>151224</v>
      </c>
      <c r="I15" s="371">
        <v>26977</v>
      </c>
      <c r="J15" s="371">
        <v>15217</v>
      </c>
      <c r="K15" s="371">
        <v>232</v>
      </c>
      <c r="L15" s="371">
        <v>10358</v>
      </c>
      <c r="M15" s="371">
        <v>4627</v>
      </c>
      <c r="N15" s="371">
        <v>41291</v>
      </c>
      <c r="O15" s="371">
        <v>495</v>
      </c>
      <c r="P15" s="371">
        <v>38496</v>
      </c>
      <c r="Q15" s="371">
        <v>2300</v>
      </c>
      <c r="R15" s="371">
        <v>482</v>
      </c>
      <c r="S15" s="371">
        <v>37</v>
      </c>
      <c r="T15" s="371">
        <v>200</v>
      </c>
      <c r="U15" s="371">
        <v>245</v>
      </c>
      <c r="V15" s="371">
        <v>15094</v>
      </c>
      <c r="W15" s="371">
        <v>179</v>
      </c>
      <c r="X15" s="371">
        <v>14915</v>
      </c>
      <c r="Y15" s="48" t="s">
        <v>146</v>
      </c>
    </row>
    <row r="16" spans="1:25" s="373" customFormat="1" ht="24" customHeight="1">
      <c r="A16" s="370" t="s">
        <v>1273</v>
      </c>
      <c r="B16" s="374">
        <v>238968</v>
      </c>
      <c r="C16" s="371">
        <v>1203</v>
      </c>
      <c r="D16" s="371">
        <v>202272</v>
      </c>
      <c r="E16" s="371">
        <v>35493</v>
      </c>
      <c r="F16" s="371">
        <v>181703</v>
      </c>
      <c r="G16" s="371">
        <v>422</v>
      </c>
      <c r="H16" s="371">
        <v>153105</v>
      </c>
      <c r="I16" s="371">
        <v>28176</v>
      </c>
      <c r="J16" s="371">
        <v>15299</v>
      </c>
      <c r="K16" s="371">
        <v>238</v>
      </c>
      <c r="L16" s="371">
        <v>10326</v>
      </c>
      <c r="M16" s="371">
        <v>4735</v>
      </c>
      <c r="N16" s="371">
        <v>41478</v>
      </c>
      <c r="O16" s="371">
        <v>506</v>
      </c>
      <c r="P16" s="371">
        <v>38639</v>
      </c>
      <c r="Q16" s="371">
        <v>2333</v>
      </c>
      <c r="R16" s="371">
        <v>488</v>
      </c>
      <c r="S16" s="371">
        <v>37</v>
      </c>
      <c r="T16" s="371">
        <v>202</v>
      </c>
      <c r="U16" s="371">
        <v>249</v>
      </c>
      <c r="V16" s="371">
        <v>1696</v>
      </c>
      <c r="W16" s="371">
        <v>196</v>
      </c>
      <c r="X16" s="371">
        <v>1500</v>
      </c>
      <c r="Y16" s="48" t="s">
        <v>147</v>
      </c>
    </row>
    <row r="17" spans="1:25" s="373" customFormat="1" ht="24" customHeight="1">
      <c r="A17" s="370" t="s">
        <v>1274</v>
      </c>
      <c r="B17" s="374">
        <v>242142</v>
      </c>
      <c r="C17" s="371">
        <v>1214</v>
      </c>
      <c r="D17" s="371">
        <v>204086</v>
      </c>
      <c r="E17" s="371">
        <v>36842</v>
      </c>
      <c r="F17" s="371">
        <v>184680</v>
      </c>
      <c r="G17" s="371">
        <v>433</v>
      </c>
      <c r="H17" s="371">
        <v>154819</v>
      </c>
      <c r="I17" s="371">
        <v>29428</v>
      </c>
      <c r="J17" s="371">
        <v>15340</v>
      </c>
      <c r="K17" s="371">
        <v>240</v>
      </c>
      <c r="L17" s="371">
        <v>10324</v>
      </c>
      <c r="M17" s="371">
        <v>4776</v>
      </c>
      <c r="N17" s="371">
        <v>41635</v>
      </c>
      <c r="O17" s="371">
        <v>504</v>
      </c>
      <c r="P17" s="371">
        <v>38744</v>
      </c>
      <c r="Q17" s="371">
        <v>2387</v>
      </c>
      <c r="R17" s="371">
        <v>487</v>
      </c>
      <c r="S17" s="371">
        <v>37</v>
      </c>
      <c r="T17" s="371">
        <v>199</v>
      </c>
      <c r="U17" s="371">
        <v>251</v>
      </c>
      <c r="V17" s="371">
        <v>15250</v>
      </c>
      <c r="W17" s="371">
        <v>198</v>
      </c>
      <c r="X17" s="371">
        <v>15052</v>
      </c>
      <c r="Y17" s="48" t="s">
        <v>148</v>
      </c>
    </row>
    <row r="18" spans="1:25" s="373" customFormat="1" ht="24" customHeight="1">
      <c r="A18" s="370" t="s">
        <v>1275</v>
      </c>
      <c r="B18" s="374">
        <v>246895</v>
      </c>
      <c r="C18" s="371">
        <v>1226</v>
      </c>
      <c r="D18" s="371">
        <v>206059</v>
      </c>
      <c r="E18" s="371">
        <v>39610</v>
      </c>
      <c r="F18" s="371">
        <v>189094</v>
      </c>
      <c r="G18" s="371">
        <v>445</v>
      </c>
      <c r="H18" s="371">
        <v>156642</v>
      </c>
      <c r="I18" s="371">
        <v>32007</v>
      </c>
      <c r="J18" s="371">
        <v>15519</v>
      </c>
      <c r="K18" s="371">
        <v>241</v>
      </c>
      <c r="L18" s="371">
        <v>10330</v>
      </c>
      <c r="M18" s="371">
        <v>4948</v>
      </c>
      <c r="N18" s="371">
        <v>41790</v>
      </c>
      <c r="O18" s="371">
        <v>503</v>
      </c>
      <c r="P18" s="371">
        <v>38885</v>
      </c>
      <c r="Q18" s="371">
        <v>2402</v>
      </c>
      <c r="R18" s="371">
        <v>492</v>
      </c>
      <c r="S18" s="371">
        <v>37</v>
      </c>
      <c r="T18" s="371">
        <v>202</v>
      </c>
      <c r="U18" s="371">
        <v>253</v>
      </c>
      <c r="V18" s="371">
        <v>15436</v>
      </c>
      <c r="W18" s="371">
        <v>199</v>
      </c>
      <c r="X18" s="371">
        <v>15237</v>
      </c>
      <c r="Y18" s="48" t="s">
        <v>149</v>
      </c>
    </row>
    <row r="19" spans="1:25" s="373" customFormat="1" ht="24" customHeight="1">
      <c r="A19" s="370" t="s">
        <v>1276</v>
      </c>
      <c r="B19" s="374">
        <v>249415</v>
      </c>
      <c r="C19" s="371">
        <v>1233</v>
      </c>
      <c r="D19" s="371">
        <v>207539</v>
      </c>
      <c r="E19" s="371">
        <v>40643</v>
      </c>
      <c r="F19" s="371">
        <v>191539</v>
      </c>
      <c r="G19" s="371">
        <v>445</v>
      </c>
      <c r="H19" s="371">
        <v>158030</v>
      </c>
      <c r="I19" s="371">
        <v>33064</v>
      </c>
      <c r="J19" s="371">
        <v>15508</v>
      </c>
      <c r="K19" s="371">
        <v>244</v>
      </c>
      <c r="L19" s="371">
        <v>10338</v>
      </c>
      <c r="M19" s="371">
        <v>4926</v>
      </c>
      <c r="N19" s="371">
        <v>41875</v>
      </c>
      <c r="O19" s="371">
        <v>506</v>
      </c>
      <c r="P19" s="371">
        <v>38967</v>
      </c>
      <c r="Q19" s="371">
        <v>2402</v>
      </c>
      <c r="R19" s="371">
        <v>493</v>
      </c>
      <c r="S19" s="371">
        <v>38</v>
      </c>
      <c r="T19" s="371">
        <v>204</v>
      </c>
      <c r="U19" s="371">
        <v>251</v>
      </c>
      <c r="V19" s="371">
        <v>15506</v>
      </c>
      <c r="W19" s="371">
        <v>200</v>
      </c>
      <c r="X19" s="371">
        <v>15306</v>
      </c>
      <c r="Y19" s="48" t="s">
        <v>150</v>
      </c>
    </row>
    <row r="20" spans="1:25" s="373" customFormat="1" ht="24" customHeight="1">
      <c r="A20" s="370" t="s">
        <v>1277</v>
      </c>
      <c r="B20" s="374">
        <v>251080</v>
      </c>
      <c r="C20" s="371">
        <v>1230</v>
      </c>
      <c r="D20" s="371">
        <v>208736</v>
      </c>
      <c r="E20" s="371">
        <v>41114</v>
      </c>
      <c r="F20" s="371">
        <v>193183</v>
      </c>
      <c r="G20" s="371">
        <v>446</v>
      </c>
      <c r="H20" s="371">
        <v>159212</v>
      </c>
      <c r="I20" s="371">
        <v>33525</v>
      </c>
      <c r="J20" s="371">
        <v>15491</v>
      </c>
      <c r="K20" s="371">
        <v>244</v>
      </c>
      <c r="L20" s="371">
        <v>10319</v>
      </c>
      <c r="M20" s="371">
        <v>4928</v>
      </c>
      <c r="N20" s="371">
        <v>41914</v>
      </c>
      <c r="O20" s="371">
        <v>502</v>
      </c>
      <c r="P20" s="371">
        <v>38999</v>
      </c>
      <c r="Q20" s="371">
        <v>2413</v>
      </c>
      <c r="R20" s="371">
        <v>492</v>
      </c>
      <c r="S20" s="371">
        <v>38</v>
      </c>
      <c r="T20" s="371">
        <v>206</v>
      </c>
      <c r="U20" s="371">
        <v>248</v>
      </c>
      <c r="V20" s="371">
        <v>15470</v>
      </c>
      <c r="W20" s="371">
        <v>200</v>
      </c>
      <c r="X20" s="371">
        <v>15270</v>
      </c>
      <c r="Y20" s="48" t="s">
        <v>151</v>
      </c>
    </row>
    <row r="21" spans="1:25" s="373" customFormat="1" ht="24" customHeight="1">
      <c r="A21" s="370" t="s">
        <v>1278</v>
      </c>
      <c r="B21" s="374">
        <v>253795</v>
      </c>
      <c r="C21" s="371">
        <v>1219</v>
      </c>
      <c r="D21" s="371">
        <v>210347</v>
      </c>
      <c r="E21" s="371">
        <v>42229</v>
      </c>
      <c r="F21" s="371">
        <v>195726</v>
      </c>
      <c r="G21" s="371">
        <v>434</v>
      </c>
      <c r="H21" s="371">
        <v>160664</v>
      </c>
      <c r="I21" s="371">
        <v>34628</v>
      </c>
      <c r="J21" s="371">
        <v>15461</v>
      </c>
      <c r="K21" s="371">
        <v>245</v>
      </c>
      <c r="L21" s="371">
        <v>10293</v>
      </c>
      <c r="M21" s="371">
        <v>4923</v>
      </c>
      <c r="N21" s="371">
        <v>42109</v>
      </c>
      <c r="O21" s="371">
        <v>502</v>
      </c>
      <c r="P21" s="371">
        <v>39182</v>
      </c>
      <c r="Q21" s="371">
        <v>2425</v>
      </c>
      <c r="R21" s="371">
        <v>499</v>
      </c>
      <c r="S21" s="371">
        <v>38</v>
      </c>
      <c r="T21" s="371">
        <v>208</v>
      </c>
      <c r="U21" s="371">
        <v>253</v>
      </c>
      <c r="V21" s="371">
        <v>15416</v>
      </c>
      <c r="W21" s="371">
        <v>209</v>
      </c>
      <c r="X21" s="371">
        <v>15207</v>
      </c>
      <c r="Y21" s="48" t="s">
        <v>152</v>
      </c>
    </row>
    <row r="22" spans="1:25" s="373" customFormat="1" ht="24" customHeight="1">
      <c r="A22" s="370" t="s">
        <v>1279</v>
      </c>
      <c r="B22" s="374">
        <v>256496</v>
      </c>
      <c r="C22" s="371">
        <v>1222</v>
      </c>
      <c r="D22" s="371">
        <v>211821</v>
      </c>
      <c r="E22" s="371">
        <v>43453</v>
      </c>
      <c r="F22" s="371">
        <v>198138</v>
      </c>
      <c r="G22" s="371">
        <v>436</v>
      </c>
      <c r="H22" s="371">
        <v>161881</v>
      </c>
      <c r="I22" s="371">
        <v>35821</v>
      </c>
      <c r="J22" s="371">
        <v>15587</v>
      </c>
      <c r="K22" s="371">
        <v>246</v>
      </c>
      <c r="L22" s="371">
        <v>10407</v>
      </c>
      <c r="M22" s="371">
        <v>4934</v>
      </c>
      <c r="N22" s="371">
        <v>42266</v>
      </c>
      <c r="O22" s="371">
        <v>501</v>
      </c>
      <c r="P22" s="371">
        <v>39326</v>
      </c>
      <c r="Q22" s="371">
        <v>2439</v>
      </c>
      <c r="R22" s="371">
        <v>505</v>
      </c>
      <c r="S22" s="371">
        <v>39</v>
      </c>
      <c r="T22" s="371">
        <v>207</v>
      </c>
      <c r="U22" s="371">
        <v>259</v>
      </c>
      <c r="V22" s="371">
        <v>15361</v>
      </c>
      <c r="W22" s="371">
        <v>209</v>
      </c>
      <c r="X22" s="371">
        <v>15152</v>
      </c>
      <c r="Y22" s="48" t="s">
        <v>153</v>
      </c>
    </row>
    <row r="23" spans="1:25" s="373" customFormat="1" ht="24" customHeight="1">
      <c r="A23" s="478" t="s">
        <v>1280</v>
      </c>
      <c r="B23" s="484">
        <v>258864</v>
      </c>
      <c r="C23" s="485">
        <v>1150</v>
      </c>
      <c r="D23" s="485">
        <v>212933</v>
      </c>
      <c r="E23" s="485">
        <v>44781</v>
      </c>
      <c r="F23" s="485">
        <v>200373</v>
      </c>
      <c r="G23" s="485">
        <v>417</v>
      </c>
      <c r="H23" s="485">
        <v>162812</v>
      </c>
      <c r="I23" s="485">
        <v>37144</v>
      </c>
      <c r="J23" s="485">
        <v>15593</v>
      </c>
      <c r="K23" s="485">
        <v>212</v>
      </c>
      <c r="L23" s="485">
        <v>10449</v>
      </c>
      <c r="M23" s="485">
        <v>4932</v>
      </c>
      <c r="N23" s="485">
        <v>42391</v>
      </c>
      <c r="O23" s="485">
        <v>482</v>
      </c>
      <c r="P23" s="485">
        <v>39465</v>
      </c>
      <c r="Q23" s="485">
        <v>2444</v>
      </c>
      <c r="R23" s="485">
        <v>507</v>
      </c>
      <c r="S23" s="485">
        <v>39</v>
      </c>
      <c r="T23" s="485">
        <v>207</v>
      </c>
      <c r="U23" s="485">
        <v>261</v>
      </c>
      <c r="V23" s="485">
        <v>15329</v>
      </c>
      <c r="W23" s="485">
        <v>211</v>
      </c>
      <c r="X23" s="485">
        <v>15118</v>
      </c>
      <c r="Y23" s="53" t="s">
        <v>154</v>
      </c>
    </row>
    <row r="24" spans="1:25" s="375" customFormat="1" ht="15" customHeight="1">
      <c r="A24" s="375" t="s">
        <v>1240</v>
      </c>
      <c r="T24" s="376"/>
      <c r="U24" s="377" t="s">
        <v>1119</v>
      </c>
      <c r="Y24" s="376"/>
    </row>
    <row r="25" spans="1:21" s="375" customFormat="1" ht="15" customHeight="1">
      <c r="A25" s="375" t="s">
        <v>1241</v>
      </c>
      <c r="U25" s="377" t="s">
        <v>1242</v>
      </c>
    </row>
    <row r="26" spans="8:9" ht="18.75">
      <c r="H26" s="378" t="s">
        <v>1118</v>
      </c>
      <c r="I26" s="379" t="s">
        <v>1118</v>
      </c>
    </row>
  </sheetData>
  <sheetProtection/>
  <mergeCells count="9">
    <mergeCell ref="A1:Y1"/>
    <mergeCell ref="B3:E3"/>
    <mergeCell ref="F3:I3"/>
    <mergeCell ref="J3:M3"/>
    <mergeCell ref="N3:Q3"/>
    <mergeCell ref="R3:U3"/>
    <mergeCell ref="V3:X3"/>
    <mergeCell ref="Y3:Y6"/>
    <mergeCell ref="A3:A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K34"/>
  <sheetViews>
    <sheetView zoomScaleSheetLayoutView="100" zoomScalePageLayoutView="0" workbookViewId="0" topLeftCell="A13">
      <selection activeCell="A34" sqref="A34:IV34"/>
    </sheetView>
  </sheetViews>
  <sheetFormatPr defaultColWidth="8.88671875" defaultRowHeight="13.5"/>
  <cols>
    <col min="1" max="1" width="8.99609375" style="18" customWidth="1"/>
    <col min="2" max="2" width="11.6640625" style="18" customWidth="1"/>
    <col min="3" max="3" width="19.4453125" style="18" customWidth="1"/>
    <col min="4" max="4" width="10.3359375" style="18" customWidth="1"/>
    <col min="5" max="5" width="16.3359375" style="18" customWidth="1"/>
    <col min="6" max="6" width="15.4453125" style="18" customWidth="1"/>
    <col min="7" max="7" width="14.3359375" style="18" customWidth="1"/>
    <col min="8" max="8" width="12.21484375" style="18" customWidth="1"/>
    <col min="9" max="9" width="11.3359375" style="18" customWidth="1"/>
    <col min="10" max="10" width="13.10546875" style="18" customWidth="1"/>
    <col min="11" max="16384" width="8.88671875" style="18" customWidth="1"/>
  </cols>
  <sheetData>
    <row r="1" spans="1:10" s="212" customFormat="1" ht="27.75" customHeight="1">
      <c r="A1" s="1111" t="s">
        <v>1253</v>
      </c>
      <c r="B1" s="1111"/>
      <c r="C1" s="1111"/>
      <c r="D1" s="1111"/>
      <c r="E1" s="1111"/>
      <c r="F1" s="1111"/>
      <c r="G1" s="1111"/>
      <c r="H1" s="1111"/>
      <c r="I1" s="1111"/>
      <c r="J1" s="1111"/>
    </row>
    <row r="2" spans="1:10" s="197" customFormat="1" ht="16.5" customHeight="1" thickBot="1">
      <c r="A2" s="1119"/>
      <c r="B2" s="1119"/>
      <c r="C2" s="1119"/>
      <c r="D2" s="1119"/>
      <c r="E2" s="1119"/>
      <c r="F2" s="1119"/>
      <c r="G2" s="1119"/>
      <c r="H2" s="1119"/>
      <c r="I2" s="1119"/>
      <c r="J2" s="1119"/>
    </row>
    <row r="3" spans="1:10" s="571" customFormat="1" ht="26.25" customHeight="1">
      <c r="A3" s="542"/>
      <c r="B3" s="543" t="s">
        <v>1073</v>
      </c>
      <c r="C3" s="543" t="s">
        <v>1091</v>
      </c>
      <c r="D3" s="543" t="s">
        <v>1092</v>
      </c>
      <c r="E3" s="543" t="s">
        <v>1139</v>
      </c>
      <c r="F3" s="543" t="s">
        <v>1140</v>
      </c>
      <c r="G3" s="543" t="s">
        <v>1141</v>
      </c>
      <c r="H3" s="543" t="s">
        <v>1142</v>
      </c>
      <c r="I3" s="544" t="s">
        <v>1143</v>
      </c>
      <c r="J3" s="544"/>
    </row>
    <row r="4" spans="1:10" s="571" customFormat="1" ht="26.25" customHeight="1">
      <c r="A4" s="546" t="s">
        <v>159</v>
      </c>
      <c r="B4" s="547"/>
      <c r="C4" s="547"/>
      <c r="D4" s="547"/>
      <c r="E4" s="547" t="s">
        <v>1144</v>
      </c>
      <c r="F4" s="547"/>
      <c r="G4" s="547"/>
      <c r="H4" s="547" t="s">
        <v>1161</v>
      </c>
      <c r="I4" s="548" t="s">
        <v>1145</v>
      </c>
      <c r="J4" s="548" t="s">
        <v>258</v>
      </c>
    </row>
    <row r="5" spans="1:10" s="571" customFormat="1" ht="26.25" customHeight="1">
      <c r="A5" s="546"/>
      <c r="B5" s="547"/>
      <c r="C5" s="547" t="s">
        <v>1198</v>
      </c>
      <c r="D5" s="547" t="s">
        <v>1162</v>
      </c>
      <c r="E5" s="547" t="s">
        <v>1254</v>
      </c>
      <c r="F5" s="549" t="s">
        <v>1163</v>
      </c>
      <c r="G5" s="549" t="s">
        <v>1203</v>
      </c>
      <c r="H5" s="549" t="s">
        <v>1164</v>
      </c>
      <c r="I5" s="550" t="s">
        <v>1165</v>
      </c>
      <c r="J5" s="548"/>
    </row>
    <row r="6" spans="1:10" s="571" customFormat="1" ht="26.25" customHeight="1" thickBot="1">
      <c r="A6" s="551"/>
      <c r="B6" s="552" t="s">
        <v>1166</v>
      </c>
      <c r="C6" s="552" t="s">
        <v>1200</v>
      </c>
      <c r="D6" s="552" t="s">
        <v>1167</v>
      </c>
      <c r="E6" s="553" t="s">
        <v>1168</v>
      </c>
      <c r="F6" s="552" t="s">
        <v>1169</v>
      </c>
      <c r="G6" s="552" t="s">
        <v>259</v>
      </c>
      <c r="H6" s="553" t="s">
        <v>1170</v>
      </c>
      <c r="I6" s="554" t="s">
        <v>1171</v>
      </c>
      <c r="J6" s="554"/>
    </row>
    <row r="7" spans="1:10" s="575" customFormat="1" ht="22.5" customHeight="1">
      <c r="A7" s="581" t="s">
        <v>127</v>
      </c>
      <c r="B7" s="1121" t="s">
        <v>764</v>
      </c>
      <c r="C7" s="1121"/>
      <c r="D7" s="1121"/>
      <c r="E7" s="1121"/>
      <c r="F7" s="1121" t="s">
        <v>729</v>
      </c>
      <c r="G7" s="1121"/>
      <c r="H7" s="1121"/>
      <c r="I7" s="1121"/>
      <c r="J7" s="581" t="s">
        <v>127</v>
      </c>
    </row>
    <row r="8" spans="1:10" s="571" customFormat="1" ht="22.5" customHeight="1">
      <c r="A8" s="582" t="s">
        <v>251</v>
      </c>
      <c r="B8" s="582">
        <v>504</v>
      </c>
      <c r="C8" s="582" t="s">
        <v>1255</v>
      </c>
      <c r="D8" s="203">
        <v>65</v>
      </c>
      <c r="E8" s="583">
        <v>1288312</v>
      </c>
      <c r="F8" s="579">
        <v>0.85</v>
      </c>
      <c r="G8" s="584">
        <v>6943</v>
      </c>
      <c r="H8" s="585">
        <v>0.99</v>
      </c>
      <c r="I8" s="582" t="s">
        <v>1151</v>
      </c>
      <c r="J8" s="546" t="s">
        <v>758</v>
      </c>
    </row>
    <row r="9" spans="1:10" s="571" customFormat="1" ht="22.5" customHeight="1">
      <c r="A9" s="582" t="s">
        <v>262</v>
      </c>
      <c r="B9" s="582">
        <v>299</v>
      </c>
      <c r="C9" s="582" t="s">
        <v>1256</v>
      </c>
      <c r="D9" s="203">
        <v>55</v>
      </c>
      <c r="E9" s="583">
        <v>23680</v>
      </c>
      <c r="F9" s="579">
        <v>0.637</v>
      </c>
      <c r="G9" s="584">
        <v>159</v>
      </c>
      <c r="H9" s="585">
        <v>0.99</v>
      </c>
      <c r="I9" s="582" t="s">
        <v>732</v>
      </c>
      <c r="J9" s="546" t="s">
        <v>733</v>
      </c>
    </row>
    <row r="10" spans="1:10" s="571" customFormat="1" ht="22.5" customHeight="1">
      <c r="A10" s="582" t="s">
        <v>252</v>
      </c>
      <c r="B10" s="582">
        <v>420</v>
      </c>
      <c r="C10" s="582" t="s">
        <v>1257</v>
      </c>
      <c r="D10" s="203">
        <v>55</v>
      </c>
      <c r="E10" s="583">
        <v>242939</v>
      </c>
      <c r="F10" s="579">
        <v>0.781</v>
      </c>
      <c r="G10" s="584">
        <v>1436</v>
      </c>
      <c r="H10" s="585">
        <v>0.99</v>
      </c>
      <c r="I10" s="582" t="s">
        <v>1152</v>
      </c>
      <c r="J10" s="546" t="s">
        <v>735</v>
      </c>
    </row>
    <row r="11" spans="1:10" s="571" customFormat="1" ht="22.5" customHeight="1">
      <c r="A11" s="582" t="s">
        <v>246</v>
      </c>
      <c r="B11" s="582">
        <v>222</v>
      </c>
      <c r="C11" s="582" t="s">
        <v>1257</v>
      </c>
      <c r="D11" s="546">
        <v>55</v>
      </c>
      <c r="E11" s="583">
        <v>264045</v>
      </c>
      <c r="F11" s="579">
        <v>0.795</v>
      </c>
      <c r="G11" s="584">
        <v>1443</v>
      </c>
      <c r="H11" s="585">
        <v>0.99</v>
      </c>
      <c r="I11" s="582" t="s">
        <v>1152</v>
      </c>
      <c r="J11" s="546" t="s">
        <v>737</v>
      </c>
    </row>
    <row r="12" spans="1:10" s="571" customFormat="1" ht="22.5" customHeight="1">
      <c r="A12" s="582" t="s">
        <v>247</v>
      </c>
      <c r="B12" s="582">
        <v>428</v>
      </c>
      <c r="C12" s="582" t="s">
        <v>1258</v>
      </c>
      <c r="D12" s="203">
        <v>60</v>
      </c>
      <c r="E12" s="583">
        <v>195243</v>
      </c>
      <c r="F12" s="586">
        <v>0.8</v>
      </c>
      <c r="G12" s="584">
        <v>1072</v>
      </c>
      <c r="H12" s="587">
        <v>0.99</v>
      </c>
      <c r="I12" s="582" t="s">
        <v>1153</v>
      </c>
      <c r="J12" s="546" t="s">
        <v>1205</v>
      </c>
    </row>
    <row r="13" spans="1:10" s="571" customFormat="1" ht="22.5" customHeight="1">
      <c r="A13" s="582" t="s">
        <v>248</v>
      </c>
      <c r="B13" s="582">
        <v>430</v>
      </c>
      <c r="C13" s="582" t="s">
        <v>1256</v>
      </c>
      <c r="D13" s="203">
        <v>55</v>
      </c>
      <c r="E13" s="583">
        <v>22463</v>
      </c>
      <c r="F13" s="586">
        <v>0.682</v>
      </c>
      <c r="G13" s="584">
        <v>151</v>
      </c>
      <c r="H13" s="587">
        <v>0.96</v>
      </c>
      <c r="I13" s="582" t="s">
        <v>759</v>
      </c>
      <c r="J13" s="546" t="s">
        <v>760</v>
      </c>
    </row>
    <row r="14" spans="1:10" s="571" customFormat="1" ht="22.5" customHeight="1">
      <c r="A14" s="582" t="s">
        <v>263</v>
      </c>
      <c r="B14" s="582">
        <v>224</v>
      </c>
      <c r="C14" s="582" t="s">
        <v>1150</v>
      </c>
      <c r="D14" s="203">
        <v>50</v>
      </c>
      <c r="E14" s="583">
        <v>17699</v>
      </c>
      <c r="F14" s="586">
        <v>0.702</v>
      </c>
      <c r="G14" s="584">
        <v>100</v>
      </c>
      <c r="H14" s="587">
        <v>0.99</v>
      </c>
      <c r="I14" s="582" t="s">
        <v>741</v>
      </c>
      <c r="J14" s="546" t="s">
        <v>253</v>
      </c>
    </row>
    <row r="15" spans="1:10" s="571" customFormat="1" ht="22.5" customHeight="1">
      <c r="A15" s="582" t="s">
        <v>264</v>
      </c>
      <c r="B15" s="582">
        <v>164</v>
      </c>
      <c r="C15" s="582" t="s">
        <v>1259</v>
      </c>
      <c r="D15" s="546">
        <v>45</v>
      </c>
      <c r="E15" s="583">
        <v>16294</v>
      </c>
      <c r="F15" s="586">
        <v>0.626</v>
      </c>
      <c r="G15" s="584">
        <v>103</v>
      </c>
      <c r="H15" s="587">
        <v>0.97</v>
      </c>
      <c r="I15" s="588" t="s">
        <v>1260</v>
      </c>
      <c r="J15" s="546" t="s">
        <v>1261</v>
      </c>
    </row>
    <row r="16" spans="1:10" s="571" customFormat="1" ht="22.5" customHeight="1">
      <c r="A16" s="582" t="s">
        <v>249</v>
      </c>
      <c r="B16" s="582">
        <v>515</v>
      </c>
      <c r="C16" s="582" t="s">
        <v>1257</v>
      </c>
      <c r="D16" s="546">
        <v>65</v>
      </c>
      <c r="E16" s="583">
        <v>59942</v>
      </c>
      <c r="F16" s="586">
        <v>0.614</v>
      </c>
      <c r="G16" s="584">
        <v>328</v>
      </c>
      <c r="H16" s="587">
        <v>1</v>
      </c>
      <c r="I16" s="582" t="s">
        <v>1154</v>
      </c>
      <c r="J16" s="546" t="s">
        <v>1035</v>
      </c>
    </row>
    <row r="17" spans="1:10" s="575" customFormat="1" ht="22.5" customHeight="1">
      <c r="A17" s="589" t="s">
        <v>127</v>
      </c>
      <c r="B17" s="1120" t="s">
        <v>763</v>
      </c>
      <c r="C17" s="1120"/>
      <c r="D17" s="1120"/>
      <c r="E17" s="1120"/>
      <c r="F17" s="1120" t="s">
        <v>761</v>
      </c>
      <c r="G17" s="1120"/>
      <c r="H17" s="1120"/>
      <c r="I17" s="1120"/>
      <c r="J17" s="589" t="s">
        <v>127</v>
      </c>
    </row>
    <row r="18" spans="1:11" s="571" customFormat="1" ht="22.5" customHeight="1">
      <c r="A18" s="582" t="s">
        <v>250</v>
      </c>
      <c r="B18" s="582">
        <v>433</v>
      </c>
      <c r="C18" s="582" t="s">
        <v>1256</v>
      </c>
      <c r="D18" s="546">
        <v>55</v>
      </c>
      <c r="E18" s="583">
        <v>46619</v>
      </c>
      <c r="F18" s="586">
        <v>0.587</v>
      </c>
      <c r="G18" s="584">
        <v>305</v>
      </c>
      <c r="H18" s="587">
        <v>1</v>
      </c>
      <c r="I18" s="582" t="s">
        <v>1155</v>
      </c>
      <c r="J18" s="546" t="s">
        <v>762</v>
      </c>
      <c r="K18" s="546"/>
    </row>
    <row r="19" spans="1:10" s="575" customFormat="1" ht="22.5" customHeight="1">
      <c r="A19" s="589" t="s">
        <v>1270</v>
      </c>
      <c r="B19" s="1120" t="s">
        <v>764</v>
      </c>
      <c r="C19" s="1120"/>
      <c r="D19" s="1120"/>
      <c r="E19" s="1120"/>
      <c r="F19" s="1120" t="s">
        <v>729</v>
      </c>
      <c r="G19" s="1120"/>
      <c r="H19" s="1120"/>
      <c r="I19" s="1120"/>
      <c r="J19" s="589" t="s">
        <v>1270</v>
      </c>
    </row>
    <row r="20" spans="1:10" s="571" customFormat="1" ht="22.5" customHeight="1">
      <c r="A20" s="582" t="s">
        <v>251</v>
      </c>
      <c r="B20" s="582">
        <v>504</v>
      </c>
      <c r="C20" s="582" t="s">
        <v>1255</v>
      </c>
      <c r="D20" s="203">
        <v>65</v>
      </c>
      <c r="E20" s="583">
        <v>1396395</v>
      </c>
      <c r="F20" s="579">
        <v>0.834</v>
      </c>
      <c r="G20" s="584">
        <v>7485</v>
      </c>
      <c r="H20" s="585">
        <v>0.99</v>
      </c>
      <c r="I20" s="582" t="s">
        <v>1151</v>
      </c>
      <c r="J20" s="546" t="s">
        <v>758</v>
      </c>
    </row>
    <row r="21" spans="1:10" s="571" customFormat="1" ht="22.5" customHeight="1">
      <c r="A21" s="582" t="s">
        <v>262</v>
      </c>
      <c r="B21" s="582">
        <v>299</v>
      </c>
      <c r="C21" s="582" t="s">
        <v>1256</v>
      </c>
      <c r="D21" s="203">
        <v>55</v>
      </c>
      <c r="E21" s="583">
        <v>30467</v>
      </c>
      <c r="F21" s="579">
        <v>0.587</v>
      </c>
      <c r="G21" s="584">
        <v>203</v>
      </c>
      <c r="H21" s="585">
        <v>0.99</v>
      </c>
      <c r="I21" s="582" t="s">
        <v>732</v>
      </c>
      <c r="J21" s="546" t="s">
        <v>733</v>
      </c>
    </row>
    <row r="22" spans="1:10" s="571" customFormat="1" ht="22.5" customHeight="1">
      <c r="A22" s="582" t="s">
        <v>252</v>
      </c>
      <c r="B22" s="582">
        <v>420</v>
      </c>
      <c r="C22" s="582" t="s">
        <v>1257</v>
      </c>
      <c r="D22" s="203">
        <v>55</v>
      </c>
      <c r="E22" s="583">
        <v>241046</v>
      </c>
      <c r="F22" s="579">
        <v>0.818</v>
      </c>
      <c r="G22" s="584">
        <v>1448</v>
      </c>
      <c r="H22" s="585">
        <v>0.99</v>
      </c>
      <c r="I22" s="582" t="s">
        <v>1152</v>
      </c>
      <c r="J22" s="546" t="s">
        <v>735</v>
      </c>
    </row>
    <row r="23" spans="1:10" s="571" customFormat="1" ht="22.5" customHeight="1">
      <c r="A23" s="582" t="s">
        <v>246</v>
      </c>
      <c r="B23" s="582">
        <v>222</v>
      </c>
      <c r="C23" s="582" t="s">
        <v>1257</v>
      </c>
      <c r="D23" s="546">
        <v>55</v>
      </c>
      <c r="E23" s="583">
        <v>257359</v>
      </c>
      <c r="F23" s="579">
        <v>0.818</v>
      </c>
      <c r="G23" s="584">
        <v>1445</v>
      </c>
      <c r="H23" s="585">
        <v>0.99</v>
      </c>
      <c r="I23" s="582" t="s">
        <v>1152</v>
      </c>
      <c r="J23" s="546" t="s">
        <v>737</v>
      </c>
    </row>
    <row r="24" spans="1:10" s="571" customFormat="1" ht="22.5" customHeight="1">
      <c r="A24" s="582" t="s">
        <v>247</v>
      </c>
      <c r="B24" s="582">
        <v>428</v>
      </c>
      <c r="C24" s="582" t="s">
        <v>1258</v>
      </c>
      <c r="D24" s="203">
        <v>60</v>
      </c>
      <c r="E24" s="583">
        <v>200780</v>
      </c>
      <c r="F24" s="586">
        <v>0.8</v>
      </c>
      <c r="G24" s="584">
        <v>1085</v>
      </c>
      <c r="H24" s="587">
        <v>0.99</v>
      </c>
      <c r="I24" s="582" t="s">
        <v>1153</v>
      </c>
      <c r="J24" s="546" t="s">
        <v>1205</v>
      </c>
    </row>
    <row r="25" spans="1:10" s="571" customFormat="1" ht="22.5" customHeight="1">
      <c r="A25" s="582" t="s">
        <v>248</v>
      </c>
      <c r="B25" s="582">
        <v>430</v>
      </c>
      <c r="C25" s="582" t="s">
        <v>1256</v>
      </c>
      <c r="D25" s="203">
        <v>55</v>
      </c>
      <c r="E25" s="583">
        <v>22755</v>
      </c>
      <c r="F25" s="586">
        <v>0.682</v>
      </c>
      <c r="G25" s="584">
        <v>152</v>
      </c>
      <c r="H25" s="587">
        <v>0.99</v>
      </c>
      <c r="I25" s="582" t="s">
        <v>759</v>
      </c>
      <c r="J25" s="546" t="s">
        <v>760</v>
      </c>
    </row>
    <row r="26" spans="1:10" s="571" customFormat="1" ht="22.5" customHeight="1">
      <c r="A26" s="582" t="s">
        <v>263</v>
      </c>
      <c r="B26" s="582">
        <v>224</v>
      </c>
      <c r="C26" s="582" t="s">
        <v>1150</v>
      </c>
      <c r="D26" s="203">
        <v>50</v>
      </c>
      <c r="E26" s="583">
        <v>15404</v>
      </c>
      <c r="F26" s="586">
        <v>0.637</v>
      </c>
      <c r="G26" s="584">
        <v>103</v>
      </c>
      <c r="H26" s="587">
        <v>0.99</v>
      </c>
      <c r="I26" s="582" t="s">
        <v>741</v>
      </c>
      <c r="J26" s="546" t="s">
        <v>253</v>
      </c>
    </row>
    <row r="27" spans="1:10" s="571" customFormat="1" ht="22.5" customHeight="1">
      <c r="A27" s="582" t="s">
        <v>264</v>
      </c>
      <c r="B27" s="582">
        <v>164</v>
      </c>
      <c r="C27" s="582" t="s">
        <v>1259</v>
      </c>
      <c r="D27" s="546">
        <v>45</v>
      </c>
      <c r="E27" s="583">
        <v>19288</v>
      </c>
      <c r="F27" s="586">
        <v>0.603</v>
      </c>
      <c r="G27" s="584">
        <v>101</v>
      </c>
      <c r="H27" s="587">
        <v>0.97</v>
      </c>
      <c r="I27" s="588" t="s">
        <v>1260</v>
      </c>
      <c r="J27" s="546" t="s">
        <v>1261</v>
      </c>
    </row>
    <row r="28" spans="1:10" s="571" customFormat="1" ht="22.5" customHeight="1">
      <c r="A28" s="582" t="s">
        <v>249</v>
      </c>
      <c r="B28" s="582">
        <v>515</v>
      </c>
      <c r="C28" s="582" t="s">
        <v>1257</v>
      </c>
      <c r="D28" s="546">
        <v>65</v>
      </c>
      <c r="E28" s="583">
        <v>53509</v>
      </c>
      <c r="F28" s="586">
        <v>0.638</v>
      </c>
      <c r="G28" s="584">
        <v>398</v>
      </c>
      <c r="H28" s="587">
        <v>1</v>
      </c>
      <c r="I28" s="582" t="s">
        <v>1154</v>
      </c>
      <c r="J28" s="546" t="s">
        <v>1035</v>
      </c>
    </row>
    <row r="29" spans="1:10" s="575" customFormat="1" ht="22.5" customHeight="1">
      <c r="A29" s="589" t="s">
        <v>1270</v>
      </c>
      <c r="B29" s="1120" t="s">
        <v>763</v>
      </c>
      <c r="C29" s="1120"/>
      <c r="D29" s="1120"/>
      <c r="E29" s="1120"/>
      <c r="F29" s="1120" t="s">
        <v>761</v>
      </c>
      <c r="G29" s="1120"/>
      <c r="H29" s="1120"/>
      <c r="I29" s="1120"/>
      <c r="J29" s="589" t="s">
        <v>1270</v>
      </c>
    </row>
    <row r="30" spans="1:11" s="571" customFormat="1" ht="22.5" customHeight="1" thickBot="1">
      <c r="A30" s="590" t="s">
        <v>250</v>
      </c>
      <c r="B30" s="590">
        <v>433</v>
      </c>
      <c r="C30" s="590" t="s">
        <v>1256</v>
      </c>
      <c r="D30" s="591">
        <v>55</v>
      </c>
      <c r="E30" s="592">
        <v>44066</v>
      </c>
      <c r="F30" s="593">
        <v>0.572</v>
      </c>
      <c r="G30" s="594">
        <v>294</v>
      </c>
      <c r="H30" s="595">
        <v>1</v>
      </c>
      <c r="I30" s="590" t="s">
        <v>1155</v>
      </c>
      <c r="J30" s="591" t="s">
        <v>762</v>
      </c>
      <c r="K30" s="546"/>
    </row>
    <row r="31" spans="1:9" s="79" customFormat="1" ht="19.5" customHeight="1">
      <c r="A31" s="215" t="s">
        <v>1252</v>
      </c>
      <c r="B31" s="215"/>
      <c r="C31" s="215"/>
      <c r="D31" s="215"/>
      <c r="E31" s="215"/>
      <c r="F31" s="215"/>
      <c r="I31" s="79" t="s">
        <v>1071</v>
      </c>
    </row>
    <row r="32" spans="1:8" s="79" customFormat="1" ht="19.5" customHeight="1">
      <c r="A32" s="79" t="s">
        <v>1382</v>
      </c>
      <c r="B32" s="237"/>
      <c r="C32" s="236"/>
      <c r="D32" s="236"/>
      <c r="E32" s="236"/>
      <c r="F32" s="236"/>
      <c r="G32" s="236"/>
      <c r="H32" s="236"/>
    </row>
    <row r="33" s="79" customFormat="1" ht="19.5" customHeight="1">
      <c r="A33" s="79" t="s">
        <v>1383</v>
      </c>
    </row>
    <row r="34" spans="1:7" s="79" customFormat="1" ht="12">
      <c r="A34" s="79" t="s">
        <v>1384</v>
      </c>
      <c r="G34" s="395" t="s">
        <v>1333</v>
      </c>
    </row>
    <row r="35" s="197" customFormat="1" ht="14.25"/>
    <row r="36" s="197" customFormat="1" ht="14.25"/>
    <row r="37" s="197" customFormat="1" ht="14.25"/>
    <row r="38" s="197" customFormat="1" ht="14.25"/>
    <row r="39" s="197" customFormat="1" ht="14.25"/>
    <row r="40" s="197" customFormat="1" ht="14.25"/>
    <row r="41" s="197" customFormat="1" ht="14.25"/>
    <row r="42" s="197" customFormat="1" ht="14.25"/>
    <row r="43" s="197" customFormat="1" ht="14.25"/>
    <row r="44" s="197" customFormat="1" ht="14.25"/>
    <row r="45" s="197" customFormat="1" ht="14.25"/>
    <row r="46" s="197" customFormat="1" ht="14.25"/>
    <row r="47" s="197" customFormat="1" ht="14.25"/>
    <row r="48" s="197" customFormat="1" ht="14.25"/>
    <row r="49" s="197" customFormat="1" ht="14.25"/>
    <row r="50" s="197" customFormat="1" ht="14.25"/>
    <row r="51" s="197" customFormat="1" ht="14.25"/>
    <row r="52" s="197" customFormat="1" ht="14.25"/>
    <row r="53" s="197" customFormat="1" ht="14.25"/>
    <row r="54" s="197" customFormat="1" ht="14.25"/>
    <row r="55" s="197" customFormat="1" ht="14.25"/>
    <row r="56" s="197" customFormat="1" ht="14.25"/>
    <row r="57" s="197" customFormat="1" ht="14.25"/>
    <row r="58" s="197" customFormat="1" ht="14.25"/>
    <row r="59" s="197" customFormat="1" ht="14.25"/>
    <row r="60" s="197" customFormat="1" ht="14.25"/>
    <row r="61" s="197" customFormat="1" ht="14.25"/>
    <row r="62" s="197" customFormat="1" ht="14.25"/>
    <row r="63" s="197" customFormat="1" ht="14.25"/>
    <row r="64" s="197" customFormat="1" ht="14.25"/>
    <row r="65" s="197" customFormat="1" ht="14.25"/>
    <row r="66" s="197" customFormat="1" ht="14.25"/>
    <row r="67" s="197" customFormat="1" ht="14.25"/>
    <row r="68" s="197" customFormat="1" ht="14.25"/>
    <row r="69" s="197" customFormat="1" ht="14.25"/>
    <row r="70" s="197" customFormat="1" ht="14.25"/>
    <row r="71" s="197" customFormat="1" ht="14.25"/>
    <row r="72" s="197" customFormat="1" ht="14.25"/>
    <row r="73" s="197" customFormat="1" ht="14.25"/>
    <row r="74" s="197" customFormat="1" ht="14.25"/>
    <row r="75" s="197" customFormat="1" ht="14.25"/>
    <row r="76" s="197" customFormat="1" ht="14.25"/>
    <row r="77" s="197" customFormat="1" ht="14.25"/>
    <row r="78" s="197" customFormat="1" ht="14.25"/>
    <row r="79" s="197" customFormat="1" ht="14.25"/>
    <row r="80" s="197" customFormat="1" ht="14.25"/>
    <row r="81" s="197" customFormat="1" ht="14.25"/>
    <row r="82" s="197" customFormat="1" ht="14.25"/>
    <row r="83" s="197" customFormat="1" ht="14.25"/>
    <row r="84" s="197" customFormat="1" ht="14.25"/>
    <row r="85" s="197" customFormat="1" ht="14.25"/>
    <row r="86" s="197" customFormat="1" ht="14.25"/>
    <row r="87" s="197" customFormat="1" ht="14.25"/>
    <row r="88" s="197" customFormat="1" ht="14.25"/>
    <row r="89" s="197" customFormat="1" ht="14.25"/>
    <row r="90" s="197" customFormat="1" ht="14.25"/>
    <row r="91" s="197" customFormat="1" ht="14.25"/>
    <row r="92" s="197" customFormat="1" ht="14.25"/>
    <row r="93" s="197" customFormat="1" ht="14.25"/>
    <row r="94" s="197" customFormat="1" ht="14.25"/>
    <row r="95" s="197" customFormat="1" ht="14.25"/>
    <row r="96" s="197" customFormat="1" ht="14.25"/>
    <row r="97" s="197" customFormat="1" ht="14.25"/>
    <row r="98" s="197" customFormat="1" ht="14.25"/>
    <row r="99" s="197" customFormat="1" ht="14.25"/>
    <row r="100" s="197" customFormat="1" ht="14.25"/>
    <row r="101" s="197" customFormat="1" ht="14.25"/>
    <row r="102" s="197" customFormat="1" ht="14.25"/>
    <row r="103" s="197" customFormat="1" ht="14.25"/>
    <row r="104" s="197" customFormat="1" ht="14.25"/>
    <row r="105" s="197" customFormat="1" ht="14.25"/>
    <row r="106" s="197" customFormat="1" ht="14.25"/>
    <row r="107" s="197" customFormat="1" ht="14.25"/>
    <row r="108" s="197" customFormat="1" ht="14.25"/>
    <row r="109" s="197" customFormat="1" ht="14.25"/>
    <row r="110" s="197" customFormat="1" ht="14.25"/>
    <row r="111" s="197" customFormat="1" ht="14.25"/>
    <row r="112" s="197" customFormat="1" ht="14.25"/>
    <row r="113" s="197" customFormat="1" ht="14.25"/>
    <row r="114" s="197" customFormat="1" ht="14.25"/>
    <row r="115" s="197" customFormat="1" ht="14.25"/>
    <row r="116" s="197" customFormat="1" ht="14.25"/>
    <row r="117" s="197" customFormat="1" ht="14.25"/>
    <row r="118" s="197" customFormat="1" ht="14.25"/>
    <row r="119" s="197" customFormat="1" ht="14.25"/>
    <row r="120" s="197" customFormat="1" ht="14.25"/>
    <row r="121" s="197" customFormat="1" ht="14.25"/>
    <row r="122" s="197" customFormat="1" ht="14.25"/>
    <row r="123" s="197" customFormat="1" ht="14.25"/>
    <row r="124" s="197" customFormat="1" ht="14.25"/>
    <row r="125" s="197" customFormat="1" ht="14.25"/>
    <row r="126" s="197" customFormat="1" ht="14.25"/>
    <row r="127" s="197" customFormat="1" ht="14.25"/>
    <row r="128" s="197" customFormat="1" ht="14.25"/>
    <row r="129" s="197" customFormat="1" ht="14.25"/>
    <row r="130" s="197" customFormat="1" ht="14.25"/>
    <row r="131" s="197" customFormat="1" ht="14.25"/>
    <row r="132" s="197" customFormat="1" ht="14.25"/>
    <row r="133" s="197" customFormat="1" ht="14.25"/>
    <row r="134" s="197" customFormat="1" ht="14.25"/>
    <row r="135" s="197" customFormat="1" ht="14.25"/>
    <row r="136" s="197" customFormat="1" ht="14.25"/>
    <row r="137" s="197" customFormat="1" ht="14.25"/>
    <row r="138" s="197" customFormat="1" ht="14.25"/>
    <row r="139" s="197" customFormat="1" ht="14.25"/>
    <row r="140" s="197" customFormat="1" ht="14.25"/>
    <row r="141" s="197" customFormat="1" ht="14.25"/>
    <row r="142" s="197" customFormat="1" ht="14.25"/>
    <row r="143" s="197" customFormat="1" ht="14.25"/>
    <row r="144" s="197" customFormat="1" ht="14.25"/>
    <row r="145" s="197" customFormat="1" ht="14.25"/>
    <row r="146" s="197" customFormat="1" ht="14.25"/>
    <row r="147" s="197" customFormat="1" ht="14.25"/>
    <row r="148" s="197" customFormat="1" ht="14.25"/>
    <row r="149" s="197" customFormat="1" ht="14.25"/>
    <row r="150" s="197" customFormat="1" ht="14.25"/>
    <row r="151" s="197" customFormat="1" ht="14.25"/>
    <row r="152" s="197" customFormat="1" ht="14.25"/>
    <row r="153" s="197" customFormat="1" ht="14.25"/>
    <row r="154" s="197" customFormat="1" ht="14.25"/>
    <row r="155" s="197" customFormat="1" ht="14.25"/>
    <row r="156" s="197" customFormat="1" ht="14.25"/>
    <row r="157" s="197" customFormat="1" ht="14.25"/>
    <row r="158" s="197" customFormat="1" ht="14.25"/>
    <row r="159" s="197" customFormat="1" ht="14.25"/>
    <row r="160" s="197" customFormat="1" ht="14.25"/>
    <row r="161" s="197" customFormat="1" ht="14.25"/>
    <row r="162" s="197" customFormat="1" ht="14.25"/>
    <row r="163" s="197" customFormat="1" ht="14.25"/>
    <row r="164" s="197" customFormat="1" ht="14.25"/>
    <row r="165" s="197" customFormat="1" ht="14.25"/>
  </sheetData>
  <sheetProtection/>
  <mergeCells count="10">
    <mergeCell ref="A1:J1"/>
    <mergeCell ref="A2:J2"/>
    <mergeCell ref="B29:E29"/>
    <mergeCell ref="F29:I29"/>
    <mergeCell ref="B7:E7"/>
    <mergeCell ref="F7:I7"/>
    <mergeCell ref="B17:E17"/>
    <mergeCell ref="F17:I17"/>
    <mergeCell ref="B19:E19"/>
    <mergeCell ref="F19:I19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J22"/>
  <sheetViews>
    <sheetView zoomScaleSheetLayoutView="80" zoomScalePageLayoutView="0" workbookViewId="0" topLeftCell="A1">
      <selection activeCell="A22" sqref="A22:IV22"/>
    </sheetView>
  </sheetViews>
  <sheetFormatPr defaultColWidth="8.88671875" defaultRowHeight="13.5"/>
  <cols>
    <col min="1" max="6" width="10.77734375" style="18" customWidth="1"/>
    <col min="7" max="7" width="11.99609375" style="18" customWidth="1"/>
    <col min="8" max="8" width="10.77734375" style="18" customWidth="1"/>
    <col min="9" max="9" width="12.21484375" style="18" customWidth="1"/>
    <col min="10" max="10" width="12.77734375" style="18" customWidth="1"/>
    <col min="11" max="16384" width="8.88671875" style="18" customWidth="1"/>
  </cols>
  <sheetData>
    <row r="1" spans="1:10" s="195" customFormat="1" ht="36.75" customHeight="1">
      <c r="A1" s="1111" t="s">
        <v>1253</v>
      </c>
      <c r="B1" s="1111"/>
      <c r="C1" s="1111"/>
      <c r="D1" s="1111"/>
      <c r="E1" s="1111"/>
      <c r="F1" s="1111"/>
      <c r="G1" s="1111"/>
      <c r="H1" s="1111"/>
      <c r="I1" s="1111"/>
      <c r="J1" s="1111"/>
    </row>
    <row r="2" spans="1:10" s="200" customFormat="1" ht="16.5" customHeight="1" thickBot="1">
      <c r="A2" s="1122"/>
      <c r="B2" s="1122"/>
      <c r="C2" s="1122"/>
      <c r="D2" s="1122"/>
      <c r="E2" s="1122"/>
      <c r="F2" s="1122"/>
      <c r="G2" s="1122"/>
      <c r="H2" s="1122"/>
      <c r="I2" s="1122"/>
      <c r="J2" s="1122"/>
    </row>
    <row r="3" spans="1:10" s="571" customFormat="1" ht="26.25" customHeight="1">
      <c r="A3" s="542"/>
      <c r="B3" s="543" t="s">
        <v>1339</v>
      </c>
      <c r="C3" s="543" t="s">
        <v>1340</v>
      </c>
      <c r="D3" s="543" t="s">
        <v>1341</v>
      </c>
      <c r="E3" s="543" t="s">
        <v>1342</v>
      </c>
      <c r="F3" s="543" t="s">
        <v>1343</v>
      </c>
      <c r="G3" s="543" t="s">
        <v>1344</v>
      </c>
      <c r="H3" s="543" t="s">
        <v>1345</v>
      </c>
      <c r="I3" s="544" t="s">
        <v>1346</v>
      </c>
      <c r="J3" s="544"/>
    </row>
    <row r="4" spans="1:10" s="571" customFormat="1" ht="26.25" customHeight="1">
      <c r="A4" s="546" t="s">
        <v>1347</v>
      </c>
      <c r="B4" s="547"/>
      <c r="C4" s="547"/>
      <c r="D4" s="547"/>
      <c r="E4" s="547" t="s">
        <v>1348</v>
      </c>
      <c r="F4" s="547"/>
      <c r="G4" s="547"/>
      <c r="H4" s="547" t="s">
        <v>1349</v>
      </c>
      <c r="I4" s="548" t="s">
        <v>1350</v>
      </c>
      <c r="J4" s="548" t="s">
        <v>1351</v>
      </c>
    </row>
    <row r="5" spans="1:10" s="571" customFormat="1" ht="26.25" customHeight="1">
      <c r="A5" s="546"/>
      <c r="B5" s="547"/>
      <c r="C5" s="547" t="s">
        <v>1352</v>
      </c>
      <c r="D5" s="547" t="s">
        <v>1353</v>
      </c>
      <c r="E5" s="547" t="s">
        <v>1254</v>
      </c>
      <c r="F5" s="549" t="s">
        <v>1355</v>
      </c>
      <c r="G5" s="549" t="s">
        <v>1356</v>
      </c>
      <c r="H5" s="549" t="s">
        <v>1357</v>
      </c>
      <c r="I5" s="550" t="s">
        <v>1358</v>
      </c>
      <c r="J5" s="548"/>
    </row>
    <row r="6" spans="1:10" s="571" customFormat="1" ht="26.25" customHeight="1" thickBot="1">
      <c r="A6" s="551"/>
      <c r="B6" s="552" t="s">
        <v>1359</v>
      </c>
      <c r="C6" s="552" t="s">
        <v>1360</v>
      </c>
      <c r="D6" s="552" t="s">
        <v>1361</v>
      </c>
      <c r="E6" s="553" t="s">
        <v>1362</v>
      </c>
      <c r="F6" s="552" t="s">
        <v>1363</v>
      </c>
      <c r="G6" s="552" t="s">
        <v>1364</v>
      </c>
      <c r="H6" s="553" t="s">
        <v>1365</v>
      </c>
      <c r="I6" s="554" t="s">
        <v>1366</v>
      </c>
      <c r="J6" s="554"/>
    </row>
    <row r="7" spans="1:10" s="596" customFormat="1" ht="22.5" customHeight="1">
      <c r="A7" s="581" t="s">
        <v>1387</v>
      </c>
      <c r="B7" s="1121" t="s">
        <v>764</v>
      </c>
      <c r="C7" s="1121"/>
      <c r="D7" s="1121"/>
      <c r="E7" s="1121"/>
      <c r="F7" s="1121" t="s">
        <v>729</v>
      </c>
      <c r="G7" s="1121"/>
      <c r="H7" s="1121"/>
      <c r="I7" s="1121"/>
      <c r="J7" s="581" t="s">
        <v>1387</v>
      </c>
    </row>
    <row r="8" spans="1:10" s="557" customFormat="1" ht="22.5" customHeight="1">
      <c r="A8" s="597" t="s">
        <v>168</v>
      </c>
      <c r="B8" s="582">
        <v>504</v>
      </c>
      <c r="C8" s="597" t="s">
        <v>1369</v>
      </c>
      <c r="D8" s="597" t="s">
        <v>1388</v>
      </c>
      <c r="E8" s="598">
        <v>775500</v>
      </c>
      <c r="F8" s="599">
        <v>0.895</v>
      </c>
      <c r="G8" s="583">
        <v>4137</v>
      </c>
      <c r="H8" s="600">
        <v>0.99</v>
      </c>
      <c r="I8" s="597" t="s">
        <v>765</v>
      </c>
      <c r="J8" s="546" t="s">
        <v>758</v>
      </c>
    </row>
    <row r="9" spans="1:10" s="557" customFormat="1" ht="22.5" customHeight="1">
      <c r="A9" s="597" t="s">
        <v>169</v>
      </c>
      <c r="B9" s="582">
        <v>352</v>
      </c>
      <c r="C9" s="597" t="s">
        <v>1369</v>
      </c>
      <c r="D9" s="597" t="s">
        <v>1389</v>
      </c>
      <c r="E9" s="601">
        <v>438255</v>
      </c>
      <c r="F9" s="599">
        <v>0.893</v>
      </c>
      <c r="G9" s="583">
        <v>2340</v>
      </c>
      <c r="H9" s="600">
        <v>0.99</v>
      </c>
      <c r="I9" s="597" t="s">
        <v>766</v>
      </c>
      <c r="J9" s="546" t="s">
        <v>733</v>
      </c>
    </row>
    <row r="10" spans="1:10" s="557" customFormat="1" ht="22.5" customHeight="1">
      <c r="A10" s="597" t="s">
        <v>170</v>
      </c>
      <c r="B10" s="582">
        <v>428</v>
      </c>
      <c r="C10" s="597" t="s">
        <v>1369</v>
      </c>
      <c r="D10" s="597" t="s">
        <v>171</v>
      </c>
      <c r="E10" s="598">
        <v>145314</v>
      </c>
      <c r="F10" s="599">
        <v>0.875</v>
      </c>
      <c r="G10" s="583">
        <v>776</v>
      </c>
      <c r="H10" s="600">
        <v>0.99</v>
      </c>
      <c r="I10" s="597" t="s">
        <v>767</v>
      </c>
      <c r="J10" s="546" t="s">
        <v>768</v>
      </c>
    </row>
    <row r="11" spans="1:10" s="571" customFormat="1" ht="22.5" customHeight="1">
      <c r="A11" s="589" t="s">
        <v>1387</v>
      </c>
      <c r="B11" s="1120" t="s">
        <v>1379</v>
      </c>
      <c r="C11" s="1120"/>
      <c r="D11" s="1120"/>
      <c r="E11" s="1120"/>
      <c r="F11" s="1120" t="s">
        <v>761</v>
      </c>
      <c r="G11" s="1120"/>
      <c r="H11" s="1120"/>
      <c r="I11" s="1120"/>
      <c r="J11" s="589" t="s">
        <v>1387</v>
      </c>
    </row>
    <row r="12" spans="1:10" s="557" customFormat="1" ht="22.5" customHeight="1">
      <c r="A12" s="582" t="s">
        <v>1390</v>
      </c>
      <c r="B12" s="582">
        <v>433</v>
      </c>
      <c r="C12" s="597" t="s">
        <v>1369</v>
      </c>
      <c r="D12" s="582" t="s">
        <v>1391</v>
      </c>
      <c r="E12" s="598">
        <v>78567</v>
      </c>
      <c r="F12" s="586">
        <v>0.532</v>
      </c>
      <c r="G12" s="583">
        <v>418</v>
      </c>
      <c r="H12" s="587">
        <v>1</v>
      </c>
      <c r="I12" s="582" t="s">
        <v>1155</v>
      </c>
      <c r="J12" s="546" t="s">
        <v>750</v>
      </c>
    </row>
    <row r="13" spans="1:10" s="596" customFormat="1" ht="22.5" customHeight="1">
      <c r="A13" s="589" t="s">
        <v>1322</v>
      </c>
      <c r="B13" s="1120" t="s">
        <v>764</v>
      </c>
      <c r="C13" s="1120"/>
      <c r="D13" s="1120"/>
      <c r="E13" s="1120"/>
      <c r="F13" s="1120" t="s">
        <v>729</v>
      </c>
      <c r="G13" s="1120"/>
      <c r="H13" s="1120"/>
      <c r="I13" s="1120"/>
      <c r="J13" s="589" t="s">
        <v>1322</v>
      </c>
    </row>
    <row r="14" spans="1:10" s="557" customFormat="1" ht="22.5" customHeight="1">
      <c r="A14" s="597" t="s">
        <v>168</v>
      </c>
      <c r="B14" s="582">
        <v>504</v>
      </c>
      <c r="C14" s="597" t="s">
        <v>1369</v>
      </c>
      <c r="D14" s="597" t="s">
        <v>1388</v>
      </c>
      <c r="E14" s="598">
        <v>866025</v>
      </c>
      <c r="F14" s="599">
        <v>0.904</v>
      </c>
      <c r="G14" s="583">
        <v>4621</v>
      </c>
      <c r="H14" s="600">
        <v>1</v>
      </c>
      <c r="I14" s="597" t="s">
        <v>765</v>
      </c>
      <c r="J14" s="546" t="s">
        <v>758</v>
      </c>
    </row>
    <row r="15" spans="1:10" s="557" customFormat="1" ht="22.5" customHeight="1">
      <c r="A15" s="597" t="s">
        <v>169</v>
      </c>
      <c r="B15" s="582">
        <v>352</v>
      </c>
      <c r="C15" s="597" t="s">
        <v>1369</v>
      </c>
      <c r="D15" s="597" t="s">
        <v>1389</v>
      </c>
      <c r="E15" s="601">
        <v>473184</v>
      </c>
      <c r="F15" s="599">
        <v>0.904</v>
      </c>
      <c r="G15" s="583">
        <v>2522</v>
      </c>
      <c r="H15" s="600">
        <v>0.99</v>
      </c>
      <c r="I15" s="597" t="s">
        <v>766</v>
      </c>
      <c r="J15" s="546" t="s">
        <v>733</v>
      </c>
    </row>
    <row r="16" spans="1:10" s="557" customFormat="1" ht="22.5" customHeight="1">
      <c r="A16" s="597" t="s">
        <v>170</v>
      </c>
      <c r="B16" s="582">
        <v>428</v>
      </c>
      <c r="C16" s="597" t="s">
        <v>1369</v>
      </c>
      <c r="D16" s="597" t="s">
        <v>171</v>
      </c>
      <c r="E16" s="598">
        <v>136020</v>
      </c>
      <c r="F16" s="599">
        <v>0.924</v>
      </c>
      <c r="G16" s="583">
        <v>726</v>
      </c>
      <c r="H16" s="600">
        <v>0.99</v>
      </c>
      <c r="I16" s="597" t="s">
        <v>767</v>
      </c>
      <c r="J16" s="546" t="s">
        <v>768</v>
      </c>
    </row>
    <row r="17" spans="1:10" s="571" customFormat="1" ht="22.5" customHeight="1">
      <c r="A17" s="589" t="s">
        <v>1322</v>
      </c>
      <c r="B17" s="1120" t="s">
        <v>1379</v>
      </c>
      <c r="C17" s="1120"/>
      <c r="D17" s="1120"/>
      <c r="E17" s="1120"/>
      <c r="F17" s="1120" t="s">
        <v>761</v>
      </c>
      <c r="G17" s="1120"/>
      <c r="H17" s="1120"/>
      <c r="I17" s="1120"/>
      <c r="J17" s="589" t="s">
        <v>1322</v>
      </c>
    </row>
    <row r="18" spans="1:10" s="557" customFormat="1" ht="22.5" customHeight="1" thickBot="1">
      <c r="A18" s="590" t="s">
        <v>1390</v>
      </c>
      <c r="B18" s="590"/>
      <c r="C18" s="602"/>
      <c r="D18" s="590"/>
      <c r="E18" s="603"/>
      <c r="F18" s="593"/>
      <c r="G18" s="604"/>
      <c r="H18" s="595"/>
      <c r="I18" s="590" t="s">
        <v>1155</v>
      </c>
      <c r="J18" s="591" t="s">
        <v>750</v>
      </c>
    </row>
    <row r="19" spans="1:10" s="276" customFormat="1" ht="19.5" customHeight="1">
      <c r="A19" s="215" t="s">
        <v>1334</v>
      </c>
      <c r="B19" s="215"/>
      <c r="C19" s="215"/>
      <c r="D19" s="215"/>
      <c r="E19" s="215"/>
      <c r="F19" s="215"/>
      <c r="G19" s="79"/>
      <c r="I19" s="79" t="s">
        <v>1071</v>
      </c>
      <c r="J19" s="79"/>
    </row>
    <row r="20" spans="1:8" s="79" customFormat="1" ht="19.5" customHeight="1">
      <c r="A20" s="79" t="s">
        <v>1385</v>
      </c>
      <c r="B20" s="237"/>
      <c r="C20" s="236"/>
      <c r="D20" s="236"/>
      <c r="E20" s="236"/>
      <c r="F20" s="236"/>
      <c r="G20" s="236"/>
      <c r="H20" s="236"/>
    </row>
    <row r="21" s="79" customFormat="1" ht="19.5" customHeight="1">
      <c r="A21" s="79" t="s">
        <v>1336</v>
      </c>
    </row>
    <row r="22" spans="1:7" s="79" customFormat="1" ht="12">
      <c r="A22" s="79" t="s">
        <v>1386</v>
      </c>
      <c r="G22" s="395" t="s">
        <v>1337</v>
      </c>
    </row>
    <row r="23" s="197" customFormat="1" ht="14.25"/>
    <row r="24" s="197" customFormat="1" ht="14.25"/>
    <row r="25" s="197" customFormat="1" ht="14.25"/>
    <row r="26" s="197" customFormat="1" ht="14.25"/>
    <row r="27" s="197" customFormat="1" ht="14.25"/>
    <row r="28" s="197" customFormat="1" ht="14.25"/>
    <row r="29" s="197" customFormat="1" ht="14.25"/>
    <row r="30" s="197" customFormat="1" ht="14.25"/>
    <row r="31" s="197" customFormat="1" ht="14.25"/>
    <row r="32" s="197" customFormat="1" ht="14.25"/>
    <row r="33" s="197" customFormat="1" ht="14.25"/>
    <row r="34" s="197" customFormat="1" ht="14.25"/>
    <row r="35" s="197" customFormat="1" ht="14.25"/>
    <row r="36" s="197" customFormat="1" ht="14.25"/>
    <row r="37" s="197" customFormat="1" ht="14.25"/>
    <row r="38" s="197" customFormat="1" ht="14.25"/>
    <row r="39" s="197" customFormat="1" ht="14.25"/>
    <row r="40" s="197" customFormat="1" ht="14.25"/>
    <row r="41" s="197" customFormat="1" ht="14.25"/>
    <row r="42" s="197" customFormat="1" ht="14.25"/>
    <row r="43" s="197" customFormat="1" ht="14.25"/>
    <row r="44" s="197" customFormat="1" ht="14.25"/>
    <row r="45" s="197" customFormat="1" ht="14.25"/>
    <row r="46" s="197" customFormat="1" ht="14.25"/>
    <row r="47" s="197" customFormat="1" ht="14.25"/>
    <row r="48" s="197" customFormat="1" ht="14.25"/>
    <row r="49" s="197" customFormat="1" ht="14.25"/>
    <row r="50" s="197" customFormat="1" ht="14.25"/>
    <row r="51" s="197" customFormat="1" ht="14.25"/>
    <row r="52" s="197" customFormat="1" ht="14.25"/>
    <row r="53" s="197" customFormat="1" ht="14.25"/>
    <row r="54" s="197" customFormat="1" ht="14.25"/>
    <row r="55" s="197" customFormat="1" ht="14.25"/>
    <row r="56" s="197" customFormat="1" ht="14.25"/>
    <row r="57" s="197" customFormat="1" ht="14.25"/>
    <row r="58" s="197" customFormat="1" ht="14.25"/>
  </sheetData>
  <sheetProtection/>
  <mergeCells count="10">
    <mergeCell ref="A1:J1"/>
    <mergeCell ref="A2:J2"/>
    <mergeCell ref="B17:E17"/>
    <mergeCell ref="F17:I17"/>
    <mergeCell ref="B7:E7"/>
    <mergeCell ref="F7:I7"/>
    <mergeCell ref="B11:E11"/>
    <mergeCell ref="F11:I11"/>
    <mergeCell ref="B13:E13"/>
    <mergeCell ref="F13:I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J16"/>
  <sheetViews>
    <sheetView zoomScaleSheetLayoutView="100" zoomScalePageLayoutView="0" workbookViewId="0" topLeftCell="A1">
      <selection activeCell="A16" sqref="A16:IV16"/>
    </sheetView>
  </sheetViews>
  <sheetFormatPr defaultColWidth="8.88671875" defaultRowHeight="13.5"/>
  <cols>
    <col min="1" max="8" width="10.77734375" style="18" customWidth="1"/>
    <col min="9" max="9" width="13.5546875" style="18" customWidth="1"/>
    <col min="10" max="10" width="13.99609375" style="18" customWidth="1"/>
    <col min="11" max="16384" width="8.88671875" style="18" customWidth="1"/>
  </cols>
  <sheetData>
    <row r="1" spans="1:10" s="195" customFormat="1" ht="36.75" customHeight="1">
      <c r="A1" s="1111" t="s">
        <v>1253</v>
      </c>
      <c r="B1" s="1111"/>
      <c r="C1" s="1111"/>
      <c r="D1" s="1111"/>
      <c r="E1" s="1111"/>
      <c r="F1" s="1111"/>
      <c r="G1" s="1111"/>
      <c r="H1" s="1111"/>
      <c r="I1" s="1111"/>
      <c r="J1" s="1111"/>
    </row>
    <row r="2" spans="1:10" s="197" customFormat="1" ht="16.5" customHeight="1" thickBot="1">
      <c r="A2" s="1119"/>
      <c r="B2" s="1119"/>
      <c r="C2" s="1119"/>
      <c r="D2" s="1119"/>
      <c r="E2" s="1119"/>
      <c r="F2" s="1119"/>
      <c r="G2" s="1119"/>
      <c r="H2" s="1119"/>
      <c r="I2" s="1119"/>
      <c r="J2" s="1119"/>
    </row>
    <row r="3" spans="1:10" s="571" customFormat="1" ht="26.25" customHeight="1">
      <c r="A3" s="542"/>
      <c r="B3" s="543" t="s">
        <v>1073</v>
      </c>
      <c r="C3" s="543" t="s">
        <v>1091</v>
      </c>
      <c r="D3" s="543" t="s">
        <v>1092</v>
      </c>
      <c r="E3" s="543" t="s">
        <v>1139</v>
      </c>
      <c r="F3" s="543" t="s">
        <v>1140</v>
      </c>
      <c r="G3" s="543" t="s">
        <v>1141</v>
      </c>
      <c r="H3" s="543" t="s">
        <v>1142</v>
      </c>
      <c r="I3" s="544" t="s">
        <v>1143</v>
      </c>
      <c r="J3" s="544"/>
    </row>
    <row r="4" spans="1:10" s="571" customFormat="1" ht="26.25" customHeight="1">
      <c r="A4" s="605" t="s">
        <v>801</v>
      </c>
      <c r="B4" s="547"/>
      <c r="C4" s="547"/>
      <c r="D4" s="547"/>
      <c r="E4" s="547" t="s">
        <v>1144</v>
      </c>
      <c r="F4" s="547"/>
      <c r="G4" s="547"/>
      <c r="H4" s="547" t="s">
        <v>1161</v>
      </c>
      <c r="I4" s="548" t="s">
        <v>1145</v>
      </c>
      <c r="J4" s="548" t="s">
        <v>258</v>
      </c>
    </row>
    <row r="5" spans="1:10" s="571" customFormat="1" ht="26.25" customHeight="1">
      <c r="A5" s="546"/>
      <c r="B5" s="547"/>
      <c r="C5" s="547" t="s">
        <v>1198</v>
      </c>
      <c r="D5" s="547" t="s">
        <v>1162</v>
      </c>
      <c r="E5" s="547" t="s">
        <v>1254</v>
      </c>
      <c r="F5" s="549" t="s">
        <v>1163</v>
      </c>
      <c r="G5" s="549" t="s">
        <v>1203</v>
      </c>
      <c r="H5" s="549" t="s">
        <v>1164</v>
      </c>
      <c r="I5" s="550" t="s">
        <v>1165</v>
      </c>
      <c r="J5" s="548"/>
    </row>
    <row r="6" spans="1:10" s="571" customFormat="1" ht="26.25" customHeight="1" thickBot="1">
      <c r="A6" s="551"/>
      <c r="B6" s="552" t="s">
        <v>1166</v>
      </c>
      <c r="C6" s="552" t="s">
        <v>1200</v>
      </c>
      <c r="D6" s="552" t="s">
        <v>1167</v>
      </c>
      <c r="E6" s="553" t="s">
        <v>1168</v>
      </c>
      <c r="F6" s="552" t="s">
        <v>1169</v>
      </c>
      <c r="G6" s="552" t="s">
        <v>259</v>
      </c>
      <c r="H6" s="553" t="s">
        <v>1170</v>
      </c>
      <c r="I6" s="554" t="s">
        <v>1171</v>
      </c>
      <c r="J6" s="554"/>
    </row>
    <row r="7" spans="1:10" s="596" customFormat="1" ht="22.5" customHeight="1">
      <c r="A7" s="581" t="s">
        <v>127</v>
      </c>
      <c r="B7" s="1123" t="s">
        <v>757</v>
      </c>
      <c r="C7" s="1123"/>
      <c r="D7" s="1123"/>
      <c r="E7" s="1123"/>
      <c r="F7" s="1121" t="s">
        <v>729</v>
      </c>
      <c r="G7" s="1121"/>
      <c r="H7" s="1121"/>
      <c r="I7" s="1121"/>
      <c r="J7" s="581" t="s">
        <v>127</v>
      </c>
    </row>
    <row r="8" spans="1:10" s="596" customFormat="1" ht="22.5" customHeight="1">
      <c r="A8" s="606" t="s">
        <v>1264</v>
      </c>
      <c r="B8" s="607">
        <v>504</v>
      </c>
      <c r="C8" s="606" t="s">
        <v>736</v>
      </c>
      <c r="D8" s="606" t="s">
        <v>1262</v>
      </c>
      <c r="E8" s="608">
        <v>104078</v>
      </c>
      <c r="F8" s="609">
        <v>0.84</v>
      </c>
      <c r="G8" s="608">
        <v>596</v>
      </c>
      <c r="H8" s="610">
        <v>0.99</v>
      </c>
      <c r="I8" s="605" t="s">
        <v>1265</v>
      </c>
      <c r="J8" s="546" t="s">
        <v>758</v>
      </c>
    </row>
    <row r="9" spans="1:10" s="557" customFormat="1" ht="22.5" customHeight="1">
      <c r="A9" s="606" t="s">
        <v>770</v>
      </c>
      <c r="B9" s="607">
        <v>352</v>
      </c>
      <c r="C9" s="606" t="s">
        <v>771</v>
      </c>
      <c r="D9" s="606" t="s">
        <v>1263</v>
      </c>
      <c r="E9" s="608">
        <v>584505</v>
      </c>
      <c r="F9" s="609">
        <v>0.829</v>
      </c>
      <c r="G9" s="608">
        <v>3437</v>
      </c>
      <c r="H9" s="610">
        <v>0.99</v>
      </c>
      <c r="I9" s="606" t="s">
        <v>772</v>
      </c>
      <c r="J9" s="546" t="s">
        <v>733</v>
      </c>
    </row>
    <row r="10" spans="1:10" s="596" customFormat="1" ht="22.5" customHeight="1">
      <c r="A10" s="589" t="s">
        <v>1270</v>
      </c>
      <c r="B10" s="1124" t="s">
        <v>757</v>
      </c>
      <c r="C10" s="1124"/>
      <c r="D10" s="1124"/>
      <c r="E10" s="1124"/>
      <c r="F10" s="1120" t="s">
        <v>729</v>
      </c>
      <c r="G10" s="1120"/>
      <c r="H10" s="1120"/>
      <c r="I10" s="1120"/>
      <c r="J10" s="589" t="s">
        <v>1270</v>
      </c>
    </row>
    <row r="11" spans="1:10" s="596" customFormat="1" ht="22.5" customHeight="1">
      <c r="A11" s="606" t="s">
        <v>1264</v>
      </c>
      <c r="B11" s="607">
        <v>504</v>
      </c>
      <c r="C11" s="606" t="s">
        <v>736</v>
      </c>
      <c r="D11" s="606" t="s">
        <v>1262</v>
      </c>
      <c r="E11" s="608">
        <v>108054</v>
      </c>
      <c r="F11" s="609">
        <v>0.839</v>
      </c>
      <c r="G11" s="608">
        <v>595</v>
      </c>
      <c r="H11" s="610">
        <v>0.99</v>
      </c>
      <c r="I11" s="605" t="s">
        <v>1265</v>
      </c>
      <c r="J11" s="546" t="s">
        <v>758</v>
      </c>
    </row>
    <row r="12" spans="1:10" s="557" customFormat="1" ht="22.5" customHeight="1" thickBot="1">
      <c r="A12" s="611" t="s">
        <v>770</v>
      </c>
      <c r="B12" s="612">
        <v>352</v>
      </c>
      <c r="C12" s="611" t="s">
        <v>771</v>
      </c>
      <c r="D12" s="611" t="s">
        <v>1263</v>
      </c>
      <c r="E12" s="613">
        <v>693593</v>
      </c>
      <c r="F12" s="614">
        <v>0.837</v>
      </c>
      <c r="G12" s="613">
        <v>4016</v>
      </c>
      <c r="H12" s="615">
        <v>0.99</v>
      </c>
      <c r="I12" s="611" t="s">
        <v>772</v>
      </c>
      <c r="J12" s="591" t="s">
        <v>733</v>
      </c>
    </row>
    <row r="13" spans="1:9" s="79" customFormat="1" ht="19.5" customHeight="1">
      <c r="A13" s="215" t="s">
        <v>1252</v>
      </c>
      <c r="B13" s="215"/>
      <c r="C13" s="215"/>
      <c r="D13" s="215"/>
      <c r="E13" s="215"/>
      <c r="F13" s="215"/>
      <c r="I13" s="79" t="s">
        <v>1071</v>
      </c>
    </row>
    <row r="14" spans="1:8" s="79" customFormat="1" ht="19.5" customHeight="1">
      <c r="A14" s="79" t="s">
        <v>265</v>
      </c>
      <c r="B14" s="237"/>
      <c r="C14" s="236"/>
      <c r="D14" s="236"/>
      <c r="E14" s="236"/>
      <c r="F14" s="236"/>
      <c r="G14" s="236"/>
      <c r="H14" s="236"/>
    </row>
    <row r="15" s="79" customFormat="1" ht="19.5" customHeight="1">
      <c r="A15" s="79" t="s">
        <v>266</v>
      </c>
    </row>
    <row r="16" spans="1:7" s="79" customFormat="1" ht="12">
      <c r="A16" s="79" t="s">
        <v>1338</v>
      </c>
      <c r="G16" s="395" t="s">
        <v>1333</v>
      </c>
    </row>
    <row r="17" s="197" customFormat="1" ht="14.25"/>
    <row r="18" s="197" customFormat="1" ht="14.25"/>
    <row r="19" s="197" customFormat="1" ht="14.25"/>
    <row r="20" s="197" customFormat="1" ht="14.25"/>
    <row r="21" s="197" customFormat="1" ht="14.25"/>
    <row r="22" s="197" customFormat="1" ht="14.25"/>
    <row r="23" s="197" customFormat="1" ht="14.25"/>
    <row r="24" s="197" customFormat="1" ht="14.25"/>
    <row r="25" s="197" customFormat="1" ht="14.25"/>
    <row r="26" s="197" customFormat="1" ht="14.25"/>
    <row r="27" s="197" customFormat="1" ht="14.25"/>
    <row r="28" s="197" customFormat="1" ht="14.25"/>
    <row r="29" s="197" customFormat="1" ht="14.25"/>
    <row r="30" s="197" customFormat="1" ht="14.25"/>
    <row r="31" s="197" customFormat="1" ht="14.25"/>
    <row r="32" s="197" customFormat="1" ht="14.25"/>
    <row r="33" s="197" customFormat="1" ht="14.25"/>
    <row r="34" s="197" customFormat="1" ht="14.25"/>
    <row r="35" s="197" customFormat="1" ht="14.25"/>
    <row r="36" s="197" customFormat="1" ht="14.25"/>
    <row r="37" s="197" customFormat="1" ht="14.25"/>
    <row r="38" s="197" customFormat="1" ht="14.25"/>
    <row r="39" s="197" customFormat="1" ht="14.25"/>
    <row r="40" s="197" customFormat="1" ht="14.25"/>
    <row r="41" s="197" customFormat="1" ht="14.25"/>
    <row r="42" s="197" customFormat="1" ht="14.25"/>
    <row r="43" s="197" customFormat="1" ht="14.25"/>
    <row r="44" s="197" customFormat="1" ht="14.25"/>
    <row r="45" s="197" customFormat="1" ht="14.25"/>
    <row r="46" s="197" customFormat="1" ht="14.25"/>
    <row r="47" s="197" customFormat="1" ht="14.25"/>
    <row r="48" s="197" customFormat="1" ht="14.25"/>
    <row r="49" s="197" customFormat="1" ht="14.25"/>
    <row r="50" s="197" customFormat="1" ht="14.25"/>
    <row r="51" s="197" customFormat="1" ht="14.25"/>
    <row r="52" s="197" customFormat="1" ht="14.25"/>
    <row r="53" s="197" customFormat="1" ht="14.25"/>
    <row r="54" s="197" customFormat="1" ht="14.25"/>
    <row r="55" s="197" customFormat="1" ht="14.25"/>
    <row r="56" s="197" customFormat="1" ht="14.25"/>
    <row r="57" s="197" customFormat="1" ht="14.25"/>
    <row r="58" s="197" customFormat="1" ht="14.25"/>
    <row r="59" s="197" customFormat="1" ht="14.25"/>
    <row r="60" s="197" customFormat="1" ht="14.25"/>
    <row r="61" s="197" customFormat="1" ht="14.25"/>
    <row r="62" s="197" customFormat="1" ht="14.25"/>
    <row r="63" s="197" customFormat="1" ht="14.25"/>
    <row r="64" s="197" customFormat="1" ht="14.25"/>
    <row r="65" s="197" customFormat="1" ht="14.25"/>
    <row r="66" s="197" customFormat="1" ht="14.25"/>
    <row r="67" s="197" customFormat="1" ht="14.25"/>
    <row r="68" s="197" customFormat="1" ht="14.25"/>
    <row r="69" s="197" customFormat="1" ht="14.25"/>
    <row r="70" s="197" customFormat="1" ht="14.25"/>
    <row r="71" s="197" customFormat="1" ht="14.25"/>
    <row r="72" s="197" customFormat="1" ht="14.25"/>
    <row r="73" s="197" customFormat="1" ht="14.25"/>
    <row r="74" s="197" customFormat="1" ht="14.25"/>
    <row r="75" s="197" customFormat="1" ht="14.25"/>
    <row r="76" s="197" customFormat="1" ht="14.25"/>
    <row r="77" s="197" customFormat="1" ht="14.25"/>
    <row r="78" s="197" customFormat="1" ht="14.25"/>
    <row r="79" s="197" customFormat="1" ht="14.25"/>
    <row r="80" s="197" customFormat="1" ht="14.25"/>
    <row r="81" s="197" customFormat="1" ht="14.25"/>
    <row r="82" s="197" customFormat="1" ht="14.25"/>
    <row r="83" s="197" customFormat="1" ht="14.25"/>
    <row r="84" s="197" customFormat="1" ht="14.25"/>
    <row r="85" s="197" customFormat="1" ht="14.25"/>
    <row r="86" s="197" customFormat="1" ht="14.25"/>
    <row r="87" s="197" customFormat="1" ht="14.25"/>
    <row r="88" s="197" customFormat="1" ht="14.25"/>
    <row r="89" s="197" customFormat="1" ht="14.25"/>
    <row r="90" s="197" customFormat="1" ht="14.25"/>
    <row r="91" s="197" customFormat="1" ht="14.25"/>
    <row r="92" s="197" customFormat="1" ht="14.25"/>
    <row r="93" s="197" customFormat="1" ht="14.25"/>
    <row r="94" s="197" customFormat="1" ht="14.25"/>
    <row r="95" s="197" customFormat="1" ht="14.25"/>
    <row r="96" s="197" customFormat="1" ht="14.25"/>
    <row r="97" s="197" customFormat="1" ht="14.25"/>
    <row r="98" s="197" customFormat="1" ht="14.25"/>
    <row r="99" s="197" customFormat="1" ht="14.25"/>
    <row r="100" s="197" customFormat="1" ht="14.25"/>
    <row r="101" s="197" customFormat="1" ht="14.25"/>
    <row r="102" s="197" customFormat="1" ht="14.25"/>
    <row r="103" s="197" customFormat="1" ht="14.25"/>
    <row r="104" s="197" customFormat="1" ht="14.25"/>
    <row r="105" s="197" customFormat="1" ht="14.25"/>
    <row r="106" s="197" customFormat="1" ht="14.25"/>
    <row r="107" s="197" customFormat="1" ht="14.25"/>
    <row r="108" s="197" customFormat="1" ht="14.25"/>
    <row r="109" s="197" customFormat="1" ht="14.25"/>
    <row r="110" s="197" customFormat="1" ht="14.25"/>
    <row r="111" s="197" customFormat="1" ht="14.25"/>
    <row r="112" s="197" customFormat="1" ht="14.25"/>
  </sheetData>
  <sheetProtection/>
  <mergeCells count="6">
    <mergeCell ref="B7:E7"/>
    <mergeCell ref="F7:I7"/>
    <mergeCell ref="B10:E10"/>
    <mergeCell ref="F10:I10"/>
    <mergeCell ref="A1:J1"/>
    <mergeCell ref="A2:J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J20"/>
  <sheetViews>
    <sheetView zoomScaleSheetLayoutView="100" zoomScalePageLayoutView="0" workbookViewId="0" topLeftCell="A1">
      <selection activeCell="A20" sqref="A20:IV20"/>
    </sheetView>
  </sheetViews>
  <sheetFormatPr defaultColWidth="8.88671875" defaultRowHeight="13.5"/>
  <cols>
    <col min="1" max="8" width="10.77734375" style="18" customWidth="1"/>
    <col min="9" max="9" width="14.6640625" style="18" customWidth="1"/>
    <col min="10" max="10" width="10.77734375" style="18" customWidth="1"/>
    <col min="11" max="16384" width="8.88671875" style="18" customWidth="1"/>
  </cols>
  <sheetData>
    <row r="1" spans="1:10" s="195" customFormat="1" ht="36.75" customHeight="1">
      <c r="A1" s="1111" t="s">
        <v>1253</v>
      </c>
      <c r="B1" s="1111"/>
      <c r="C1" s="1111"/>
      <c r="D1" s="1111"/>
      <c r="E1" s="1111"/>
      <c r="F1" s="1111"/>
      <c r="G1" s="1111"/>
      <c r="H1" s="1111"/>
      <c r="I1" s="1111"/>
      <c r="J1" s="1111"/>
    </row>
    <row r="2" spans="1:10" s="200" customFormat="1" ht="16.5" customHeight="1" thickBot="1">
      <c r="A2" s="1122"/>
      <c r="B2" s="1122"/>
      <c r="C2" s="1122"/>
      <c r="D2" s="1122"/>
      <c r="E2" s="1122"/>
      <c r="F2" s="1122"/>
      <c r="G2" s="1122"/>
      <c r="H2" s="1122"/>
      <c r="I2" s="1122"/>
      <c r="J2" s="1122"/>
    </row>
    <row r="3" spans="1:10" s="571" customFormat="1" ht="26.25" customHeight="1">
      <c r="A3" s="542"/>
      <c r="B3" s="543" t="s">
        <v>1073</v>
      </c>
      <c r="C3" s="543" t="s">
        <v>1091</v>
      </c>
      <c r="D3" s="543" t="s">
        <v>1092</v>
      </c>
      <c r="E3" s="543" t="s">
        <v>1139</v>
      </c>
      <c r="F3" s="543" t="s">
        <v>1140</v>
      </c>
      <c r="G3" s="543" t="s">
        <v>1141</v>
      </c>
      <c r="H3" s="543" t="s">
        <v>1142</v>
      </c>
      <c r="I3" s="544" t="s">
        <v>1143</v>
      </c>
      <c r="J3" s="544"/>
    </row>
    <row r="4" spans="1:10" s="571" customFormat="1" ht="26.25" customHeight="1">
      <c r="A4" s="546" t="s">
        <v>159</v>
      </c>
      <c r="B4" s="547"/>
      <c r="C4" s="547"/>
      <c r="D4" s="547"/>
      <c r="E4" s="547" t="s">
        <v>1144</v>
      </c>
      <c r="F4" s="547"/>
      <c r="G4" s="547"/>
      <c r="H4" s="547" t="s">
        <v>1161</v>
      </c>
      <c r="I4" s="548" t="s">
        <v>1145</v>
      </c>
      <c r="J4" s="548" t="s">
        <v>258</v>
      </c>
    </row>
    <row r="5" spans="1:10" s="571" customFormat="1" ht="26.25" customHeight="1">
      <c r="A5" s="546"/>
      <c r="B5" s="547"/>
      <c r="C5" s="547" t="s">
        <v>1198</v>
      </c>
      <c r="D5" s="547" t="s">
        <v>1162</v>
      </c>
      <c r="E5" s="547" t="s">
        <v>1254</v>
      </c>
      <c r="F5" s="549" t="s">
        <v>1163</v>
      </c>
      <c r="G5" s="549" t="s">
        <v>1203</v>
      </c>
      <c r="H5" s="549" t="s">
        <v>1164</v>
      </c>
      <c r="I5" s="550" t="s">
        <v>1165</v>
      </c>
      <c r="J5" s="548"/>
    </row>
    <row r="6" spans="1:10" s="571" customFormat="1" ht="26.25" customHeight="1" thickBot="1">
      <c r="A6" s="551"/>
      <c r="B6" s="552" t="s">
        <v>1166</v>
      </c>
      <c r="C6" s="552" t="s">
        <v>1200</v>
      </c>
      <c r="D6" s="552" t="s">
        <v>1167</v>
      </c>
      <c r="E6" s="553" t="s">
        <v>1168</v>
      </c>
      <c r="F6" s="552" t="s">
        <v>1169</v>
      </c>
      <c r="G6" s="552" t="s">
        <v>259</v>
      </c>
      <c r="H6" s="553" t="s">
        <v>1170</v>
      </c>
      <c r="I6" s="554" t="s">
        <v>1171</v>
      </c>
      <c r="J6" s="554"/>
    </row>
    <row r="7" spans="1:10" s="596" customFormat="1" ht="22.5" customHeight="1">
      <c r="A7" s="581" t="s">
        <v>127</v>
      </c>
      <c r="B7" s="1121" t="s">
        <v>764</v>
      </c>
      <c r="C7" s="1121"/>
      <c r="D7" s="1121"/>
      <c r="E7" s="1121"/>
      <c r="F7" s="1121" t="s">
        <v>729</v>
      </c>
      <c r="G7" s="1121"/>
      <c r="H7" s="1121"/>
      <c r="I7" s="1121"/>
      <c r="J7" s="581" t="s">
        <v>127</v>
      </c>
    </row>
    <row r="8" spans="1:10" s="557" customFormat="1" ht="22.5" customHeight="1">
      <c r="A8" s="597" t="s">
        <v>172</v>
      </c>
      <c r="B8" s="616">
        <v>504</v>
      </c>
      <c r="C8" s="597" t="s">
        <v>1150</v>
      </c>
      <c r="D8" s="597" t="s">
        <v>173</v>
      </c>
      <c r="E8" s="617">
        <v>704841</v>
      </c>
      <c r="F8" s="599">
        <v>0.871</v>
      </c>
      <c r="G8" s="584">
        <v>3734</v>
      </c>
      <c r="H8" s="600">
        <v>0.99</v>
      </c>
      <c r="I8" s="597" t="s">
        <v>769</v>
      </c>
      <c r="J8" s="546" t="s">
        <v>758</v>
      </c>
    </row>
    <row r="9" spans="1:10" s="571" customFormat="1" ht="22.5" customHeight="1">
      <c r="A9" s="589" t="s">
        <v>127</v>
      </c>
      <c r="B9" s="1120" t="s">
        <v>763</v>
      </c>
      <c r="C9" s="1120"/>
      <c r="D9" s="1120"/>
      <c r="E9" s="1120"/>
      <c r="F9" s="1120" t="s">
        <v>761</v>
      </c>
      <c r="G9" s="1120"/>
      <c r="H9" s="1120"/>
      <c r="I9" s="1120"/>
      <c r="J9" s="589" t="s">
        <v>127</v>
      </c>
    </row>
    <row r="10" spans="1:10" s="557" customFormat="1" ht="22.5" customHeight="1">
      <c r="A10" s="203" t="s">
        <v>174</v>
      </c>
      <c r="B10" s="578">
        <v>1008</v>
      </c>
      <c r="C10" s="597" t="s">
        <v>1150</v>
      </c>
      <c r="D10" s="203" t="s">
        <v>175</v>
      </c>
      <c r="E10" s="618">
        <v>137568</v>
      </c>
      <c r="F10" s="619">
        <v>0.797</v>
      </c>
      <c r="G10" s="620">
        <v>728</v>
      </c>
      <c r="H10" s="600">
        <v>0.99</v>
      </c>
      <c r="I10" s="580" t="s">
        <v>1266</v>
      </c>
      <c r="J10" s="203" t="s">
        <v>1267</v>
      </c>
    </row>
    <row r="11" spans="1:10" s="557" customFormat="1" ht="22.5" customHeight="1">
      <c r="A11" s="203" t="s">
        <v>176</v>
      </c>
      <c r="B11" s="578">
        <v>521</v>
      </c>
      <c r="C11" s="597" t="s">
        <v>736</v>
      </c>
      <c r="D11" s="203" t="s">
        <v>177</v>
      </c>
      <c r="E11" s="618">
        <v>38910</v>
      </c>
      <c r="F11" s="619">
        <v>0.646</v>
      </c>
      <c r="G11" s="620">
        <v>206</v>
      </c>
      <c r="H11" s="600">
        <v>0.99</v>
      </c>
      <c r="I11" s="580" t="s">
        <v>178</v>
      </c>
      <c r="J11" s="203" t="s">
        <v>1393</v>
      </c>
    </row>
    <row r="12" spans="1:10" s="596" customFormat="1" ht="22.5" customHeight="1">
      <c r="A12" s="589" t="s">
        <v>1270</v>
      </c>
      <c r="B12" s="1120" t="s">
        <v>764</v>
      </c>
      <c r="C12" s="1120"/>
      <c r="D12" s="1120"/>
      <c r="E12" s="1120"/>
      <c r="F12" s="1120" t="s">
        <v>729</v>
      </c>
      <c r="G12" s="1120"/>
      <c r="H12" s="1120"/>
      <c r="I12" s="1120"/>
      <c r="J12" s="589" t="s">
        <v>1270</v>
      </c>
    </row>
    <row r="13" spans="1:10" s="557" customFormat="1" ht="22.5" customHeight="1">
      <c r="A13" s="597" t="s">
        <v>172</v>
      </c>
      <c r="B13" s="616">
        <v>504</v>
      </c>
      <c r="C13" s="597" t="s">
        <v>1150</v>
      </c>
      <c r="D13" s="597" t="s">
        <v>173</v>
      </c>
      <c r="E13" s="617">
        <v>1002888</v>
      </c>
      <c r="F13" s="599">
        <v>0.888</v>
      </c>
      <c r="G13" s="584">
        <v>5328</v>
      </c>
      <c r="H13" s="600">
        <v>0.99</v>
      </c>
      <c r="I13" s="597" t="s">
        <v>769</v>
      </c>
      <c r="J13" s="546" t="s">
        <v>758</v>
      </c>
    </row>
    <row r="14" spans="1:10" s="571" customFormat="1" ht="22.5" customHeight="1">
      <c r="A14" s="589" t="s">
        <v>1270</v>
      </c>
      <c r="B14" s="1120" t="s">
        <v>763</v>
      </c>
      <c r="C14" s="1120"/>
      <c r="D14" s="1120"/>
      <c r="E14" s="1120"/>
      <c r="F14" s="1120" t="s">
        <v>761</v>
      </c>
      <c r="G14" s="1120"/>
      <c r="H14" s="1120"/>
      <c r="I14" s="1120"/>
      <c r="J14" s="589" t="s">
        <v>1270</v>
      </c>
    </row>
    <row r="15" spans="1:10" s="557" customFormat="1" ht="22.5" customHeight="1">
      <c r="A15" s="203" t="s">
        <v>174</v>
      </c>
      <c r="B15" s="578">
        <v>1008</v>
      </c>
      <c r="C15" s="597" t="s">
        <v>1150</v>
      </c>
      <c r="D15" s="203" t="s">
        <v>175</v>
      </c>
      <c r="E15" s="618">
        <v>137202</v>
      </c>
      <c r="F15" s="619">
        <v>0.789</v>
      </c>
      <c r="G15" s="620">
        <v>726</v>
      </c>
      <c r="H15" s="600">
        <v>0.99</v>
      </c>
      <c r="I15" s="580" t="s">
        <v>1266</v>
      </c>
      <c r="J15" s="203" t="s">
        <v>1267</v>
      </c>
    </row>
    <row r="16" spans="1:10" s="557" customFormat="1" ht="22.5" customHeight="1" thickBot="1">
      <c r="A16" s="576" t="s">
        <v>176</v>
      </c>
      <c r="B16" s="621">
        <v>521</v>
      </c>
      <c r="C16" s="602" t="s">
        <v>736</v>
      </c>
      <c r="D16" s="576" t="s">
        <v>177</v>
      </c>
      <c r="E16" s="622">
        <v>16344</v>
      </c>
      <c r="F16" s="623">
        <v>0.64</v>
      </c>
      <c r="G16" s="624">
        <v>92</v>
      </c>
      <c r="H16" s="625">
        <v>0.99</v>
      </c>
      <c r="I16" s="626" t="s">
        <v>178</v>
      </c>
      <c r="J16" s="576" t="s">
        <v>1393</v>
      </c>
    </row>
    <row r="17" spans="1:10" s="276" customFormat="1" ht="16.5" customHeight="1">
      <c r="A17" s="215" t="s">
        <v>1252</v>
      </c>
      <c r="B17" s="215"/>
      <c r="C17" s="215"/>
      <c r="D17" s="215"/>
      <c r="E17" s="215"/>
      <c r="F17" s="215"/>
      <c r="G17" s="79"/>
      <c r="I17" s="79" t="s">
        <v>1071</v>
      </c>
      <c r="J17" s="79"/>
    </row>
    <row r="18" spans="1:8" s="276" customFormat="1" ht="16.5" customHeight="1">
      <c r="A18" s="79" t="s">
        <v>1392</v>
      </c>
      <c r="B18" s="237"/>
      <c r="C18" s="236"/>
      <c r="D18" s="236"/>
      <c r="E18" s="236"/>
      <c r="F18" s="236"/>
      <c r="G18" s="236"/>
      <c r="H18" s="236"/>
    </row>
    <row r="19" spans="1:8" s="276" customFormat="1" ht="16.5" customHeight="1">
      <c r="A19" s="79" t="s">
        <v>266</v>
      </c>
      <c r="B19" s="237"/>
      <c r="C19" s="236"/>
      <c r="D19" s="236"/>
      <c r="E19" s="236"/>
      <c r="F19" s="236"/>
      <c r="G19" s="236"/>
      <c r="H19" s="236"/>
    </row>
    <row r="20" spans="1:7" s="79" customFormat="1" ht="12">
      <c r="A20" s="79" t="s">
        <v>1338</v>
      </c>
      <c r="G20" s="395" t="s">
        <v>1333</v>
      </c>
    </row>
    <row r="21" s="197" customFormat="1" ht="14.25"/>
    <row r="22" s="197" customFormat="1" ht="14.25"/>
    <row r="23" s="197" customFormat="1" ht="14.25"/>
    <row r="24" s="197" customFormat="1" ht="14.25"/>
    <row r="25" s="197" customFormat="1" ht="14.25"/>
    <row r="26" s="197" customFormat="1" ht="14.25"/>
    <row r="27" s="197" customFormat="1" ht="14.25"/>
    <row r="28" s="197" customFormat="1" ht="14.25"/>
    <row r="29" s="197" customFormat="1" ht="14.25"/>
    <row r="30" s="197" customFormat="1" ht="14.25"/>
    <row r="31" s="197" customFormat="1" ht="14.25"/>
    <row r="32" s="197" customFormat="1" ht="14.25"/>
    <row r="33" s="197" customFormat="1" ht="14.25"/>
    <row r="34" s="197" customFormat="1" ht="14.25"/>
    <row r="35" s="197" customFormat="1" ht="14.25"/>
    <row r="36" s="197" customFormat="1" ht="14.25"/>
    <row r="37" s="197" customFormat="1" ht="14.25"/>
    <row r="38" s="197" customFormat="1" ht="14.25"/>
    <row r="39" s="197" customFormat="1" ht="14.25"/>
    <row r="40" s="197" customFormat="1" ht="14.25"/>
    <row r="41" s="197" customFormat="1" ht="14.25"/>
    <row r="42" s="197" customFormat="1" ht="14.25"/>
    <row r="43" s="197" customFormat="1" ht="14.25"/>
    <row r="44" s="197" customFormat="1" ht="14.25"/>
    <row r="45" s="197" customFormat="1" ht="14.25"/>
    <row r="46" s="197" customFormat="1" ht="14.25"/>
    <row r="47" s="197" customFormat="1" ht="14.25"/>
    <row r="48" s="197" customFormat="1" ht="14.25"/>
    <row r="49" s="197" customFormat="1" ht="14.25"/>
    <row r="50" s="197" customFormat="1" ht="14.25"/>
    <row r="51" s="197" customFormat="1" ht="14.25"/>
    <row r="52" s="197" customFormat="1" ht="14.25"/>
    <row r="53" s="197" customFormat="1" ht="14.25"/>
    <row r="54" s="197" customFormat="1" ht="14.25"/>
    <row r="55" s="197" customFormat="1" ht="14.25"/>
    <row r="56" s="197" customFormat="1" ht="14.25"/>
    <row r="57" s="197" customFormat="1" ht="14.25"/>
    <row r="58" s="197" customFormat="1" ht="14.25"/>
    <row r="59" s="197" customFormat="1" ht="14.25"/>
    <row r="60" s="197" customFormat="1" ht="14.25"/>
    <row r="61" s="197" customFormat="1" ht="14.25"/>
    <row r="62" s="197" customFormat="1" ht="14.25"/>
    <row r="63" s="197" customFormat="1" ht="14.25"/>
    <row r="64" s="197" customFormat="1" ht="14.25"/>
    <row r="65" s="197" customFormat="1" ht="14.25"/>
    <row r="66" s="197" customFormat="1" ht="14.25"/>
    <row r="67" s="197" customFormat="1" ht="14.25"/>
    <row r="68" s="197" customFormat="1" ht="14.25"/>
    <row r="69" s="197" customFormat="1" ht="14.25"/>
    <row r="70" s="197" customFormat="1" ht="14.25"/>
    <row r="71" s="197" customFormat="1" ht="14.25"/>
    <row r="72" s="197" customFormat="1" ht="14.25"/>
    <row r="73" s="197" customFormat="1" ht="14.25"/>
    <row r="74" s="197" customFormat="1" ht="14.25"/>
    <row r="75" s="197" customFormat="1" ht="14.25"/>
    <row r="76" s="197" customFormat="1" ht="14.25"/>
    <row r="77" s="197" customFormat="1" ht="14.25"/>
    <row r="78" s="197" customFormat="1" ht="14.25"/>
    <row r="79" s="197" customFormat="1" ht="14.25"/>
    <row r="80" s="197" customFormat="1" ht="14.25"/>
    <row r="81" s="197" customFormat="1" ht="14.25"/>
    <row r="82" s="197" customFormat="1" ht="14.25"/>
    <row r="83" s="197" customFormat="1" ht="14.25"/>
    <row r="84" s="197" customFormat="1" ht="14.25"/>
    <row r="85" s="197" customFormat="1" ht="14.25"/>
    <row r="86" s="197" customFormat="1" ht="14.25"/>
    <row r="87" s="197" customFormat="1" ht="14.25"/>
    <row r="88" s="197" customFormat="1" ht="14.25"/>
    <row r="89" s="197" customFormat="1" ht="14.25"/>
    <row r="90" s="197" customFormat="1" ht="14.25"/>
    <row r="91" s="197" customFormat="1" ht="14.25"/>
    <row r="92" s="197" customFormat="1" ht="14.25"/>
    <row r="93" s="197" customFormat="1" ht="14.25"/>
    <row r="94" s="197" customFormat="1" ht="14.25"/>
    <row r="95" s="197" customFormat="1" ht="14.25"/>
    <row r="96" s="197" customFormat="1" ht="14.25"/>
    <row r="97" s="197" customFormat="1" ht="14.25"/>
    <row r="98" s="197" customFormat="1" ht="14.25"/>
    <row r="99" s="197" customFormat="1" ht="14.25"/>
    <row r="100" s="197" customFormat="1" ht="14.25"/>
    <row r="101" s="197" customFormat="1" ht="14.25"/>
    <row r="102" s="197" customFormat="1" ht="14.25"/>
    <row r="103" s="197" customFormat="1" ht="14.25"/>
    <row r="104" s="197" customFormat="1" ht="14.25"/>
    <row r="105" s="197" customFormat="1" ht="14.25"/>
    <row r="106" s="197" customFormat="1" ht="14.25"/>
    <row r="107" s="197" customFormat="1" ht="14.25"/>
    <row r="108" s="197" customFormat="1" ht="14.25"/>
    <row r="109" s="197" customFormat="1" ht="14.25"/>
    <row r="110" s="197" customFormat="1" ht="14.25"/>
    <row r="111" s="197" customFormat="1" ht="14.25"/>
    <row r="112" s="197" customFormat="1" ht="14.25"/>
    <row r="113" s="197" customFormat="1" ht="14.25"/>
    <row r="114" s="197" customFormat="1" ht="14.25"/>
    <row r="115" s="197" customFormat="1" ht="14.25"/>
    <row r="116" s="197" customFormat="1" ht="14.25"/>
    <row r="117" s="197" customFormat="1" ht="14.25"/>
    <row r="118" s="197" customFormat="1" ht="14.25"/>
    <row r="119" s="197" customFormat="1" ht="14.25"/>
    <row r="120" s="197" customFormat="1" ht="14.25"/>
    <row r="121" s="197" customFormat="1" ht="14.25"/>
    <row r="122" s="197" customFormat="1" ht="14.25"/>
    <row r="123" s="197" customFormat="1" ht="14.25"/>
    <row r="124" s="197" customFormat="1" ht="14.25"/>
    <row r="125" s="197" customFormat="1" ht="14.25"/>
    <row r="126" s="197" customFormat="1" ht="14.25"/>
    <row r="127" s="197" customFormat="1" ht="14.25"/>
    <row r="128" s="197" customFormat="1" ht="14.25"/>
    <row r="129" s="197" customFormat="1" ht="14.25"/>
    <row r="130" s="197" customFormat="1" ht="14.25"/>
    <row r="131" s="197" customFormat="1" ht="14.25"/>
    <row r="132" s="197" customFormat="1" ht="14.25"/>
    <row r="133" s="197" customFormat="1" ht="14.25"/>
    <row r="134" s="197" customFormat="1" ht="14.25"/>
    <row r="135" s="197" customFormat="1" ht="14.25"/>
    <row r="136" s="197" customFormat="1" ht="14.25"/>
    <row r="137" s="197" customFormat="1" ht="14.25"/>
    <row r="138" s="197" customFormat="1" ht="14.25"/>
    <row r="139" s="197" customFormat="1" ht="14.25"/>
    <row r="140" s="197" customFormat="1" ht="14.25"/>
    <row r="141" s="197" customFormat="1" ht="14.25"/>
    <row r="142" s="197" customFormat="1" ht="14.25"/>
    <row r="143" s="197" customFormat="1" ht="14.25"/>
    <row r="144" s="197" customFormat="1" ht="14.25"/>
    <row r="145" s="197" customFormat="1" ht="14.25"/>
    <row r="146" s="197" customFormat="1" ht="14.25"/>
    <row r="147" s="197" customFormat="1" ht="14.25"/>
    <row r="148" s="197" customFormat="1" ht="14.25"/>
    <row r="149" s="197" customFormat="1" ht="14.25"/>
    <row r="150" s="197" customFormat="1" ht="14.25"/>
    <row r="151" s="197" customFormat="1" ht="14.25"/>
    <row r="152" s="197" customFormat="1" ht="14.25"/>
    <row r="153" s="197" customFormat="1" ht="14.25"/>
    <row r="154" s="197" customFormat="1" ht="14.25"/>
    <row r="155" s="197" customFormat="1" ht="14.25"/>
    <row r="156" s="197" customFormat="1" ht="14.25"/>
    <row r="157" s="197" customFormat="1" ht="14.25"/>
    <row r="158" s="197" customFormat="1" ht="14.25"/>
    <row r="159" s="197" customFormat="1" ht="14.25"/>
    <row r="160" s="197" customFormat="1" ht="14.25"/>
    <row r="161" s="197" customFormat="1" ht="14.25"/>
    <row r="162" s="197" customFormat="1" ht="14.25"/>
    <row r="163" s="197" customFormat="1" ht="14.25"/>
    <row r="164" s="197" customFormat="1" ht="14.25"/>
    <row r="165" s="197" customFormat="1" ht="14.25"/>
    <row r="166" s="197" customFormat="1" ht="14.25"/>
    <row r="167" s="197" customFormat="1" ht="14.25"/>
    <row r="168" s="197" customFormat="1" ht="14.25"/>
    <row r="169" s="197" customFormat="1" ht="14.25"/>
    <row r="170" s="197" customFormat="1" ht="14.25"/>
    <row r="171" s="197" customFormat="1" ht="14.25"/>
    <row r="172" s="197" customFormat="1" ht="14.25"/>
    <row r="173" s="197" customFormat="1" ht="14.25"/>
    <row r="174" s="197" customFormat="1" ht="14.25"/>
    <row r="175" s="197" customFormat="1" ht="14.25"/>
    <row r="176" s="197" customFormat="1" ht="14.25"/>
    <row r="177" s="197" customFormat="1" ht="14.25"/>
    <row r="178" s="197" customFormat="1" ht="14.25"/>
    <row r="179" s="197" customFormat="1" ht="14.25"/>
    <row r="180" s="197" customFormat="1" ht="14.25"/>
    <row r="181" s="197" customFormat="1" ht="14.25"/>
    <row r="182" s="197" customFormat="1" ht="14.25"/>
    <row r="183" s="197" customFormat="1" ht="14.25"/>
    <row r="184" s="197" customFormat="1" ht="14.25"/>
    <row r="185" s="197" customFormat="1" ht="14.25"/>
    <row r="186" s="197" customFormat="1" ht="14.25"/>
    <row r="187" s="197" customFormat="1" ht="14.25"/>
    <row r="188" s="197" customFormat="1" ht="14.25"/>
    <row r="189" s="197" customFormat="1" ht="14.25"/>
    <row r="190" s="197" customFormat="1" ht="14.25"/>
    <row r="191" s="197" customFormat="1" ht="14.25"/>
    <row r="192" s="197" customFormat="1" ht="14.25"/>
    <row r="193" s="197" customFormat="1" ht="14.25"/>
    <row r="194" s="197" customFormat="1" ht="14.25"/>
    <row r="195" s="197" customFormat="1" ht="14.25"/>
    <row r="196" s="197" customFormat="1" ht="14.25"/>
    <row r="197" s="197" customFormat="1" ht="14.25"/>
    <row r="198" s="197" customFormat="1" ht="14.25"/>
    <row r="199" s="197" customFormat="1" ht="14.25"/>
    <row r="200" s="197" customFormat="1" ht="14.25"/>
    <row r="201" s="197" customFormat="1" ht="14.25"/>
    <row r="202" s="197" customFormat="1" ht="14.25"/>
    <row r="203" s="197" customFormat="1" ht="14.25"/>
    <row r="204" s="197" customFormat="1" ht="14.25"/>
    <row r="205" s="197" customFormat="1" ht="14.25"/>
    <row r="206" s="197" customFormat="1" ht="14.25"/>
    <row r="207" s="197" customFormat="1" ht="14.25"/>
    <row r="208" s="197" customFormat="1" ht="14.25"/>
    <row r="209" s="197" customFormat="1" ht="14.25"/>
    <row r="210" s="197" customFormat="1" ht="14.25"/>
    <row r="211" s="197" customFormat="1" ht="14.25"/>
    <row r="212" s="197" customFormat="1" ht="14.25"/>
    <row r="213" s="197" customFormat="1" ht="14.25"/>
    <row r="214" s="197" customFormat="1" ht="14.25"/>
    <row r="215" s="197" customFormat="1" ht="14.25"/>
    <row r="216" s="197" customFormat="1" ht="14.25"/>
    <row r="217" s="197" customFormat="1" ht="14.25"/>
  </sheetData>
  <sheetProtection/>
  <mergeCells count="10">
    <mergeCell ref="A1:J1"/>
    <mergeCell ref="A2:J2"/>
    <mergeCell ref="B14:E14"/>
    <mergeCell ref="F14:I14"/>
    <mergeCell ref="B7:E7"/>
    <mergeCell ref="F7:I7"/>
    <mergeCell ref="B9:E9"/>
    <mergeCell ref="F9:I9"/>
    <mergeCell ref="B12:E12"/>
    <mergeCell ref="F12:I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J18"/>
  <sheetViews>
    <sheetView zoomScalePageLayoutView="0" workbookViewId="0" topLeftCell="A1">
      <selection activeCell="A18" sqref="A18:IV18"/>
    </sheetView>
  </sheetViews>
  <sheetFormatPr defaultColWidth="8.88671875" defaultRowHeight="13.5"/>
  <cols>
    <col min="1" max="10" width="10.88671875" style="0" customWidth="1"/>
  </cols>
  <sheetData>
    <row r="1" spans="1:10" s="195" customFormat="1" ht="36.75" customHeight="1">
      <c r="A1" s="1111" t="s">
        <v>1253</v>
      </c>
      <c r="B1" s="1111"/>
      <c r="C1" s="1111"/>
      <c r="D1" s="1111"/>
      <c r="E1" s="1111"/>
      <c r="F1" s="1111"/>
      <c r="G1" s="1111"/>
      <c r="H1" s="1111"/>
      <c r="I1" s="1111"/>
      <c r="J1" s="1111"/>
    </row>
    <row r="2" spans="1:10" s="200" customFormat="1" ht="16.5" customHeight="1" thickBot="1">
      <c r="A2" s="1122"/>
      <c r="B2" s="1122"/>
      <c r="C2" s="1122"/>
      <c r="D2" s="1122"/>
      <c r="E2" s="1122"/>
      <c r="F2" s="1122"/>
      <c r="G2" s="1122"/>
      <c r="H2" s="1122"/>
      <c r="I2" s="1122"/>
      <c r="J2" s="1122"/>
    </row>
    <row r="3" spans="1:10" s="571" customFormat="1" ht="26.25" customHeight="1">
      <c r="A3" s="542"/>
      <c r="B3" s="543" t="s">
        <v>773</v>
      </c>
      <c r="C3" s="543" t="s">
        <v>774</v>
      </c>
      <c r="D3" s="543" t="s">
        <v>775</v>
      </c>
      <c r="E3" s="543" t="s">
        <v>776</v>
      </c>
      <c r="F3" s="543" t="s">
        <v>777</v>
      </c>
      <c r="G3" s="543" t="s">
        <v>778</v>
      </c>
      <c r="H3" s="543" t="s">
        <v>779</v>
      </c>
      <c r="I3" s="544" t="s">
        <v>780</v>
      </c>
      <c r="J3" s="544"/>
    </row>
    <row r="4" spans="1:10" s="571" customFormat="1" ht="26.25" customHeight="1">
      <c r="A4" s="546" t="s">
        <v>179</v>
      </c>
      <c r="B4" s="547"/>
      <c r="C4" s="547"/>
      <c r="D4" s="547"/>
      <c r="E4" s="547" t="s">
        <v>781</v>
      </c>
      <c r="F4" s="547"/>
      <c r="G4" s="547"/>
      <c r="H4" s="547" t="s">
        <v>782</v>
      </c>
      <c r="I4" s="548" t="s">
        <v>783</v>
      </c>
      <c r="J4" s="548" t="s">
        <v>784</v>
      </c>
    </row>
    <row r="5" spans="1:10" s="571" customFormat="1" ht="26.25" customHeight="1">
      <c r="A5" s="546"/>
      <c r="B5" s="547"/>
      <c r="C5" s="547" t="s">
        <v>785</v>
      </c>
      <c r="D5" s="547" t="s">
        <v>786</v>
      </c>
      <c r="E5" s="547" t="s">
        <v>1254</v>
      </c>
      <c r="F5" s="549" t="s">
        <v>787</v>
      </c>
      <c r="G5" s="549" t="s">
        <v>788</v>
      </c>
      <c r="H5" s="549" t="s">
        <v>789</v>
      </c>
      <c r="I5" s="550" t="s">
        <v>790</v>
      </c>
      <c r="J5" s="548"/>
    </row>
    <row r="6" spans="1:10" s="571" customFormat="1" ht="26.25" customHeight="1" thickBot="1">
      <c r="A6" s="551"/>
      <c r="B6" s="552" t="s">
        <v>791</v>
      </c>
      <c r="C6" s="552" t="s">
        <v>792</v>
      </c>
      <c r="D6" s="552" t="s">
        <v>793</v>
      </c>
      <c r="E6" s="553" t="s">
        <v>794</v>
      </c>
      <c r="F6" s="552" t="s">
        <v>795</v>
      </c>
      <c r="G6" s="552" t="s">
        <v>796</v>
      </c>
      <c r="H6" s="553" t="s">
        <v>797</v>
      </c>
      <c r="I6" s="554" t="s">
        <v>798</v>
      </c>
      <c r="J6" s="554"/>
    </row>
    <row r="7" spans="1:10" s="596" customFormat="1" ht="22.5" customHeight="1">
      <c r="A7" s="581" t="s">
        <v>127</v>
      </c>
      <c r="B7" s="1121" t="s">
        <v>764</v>
      </c>
      <c r="C7" s="1121"/>
      <c r="D7" s="1121"/>
      <c r="E7" s="1121"/>
      <c r="F7" s="1121" t="s">
        <v>729</v>
      </c>
      <c r="G7" s="1121"/>
      <c r="H7" s="1121"/>
      <c r="I7" s="1121"/>
      <c r="J7" s="581" t="s">
        <v>127</v>
      </c>
    </row>
    <row r="8" spans="1:10" s="557" customFormat="1" ht="22.5" customHeight="1">
      <c r="A8" s="597" t="s">
        <v>172</v>
      </c>
      <c r="B8" s="627">
        <v>504</v>
      </c>
      <c r="C8" s="597" t="s">
        <v>1150</v>
      </c>
      <c r="D8" s="597" t="s">
        <v>173</v>
      </c>
      <c r="E8" s="601">
        <v>681485</v>
      </c>
      <c r="F8" s="599">
        <v>0.896</v>
      </c>
      <c r="G8" s="601">
        <v>4749</v>
      </c>
      <c r="H8" s="600">
        <v>0.99</v>
      </c>
      <c r="I8" s="597" t="s">
        <v>769</v>
      </c>
      <c r="J8" s="546" t="s">
        <v>758</v>
      </c>
    </row>
    <row r="9" spans="1:10" s="557" customFormat="1" ht="22.5" customHeight="1">
      <c r="A9" s="597" t="s">
        <v>180</v>
      </c>
      <c r="B9" s="627">
        <v>428</v>
      </c>
      <c r="C9" s="597" t="s">
        <v>736</v>
      </c>
      <c r="D9" s="597" t="s">
        <v>171</v>
      </c>
      <c r="E9" s="601">
        <v>106758</v>
      </c>
      <c r="F9" s="599">
        <v>0.914</v>
      </c>
      <c r="G9" s="601">
        <v>716</v>
      </c>
      <c r="H9" s="600">
        <v>0.99</v>
      </c>
      <c r="I9" s="597" t="s">
        <v>767</v>
      </c>
      <c r="J9" s="546" t="s">
        <v>768</v>
      </c>
    </row>
    <row r="10" spans="1:10" s="571" customFormat="1" ht="22.5" customHeight="1">
      <c r="A10" s="597" t="s">
        <v>181</v>
      </c>
      <c r="B10" s="627">
        <v>299</v>
      </c>
      <c r="C10" s="597" t="s">
        <v>1150</v>
      </c>
      <c r="D10" s="597" t="s">
        <v>173</v>
      </c>
      <c r="E10" s="601">
        <v>50958</v>
      </c>
      <c r="F10" s="599">
        <v>0.782</v>
      </c>
      <c r="G10" s="601">
        <v>342</v>
      </c>
      <c r="H10" s="600">
        <v>0.98</v>
      </c>
      <c r="I10" s="597" t="s">
        <v>769</v>
      </c>
      <c r="J10" s="546" t="s">
        <v>744</v>
      </c>
    </row>
    <row r="11" spans="1:10" s="596" customFormat="1" ht="22.5" customHeight="1">
      <c r="A11" s="589" t="s">
        <v>1270</v>
      </c>
      <c r="B11" s="1120" t="s">
        <v>764</v>
      </c>
      <c r="C11" s="1120"/>
      <c r="D11" s="1120"/>
      <c r="E11" s="1120"/>
      <c r="F11" s="1120" t="s">
        <v>729</v>
      </c>
      <c r="G11" s="1120"/>
      <c r="H11" s="1120"/>
      <c r="I11" s="1120"/>
      <c r="J11" s="589" t="s">
        <v>1270</v>
      </c>
    </row>
    <row r="12" spans="1:10" s="557" customFormat="1" ht="22.5" customHeight="1">
      <c r="A12" s="597" t="s">
        <v>172</v>
      </c>
      <c r="B12" s="627">
        <v>504</v>
      </c>
      <c r="C12" s="597" t="s">
        <v>1150</v>
      </c>
      <c r="D12" s="597" t="s">
        <v>173</v>
      </c>
      <c r="E12" s="601">
        <v>767846</v>
      </c>
      <c r="F12" s="599">
        <v>0.893</v>
      </c>
      <c r="G12" s="601">
        <v>5067</v>
      </c>
      <c r="H12" s="600">
        <v>0.99</v>
      </c>
      <c r="I12" s="597" t="s">
        <v>769</v>
      </c>
      <c r="J12" s="546" t="s">
        <v>758</v>
      </c>
    </row>
    <row r="13" spans="1:10" s="557" customFormat="1" ht="22.5" customHeight="1">
      <c r="A13" s="597" t="s">
        <v>180</v>
      </c>
      <c r="B13" s="627">
        <v>428</v>
      </c>
      <c r="C13" s="597" t="s">
        <v>736</v>
      </c>
      <c r="D13" s="597" t="s">
        <v>171</v>
      </c>
      <c r="E13" s="601">
        <v>129660</v>
      </c>
      <c r="F13" s="599">
        <v>0.917</v>
      </c>
      <c r="G13" s="601">
        <v>864</v>
      </c>
      <c r="H13" s="600">
        <v>0.99</v>
      </c>
      <c r="I13" s="597" t="s">
        <v>767</v>
      </c>
      <c r="J13" s="546" t="s">
        <v>768</v>
      </c>
    </row>
    <row r="14" spans="1:10" s="571" customFormat="1" ht="22.5" customHeight="1" thickBot="1">
      <c r="A14" s="602" t="s">
        <v>181</v>
      </c>
      <c r="B14" s="628">
        <v>299</v>
      </c>
      <c r="C14" s="602" t="s">
        <v>1150</v>
      </c>
      <c r="D14" s="602" t="s">
        <v>173</v>
      </c>
      <c r="E14" s="629">
        <v>54273</v>
      </c>
      <c r="F14" s="630">
        <v>0.806</v>
      </c>
      <c r="G14" s="629">
        <v>364</v>
      </c>
      <c r="H14" s="625">
        <v>0.98</v>
      </c>
      <c r="I14" s="602" t="s">
        <v>769</v>
      </c>
      <c r="J14" s="591" t="s">
        <v>744</v>
      </c>
    </row>
    <row r="15" spans="1:9" s="79" customFormat="1" ht="18" customHeight="1">
      <c r="A15" s="215" t="s">
        <v>1252</v>
      </c>
      <c r="B15" s="215"/>
      <c r="C15" s="215"/>
      <c r="D15" s="215"/>
      <c r="E15" s="215"/>
      <c r="F15" s="215"/>
      <c r="H15" s="79" t="s">
        <v>1071</v>
      </c>
      <c r="I15" s="215"/>
    </row>
    <row r="16" spans="1:8" s="79" customFormat="1" ht="18" customHeight="1">
      <c r="A16" s="79" t="s">
        <v>1394</v>
      </c>
      <c r="B16" s="237"/>
      <c r="C16" s="236"/>
      <c r="D16" s="236"/>
      <c r="E16" s="236"/>
      <c r="F16" s="236"/>
      <c r="G16" s="236"/>
      <c r="H16" s="236"/>
    </row>
    <row r="17" s="79" customFormat="1" ht="18" customHeight="1">
      <c r="A17" s="79" t="s">
        <v>266</v>
      </c>
    </row>
    <row r="18" spans="1:7" s="79" customFormat="1" ht="12">
      <c r="A18" s="79" t="s">
        <v>1338</v>
      </c>
      <c r="G18" s="395" t="s">
        <v>1333</v>
      </c>
    </row>
    <row r="19" s="216" customFormat="1" ht="13.5"/>
    <row r="20" s="216" customFormat="1" ht="13.5"/>
    <row r="21" s="216" customFormat="1" ht="13.5"/>
    <row r="22" s="216" customFormat="1" ht="13.5"/>
    <row r="23" s="216" customFormat="1" ht="13.5"/>
    <row r="24" s="216" customFormat="1" ht="13.5"/>
    <row r="25" s="216" customFormat="1" ht="13.5"/>
    <row r="26" s="216" customFormat="1" ht="13.5"/>
    <row r="27" s="216" customFormat="1" ht="13.5"/>
    <row r="28" s="216" customFormat="1" ht="13.5"/>
    <row r="29" s="216" customFormat="1" ht="13.5"/>
    <row r="30" s="216" customFormat="1" ht="13.5"/>
    <row r="31" s="216" customFormat="1" ht="13.5"/>
    <row r="32" s="216" customFormat="1" ht="13.5"/>
    <row r="33" s="216" customFormat="1" ht="13.5"/>
    <row r="34" s="216" customFormat="1" ht="13.5"/>
    <row r="35" s="216" customFormat="1" ht="13.5"/>
    <row r="36" s="216" customFormat="1" ht="13.5"/>
    <row r="37" s="216" customFormat="1" ht="13.5"/>
    <row r="38" s="216" customFormat="1" ht="13.5"/>
    <row r="39" s="216" customFormat="1" ht="13.5"/>
    <row r="40" s="216" customFormat="1" ht="13.5"/>
    <row r="41" s="216" customFormat="1" ht="13.5"/>
    <row r="42" s="216" customFormat="1" ht="13.5"/>
    <row r="43" s="216" customFormat="1" ht="13.5"/>
    <row r="44" s="216" customFormat="1" ht="13.5"/>
    <row r="45" s="216" customFormat="1" ht="13.5"/>
    <row r="46" s="216" customFormat="1" ht="13.5"/>
    <row r="47" s="216" customFormat="1" ht="13.5"/>
    <row r="48" s="216" customFormat="1" ht="13.5"/>
    <row r="49" s="216" customFormat="1" ht="13.5"/>
    <row r="50" s="216" customFormat="1" ht="13.5"/>
    <row r="51" s="216" customFormat="1" ht="13.5"/>
    <row r="52" s="216" customFormat="1" ht="13.5"/>
    <row r="53" s="216" customFormat="1" ht="13.5"/>
    <row r="54" s="216" customFormat="1" ht="13.5"/>
    <row r="55" s="216" customFormat="1" ht="13.5"/>
    <row r="56" s="216" customFormat="1" ht="13.5"/>
    <row r="57" s="216" customFormat="1" ht="13.5"/>
    <row r="58" s="216" customFormat="1" ht="13.5"/>
    <row r="59" s="216" customFormat="1" ht="13.5"/>
    <row r="60" s="216" customFormat="1" ht="13.5"/>
    <row r="61" s="216" customFormat="1" ht="13.5"/>
    <row r="62" s="216" customFormat="1" ht="13.5"/>
    <row r="63" s="216" customFormat="1" ht="13.5"/>
    <row r="64" s="216" customFormat="1" ht="13.5"/>
    <row r="65" s="216" customFormat="1" ht="13.5"/>
    <row r="66" s="216" customFormat="1" ht="13.5"/>
    <row r="67" s="216" customFormat="1" ht="13.5"/>
    <row r="68" s="216" customFormat="1" ht="13.5"/>
    <row r="69" s="216" customFormat="1" ht="13.5"/>
    <row r="70" s="216" customFormat="1" ht="13.5"/>
    <row r="71" s="216" customFormat="1" ht="13.5"/>
    <row r="72" s="216" customFormat="1" ht="13.5"/>
    <row r="73" s="216" customFormat="1" ht="13.5"/>
    <row r="74" s="216" customFormat="1" ht="13.5"/>
    <row r="75" s="216" customFormat="1" ht="13.5"/>
    <row r="76" s="216" customFormat="1" ht="13.5"/>
    <row r="77" s="216" customFormat="1" ht="13.5"/>
    <row r="78" s="216" customFormat="1" ht="13.5"/>
    <row r="79" s="216" customFormat="1" ht="13.5"/>
    <row r="80" s="216" customFormat="1" ht="13.5"/>
    <row r="81" s="216" customFormat="1" ht="13.5"/>
    <row r="82" s="216" customFormat="1" ht="13.5"/>
    <row r="83" s="216" customFormat="1" ht="13.5"/>
    <row r="84" s="216" customFormat="1" ht="13.5"/>
    <row r="85" s="216" customFormat="1" ht="13.5"/>
    <row r="86" s="216" customFormat="1" ht="13.5"/>
    <row r="87" s="216" customFormat="1" ht="13.5"/>
    <row r="88" s="216" customFormat="1" ht="13.5"/>
    <row r="89" s="216" customFormat="1" ht="13.5"/>
    <row r="90" s="216" customFormat="1" ht="13.5"/>
    <row r="91" s="216" customFormat="1" ht="13.5"/>
    <row r="92" s="216" customFormat="1" ht="13.5"/>
    <row r="93" s="216" customFormat="1" ht="13.5"/>
    <row r="94" s="216" customFormat="1" ht="13.5"/>
    <row r="95" s="216" customFormat="1" ht="13.5"/>
    <row r="96" s="216" customFormat="1" ht="13.5"/>
    <row r="97" s="216" customFormat="1" ht="13.5"/>
    <row r="98" s="216" customFormat="1" ht="13.5"/>
    <row r="99" s="216" customFormat="1" ht="13.5"/>
    <row r="100" s="216" customFormat="1" ht="13.5"/>
    <row r="101" s="216" customFormat="1" ht="13.5"/>
    <row r="102" s="216" customFormat="1" ht="13.5"/>
    <row r="103" s="216" customFormat="1" ht="13.5"/>
    <row r="104" s="216" customFormat="1" ht="13.5"/>
    <row r="105" s="216" customFormat="1" ht="13.5"/>
    <row r="106" s="216" customFormat="1" ht="13.5"/>
    <row r="107" s="216" customFormat="1" ht="13.5"/>
    <row r="108" s="216" customFormat="1" ht="13.5"/>
    <row r="109" s="216" customFormat="1" ht="13.5"/>
    <row r="110" s="216" customFormat="1" ht="13.5"/>
    <row r="111" s="216" customFormat="1" ht="13.5"/>
    <row r="112" s="216" customFormat="1" ht="13.5"/>
    <row r="113" s="216" customFormat="1" ht="13.5"/>
    <row r="114" s="216" customFormat="1" ht="13.5"/>
    <row r="115" s="216" customFormat="1" ht="13.5"/>
    <row r="116" s="216" customFormat="1" ht="13.5"/>
    <row r="117" s="216" customFormat="1" ht="13.5"/>
    <row r="118" s="216" customFormat="1" ht="13.5"/>
    <row r="119" s="216" customFormat="1" ht="13.5"/>
    <row r="120" s="216" customFormat="1" ht="13.5"/>
    <row r="121" s="216" customFormat="1" ht="13.5"/>
    <row r="122" s="216" customFormat="1" ht="13.5"/>
    <row r="123" s="216" customFormat="1" ht="13.5"/>
    <row r="124" s="216" customFormat="1" ht="13.5"/>
    <row r="125" s="216" customFormat="1" ht="13.5"/>
    <row r="126" s="216" customFormat="1" ht="13.5"/>
    <row r="127" s="216" customFormat="1" ht="13.5"/>
    <row r="128" s="216" customFormat="1" ht="13.5"/>
  </sheetData>
  <sheetProtection/>
  <mergeCells count="6">
    <mergeCell ref="B7:E7"/>
    <mergeCell ref="F7:I7"/>
    <mergeCell ref="B11:E11"/>
    <mergeCell ref="F11:I11"/>
    <mergeCell ref="A1:J1"/>
    <mergeCell ref="A2:J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J14"/>
  <sheetViews>
    <sheetView zoomScalePageLayoutView="0" workbookViewId="0" topLeftCell="A1">
      <selection activeCell="F22" sqref="F22"/>
    </sheetView>
  </sheetViews>
  <sheetFormatPr defaultColWidth="8.88671875" defaultRowHeight="13.5"/>
  <cols>
    <col min="1" max="10" width="10.88671875" style="0" customWidth="1"/>
  </cols>
  <sheetData>
    <row r="1" spans="1:10" s="195" customFormat="1" ht="36.75" customHeight="1">
      <c r="A1" s="1111" t="s">
        <v>1253</v>
      </c>
      <c r="B1" s="1111"/>
      <c r="C1" s="1111"/>
      <c r="D1" s="1111"/>
      <c r="E1" s="1111"/>
      <c r="F1" s="1111"/>
      <c r="G1" s="1111"/>
      <c r="H1" s="1111"/>
      <c r="I1" s="1111"/>
      <c r="J1" s="1111"/>
    </row>
    <row r="2" spans="1:10" s="200" customFormat="1" ht="16.5" customHeight="1" thickBot="1">
      <c r="A2" s="1122"/>
      <c r="B2" s="1122"/>
      <c r="C2" s="1122"/>
      <c r="D2" s="1122"/>
      <c r="E2" s="1122"/>
      <c r="F2" s="1122"/>
      <c r="G2" s="1122"/>
      <c r="H2" s="1122"/>
      <c r="I2" s="1122"/>
      <c r="J2" s="1122"/>
    </row>
    <row r="3" spans="1:10" s="571" customFormat="1" ht="22.5" customHeight="1">
      <c r="A3" s="542"/>
      <c r="B3" s="543" t="s">
        <v>773</v>
      </c>
      <c r="C3" s="543" t="s">
        <v>774</v>
      </c>
      <c r="D3" s="543" t="s">
        <v>775</v>
      </c>
      <c r="E3" s="543" t="s">
        <v>776</v>
      </c>
      <c r="F3" s="543" t="s">
        <v>777</v>
      </c>
      <c r="G3" s="543" t="s">
        <v>778</v>
      </c>
      <c r="H3" s="543" t="s">
        <v>779</v>
      </c>
      <c r="I3" s="544" t="s">
        <v>780</v>
      </c>
      <c r="J3" s="544"/>
    </row>
    <row r="4" spans="1:10" s="571" customFormat="1" ht="22.5" customHeight="1">
      <c r="A4" s="546" t="s">
        <v>179</v>
      </c>
      <c r="B4" s="547"/>
      <c r="C4" s="547"/>
      <c r="D4" s="547"/>
      <c r="E4" s="547" t="s">
        <v>781</v>
      </c>
      <c r="F4" s="547"/>
      <c r="G4" s="547"/>
      <c r="H4" s="547" t="s">
        <v>782</v>
      </c>
      <c r="I4" s="548" t="s">
        <v>783</v>
      </c>
      <c r="J4" s="548" t="s">
        <v>784</v>
      </c>
    </row>
    <row r="5" spans="1:10" s="571" customFormat="1" ht="22.5" customHeight="1">
      <c r="A5" s="546"/>
      <c r="B5" s="547"/>
      <c r="C5" s="547" t="s">
        <v>785</v>
      </c>
      <c r="D5" s="547" t="s">
        <v>786</v>
      </c>
      <c r="E5" s="547" t="s">
        <v>1254</v>
      </c>
      <c r="F5" s="549" t="s">
        <v>787</v>
      </c>
      <c r="G5" s="549" t="s">
        <v>788</v>
      </c>
      <c r="H5" s="549" t="s">
        <v>789</v>
      </c>
      <c r="I5" s="550" t="s">
        <v>790</v>
      </c>
      <c r="J5" s="548"/>
    </row>
    <row r="6" spans="1:10" s="571" customFormat="1" ht="22.5" customHeight="1" thickBot="1">
      <c r="A6" s="551"/>
      <c r="B6" s="552" t="s">
        <v>791</v>
      </c>
      <c r="C6" s="552" t="s">
        <v>792</v>
      </c>
      <c r="D6" s="552" t="s">
        <v>793</v>
      </c>
      <c r="E6" s="553" t="s">
        <v>794</v>
      </c>
      <c r="F6" s="552" t="s">
        <v>795</v>
      </c>
      <c r="G6" s="552" t="s">
        <v>796</v>
      </c>
      <c r="H6" s="553" t="s">
        <v>797</v>
      </c>
      <c r="I6" s="554" t="s">
        <v>798</v>
      </c>
      <c r="J6" s="554"/>
    </row>
    <row r="7" spans="1:10" s="596" customFormat="1" ht="22.5" customHeight="1">
      <c r="A7" s="581" t="s">
        <v>127</v>
      </c>
      <c r="B7" s="1121" t="s">
        <v>764</v>
      </c>
      <c r="C7" s="1121"/>
      <c r="D7" s="1121"/>
      <c r="E7" s="1121"/>
      <c r="F7" s="1121" t="s">
        <v>729</v>
      </c>
      <c r="G7" s="1121"/>
      <c r="H7" s="1121"/>
      <c r="I7" s="1121"/>
      <c r="J7" s="581" t="s">
        <v>127</v>
      </c>
    </row>
    <row r="8" spans="1:10" s="557" customFormat="1" ht="22.5" customHeight="1">
      <c r="A8" s="597" t="s">
        <v>172</v>
      </c>
      <c r="B8" s="627">
        <v>504</v>
      </c>
      <c r="C8" s="597" t="s">
        <v>1150</v>
      </c>
      <c r="D8" s="597" t="s">
        <v>173</v>
      </c>
      <c r="E8" s="601">
        <v>768189</v>
      </c>
      <c r="F8" s="599">
        <v>0.892</v>
      </c>
      <c r="G8" s="631">
        <v>4073</v>
      </c>
      <c r="H8" s="600">
        <v>0.99</v>
      </c>
      <c r="I8" s="597" t="s">
        <v>769</v>
      </c>
      <c r="J8" s="546" t="s">
        <v>758</v>
      </c>
    </row>
    <row r="9" spans="1:10" s="596" customFormat="1" ht="22.5" customHeight="1">
      <c r="A9" s="589" t="s">
        <v>1270</v>
      </c>
      <c r="B9" s="1120" t="s">
        <v>764</v>
      </c>
      <c r="C9" s="1120"/>
      <c r="D9" s="1120"/>
      <c r="E9" s="1120"/>
      <c r="F9" s="1120" t="s">
        <v>729</v>
      </c>
      <c r="G9" s="1120"/>
      <c r="H9" s="1120"/>
      <c r="I9" s="1120"/>
      <c r="J9" s="589" t="s">
        <v>1270</v>
      </c>
    </row>
    <row r="10" spans="1:10" s="557" customFormat="1" ht="22.5" customHeight="1" thickBot="1">
      <c r="A10" s="602" t="s">
        <v>172</v>
      </c>
      <c r="B10" s="628">
        <v>504</v>
      </c>
      <c r="C10" s="602" t="s">
        <v>1150</v>
      </c>
      <c r="D10" s="602" t="s">
        <v>173</v>
      </c>
      <c r="E10" s="629">
        <v>914382</v>
      </c>
      <c r="F10" s="630">
        <v>0.915</v>
      </c>
      <c r="G10" s="632">
        <v>4854</v>
      </c>
      <c r="H10" s="625">
        <v>0.99</v>
      </c>
      <c r="I10" s="602" t="s">
        <v>769</v>
      </c>
      <c r="J10" s="591" t="s">
        <v>758</v>
      </c>
    </row>
    <row r="11" spans="1:10" s="79" customFormat="1" ht="19.5" customHeight="1">
      <c r="A11" s="215" t="s">
        <v>1252</v>
      </c>
      <c r="B11" s="215"/>
      <c r="C11" s="215"/>
      <c r="D11" s="215"/>
      <c r="E11" s="215"/>
      <c r="F11" s="215"/>
      <c r="H11" s="1125" t="s">
        <v>1071</v>
      </c>
      <c r="I11" s="1125"/>
      <c r="J11" s="1125"/>
    </row>
    <row r="12" spans="1:8" s="79" customFormat="1" ht="19.5" customHeight="1">
      <c r="A12" s="79" t="s">
        <v>1395</v>
      </c>
      <c r="B12" s="237"/>
      <c r="C12" s="236"/>
      <c r="D12" s="236"/>
      <c r="E12" s="236"/>
      <c r="F12" s="236"/>
      <c r="G12" s="236"/>
      <c r="H12" s="236"/>
    </row>
    <row r="13" s="79" customFormat="1" ht="19.5" customHeight="1">
      <c r="A13" s="79" t="s">
        <v>266</v>
      </c>
    </row>
    <row r="14" spans="1:7" s="79" customFormat="1" ht="12">
      <c r="A14" s="79" t="s">
        <v>1338</v>
      </c>
      <c r="G14" s="395" t="s">
        <v>1333</v>
      </c>
    </row>
    <row r="15" s="218" customFormat="1" ht="13.5"/>
    <row r="16" s="218" customFormat="1" ht="13.5"/>
    <row r="17" s="218" customFormat="1" ht="13.5"/>
    <row r="18" s="218" customFormat="1" ht="13.5"/>
    <row r="19" s="218" customFormat="1" ht="13.5"/>
    <row r="20" s="218" customFormat="1" ht="13.5"/>
    <row r="21" s="218" customFormat="1" ht="13.5"/>
    <row r="22" s="218" customFormat="1" ht="13.5"/>
    <row r="23" s="218" customFormat="1" ht="13.5"/>
    <row r="24" s="218" customFormat="1" ht="13.5"/>
    <row r="25" s="218" customFormat="1" ht="13.5"/>
    <row r="26" s="218" customFormat="1" ht="13.5"/>
    <row r="27" s="218" customFormat="1" ht="13.5"/>
    <row r="28" s="218" customFormat="1" ht="13.5"/>
    <row r="29" s="218" customFormat="1" ht="13.5"/>
    <row r="30" s="218" customFormat="1" ht="13.5"/>
    <row r="31" s="218" customFormat="1" ht="13.5"/>
    <row r="32" s="218" customFormat="1" ht="13.5"/>
    <row r="33" s="218" customFormat="1" ht="13.5"/>
    <row r="34" s="218" customFormat="1" ht="13.5"/>
    <row r="35" s="218" customFormat="1" ht="13.5"/>
    <row r="36" s="218" customFormat="1" ht="13.5"/>
    <row r="37" s="218" customFormat="1" ht="13.5"/>
    <row r="38" s="218" customFormat="1" ht="13.5"/>
    <row r="39" s="218" customFormat="1" ht="13.5"/>
    <row r="40" s="218" customFormat="1" ht="13.5"/>
    <row r="41" s="218" customFormat="1" ht="13.5"/>
    <row r="42" s="218" customFormat="1" ht="13.5"/>
    <row r="43" s="218" customFormat="1" ht="13.5"/>
    <row r="44" s="218" customFormat="1" ht="13.5"/>
    <row r="45" s="218" customFormat="1" ht="13.5"/>
    <row r="46" s="218" customFormat="1" ht="13.5"/>
    <row r="47" s="218" customFormat="1" ht="13.5"/>
    <row r="48" s="218" customFormat="1" ht="13.5"/>
    <row r="49" s="218" customFormat="1" ht="13.5"/>
    <row r="50" s="218" customFormat="1" ht="13.5"/>
    <row r="51" s="218" customFormat="1" ht="13.5"/>
    <row r="52" s="218" customFormat="1" ht="13.5"/>
    <row r="53" s="218" customFormat="1" ht="13.5"/>
    <row r="54" s="218" customFormat="1" ht="13.5"/>
    <row r="55" s="218" customFormat="1" ht="13.5"/>
    <row r="56" s="218" customFormat="1" ht="13.5"/>
    <row r="57" s="218" customFormat="1" ht="13.5"/>
    <row r="58" s="218" customFormat="1" ht="13.5"/>
    <row r="59" s="218" customFormat="1" ht="13.5"/>
    <row r="60" s="218" customFormat="1" ht="13.5"/>
    <row r="61" s="218" customFormat="1" ht="13.5"/>
    <row r="62" s="218" customFormat="1" ht="13.5"/>
    <row r="63" s="218" customFormat="1" ht="13.5"/>
    <row r="64" s="218" customFormat="1" ht="13.5"/>
  </sheetData>
  <sheetProtection/>
  <mergeCells count="7">
    <mergeCell ref="B7:E7"/>
    <mergeCell ref="F7:I7"/>
    <mergeCell ref="B9:E9"/>
    <mergeCell ref="F9:I9"/>
    <mergeCell ref="H11:J11"/>
    <mergeCell ref="A1:J1"/>
    <mergeCell ref="A2:J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K134"/>
  <sheetViews>
    <sheetView zoomScalePageLayoutView="0" workbookViewId="0" topLeftCell="A1">
      <selection activeCell="A3" sqref="A3"/>
    </sheetView>
  </sheetViews>
  <sheetFormatPr defaultColWidth="8.88671875" defaultRowHeight="13.5"/>
  <cols>
    <col min="1" max="1" width="12.4453125" style="24" customWidth="1"/>
    <col min="2" max="2" width="12.99609375" style="24" customWidth="1"/>
    <col min="3" max="3" width="14.3359375" style="24" customWidth="1"/>
    <col min="4" max="4" width="12.10546875" style="24" customWidth="1"/>
    <col min="5" max="5" width="13.3359375" style="24" customWidth="1"/>
    <col min="6" max="6" width="11.21484375" style="24" customWidth="1"/>
    <col min="7" max="7" width="12.99609375" style="24" customWidth="1"/>
    <col min="8" max="8" width="9.99609375" style="24" customWidth="1"/>
    <col min="9" max="9" width="10.3359375" style="24" customWidth="1"/>
    <col min="10" max="10" width="15.21484375" style="24" customWidth="1"/>
    <col min="11" max="16384" width="8.88671875" style="24" customWidth="1"/>
  </cols>
  <sheetData>
    <row r="1" spans="1:10" s="219" customFormat="1" ht="24.75" customHeight="1">
      <c r="A1" s="1126" t="s">
        <v>182</v>
      </c>
      <c r="B1" s="1026"/>
      <c r="C1" s="1026"/>
      <c r="D1" s="1026"/>
      <c r="E1" s="1026"/>
      <c r="F1" s="1026"/>
      <c r="G1" s="1026"/>
      <c r="H1" s="1026"/>
      <c r="I1" s="1026"/>
      <c r="J1" s="1026"/>
    </row>
    <row r="2" spans="1:10" s="571" customFormat="1" ht="22.5" customHeight="1" thickBot="1">
      <c r="A2" s="571" t="s">
        <v>1551</v>
      </c>
      <c r="J2" s="692" t="s">
        <v>1513</v>
      </c>
    </row>
    <row r="3" spans="1:11" s="571" customFormat="1" ht="22.5" customHeight="1">
      <c r="A3" s="633"/>
      <c r="B3" s="1127" t="s">
        <v>1</v>
      </c>
      <c r="C3" s="1128"/>
      <c r="D3" s="1129"/>
      <c r="E3" s="634"/>
      <c r="F3" s="633"/>
      <c r="G3" s="1127" t="s">
        <v>1</v>
      </c>
      <c r="H3" s="1128"/>
      <c r="I3" s="1129"/>
      <c r="J3" s="653"/>
      <c r="K3" s="655"/>
    </row>
    <row r="4" spans="1:11" s="571" customFormat="1" ht="22.5" customHeight="1">
      <c r="A4" s="635" t="s">
        <v>255</v>
      </c>
      <c r="B4" s="636" t="s">
        <v>1396</v>
      </c>
      <c r="C4" s="392" t="s">
        <v>1397</v>
      </c>
      <c r="D4" s="390" t="s">
        <v>1398</v>
      </c>
      <c r="E4" s="637" t="s">
        <v>256</v>
      </c>
      <c r="F4" s="635" t="s">
        <v>255</v>
      </c>
      <c r="G4" s="636" t="s">
        <v>1396</v>
      </c>
      <c r="H4" s="392" t="s">
        <v>1397</v>
      </c>
      <c r="I4" s="390" t="s">
        <v>1398</v>
      </c>
      <c r="J4" s="393" t="s">
        <v>256</v>
      </c>
      <c r="K4" s="655"/>
    </row>
    <row r="5" spans="1:11" s="571" customFormat="1" ht="22.5" customHeight="1">
      <c r="A5" s="635" t="s">
        <v>159</v>
      </c>
      <c r="B5" s="638" t="s">
        <v>257</v>
      </c>
      <c r="C5" s="639" t="s">
        <v>257</v>
      </c>
      <c r="D5" s="393" t="s">
        <v>3</v>
      </c>
      <c r="E5" s="637" t="s">
        <v>258</v>
      </c>
      <c r="F5" s="635" t="s">
        <v>159</v>
      </c>
      <c r="G5" s="638" t="s">
        <v>257</v>
      </c>
      <c r="H5" s="639" t="s">
        <v>257</v>
      </c>
      <c r="I5" s="393" t="s">
        <v>3</v>
      </c>
      <c r="J5" s="393" t="s">
        <v>258</v>
      </c>
      <c r="K5" s="655"/>
    </row>
    <row r="6" spans="1:11" s="571" customFormat="1" ht="22.5" customHeight="1" thickBot="1">
      <c r="A6" s="640"/>
      <c r="B6" s="641" t="s">
        <v>259</v>
      </c>
      <c r="C6" s="477" t="s">
        <v>260</v>
      </c>
      <c r="D6" s="472" t="s">
        <v>804</v>
      </c>
      <c r="E6" s="642"/>
      <c r="F6" s="640"/>
      <c r="G6" s="641" t="s">
        <v>259</v>
      </c>
      <c r="H6" s="477" t="s">
        <v>260</v>
      </c>
      <c r="I6" s="472" t="s">
        <v>804</v>
      </c>
      <c r="J6" s="654"/>
      <c r="K6" s="655"/>
    </row>
    <row r="7" spans="1:11" s="575" customFormat="1" ht="22.5" customHeight="1">
      <c r="A7" s="643" t="s">
        <v>127</v>
      </c>
      <c r="B7" s="659">
        <v>32135</v>
      </c>
      <c r="C7" s="659">
        <v>4904688</v>
      </c>
      <c r="D7" s="660">
        <v>143431.70000000004</v>
      </c>
      <c r="E7" s="651" t="s">
        <v>127</v>
      </c>
      <c r="F7" s="644" t="s">
        <v>1270</v>
      </c>
      <c r="G7" s="666">
        <v>30655</v>
      </c>
      <c r="H7" s="666">
        <v>4604278</v>
      </c>
      <c r="I7" s="666">
        <v>96244.3</v>
      </c>
      <c r="J7" s="644" t="s">
        <v>1270</v>
      </c>
      <c r="K7" s="656"/>
    </row>
    <row r="8" spans="1:11" s="575" customFormat="1" ht="22.5" customHeight="1">
      <c r="A8" s="646" t="s">
        <v>183</v>
      </c>
      <c r="B8" s="665">
        <v>7610</v>
      </c>
      <c r="C8" s="665">
        <v>1292097</v>
      </c>
      <c r="D8" s="662">
        <v>57404.6</v>
      </c>
      <c r="E8" s="638" t="s">
        <v>1399</v>
      </c>
      <c r="F8" s="582" t="s">
        <v>183</v>
      </c>
      <c r="G8" s="667">
        <v>7275</v>
      </c>
      <c r="H8" s="667">
        <v>1262634</v>
      </c>
      <c r="I8" s="528">
        <v>35656</v>
      </c>
      <c r="J8" s="582" t="s">
        <v>1399</v>
      </c>
      <c r="K8" s="656"/>
    </row>
    <row r="9" spans="1:11" s="571" customFormat="1" ht="22.5" customHeight="1">
      <c r="A9" s="646" t="s">
        <v>186</v>
      </c>
      <c r="B9" s="665">
        <v>2958</v>
      </c>
      <c r="C9" s="665">
        <v>435905</v>
      </c>
      <c r="D9" s="662">
        <v>12265</v>
      </c>
      <c r="E9" s="638" t="s">
        <v>4</v>
      </c>
      <c r="F9" s="582" t="s">
        <v>186</v>
      </c>
      <c r="G9" s="667">
        <v>2411</v>
      </c>
      <c r="H9" s="667">
        <v>353849</v>
      </c>
      <c r="I9" s="528">
        <v>6541</v>
      </c>
      <c r="J9" s="582" t="s">
        <v>4</v>
      </c>
      <c r="K9" s="655"/>
    </row>
    <row r="10" spans="1:11" s="571" customFormat="1" ht="22.5" customHeight="1">
      <c r="A10" s="646" t="s">
        <v>189</v>
      </c>
      <c r="B10" s="665">
        <v>1442</v>
      </c>
      <c r="C10" s="665">
        <v>216890</v>
      </c>
      <c r="D10" s="662">
        <v>3785.6</v>
      </c>
      <c r="E10" s="638" t="s">
        <v>5</v>
      </c>
      <c r="F10" s="582" t="s">
        <v>189</v>
      </c>
      <c r="G10" s="667">
        <v>1598</v>
      </c>
      <c r="H10" s="667">
        <v>202412</v>
      </c>
      <c r="I10" s="528">
        <v>1919</v>
      </c>
      <c r="J10" s="582" t="s">
        <v>5</v>
      </c>
      <c r="K10" s="655"/>
    </row>
    <row r="11" spans="1:11" s="571" customFormat="1" ht="22.5" customHeight="1">
      <c r="A11" s="646" t="s">
        <v>191</v>
      </c>
      <c r="B11" s="665">
        <v>1472</v>
      </c>
      <c r="C11" s="665">
        <v>218570</v>
      </c>
      <c r="D11" s="662">
        <v>2690.3</v>
      </c>
      <c r="E11" s="638" t="s">
        <v>6</v>
      </c>
      <c r="F11" s="582" t="s">
        <v>191</v>
      </c>
      <c r="G11" s="667">
        <v>1449</v>
      </c>
      <c r="H11" s="667">
        <v>206570</v>
      </c>
      <c r="I11" s="528">
        <v>1246</v>
      </c>
      <c r="J11" s="582" t="s">
        <v>6</v>
      </c>
      <c r="K11" s="655"/>
    </row>
    <row r="12" spans="1:11" s="571" customFormat="1" ht="22.5" customHeight="1">
      <c r="A12" s="646" t="s">
        <v>192</v>
      </c>
      <c r="B12" s="665">
        <v>1304</v>
      </c>
      <c r="C12" s="665">
        <v>185950</v>
      </c>
      <c r="D12" s="662">
        <v>2781.2</v>
      </c>
      <c r="E12" s="638" t="s">
        <v>7</v>
      </c>
      <c r="F12" s="582" t="s">
        <v>192</v>
      </c>
      <c r="G12" s="667">
        <v>1253</v>
      </c>
      <c r="H12" s="667">
        <v>164977</v>
      </c>
      <c r="I12" s="528">
        <v>1608</v>
      </c>
      <c r="J12" s="582" t="s">
        <v>7</v>
      </c>
      <c r="K12" s="655"/>
    </row>
    <row r="13" spans="1:11" s="571" customFormat="1" ht="22.5" customHeight="1">
      <c r="A13" s="646" t="s">
        <v>193</v>
      </c>
      <c r="B13" s="665">
        <v>98</v>
      </c>
      <c r="C13" s="665">
        <v>10932</v>
      </c>
      <c r="D13" s="662">
        <v>73.4</v>
      </c>
      <c r="E13" s="638" t="s">
        <v>1400</v>
      </c>
      <c r="F13" s="582" t="s">
        <v>193</v>
      </c>
      <c r="G13" s="667">
        <v>101</v>
      </c>
      <c r="H13" s="667">
        <v>10755</v>
      </c>
      <c r="I13" s="528">
        <v>0</v>
      </c>
      <c r="J13" s="582" t="s">
        <v>1400</v>
      </c>
      <c r="K13" s="655"/>
    </row>
    <row r="14" spans="1:11" s="571" customFormat="1" ht="22.5" customHeight="1">
      <c r="A14" s="646" t="s">
        <v>194</v>
      </c>
      <c r="B14" s="665">
        <v>119</v>
      </c>
      <c r="C14" s="665">
        <v>16119</v>
      </c>
      <c r="D14" s="662">
        <v>93.2</v>
      </c>
      <c r="E14" s="638" t="s">
        <v>1401</v>
      </c>
      <c r="F14" s="582" t="s">
        <v>194</v>
      </c>
      <c r="G14" s="667">
        <v>104</v>
      </c>
      <c r="H14" s="667">
        <v>11568</v>
      </c>
      <c r="I14" s="528">
        <v>12</v>
      </c>
      <c r="J14" s="582" t="s">
        <v>1401</v>
      </c>
      <c r="K14" s="655" t="s">
        <v>1402</v>
      </c>
    </row>
    <row r="15" spans="1:11" s="571" customFormat="1" ht="22.5" customHeight="1">
      <c r="A15" s="646" t="s">
        <v>195</v>
      </c>
      <c r="B15" s="665">
        <v>101</v>
      </c>
      <c r="C15" s="665">
        <v>11050</v>
      </c>
      <c r="D15" s="662">
        <v>69.3</v>
      </c>
      <c r="E15" s="638" t="s">
        <v>1403</v>
      </c>
      <c r="F15" s="582" t="s">
        <v>195</v>
      </c>
      <c r="G15" s="667">
        <v>103</v>
      </c>
      <c r="H15" s="667">
        <v>12836</v>
      </c>
      <c r="I15" s="528">
        <v>7</v>
      </c>
      <c r="J15" s="582" t="s">
        <v>1403</v>
      </c>
      <c r="K15" s="655"/>
    </row>
    <row r="16" spans="1:11" s="571" customFormat="1" ht="22.5" customHeight="1">
      <c r="A16" s="646" t="s">
        <v>196</v>
      </c>
      <c r="B16" s="665">
        <v>334</v>
      </c>
      <c r="C16" s="665">
        <v>40707</v>
      </c>
      <c r="D16" s="662">
        <v>525.4</v>
      </c>
      <c r="E16" s="638" t="s">
        <v>1404</v>
      </c>
      <c r="F16" s="582" t="s">
        <v>196</v>
      </c>
      <c r="G16" s="667">
        <v>358</v>
      </c>
      <c r="H16" s="667">
        <v>43057</v>
      </c>
      <c r="I16" s="528">
        <v>281</v>
      </c>
      <c r="J16" s="582" t="s">
        <v>1404</v>
      </c>
      <c r="K16" s="655"/>
    </row>
    <row r="17" spans="1:11" s="571" customFormat="1" ht="22.5" customHeight="1">
      <c r="A17" s="646" t="s">
        <v>197</v>
      </c>
      <c r="B17" s="665">
        <v>352</v>
      </c>
      <c r="C17" s="665">
        <v>40714</v>
      </c>
      <c r="D17" s="662">
        <v>297.5</v>
      </c>
      <c r="E17" s="638" t="s">
        <v>1405</v>
      </c>
      <c r="F17" s="582" t="s">
        <v>197</v>
      </c>
      <c r="G17" s="667">
        <v>344</v>
      </c>
      <c r="H17" s="667">
        <v>38950</v>
      </c>
      <c r="I17" s="528">
        <v>33</v>
      </c>
      <c r="J17" s="582" t="s">
        <v>1405</v>
      </c>
      <c r="K17" s="655"/>
    </row>
    <row r="18" spans="1:11" s="571" customFormat="1" ht="22.5" customHeight="1">
      <c r="A18" s="646" t="s">
        <v>1406</v>
      </c>
      <c r="B18" s="665">
        <v>279</v>
      </c>
      <c r="C18" s="665">
        <v>23841</v>
      </c>
      <c r="D18" s="662">
        <v>197.4</v>
      </c>
      <c r="E18" s="638" t="s">
        <v>1407</v>
      </c>
      <c r="F18" s="582" t="s">
        <v>1406</v>
      </c>
      <c r="G18" s="667">
        <v>329</v>
      </c>
      <c r="H18" s="667">
        <v>30056</v>
      </c>
      <c r="I18" s="528">
        <v>0.3</v>
      </c>
      <c r="J18" s="582" t="s">
        <v>1407</v>
      </c>
      <c r="K18" s="655"/>
    </row>
    <row r="19" spans="1:11" s="571" customFormat="1" ht="22.5" customHeight="1">
      <c r="A19" s="646"/>
      <c r="B19" s="661"/>
      <c r="C19" s="661"/>
      <c r="D19" s="662"/>
      <c r="E19" s="638"/>
      <c r="F19" s="582"/>
      <c r="G19" s="528"/>
      <c r="H19" s="528"/>
      <c r="I19" s="528"/>
      <c r="J19" s="582"/>
      <c r="K19" s="655"/>
    </row>
    <row r="20" spans="1:11" s="571" customFormat="1" ht="22.5" customHeight="1">
      <c r="A20" s="646" t="s">
        <v>1408</v>
      </c>
      <c r="B20" s="661">
        <v>7621</v>
      </c>
      <c r="C20" s="661">
        <v>1250367</v>
      </c>
      <c r="D20" s="662">
        <v>38453.3</v>
      </c>
      <c r="E20" s="638" t="s">
        <v>1409</v>
      </c>
      <c r="F20" s="582" t="s">
        <v>1408</v>
      </c>
      <c r="G20" s="528">
        <v>7280</v>
      </c>
      <c r="H20" s="528">
        <v>1208883</v>
      </c>
      <c r="I20" s="528">
        <v>35656</v>
      </c>
      <c r="J20" s="582" t="s">
        <v>1409</v>
      </c>
      <c r="K20" s="655"/>
    </row>
    <row r="21" spans="1:11" s="571" customFormat="1" ht="22.5" customHeight="1">
      <c r="A21" s="646" t="s">
        <v>198</v>
      </c>
      <c r="B21" s="661">
        <v>2955</v>
      </c>
      <c r="C21" s="661">
        <v>422466</v>
      </c>
      <c r="D21" s="662">
        <v>13553.3</v>
      </c>
      <c r="E21" s="638" t="s">
        <v>1410</v>
      </c>
      <c r="F21" s="582" t="s">
        <v>198</v>
      </c>
      <c r="G21" s="528">
        <v>2413</v>
      </c>
      <c r="H21" s="528">
        <v>356165</v>
      </c>
      <c r="I21" s="528">
        <v>7803</v>
      </c>
      <c r="J21" s="582" t="s">
        <v>1410</v>
      </c>
      <c r="K21" s="655"/>
    </row>
    <row r="22" spans="1:11" s="571" customFormat="1" ht="22.5" customHeight="1">
      <c r="A22" s="646" t="s">
        <v>199</v>
      </c>
      <c r="B22" s="661">
        <v>1443</v>
      </c>
      <c r="C22" s="661">
        <v>215238</v>
      </c>
      <c r="D22" s="662">
        <v>4023.6</v>
      </c>
      <c r="E22" s="638" t="s">
        <v>1411</v>
      </c>
      <c r="F22" s="582" t="s">
        <v>199</v>
      </c>
      <c r="G22" s="528">
        <v>1601</v>
      </c>
      <c r="H22" s="528">
        <v>206292</v>
      </c>
      <c r="I22" s="528">
        <v>1705</v>
      </c>
      <c r="J22" s="582" t="s">
        <v>1411</v>
      </c>
      <c r="K22" s="655"/>
    </row>
    <row r="23" spans="1:11" s="571" customFormat="1" ht="22.5" customHeight="1">
      <c r="A23" s="646" t="s">
        <v>200</v>
      </c>
      <c r="B23" s="661">
        <v>1469</v>
      </c>
      <c r="C23" s="661">
        <v>201803</v>
      </c>
      <c r="D23" s="662">
        <v>3770.8</v>
      </c>
      <c r="E23" s="638" t="s">
        <v>1412</v>
      </c>
      <c r="F23" s="582" t="s">
        <v>200</v>
      </c>
      <c r="G23" s="528">
        <v>1446</v>
      </c>
      <c r="H23" s="528">
        <v>188436</v>
      </c>
      <c r="I23" s="528">
        <v>2571</v>
      </c>
      <c r="J23" s="582" t="s">
        <v>1412</v>
      </c>
      <c r="K23" s="655"/>
    </row>
    <row r="24" spans="1:11" s="571" customFormat="1" ht="22.5" customHeight="1">
      <c r="A24" s="646" t="s">
        <v>201</v>
      </c>
      <c r="B24" s="661">
        <v>1302</v>
      </c>
      <c r="C24" s="661">
        <v>185687</v>
      </c>
      <c r="D24" s="662">
        <v>2283.6</v>
      </c>
      <c r="E24" s="638" t="s">
        <v>1413</v>
      </c>
      <c r="F24" s="582" t="s">
        <v>201</v>
      </c>
      <c r="G24" s="528">
        <v>1252</v>
      </c>
      <c r="H24" s="528">
        <v>164442</v>
      </c>
      <c r="I24" s="528">
        <v>920</v>
      </c>
      <c r="J24" s="582" t="s">
        <v>1413</v>
      </c>
      <c r="K24" s="655"/>
    </row>
    <row r="25" spans="1:11" s="571" customFormat="1" ht="22.5" customHeight="1">
      <c r="A25" s="646" t="s">
        <v>202</v>
      </c>
      <c r="B25" s="661">
        <v>97</v>
      </c>
      <c r="C25" s="661">
        <v>8986</v>
      </c>
      <c r="D25" s="662">
        <v>50.2</v>
      </c>
      <c r="E25" s="638" t="s">
        <v>1414</v>
      </c>
      <c r="F25" s="582" t="s">
        <v>202</v>
      </c>
      <c r="G25" s="528">
        <v>101</v>
      </c>
      <c r="H25" s="528">
        <v>9464</v>
      </c>
      <c r="I25" s="528">
        <v>3</v>
      </c>
      <c r="J25" s="582" t="s">
        <v>1414</v>
      </c>
      <c r="K25" s="655"/>
    </row>
    <row r="26" spans="1:11" s="571" customFormat="1" ht="22.5" customHeight="1">
      <c r="A26" s="646" t="s">
        <v>203</v>
      </c>
      <c r="B26" s="661">
        <v>119</v>
      </c>
      <c r="C26" s="661">
        <v>15409</v>
      </c>
      <c r="D26" s="662">
        <v>137.6</v>
      </c>
      <c r="E26" s="638" t="s">
        <v>1415</v>
      </c>
      <c r="F26" s="582" t="s">
        <v>203</v>
      </c>
      <c r="G26" s="528">
        <v>104</v>
      </c>
      <c r="H26" s="528">
        <v>10993</v>
      </c>
      <c r="I26" s="528">
        <v>56</v>
      </c>
      <c r="J26" s="582" t="s">
        <v>1415</v>
      </c>
      <c r="K26" s="655"/>
    </row>
    <row r="27" spans="1:11" s="571" customFormat="1" ht="22.5" customHeight="1">
      <c r="A27" s="646" t="s">
        <v>204</v>
      </c>
      <c r="B27" s="661">
        <v>101</v>
      </c>
      <c r="C27" s="661">
        <v>8920</v>
      </c>
      <c r="D27" s="662">
        <v>44.7</v>
      </c>
      <c r="E27" s="638" t="s">
        <v>1416</v>
      </c>
      <c r="F27" s="582" t="s">
        <v>204</v>
      </c>
      <c r="G27" s="528">
        <v>103</v>
      </c>
      <c r="H27" s="528">
        <v>8736</v>
      </c>
      <c r="I27" s="528">
        <v>0</v>
      </c>
      <c r="J27" s="582" t="s">
        <v>1416</v>
      </c>
      <c r="K27" s="655"/>
    </row>
    <row r="28" spans="1:11" s="571" customFormat="1" ht="22.5" customHeight="1">
      <c r="A28" s="646" t="s">
        <v>205</v>
      </c>
      <c r="B28" s="661">
        <v>332</v>
      </c>
      <c r="C28" s="661">
        <v>35202</v>
      </c>
      <c r="D28" s="662">
        <v>511.7</v>
      </c>
      <c r="E28" s="638" t="s">
        <v>1417</v>
      </c>
      <c r="F28" s="582" t="s">
        <v>205</v>
      </c>
      <c r="G28" s="528">
        <v>358</v>
      </c>
      <c r="H28" s="528">
        <v>38358</v>
      </c>
      <c r="I28" s="528">
        <v>227</v>
      </c>
      <c r="J28" s="582" t="s">
        <v>1417</v>
      </c>
      <c r="K28" s="655"/>
    </row>
    <row r="29" spans="1:11" s="571" customFormat="1" ht="22.5" customHeight="1">
      <c r="A29" s="646" t="s">
        <v>206</v>
      </c>
      <c r="B29" s="661">
        <v>352</v>
      </c>
      <c r="C29" s="661">
        <v>40661</v>
      </c>
      <c r="D29" s="662">
        <v>188.5</v>
      </c>
      <c r="E29" s="638" t="s">
        <v>1418</v>
      </c>
      <c r="F29" s="582" t="s">
        <v>206</v>
      </c>
      <c r="G29" s="528">
        <v>344</v>
      </c>
      <c r="H29" s="528">
        <v>39469</v>
      </c>
      <c r="I29" s="528">
        <v>0</v>
      </c>
      <c r="J29" s="582" t="s">
        <v>1418</v>
      </c>
      <c r="K29" s="655"/>
    </row>
    <row r="30" spans="1:11" s="571" customFormat="1" ht="22.5" customHeight="1" thickBot="1">
      <c r="A30" s="648" t="s">
        <v>1419</v>
      </c>
      <c r="B30" s="663">
        <v>275</v>
      </c>
      <c r="C30" s="663">
        <v>27174</v>
      </c>
      <c r="D30" s="664">
        <v>231.5</v>
      </c>
      <c r="E30" s="652" t="s">
        <v>1420</v>
      </c>
      <c r="F30" s="590" t="s">
        <v>1421</v>
      </c>
      <c r="G30" s="668">
        <v>328</v>
      </c>
      <c r="H30" s="668">
        <v>35376</v>
      </c>
      <c r="I30" s="668">
        <v>0</v>
      </c>
      <c r="J30" s="590" t="s">
        <v>1420</v>
      </c>
      <c r="K30" s="655"/>
    </row>
    <row r="31" s="27" customFormat="1" ht="13.5" thickBot="1"/>
    <row r="32" spans="1:11" s="571" customFormat="1" ht="22.5" customHeight="1">
      <c r="A32" s="633"/>
      <c r="B32" s="1127" t="s">
        <v>2</v>
      </c>
      <c r="C32" s="1128"/>
      <c r="D32" s="1129"/>
      <c r="E32" s="634"/>
      <c r="F32" s="633"/>
      <c r="G32" s="1127" t="s">
        <v>2</v>
      </c>
      <c r="H32" s="1128"/>
      <c r="I32" s="1129"/>
      <c r="J32" s="653"/>
      <c r="K32" s="655"/>
    </row>
    <row r="33" spans="1:11" s="571" customFormat="1" ht="22.5" customHeight="1">
      <c r="A33" s="635" t="s">
        <v>255</v>
      </c>
      <c r="B33" s="636" t="s">
        <v>1396</v>
      </c>
      <c r="C33" s="392" t="s">
        <v>1397</v>
      </c>
      <c r="D33" s="390" t="s">
        <v>1398</v>
      </c>
      <c r="E33" s="637" t="s">
        <v>256</v>
      </c>
      <c r="F33" s="635" t="s">
        <v>255</v>
      </c>
      <c r="G33" s="636" t="s">
        <v>1396</v>
      </c>
      <c r="H33" s="392" t="s">
        <v>1397</v>
      </c>
      <c r="I33" s="390" t="s">
        <v>1398</v>
      </c>
      <c r="J33" s="393" t="s">
        <v>256</v>
      </c>
      <c r="K33" s="655"/>
    </row>
    <row r="34" spans="1:11" s="571" customFormat="1" ht="22.5" customHeight="1">
      <c r="A34" s="635" t="s">
        <v>159</v>
      </c>
      <c r="B34" s="638" t="s">
        <v>257</v>
      </c>
      <c r="C34" s="639" t="s">
        <v>257</v>
      </c>
      <c r="D34" s="393" t="s">
        <v>3</v>
      </c>
      <c r="E34" s="637" t="s">
        <v>258</v>
      </c>
      <c r="F34" s="635" t="s">
        <v>159</v>
      </c>
      <c r="G34" s="638" t="s">
        <v>257</v>
      </c>
      <c r="H34" s="639" t="s">
        <v>257</v>
      </c>
      <c r="I34" s="393" t="s">
        <v>3</v>
      </c>
      <c r="J34" s="393" t="s">
        <v>258</v>
      </c>
      <c r="K34" s="655"/>
    </row>
    <row r="35" spans="1:11" s="571" customFormat="1" ht="22.5" customHeight="1" thickBot="1">
      <c r="A35" s="640"/>
      <c r="B35" s="641" t="s">
        <v>259</v>
      </c>
      <c r="C35" s="477" t="s">
        <v>260</v>
      </c>
      <c r="D35" s="472" t="s">
        <v>804</v>
      </c>
      <c r="E35" s="642"/>
      <c r="F35" s="640"/>
      <c r="G35" s="641" t="s">
        <v>259</v>
      </c>
      <c r="H35" s="477" t="s">
        <v>260</v>
      </c>
      <c r="I35" s="472" t="s">
        <v>804</v>
      </c>
      <c r="J35" s="654"/>
      <c r="K35" s="655"/>
    </row>
    <row r="36" spans="1:11" s="575" customFormat="1" ht="22.5" customHeight="1">
      <c r="A36" s="643" t="s">
        <v>127</v>
      </c>
      <c r="B36" s="659">
        <v>2585</v>
      </c>
      <c r="C36" s="660">
        <v>342153</v>
      </c>
      <c r="D36" s="660">
        <v>372102</v>
      </c>
      <c r="E36" s="645" t="s">
        <v>127</v>
      </c>
      <c r="F36" s="644" t="s">
        <v>1270</v>
      </c>
      <c r="G36" s="659">
        <v>2384</v>
      </c>
      <c r="H36" s="660">
        <v>310569</v>
      </c>
      <c r="I36" s="660">
        <v>86.4</v>
      </c>
      <c r="J36" s="644" t="s">
        <v>1270</v>
      </c>
      <c r="K36" s="656"/>
    </row>
    <row r="37" spans="1:11" s="575" customFormat="1" ht="22.5" customHeight="1">
      <c r="A37" s="646" t="s">
        <v>184</v>
      </c>
      <c r="B37" s="661">
        <v>207</v>
      </c>
      <c r="C37" s="662">
        <v>20155</v>
      </c>
      <c r="D37" s="662">
        <v>175</v>
      </c>
      <c r="E37" s="647" t="s">
        <v>185</v>
      </c>
      <c r="F37" s="582" t="s">
        <v>184</v>
      </c>
      <c r="G37" s="661">
        <v>156</v>
      </c>
      <c r="H37" s="662">
        <v>14183</v>
      </c>
      <c r="I37" s="662">
        <v>0</v>
      </c>
      <c r="J37" s="582" t="s">
        <v>185</v>
      </c>
      <c r="K37" s="669"/>
    </row>
    <row r="38" spans="1:11" s="571" customFormat="1" ht="22.5" customHeight="1">
      <c r="A38" s="646" t="s">
        <v>187</v>
      </c>
      <c r="B38" s="661">
        <v>365</v>
      </c>
      <c r="C38" s="662">
        <v>59501</v>
      </c>
      <c r="D38" s="662">
        <v>262666</v>
      </c>
      <c r="E38" s="647" t="s">
        <v>188</v>
      </c>
      <c r="F38" s="582" t="s">
        <v>187</v>
      </c>
      <c r="G38" s="661">
        <v>346</v>
      </c>
      <c r="H38" s="662">
        <v>43588</v>
      </c>
      <c r="I38" s="662">
        <v>18</v>
      </c>
      <c r="J38" s="582" t="s">
        <v>188</v>
      </c>
      <c r="K38" s="655"/>
    </row>
    <row r="39" spans="1:11" s="571" customFormat="1" ht="22.5" customHeight="1">
      <c r="A39" s="646" t="s">
        <v>190</v>
      </c>
      <c r="B39" s="661">
        <v>363</v>
      </c>
      <c r="C39" s="662">
        <v>42545</v>
      </c>
      <c r="D39" s="662">
        <v>1723</v>
      </c>
      <c r="E39" s="657" t="s">
        <v>1422</v>
      </c>
      <c r="F39" s="582" t="s">
        <v>1423</v>
      </c>
      <c r="G39" s="661">
        <v>327</v>
      </c>
      <c r="H39" s="662">
        <v>39911</v>
      </c>
      <c r="I39" s="662">
        <v>1</v>
      </c>
      <c r="J39" s="546" t="s">
        <v>1422</v>
      </c>
      <c r="K39" s="655"/>
    </row>
    <row r="40" spans="1:11" s="571" customFormat="1" ht="22.5" customHeight="1">
      <c r="A40" s="646" t="s">
        <v>1424</v>
      </c>
      <c r="B40" s="661">
        <v>359</v>
      </c>
      <c r="C40" s="662">
        <v>43750</v>
      </c>
      <c r="D40" s="662">
        <v>501</v>
      </c>
      <c r="E40" s="657" t="s">
        <v>1425</v>
      </c>
      <c r="F40" s="582" t="s">
        <v>1424</v>
      </c>
      <c r="G40" s="661">
        <v>364</v>
      </c>
      <c r="H40" s="662">
        <v>54806</v>
      </c>
      <c r="I40" s="662">
        <v>0.3</v>
      </c>
      <c r="J40" s="546" t="s">
        <v>1425</v>
      </c>
      <c r="K40" s="655"/>
    </row>
    <row r="41" spans="1:11" s="571" customFormat="1" ht="22.5" customHeight="1">
      <c r="A41" s="646" t="s">
        <v>1426</v>
      </c>
      <c r="B41" s="661"/>
      <c r="C41" s="662"/>
      <c r="D41" s="662"/>
      <c r="E41" s="647"/>
      <c r="F41" s="582" t="s">
        <v>1426</v>
      </c>
      <c r="G41" s="661"/>
      <c r="H41" s="662"/>
      <c r="I41" s="662"/>
      <c r="J41" s="582"/>
      <c r="K41" s="655"/>
    </row>
    <row r="42" spans="1:11" s="571" customFormat="1" ht="22.5" customHeight="1">
      <c r="A42" s="646" t="s">
        <v>1427</v>
      </c>
      <c r="B42" s="661">
        <v>205</v>
      </c>
      <c r="C42" s="662">
        <v>20697</v>
      </c>
      <c r="D42" s="662">
        <v>0</v>
      </c>
      <c r="E42" s="647" t="s">
        <v>1428</v>
      </c>
      <c r="F42" s="582" t="s">
        <v>1427</v>
      </c>
      <c r="G42" s="661">
        <v>155</v>
      </c>
      <c r="H42" s="662">
        <v>14150</v>
      </c>
      <c r="I42" s="662">
        <v>0.1</v>
      </c>
      <c r="J42" s="582" t="s">
        <v>1428</v>
      </c>
      <c r="K42" s="655"/>
    </row>
    <row r="43" spans="1:11" s="571" customFormat="1" ht="22.5" customHeight="1">
      <c r="A43" s="646" t="s">
        <v>1429</v>
      </c>
      <c r="B43" s="661">
        <v>365</v>
      </c>
      <c r="C43" s="662">
        <v>63275</v>
      </c>
      <c r="D43" s="662">
        <v>99829</v>
      </c>
      <c r="E43" s="647" t="s">
        <v>1430</v>
      </c>
      <c r="F43" s="582" t="s">
        <v>1429</v>
      </c>
      <c r="G43" s="661">
        <v>345</v>
      </c>
      <c r="H43" s="662">
        <v>44789</v>
      </c>
      <c r="I43" s="662">
        <v>65</v>
      </c>
      <c r="J43" s="582" t="s">
        <v>1430</v>
      </c>
      <c r="K43" s="655" t="s">
        <v>1426</v>
      </c>
    </row>
    <row r="44" spans="1:11" s="571" customFormat="1" ht="22.5" customHeight="1">
      <c r="A44" s="646" t="s">
        <v>1431</v>
      </c>
      <c r="B44" s="661">
        <v>364</v>
      </c>
      <c r="C44" s="662">
        <v>44604</v>
      </c>
      <c r="D44" s="662">
        <v>6840</v>
      </c>
      <c r="E44" s="657" t="s">
        <v>1432</v>
      </c>
      <c r="F44" s="582" t="s">
        <v>1431</v>
      </c>
      <c r="G44" s="661">
        <v>327</v>
      </c>
      <c r="H44" s="662">
        <v>40669</v>
      </c>
      <c r="I44" s="662">
        <v>2</v>
      </c>
      <c r="J44" s="546" t="s">
        <v>1432</v>
      </c>
      <c r="K44" s="655"/>
    </row>
    <row r="45" spans="1:11" s="571" customFormat="1" ht="22.5" customHeight="1" thickBot="1">
      <c r="A45" s="648" t="s">
        <v>1433</v>
      </c>
      <c r="B45" s="663">
        <v>357</v>
      </c>
      <c r="C45" s="664">
        <v>47626</v>
      </c>
      <c r="D45" s="664">
        <v>368</v>
      </c>
      <c r="E45" s="658" t="s">
        <v>1434</v>
      </c>
      <c r="F45" s="590" t="s">
        <v>1433</v>
      </c>
      <c r="G45" s="663">
        <v>364</v>
      </c>
      <c r="H45" s="664">
        <v>58473</v>
      </c>
      <c r="I45" s="664" t="s">
        <v>1435</v>
      </c>
      <c r="J45" s="591" t="s">
        <v>1434</v>
      </c>
      <c r="K45" s="655"/>
    </row>
    <row r="46" spans="1:9" s="27" customFormat="1" ht="19.5" customHeight="1">
      <c r="A46" s="152" t="s">
        <v>207</v>
      </c>
      <c r="B46" s="222"/>
      <c r="C46" s="222"/>
      <c r="D46" s="152"/>
      <c r="E46" s="152"/>
      <c r="I46" s="571" t="s">
        <v>1071</v>
      </c>
    </row>
    <row r="47" spans="1:4" s="27" customFormat="1" ht="19.5" customHeight="1">
      <c r="A47" s="192" t="s">
        <v>268</v>
      </c>
      <c r="D47" s="221"/>
    </row>
    <row r="48" spans="1:4" s="27" customFormat="1" ht="19.5" customHeight="1">
      <c r="A48" s="27" t="s">
        <v>269</v>
      </c>
      <c r="B48" s="221"/>
      <c r="C48" s="221"/>
      <c r="D48" s="27" t="s">
        <v>261</v>
      </c>
    </row>
    <row r="49" spans="1:7" s="79" customFormat="1" ht="12">
      <c r="A49" s="79" t="s">
        <v>1338</v>
      </c>
      <c r="G49" s="395" t="s">
        <v>1333</v>
      </c>
    </row>
    <row r="50" s="223" customFormat="1" ht="13.5"/>
    <row r="51" s="223" customFormat="1" ht="13.5"/>
    <row r="52" s="223" customFormat="1" ht="13.5"/>
    <row r="53" s="223" customFormat="1" ht="13.5"/>
    <row r="54" s="223" customFormat="1" ht="13.5"/>
    <row r="55" s="223" customFormat="1" ht="13.5"/>
    <row r="56" s="223" customFormat="1" ht="13.5"/>
    <row r="57" s="223" customFormat="1" ht="13.5"/>
    <row r="58" s="223" customFormat="1" ht="13.5"/>
    <row r="59" s="223" customFormat="1" ht="13.5"/>
    <row r="60" s="223" customFormat="1" ht="13.5"/>
    <row r="61" s="223" customFormat="1" ht="13.5"/>
    <row r="62" s="223" customFormat="1" ht="13.5"/>
    <row r="63" s="223" customFormat="1" ht="13.5"/>
    <row r="64" s="223" customFormat="1" ht="13.5"/>
    <row r="65" s="223" customFormat="1" ht="13.5"/>
    <row r="66" s="223" customFormat="1" ht="13.5"/>
    <row r="67" s="223" customFormat="1" ht="13.5"/>
    <row r="68" s="223" customFormat="1" ht="13.5"/>
    <row r="69" s="223" customFormat="1" ht="13.5"/>
    <row r="70" s="223" customFormat="1" ht="13.5"/>
    <row r="71" s="223" customFormat="1" ht="13.5"/>
    <row r="72" s="223" customFormat="1" ht="13.5"/>
    <row r="73" s="223" customFormat="1" ht="13.5"/>
    <row r="74" s="223" customFormat="1" ht="13.5"/>
    <row r="75" s="223" customFormat="1" ht="13.5"/>
    <row r="76" s="223" customFormat="1" ht="13.5"/>
    <row r="77" s="223" customFormat="1" ht="13.5"/>
    <row r="78" s="223" customFormat="1" ht="13.5"/>
    <row r="79" s="223" customFormat="1" ht="13.5"/>
    <row r="80" s="223" customFormat="1" ht="13.5"/>
    <row r="81" s="223" customFormat="1" ht="13.5"/>
    <row r="82" s="223" customFormat="1" ht="13.5"/>
    <row r="83" s="223" customFormat="1" ht="13.5"/>
    <row r="84" s="223" customFormat="1" ht="13.5"/>
    <row r="85" s="223" customFormat="1" ht="13.5"/>
    <row r="86" s="223" customFormat="1" ht="13.5"/>
    <row r="87" s="223" customFormat="1" ht="13.5"/>
    <row r="88" s="223" customFormat="1" ht="13.5"/>
    <row r="89" s="223" customFormat="1" ht="13.5"/>
    <row r="90" s="223" customFormat="1" ht="13.5"/>
    <row r="91" s="223" customFormat="1" ht="13.5"/>
    <row r="92" s="223" customFormat="1" ht="13.5"/>
    <row r="93" s="223" customFormat="1" ht="13.5"/>
    <row r="94" s="223" customFormat="1" ht="13.5"/>
    <row r="95" s="223" customFormat="1" ht="13.5"/>
    <row r="96" s="223" customFormat="1" ht="13.5"/>
    <row r="97" s="223" customFormat="1" ht="13.5"/>
    <row r="98" s="223" customFormat="1" ht="13.5"/>
    <row r="99" s="223" customFormat="1" ht="13.5"/>
    <row r="100" s="223" customFormat="1" ht="13.5"/>
    <row r="101" s="223" customFormat="1" ht="13.5"/>
    <row r="102" s="223" customFormat="1" ht="13.5"/>
    <row r="103" s="223" customFormat="1" ht="13.5"/>
    <row r="104" s="223" customFormat="1" ht="13.5"/>
    <row r="105" s="223" customFormat="1" ht="13.5"/>
    <row r="106" s="223" customFormat="1" ht="13.5"/>
    <row r="107" s="223" customFormat="1" ht="13.5"/>
    <row r="108" s="223" customFormat="1" ht="13.5"/>
    <row r="109" s="223" customFormat="1" ht="13.5"/>
    <row r="110" s="223" customFormat="1" ht="13.5"/>
    <row r="111" s="223" customFormat="1" ht="13.5"/>
    <row r="112" s="223" customFormat="1" ht="13.5"/>
    <row r="113" s="223" customFormat="1" ht="13.5"/>
    <row r="114" s="223" customFormat="1" ht="13.5"/>
    <row r="115" s="223" customFormat="1" ht="13.5"/>
    <row r="116" s="223" customFormat="1" ht="13.5"/>
    <row r="117" s="223" customFormat="1" ht="13.5"/>
    <row r="118" s="223" customFormat="1" ht="13.5"/>
    <row r="119" s="223" customFormat="1" ht="13.5"/>
    <row r="120" s="223" customFormat="1" ht="13.5"/>
    <row r="121" s="223" customFormat="1" ht="13.5"/>
    <row r="122" s="223" customFormat="1" ht="13.5"/>
    <row r="123" s="223" customFormat="1" ht="13.5"/>
    <row r="124" s="223" customFormat="1" ht="13.5"/>
    <row r="125" s="223" customFormat="1" ht="13.5"/>
    <row r="126" s="223" customFormat="1" ht="13.5"/>
    <row r="127" s="223" customFormat="1" ht="13.5"/>
    <row r="128" s="223" customFormat="1" ht="13.5"/>
    <row r="129" s="223" customFormat="1" ht="13.5"/>
    <row r="130" s="223" customFormat="1" ht="13.5"/>
    <row r="131" s="223" customFormat="1" ht="13.5"/>
    <row r="132" s="223" customFormat="1" ht="13.5"/>
    <row r="133" s="223" customFormat="1" ht="13.5"/>
    <row r="134" spans="6:10" s="223" customFormat="1" ht="13.5">
      <c r="F134" s="24"/>
      <c r="G134" s="24"/>
      <c r="H134" s="24"/>
      <c r="I134" s="24"/>
      <c r="J134" s="24"/>
    </row>
  </sheetData>
  <sheetProtection/>
  <mergeCells count="5">
    <mergeCell ref="A1:J1"/>
    <mergeCell ref="B3:D3"/>
    <mergeCell ref="G3:I3"/>
    <mergeCell ref="B32:D32"/>
    <mergeCell ref="G32:I32"/>
  </mergeCells>
  <printOptions horizontalCentered="1" verticalCentered="1"/>
  <pageMargins left="0.35433070866141736" right="0.07874015748031496" top="0.07874015748031496" bottom="0.07874015748031496" header="0.07874015748031496" footer="0.196850393700787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K39"/>
  <sheetViews>
    <sheetView showZeros="0" zoomScalePageLayoutView="0" workbookViewId="0" topLeftCell="A1">
      <selection activeCell="A3" sqref="A3"/>
    </sheetView>
  </sheetViews>
  <sheetFormatPr defaultColWidth="8.88671875" defaultRowHeight="13.5"/>
  <cols>
    <col min="1" max="1" width="9.5546875" style="20" customWidth="1"/>
    <col min="2" max="2" width="12.4453125" style="20" customWidth="1"/>
    <col min="3" max="3" width="12.88671875" style="20" customWidth="1"/>
    <col min="4" max="4" width="12.5546875" style="20" customWidth="1"/>
    <col min="5" max="5" width="13.4453125" style="20" customWidth="1"/>
    <col min="6" max="6" width="12.6640625" style="20" customWidth="1"/>
    <col min="7" max="8" width="11.3359375" style="20" customWidth="1"/>
    <col min="9" max="9" width="11.88671875" style="20" customWidth="1"/>
    <col min="10" max="10" width="15.6640625" style="20" customWidth="1"/>
    <col min="11" max="16384" width="8.88671875" style="20" customWidth="1"/>
  </cols>
  <sheetData>
    <row r="1" spans="1:10" ht="28.5" customHeight="1">
      <c r="A1" s="1133" t="s">
        <v>208</v>
      </c>
      <c r="B1" s="1133"/>
      <c r="C1" s="1133"/>
      <c r="D1" s="1133"/>
      <c r="E1" s="1133"/>
      <c r="F1" s="1133"/>
      <c r="G1" s="1133"/>
      <c r="H1" s="1133"/>
      <c r="I1" s="1133"/>
      <c r="J1" s="1133"/>
    </row>
    <row r="2" spans="1:10" s="571" customFormat="1" ht="22.5" customHeight="1" thickBot="1">
      <c r="A2" s="571" t="s">
        <v>1552</v>
      </c>
      <c r="J2" s="692" t="s">
        <v>1513</v>
      </c>
    </row>
    <row r="3" spans="1:11" s="27" customFormat="1" ht="19.5" customHeight="1">
      <c r="A3" s="670"/>
      <c r="B3" s="1130" t="s">
        <v>1436</v>
      </c>
      <c r="C3" s="1131"/>
      <c r="D3" s="1132"/>
      <c r="E3" s="671"/>
      <c r="F3" s="672"/>
      <c r="G3" s="1130" t="s">
        <v>1436</v>
      </c>
      <c r="H3" s="1131"/>
      <c r="I3" s="1132"/>
      <c r="J3" s="689"/>
      <c r="K3" s="152"/>
    </row>
    <row r="4" spans="1:11" s="27" customFormat="1" ht="19.5" customHeight="1">
      <c r="A4" s="673" t="s">
        <v>1437</v>
      </c>
      <c r="B4" s="636" t="s">
        <v>1438</v>
      </c>
      <c r="C4" s="392" t="s">
        <v>1439</v>
      </c>
      <c r="D4" s="390" t="s">
        <v>1440</v>
      </c>
      <c r="E4" s="674" t="s">
        <v>1441</v>
      </c>
      <c r="F4" s="558" t="s">
        <v>1442</v>
      </c>
      <c r="G4" s="636" t="s">
        <v>1438</v>
      </c>
      <c r="H4" s="392" t="s">
        <v>1439</v>
      </c>
      <c r="I4" s="390" t="s">
        <v>1440</v>
      </c>
      <c r="J4" s="548" t="s">
        <v>1441</v>
      </c>
      <c r="K4" s="152"/>
    </row>
    <row r="5" spans="1:11" s="27" customFormat="1" ht="19.5" customHeight="1">
      <c r="A5" s="673" t="s">
        <v>1347</v>
      </c>
      <c r="B5" s="638" t="s">
        <v>1443</v>
      </c>
      <c r="C5" s="639" t="s">
        <v>1443</v>
      </c>
      <c r="D5" s="393" t="s">
        <v>1444</v>
      </c>
      <c r="E5" s="674" t="s">
        <v>1445</v>
      </c>
      <c r="F5" s="558" t="s">
        <v>1347</v>
      </c>
      <c r="G5" s="638" t="s">
        <v>1443</v>
      </c>
      <c r="H5" s="639" t="s">
        <v>1443</v>
      </c>
      <c r="I5" s="393" t="s">
        <v>1444</v>
      </c>
      <c r="J5" s="548" t="s">
        <v>1351</v>
      </c>
      <c r="K5" s="152"/>
    </row>
    <row r="6" spans="1:11" s="27" customFormat="1" ht="19.5" customHeight="1">
      <c r="A6" s="675"/>
      <c r="B6" s="641" t="s">
        <v>1364</v>
      </c>
      <c r="C6" s="477" t="s">
        <v>1446</v>
      </c>
      <c r="D6" s="472" t="s">
        <v>1447</v>
      </c>
      <c r="E6" s="676"/>
      <c r="F6" s="677"/>
      <c r="G6" s="641" t="s">
        <v>1364</v>
      </c>
      <c r="H6" s="477" t="s">
        <v>1446</v>
      </c>
      <c r="I6" s="472" t="s">
        <v>1447</v>
      </c>
      <c r="J6" s="690"/>
      <c r="K6" s="152"/>
    </row>
    <row r="7" spans="1:11" s="27" customFormat="1" ht="19.5" customHeight="1">
      <c r="A7" s="679" t="s">
        <v>1387</v>
      </c>
      <c r="B7" s="680">
        <v>23497</v>
      </c>
      <c r="C7" s="680">
        <v>3476951</v>
      </c>
      <c r="D7" s="680">
        <v>39044.30000000002</v>
      </c>
      <c r="E7" s="681" t="s">
        <v>1387</v>
      </c>
      <c r="F7" s="681" t="s">
        <v>1322</v>
      </c>
      <c r="G7" s="680">
        <v>24663</v>
      </c>
      <c r="H7" s="680">
        <v>3617827</v>
      </c>
      <c r="I7" s="682">
        <v>35247.8</v>
      </c>
      <c r="J7" s="681" t="s">
        <v>1322</v>
      </c>
      <c r="K7" s="152"/>
    </row>
    <row r="8" spans="1:11" s="27" customFormat="1" ht="19.5" customHeight="1">
      <c r="A8" s="646" t="s">
        <v>1448</v>
      </c>
      <c r="B8" s="598">
        <v>6943</v>
      </c>
      <c r="C8" s="598">
        <v>1094948</v>
      </c>
      <c r="D8" s="598">
        <v>16275.2</v>
      </c>
      <c r="E8" s="582" t="s">
        <v>1449</v>
      </c>
      <c r="F8" s="582" t="s">
        <v>209</v>
      </c>
      <c r="G8" s="598">
        <v>7485</v>
      </c>
      <c r="H8" s="598">
        <v>1164523</v>
      </c>
      <c r="I8" s="683">
        <v>11821</v>
      </c>
      <c r="J8" s="582" t="s">
        <v>1450</v>
      </c>
      <c r="K8" s="152"/>
    </row>
    <row r="9" spans="1:11" s="27" customFormat="1" ht="19.5" customHeight="1">
      <c r="A9" s="646" t="s">
        <v>1451</v>
      </c>
      <c r="B9" s="598">
        <v>159</v>
      </c>
      <c r="C9" s="598">
        <v>15087</v>
      </c>
      <c r="D9" s="598">
        <v>302.2</v>
      </c>
      <c r="E9" s="582" t="s">
        <v>1452</v>
      </c>
      <c r="F9" s="582" t="s">
        <v>1453</v>
      </c>
      <c r="G9" s="598">
        <v>203</v>
      </c>
      <c r="H9" s="598">
        <v>17894</v>
      </c>
      <c r="I9" s="683">
        <v>109</v>
      </c>
      <c r="J9" s="582" t="s">
        <v>1454</v>
      </c>
      <c r="K9" s="152"/>
    </row>
    <row r="10" spans="1:11" s="27" customFormat="1" ht="19.5" customHeight="1">
      <c r="A10" s="646" t="s">
        <v>1455</v>
      </c>
      <c r="B10" s="598">
        <v>1436</v>
      </c>
      <c r="C10" s="598">
        <v>189703</v>
      </c>
      <c r="D10" s="598">
        <v>2793.3</v>
      </c>
      <c r="E10" s="582" t="s">
        <v>1456</v>
      </c>
      <c r="F10" s="582" t="s">
        <v>210</v>
      </c>
      <c r="G10" s="598">
        <v>1448</v>
      </c>
      <c r="H10" s="598">
        <v>197096</v>
      </c>
      <c r="I10" s="683">
        <v>1612</v>
      </c>
      <c r="J10" s="582" t="s">
        <v>1457</v>
      </c>
      <c r="K10" s="152"/>
    </row>
    <row r="11" spans="1:11" s="27" customFormat="1" ht="19.5" customHeight="1">
      <c r="A11" s="646" t="s">
        <v>1458</v>
      </c>
      <c r="B11" s="598">
        <v>1443</v>
      </c>
      <c r="C11" s="598">
        <v>209899</v>
      </c>
      <c r="D11" s="598">
        <v>2297.9</v>
      </c>
      <c r="E11" s="582" t="s">
        <v>1459</v>
      </c>
      <c r="F11" s="582" t="s">
        <v>211</v>
      </c>
      <c r="G11" s="598">
        <v>1445</v>
      </c>
      <c r="H11" s="598">
        <v>210550</v>
      </c>
      <c r="I11" s="683">
        <v>1379</v>
      </c>
      <c r="J11" s="582" t="s">
        <v>1460</v>
      </c>
      <c r="K11" s="152"/>
    </row>
    <row r="12" spans="1:11" s="27" customFormat="1" ht="19.5" customHeight="1">
      <c r="A12" s="646" t="s">
        <v>1461</v>
      </c>
      <c r="B12" s="598">
        <v>1072</v>
      </c>
      <c r="C12" s="598">
        <v>156130</v>
      </c>
      <c r="D12" s="598">
        <v>1954.5</v>
      </c>
      <c r="E12" s="582" t="s">
        <v>1462</v>
      </c>
      <c r="F12" s="582" t="s">
        <v>212</v>
      </c>
      <c r="G12" s="598">
        <v>1085</v>
      </c>
      <c r="H12" s="598">
        <v>160642</v>
      </c>
      <c r="I12" s="683">
        <v>894</v>
      </c>
      <c r="J12" s="582" t="s">
        <v>1463</v>
      </c>
      <c r="K12" s="152"/>
    </row>
    <row r="13" spans="1:11" s="27" customFormat="1" ht="19.5" customHeight="1">
      <c r="A13" s="646" t="s">
        <v>1464</v>
      </c>
      <c r="B13" s="598">
        <v>103</v>
      </c>
      <c r="C13" s="598">
        <v>10201</v>
      </c>
      <c r="D13" s="598">
        <v>58.3</v>
      </c>
      <c r="E13" s="582" t="s">
        <v>1465</v>
      </c>
      <c r="F13" s="582" t="s">
        <v>1466</v>
      </c>
      <c r="G13" s="598">
        <v>101</v>
      </c>
      <c r="H13" s="598">
        <v>11630</v>
      </c>
      <c r="I13" s="683">
        <v>0.2</v>
      </c>
      <c r="J13" s="582" t="s">
        <v>1467</v>
      </c>
      <c r="K13" s="152"/>
    </row>
    <row r="14" spans="1:11" s="27" customFormat="1" ht="19.5" customHeight="1">
      <c r="A14" s="646" t="s">
        <v>1468</v>
      </c>
      <c r="B14" s="598">
        <v>100</v>
      </c>
      <c r="C14" s="598">
        <v>12426</v>
      </c>
      <c r="D14" s="598">
        <v>78</v>
      </c>
      <c r="E14" s="582" t="s">
        <v>1469</v>
      </c>
      <c r="F14" s="582" t="s">
        <v>1470</v>
      </c>
      <c r="G14" s="598">
        <v>103</v>
      </c>
      <c r="H14" s="598">
        <v>9808</v>
      </c>
      <c r="I14" s="683">
        <v>0.6</v>
      </c>
      <c r="J14" s="582" t="s">
        <v>1471</v>
      </c>
      <c r="K14" s="152"/>
    </row>
    <row r="15" spans="1:11" s="27" customFormat="1" ht="19.5" customHeight="1">
      <c r="A15" s="646" t="s">
        <v>1472</v>
      </c>
      <c r="B15" s="598">
        <v>151</v>
      </c>
      <c r="C15" s="598">
        <v>15326</v>
      </c>
      <c r="D15" s="598">
        <v>109.8</v>
      </c>
      <c r="E15" s="582" t="s">
        <v>1473</v>
      </c>
      <c r="F15" s="582" t="s">
        <v>1474</v>
      </c>
      <c r="G15" s="598">
        <v>152</v>
      </c>
      <c r="H15" s="598">
        <v>15521</v>
      </c>
      <c r="I15" s="683">
        <v>4</v>
      </c>
      <c r="J15" s="582" t="s">
        <v>1475</v>
      </c>
      <c r="K15" s="152"/>
    </row>
    <row r="16" spans="1:11" s="27" customFormat="1" ht="12.75">
      <c r="A16" s="646" t="s">
        <v>1476</v>
      </c>
      <c r="B16" s="598">
        <v>328</v>
      </c>
      <c r="C16" s="598">
        <v>36812</v>
      </c>
      <c r="D16" s="598">
        <v>250.4</v>
      </c>
      <c r="E16" s="582" t="s">
        <v>1477</v>
      </c>
      <c r="F16" s="582" t="s">
        <v>213</v>
      </c>
      <c r="G16" s="598">
        <v>298</v>
      </c>
      <c r="H16" s="598">
        <v>34139</v>
      </c>
      <c r="I16" s="683" t="s">
        <v>1478</v>
      </c>
      <c r="J16" s="582" t="s">
        <v>1479</v>
      </c>
      <c r="K16" s="152"/>
    </row>
    <row r="17" spans="1:11" s="27" customFormat="1" ht="12.75">
      <c r="A17" s="646"/>
      <c r="B17" s="598"/>
      <c r="C17" s="598"/>
      <c r="D17" s="598"/>
      <c r="E17" s="582"/>
      <c r="F17" s="546"/>
      <c r="G17" s="617"/>
      <c r="H17" s="617"/>
      <c r="I17" s="684"/>
      <c r="J17" s="546"/>
      <c r="K17" s="152"/>
    </row>
    <row r="18" spans="1:11" s="193" customFormat="1" ht="14.25">
      <c r="A18" s="646" t="s">
        <v>1480</v>
      </c>
      <c r="B18" s="598">
        <v>6959</v>
      </c>
      <c r="C18" s="598">
        <v>1103477</v>
      </c>
      <c r="D18" s="598">
        <v>5581.1</v>
      </c>
      <c r="E18" s="546" t="s">
        <v>1481</v>
      </c>
      <c r="F18" s="582" t="s">
        <v>214</v>
      </c>
      <c r="G18" s="598">
        <v>7487</v>
      </c>
      <c r="H18" s="598">
        <v>1159380</v>
      </c>
      <c r="I18" s="683">
        <v>13003</v>
      </c>
      <c r="J18" s="546" t="s">
        <v>1482</v>
      </c>
      <c r="K18" s="691"/>
    </row>
    <row r="19" spans="1:11" s="193" customFormat="1" ht="14.25">
      <c r="A19" s="646" t="s">
        <v>1483</v>
      </c>
      <c r="B19" s="598">
        <v>159</v>
      </c>
      <c r="C19" s="598">
        <v>15784</v>
      </c>
      <c r="D19" s="598">
        <v>116.1</v>
      </c>
      <c r="E19" s="546" t="s">
        <v>1156</v>
      </c>
      <c r="F19" s="582" t="s">
        <v>215</v>
      </c>
      <c r="G19" s="598">
        <v>205</v>
      </c>
      <c r="H19" s="598">
        <v>18752</v>
      </c>
      <c r="I19" s="683">
        <v>17</v>
      </c>
      <c r="J19" s="546" t="s">
        <v>1156</v>
      </c>
      <c r="K19" s="691"/>
    </row>
    <row r="20" spans="1:11" s="193" customFormat="1" ht="14.25">
      <c r="A20" s="646" t="s">
        <v>1484</v>
      </c>
      <c r="B20" s="598">
        <v>1437</v>
      </c>
      <c r="C20" s="598">
        <v>193086</v>
      </c>
      <c r="D20" s="598">
        <v>4114.4</v>
      </c>
      <c r="E20" s="546" t="s">
        <v>1157</v>
      </c>
      <c r="F20" s="582" t="s">
        <v>216</v>
      </c>
      <c r="G20" s="598">
        <v>1453</v>
      </c>
      <c r="H20" s="598">
        <v>193791</v>
      </c>
      <c r="I20" s="683">
        <v>2985</v>
      </c>
      <c r="J20" s="546" t="s">
        <v>1157</v>
      </c>
      <c r="K20" s="691"/>
    </row>
    <row r="21" spans="1:11" s="193" customFormat="1" ht="14.25">
      <c r="A21" s="646" t="s">
        <v>1485</v>
      </c>
      <c r="B21" s="598">
        <v>1440</v>
      </c>
      <c r="C21" s="598">
        <v>206022</v>
      </c>
      <c r="D21" s="598">
        <v>2866.3</v>
      </c>
      <c r="E21" s="546" t="s">
        <v>1486</v>
      </c>
      <c r="F21" s="582" t="s">
        <v>217</v>
      </c>
      <c r="G21" s="598">
        <v>1453</v>
      </c>
      <c r="H21" s="598">
        <v>207892</v>
      </c>
      <c r="I21" s="683">
        <v>2045</v>
      </c>
      <c r="J21" s="546" t="s">
        <v>1487</v>
      </c>
      <c r="K21" s="691"/>
    </row>
    <row r="22" spans="1:11" s="193" customFormat="1" ht="14.25">
      <c r="A22" s="646" t="s">
        <v>1488</v>
      </c>
      <c r="B22" s="598">
        <v>1078</v>
      </c>
      <c r="C22" s="598">
        <v>151531</v>
      </c>
      <c r="D22" s="598">
        <v>1653.8</v>
      </c>
      <c r="E22" s="546" t="s">
        <v>1489</v>
      </c>
      <c r="F22" s="582" t="s">
        <v>1490</v>
      </c>
      <c r="G22" s="598">
        <v>1087</v>
      </c>
      <c r="H22" s="598">
        <v>157319</v>
      </c>
      <c r="I22" s="683">
        <v>1230</v>
      </c>
      <c r="J22" s="546" t="s">
        <v>1491</v>
      </c>
      <c r="K22" s="691"/>
    </row>
    <row r="23" spans="1:11" s="193" customFormat="1" ht="14.25">
      <c r="A23" s="646" t="s">
        <v>1492</v>
      </c>
      <c r="B23" s="598">
        <v>103</v>
      </c>
      <c r="C23" s="598">
        <v>6265</v>
      </c>
      <c r="D23" s="598">
        <v>25.4</v>
      </c>
      <c r="E23" s="546" t="s">
        <v>1493</v>
      </c>
      <c r="F23" s="582" t="s">
        <v>1494</v>
      </c>
      <c r="G23" s="598">
        <v>101</v>
      </c>
      <c r="H23" s="598">
        <v>6054</v>
      </c>
      <c r="I23" s="683" t="s">
        <v>1478</v>
      </c>
      <c r="J23" s="546" t="s">
        <v>1495</v>
      </c>
      <c r="K23" s="691"/>
    </row>
    <row r="24" spans="1:11" s="193" customFormat="1" ht="14.25">
      <c r="A24" s="646" t="s">
        <v>1496</v>
      </c>
      <c r="B24" s="598">
        <v>100</v>
      </c>
      <c r="C24" s="598">
        <v>9031</v>
      </c>
      <c r="D24" s="598">
        <v>81.8</v>
      </c>
      <c r="E24" s="546" t="s">
        <v>1497</v>
      </c>
      <c r="F24" s="582" t="s">
        <v>1498</v>
      </c>
      <c r="G24" s="598">
        <v>103</v>
      </c>
      <c r="H24" s="598">
        <v>6050</v>
      </c>
      <c r="I24" s="683">
        <v>47</v>
      </c>
      <c r="J24" s="546" t="s">
        <v>1499</v>
      </c>
      <c r="K24" s="691"/>
    </row>
    <row r="25" spans="1:11" s="193" customFormat="1" ht="14.25">
      <c r="A25" s="646" t="s">
        <v>1500</v>
      </c>
      <c r="B25" s="598">
        <v>151</v>
      </c>
      <c r="C25" s="598">
        <v>12108</v>
      </c>
      <c r="D25" s="598">
        <v>76.5</v>
      </c>
      <c r="E25" s="546" t="s">
        <v>1501</v>
      </c>
      <c r="F25" s="582" t="s">
        <v>1502</v>
      </c>
      <c r="G25" s="598">
        <v>150</v>
      </c>
      <c r="H25" s="598">
        <v>12988</v>
      </c>
      <c r="I25" s="683" t="s">
        <v>1478</v>
      </c>
      <c r="J25" s="546" t="s">
        <v>1503</v>
      </c>
      <c r="K25" s="691"/>
    </row>
    <row r="26" spans="1:11" s="193" customFormat="1" ht="15" thickBot="1">
      <c r="A26" s="648" t="s">
        <v>1504</v>
      </c>
      <c r="B26" s="649">
        <v>335</v>
      </c>
      <c r="C26" s="649">
        <v>39115</v>
      </c>
      <c r="D26" s="649">
        <v>409.3</v>
      </c>
      <c r="E26" s="591" t="s">
        <v>1158</v>
      </c>
      <c r="F26" s="590" t="s">
        <v>218</v>
      </c>
      <c r="G26" s="649">
        <v>304</v>
      </c>
      <c r="H26" s="649">
        <v>33798</v>
      </c>
      <c r="I26" s="685">
        <v>101</v>
      </c>
      <c r="J26" s="591" t="s">
        <v>1158</v>
      </c>
      <c r="K26" s="691"/>
    </row>
    <row r="27" s="193" customFormat="1" ht="15" thickBot="1">
      <c r="K27" s="691"/>
    </row>
    <row r="28" spans="1:11" s="193" customFormat="1" ht="14.25">
      <c r="A28" s="670"/>
      <c r="B28" s="1130" t="s">
        <v>1505</v>
      </c>
      <c r="C28" s="1131"/>
      <c r="D28" s="1132"/>
      <c r="E28" s="671"/>
      <c r="F28" s="672"/>
      <c r="G28" s="1130" t="s">
        <v>1505</v>
      </c>
      <c r="H28" s="1131"/>
      <c r="I28" s="1132"/>
      <c r="J28" s="689"/>
      <c r="K28" s="691"/>
    </row>
    <row r="29" spans="1:11" s="193" customFormat="1" ht="14.25">
      <c r="A29" s="673" t="s">
        <v>1437</v>
      </c>
      <c r="B29" s="636" t="s">
        <v>1438</v>
      </c>
      <c r="C29" s="392" t="s">
        <v>1439</v>
      </c>
      <c r="D29" s="390" t="s">
        <v>1440</v>
      </c>
      <c r="E29" s="674" t="s">
        <v>1441</v>
      </c>
      <c r="F29" s="558" t="s">
        <v>1442</v>
      </c>
      <c r="G29" s="636" t="s">
        <v>1438</v>
      </c>
      <c r="H29" s="392" t="s">
        <v>1439</v>
      </c>
      <c r="I29" s="390" t="s">
        <v>1440</v>
      </c>
      <c r="J29" s="548" t="s">
        <v>1441</v>
      </c>
      <c r="K29" s="691"/>
    </row>
    <row r="30" spans="1:11" s="193" customFormat="1" ht="14.25">
      <c r="A30" s="673" t="s">
        <v>1347</v>
      </c>
      <c r="B30" s="638" t="s">
        <v>1443</v>
      </c>
      <c r="C30" s="639" t="s">
        <v>1443</v>
      </c>
      <c r="D30" s="393" t="s">
        <v>1444</v>
      </c>
      <c r="E30" s="674" t="s">
        <v>1445</v>
      </c>
      <c r="F30" s="558" t="s">
        <v>1347</v>
      </c>
      <c r="G30" s="638" t="s">
        <v>1443</v>
      </c>
      <c r="H30" s="639" t="s">
        <v>1443</v>
      </c>
      <c r="I30" s="393" t="s">
        <v>1444</v>
      </c>
      <c r="J30" s="548" t="s">
        <v>1351</v>
      </c>
      <c r="K30" s="691"/>
    </row>
    <row r="31" spans="1:11" s="193" customFormat="1" ht="14.25">
      <c r="A31" s="675"/>
      <c r="B31" s="641" t="s">
        <v>1364</v>
      </c>
      <c r="C31" s="477" t="s">
        <v>1446</v>
      </c>
      <c r="D31" s="472" t="s">
        <v>1447</v>
      </c>
      <c r="E31" s="676"/>
      <c r="F31" s="677"/>
      <c r="G31" s="641" t="s">
        <v>1364</v>
      </c>
      <c r="H31" s="477" t="s">
        <v>1446</v>
      </c>
      <c r="I31" s="472" t="s">
        <v>1447</v>
      </c>
      <c r="J31" s="690"/>
      <c r="K31" s="691"/>
    </row>
    <row r="32" spans="1:11" s="193" customFormat="1" ht="14.25">
      <c r="A32" s="681" t="s">
        <v>1387</v>
      </c>
      <c r="B32" s="680">
        <v>305</v>
      </c>
      <c r="C32" s="680">
        <v>27376</v>
      </c>
      <c r="D32" s="680">
        <v>21026</v>
      </c>
      <c r="E32" s="681" t="s">
        <v>1387</v>
      </c>
      <c r="F32" s="681" t="s">
        <v>1322</v>
      </c>
      <c r="G32" s="680">
        <v>294</v>
      </c>
      <c r="H32" s="680">
        <v>25194</v>
      </c>
      <c r="I32" s="680">
        <v>96</v>
      </c>
      <c r="J32" s="681" t="s">
        <v>1322</v>
      </c>
      <c r="K32" s="691"/>
    </row>
    <row r="33" spans="1:11" s="193" customFormat="1" ht="14.25">
      <c r="A33" s="686" t="s">
        <v>1506</v>
      </c>
      <c r="B33" s="598">
        <v>152</v>
      </c>
      <c r="C33" s="598">
        <v>13439</v>
      </c>
      <c r="D33" s="598">
        <v>8824</v>
      </c>
      <c r="E33" s="546" t="s">
        <v>1507</v>
      </c>
      <c r="F33" s="686" t="s">
        <v>1506</v>
      </c>
      <c r="G33" s="598">
        <v>147</v>
      </c>
      <c r="H33" s="598">
        <v>12411</v>
      </c>
      <c r="I33" s="598">
        <v>10</v>
      </c>
      <c r="J33" s="546" t="s">
        <v>1507</v>
      </c>
      <c r="K33" s="691"/>
    </row>
    <row r="34" spans="1:11" s="193" customFormat="1" ht="14.25">
      <c r="A34" s="686"/>
      <c r="B34" s="598"/>
      <c r="C34" s="598"/>
      <c r="D34" s="598"/>
      <c r="E34" s="546"/>
      <c r="F34" s="686"/>
      <c r="G34" s="598"/>
      <c r="H34" s="598"/>
      <c r="I34" s="598"/>
      <c r="J34" s="546"/>
      <c r="K34" s="691"/>
    </row>
    <row r="35" spans="1:11" s="193" customFormat="1" ht="15" thickBot="1">
      <c r="A35" s="591" t="s">
        <v>1508</v>
      </c>
      <c r="B35" s="649">
        <v>153</v>
      </c>
      <c r="C35" s="649">
        <v>13937</v>
      </c>
      <c r="D35" s="649">
        <v>12202</v>
      </c>
      <c r="E35" s="591" t="s">
        <v>1509</v>
      </c>
      <c r="F35" s="591" t="s">
        <v>1508</v>
      </c>
      <c r="G35" s="649">
        <v>147</v>
      </c>
      <c r="H35" s="649">
        <v>12783</v>
      </c>
      <c r="I35" s="649">
        <v>86</v>
      </c>
      <c r="J35" s="591" t="s">
        <v>1509</v>
      </c>
      <c r="K35" s="691"/>
    </row>
    <row r="36" spans="1:9" s="79" customFormat="1" ht="19.5" customHeight="1">
      <c r="A36" s="215" t="s">
        <v>1510</v>
      </c>
      <c r="B36" s="215"/>
      <c r="C36" s="215"/>
      <c r="D36" s="687"/>
      <c r="E36" s="215"/>
      <c r="I36" s="688" t="s">
        <v>1071</v>
      </c>
    </row>
    <row r="37" s="79" customFormat="1" ht="19.5" customHeight="1">
      <c r="A37" s="272" t="s">
        <v>1511</v>
      </c>
    </row>
    <row r="38" s="79" customFormat="1" ht="19.5" customHeight="1">
      <c r="A38" s="79" t="s">
        <v>1512</v>
      </c>
    </row>
    <row r="39" spans="1:7" s="79" customFormat="1" ht="12">
      <c r="A39" s="79" t="s">
        <v>1338</v>
      </c>
      <c r="G39" s="395" t="s">
        <v>1333</v>
      </c>
    </row>
    <row r="40" s="193" customFormat="1" ht="14.25"/>
    <row r="41" s="193" customFormat="1" ht="14.25"/>
    <row r="42" s="193" customFormat="1" ht="14.25"/>
    <row r="43" s="193" customFormat="1" ht="14.25"/>
    <row r="44" s="193" customFormat="1" ht="14.25"/>
    <row r="45" s="193" customFormat="1" ht="14.25"/>
    <row r="46" s="193" customFormat="1" ht="14.25"/>
    <row r="47" s="193" customFormat="1" ht="14.25"/>
    <row r="48" s="193" customFormat="1" ht="14.25"/>
    <row r="49" s="193" customFormat="1" ht="14.25"/>
    <row r="50" s="193" customFormat="1" ht="14.25"/>
    <row r="51" s="193" customFormat="1" ht="14.25"/>
    <row r="52" s="193" customFormat="1" ht="14.25"/>
    <row r="53" s="193" customFormat="1" ht="14.25"/>
    <row r="54" s="193" customFormat="1" ht="14.25"/>
    <row r="55" s="193" customFormat="1" ht="14.25"/>
    <row r="56" s="193" customFormat="1" ht="14.25"/>
    <row r="57" s="193" customFormat="1" ht="14.25"/>
    <row r="58" s="193" customFormat="1" ht="14.25"/>
    <row r="59" s="193" customFormat="1" ht="14.25"/>
    <row r="60" s="193" customFormat="1" ht="14.25"/>
    <row r="61" s="193" customFormat="1" ht="14.25"/>
    <row r="62" s="193" customFormat="1" ht="14.25"/>
    <row r="63" s="193" customFormat="1" ht="14.25"/>
    <row r="64" s="193" customFormat="1" ht="14.25"/>
    <row r="65" s="193" customFormat="1" ht="14.25"/>
    <row r="66" s="193" customFormat="1" ht="14.25"/>
    <row r="67" s="193" customFormat="1" ht="14.25"/>
    <row r="68" s="193" customFormat="1" ht="14.25"/>
    <row r="69" s="193" customFormat="1" ht="14.25"/>
    <row r="70" s="193" customFormat="1" ht="14.25"/>
    <row r="71" s="193" customFormat="1" ht="14.25"/>
    <row r="72" s="193" customFormat="1" ht="14.25"/>
    <row r="73" s="193" customFormat="1" ht="14.25"/>
    <row r="74" s="193" customFormat="1" ht="14.25"/>
    <row r="75" s="193" customFormat="1" ht="14.25"/>
    <row r="76" s="193" customFormat="1" ht="14.25"/>
    <row r="77" s="193" customFormat="1" ht="14.25"/>
    <row r="78" s="193" customFormat="1" ht="14.25"/>
    <row r="79" s="193" customFormat="1" ht="14.25"/>
    <row r="80" s="193" customFormat="1" ht="14.25"/>
    <row r="81" s="193" customFormat="1" ht="14.25"/>
    <row r="82" s="193" customFormat="1" ht="14.25"/>
    <row r="83" s="193" customFormat="1" ht="14.25"/>
    <row r="84" s="193" customFormat="1" ht="14.25"/>
    <row r="85" s="193" customFormat="1" ht="14.25"/>
    <row r="86" s="193" customFormat="1" ht="14.25"/>
    <row r="87" s="193" customFormat="1" ht="14.25"/>
    <row r="88" s="193" customFormat="1" ht="14.25"/>
    <row r="89" s="193" customFormat="1" ht="14.25"/>
    <row r="90" s="193" customFormat="1" ht="14.25"/>
    <row r="91" s="193" customFormat="1" ht="14.25"/>
    <row r="92" s="193" customFormat="1" ht="14.25"/>
    <row r="93" s="193" customFormat="1" ht="14.25"/>
    <row r="94" s="193" customFormat="1" ht="14.25"/>
    <row r="95" s="193" customFormat="1" ht="14.25"/>
    <row r="96" s="193" customFormat="1" ht="14.25"/>
    <row r="97" s="193" customFormat="1" ht="14.25"/>
    <row r="98" s="193" customFormat="1" ht="14.25"/>
    <row r="99" s="193" customFormat="1" ht="14.25"/>
    <row r="100" s="193" customFormat="1" ht="14.25"/>
    <row r="101" s="193" customFormat="1" ht="14.25"/>
    <row r="102" s="193" customFormat="1" ht="14.25"/>
    <row r="103" s="193" customFormat="1" ht="14.25"/>
    <row r="104" s="193" customFormat="1" ht="14.25"/>
    <row r="105" s="193" customFormat="1" ht="14.25"/>
    <row r="106" s="193" customFormat="1" ht="14.25"/>
    <row r="107" s="193" customFormat="1" ht="14.25"/>
    <row r="108" s="193" customFormat="1" ht="14.25"/>
    <row r="109" s="193" customFormat="1" ht="14.25"/>
    <row r="110" s="193" customFormat="1" ht="14.25"/>
    <row r="111" s="193" customFormat="1" ht="14.25"/>
    <row r="112" s="193" customFormat="1" ht="14.25"/>
    <row r="113" s="193" customFormat="1" ht="14.25"/>
    <row r="114" s="193" customFormat="1" ht="14.25"/>
    <row r="115" s="193" customFormat="1" ht="14.25"/>
    <row r="116" s="193" customFormat="1" ht="14.25"/>
    <row r="117" s="193" customFormat="1" ht="14.25"/>
    <row r="118" s="193" customFormat="1" ht="14.25"/>
    <row r="119" s="193" customFormat="1" ht="14.25"/>
    <row r="120" s="193" customFormat="1" ht="14.25"/>
    <row r="121" s="193" customFormat="1" ht="14.25"/>
    <row r="122" s="193" customFormat="1" ht="14.25"/>
    <row r="123" s="193" customFormat="1" ht="14.25"/>
    <row r="124" s="193" customFormat="1" ht="14.25"/>
    <row r="125" s="193" customFormat="1" ht="14.25"/>
    <row r="126" s="193" customFormat="1" ht="14.25"/>
    <row r="127" s="193" customFormat="1" ht="14.25"/>
    <row r="128" s="193" customFormat="1" ht="14.25"/>
    <row r="129" s="193" customFormat="1" ht="14.25"/>
    <row r="130" s="193" customFormat="1" ht="14.25"/>
    <row r="131" s="193" customFormat="1" ht="14.25"/>
    <row r="132" s="193" customFormat="1" ht="14.25"/>
    <row r="133" s="193" customFormat="1" ht="14.25"/>
    <row r="134" s="193" customFormat="1" ht="14.25"/>
    <row r="135" s="193" customFormat="1" ht="14.25"/>
    <row r="136" s="193" customFormat="1" ht="14.25"/>
    <row r="137" s="193" customFormat="1" ht="14.25"/>
    <row r="138" s="193" customFormat="1" ht="14.25"/>
    <row r="139" s="193" customFormat="1" ht="14.25"/>
  </sheetData>
  <sheetProtection/>
  <mergeCells count="5">
    <mergeCell ref="B28:D28"/>
    <mergeCell ref="G28:I28"/>
    <mergeCell ref="A1:J1"/>
    <mergeCell ref="B3:D3"/>
    <mergeCell ref="G3:I3"/>
  </mergeCells>
  <printOptions horizontalCentered="1" verticalCentered="1"/>
  <pageMargins left="0.35433070866141736" right="0.35433070866141736" top="0.1968503937007874" bottom="0.1968503937007874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K27"/>
  <sheetViews>
    <sheetView zoomScalePageLayoutView="0" workbookViewId="0" topLeftCell="A1">
      <selection activeCell="A3" sqref="A3"/>
    </sheetView>
  </sheetViews>
  <sheetFormatPr defaultColWidth="7.5546875" defaultRowHeight="13.5"/>
  <cols>
    <col min="1" max="1" width="10.6640625" style="31" customWidth="1"/>
    <col min="2" max="2" width="10.10546875" style="31" customWidth="1"/>
    <col min="3" max="3" width="10.77734375" style="31" customWidth="1"/>
    <col min="4" max="4" width="9.10546875" style="31" customWidth="1"/>
    <col min="5" max="5" width="12.6640625" style="31" customWidth="1"/>
    <col min="6" max="6" width="14.21484375" style="31" customWidth="1"/>
    <col min="7" max="7" width="9.5546875" style="31" customWidth="1"/>
    <col min="8" max="8" width="8.88671875" style="31" customWidth="1"/>
    <col min="9" max="9" width="8.99609375" style="31" customWidth="1"/>
    <col min="10" max="10" width="15.21484375" style="31" customWidth="1"/>
    <col min="11" max="16384" width="7.5546875" style="31" customWidth="1"/>
  </cols>
  <sheetData>
    <row r="1" spans="1:10" s="225" customFormat="1" ht="29.25" customHeight="1">
      <c r="A1" s="1026" t="s">
        <v>219</v>
      </c>
      <c r="B1" s="1026"/>
      <c r="C1" s="1026"/>
      <c r="D1" s="1026"/>
      <c r="E1" s="1026"/>
      <c r="F1" s="1026"/>
      <c r="G1" s="1026"/>
      <c r="H1" s="1026"/>
      <c r="I1" s="1026"/>
      <c r="J1" s="1026"/>
    </row>
    <row r="2" spans="1:10" s="571" customFormat="1" ht="22.5" customHeight="1" thickBot="1">
      <c r="A2" s="571" t="s">
        <v>1552</v>
      </c>
      <c r="J2" s="692" t="s">
        <v>1513</v>
      </c>
    </row>
    <row r="3" spans="1:11" s="226" customFormat="1" ht="22.5" customHeight="1">
      <c r="A3" s="633"/>
      <c r="B3" s="693" t="s">
        <v>1436</v>
      </c>
      <c r="C3" s="693"/>
      <c r="D3" s="694"/>
      <c r="E3" s="634"/>
      <c r="F3" s="633"/>
      <c r="G3" s="695" t="s">
        <v>1505</v>
      </c>
      <c r="H3" s="693"/>
      <c r="I3" s="693"/>
      <c r="J3" s="653"/>
      <c r="K3" s="716"/>
    </row>
    <row r="4" spans="1:11" s="226" customFormat="1" ht="22.5" customHeight="1">
      <c r="A4" s="635" t="s">
        <v>1514</v>
      </c>
      <c r="B4" s="636" t="s">
        <v>1438</v>
      </c>
      <c r="C4" s="392" t="s">
        <v>1439</v>
      </c>
      <c r="D4" s="390" t="s">
        <v>1440</v>
      </c>
      <c r="E4" s="637" t="s">
        <v>1441</v>
      </c>
      <c r="F4" s="635" t="s">
        <v>1514</v>
      </c>
      <c r="G4" s="636" t="s">
        <v>1438</v>
      </c>
      <c r="H4" s="392" t="s">
        <v>1439</v>
      </c>
      <c r="I4" s="390" t="s">
        <v>1440</v>
      </c>
      <c r="J4" s="393" t="s">
        <v>1441</v>
      </c>
      <c r="K4" s="716"/>
    </row>
    <row r="5" spans="1:11" s="226" customFormat="1" ht="22.5" customHeight="1">
      <c r="A5" s="635" t="s">
        <v>1347</v>
      </c>
      <c r="B5" s="638" t="s">
        <v>1443</v>
      </c>
      <c r="C5" s="639" t="s">
        <v>1443</v>
      </c>
      <c r="D5" s="393" t="s">
        <v>1444</v>
      </c>
      <c r="E5" s="637" t="s">
        <v>1351</v>
      </c>
      <c r="F5" s="635" t="s">
        <v>1347</v>
      </c>
      <c r="G5" s="638" t="s">
        <v>1443</v>
      </c>
      <c r="H5" s="639" t="s">
        <v>1443</v>
      </c>
      <c r="I5" s="393" t="s">
        <v>1444</v>
      </c>
      <c r="J5" s="393" t="s">
        <v>1351</v>
      </c>
      <c r="K5" s="716"/>
    </row>
    <row r="6" spans="1:11" s="226" customFormat="1" ht="22.5" customHeight="1">
      <c r="A6" s="640"/>
      <c r="B6" s="641" t="s">
        <v>1364</v>
      </c>
      <c r="C6" s="477" t="s">
        <v>1446</v>
      </c>
      <c r="D6" s="472" t="s">
        <v>1447</v>
      </c>
      <c r="E6" s="642"/>
      <c r="F6" s="640"/>
      <c r="G6" s="641" t="s">
        <v>1364</v>
      </c>
      <c r="H6" s="477" t="s">
        <v>1446</v>
      </c>
      <c r="I6" s="472" t="s">
        <v>1447</v>
      </c>
      <c r="J6" s="654"/>
      <c r="K6" s="716"/>
    </row>
    <row r="7" spans="1:11" s="226" customFormat="1" ht="22.5" customHeight="1">
      <c r="A7" s="679" t="s">
        <v>1387</v>
      </c>
      <c r="B7" s="680">
        <v>14522</v>
      </c>
      <c r="C7" s="680">
        <v>2430441</v>
      </c>
      <c r="D7" s="696">
        <v>549</v>
      </c>
      <c r="E7" s="681" t="s">
        <v>1387</v>
      </c>
      <c r="F7" s="681" t="s">
        <v>1387</v>
      </c>
      <c r="G7" s="697">
        <v>418</v>
      </c>
      <c r="H7" s="680">
        <v>41834</v>
      </c>
      <c r="I7" s="698" t="s">
        <v>1478</v>
      </c>
      <c r="J7" s="681" t="s">
        <v>1387</v>
      </c>
      <c r="K7" s="716"/>
    </row>
    <row r="8" spans="1:11" s="226" customFormat="1" ht="22.5" customHeight="1">
      <c r="A8" s="646" t="s">
        <v>1448</v>
      </c>
      <c r="B8" s="598">
        <v>4137</v>
      </c>
      <c r="C8" s="598">
        <v>694444</v>
      </c>
      <c r="D8" s="699">
        <v>83</v>
      </c>
      <c r="E8" s="582" t="s">
        <v>1449</v>
      </c>
      <c r="F8" s="582" t="s">
        <v>1515</v>
      </c>
      <c r="G8" s="598">
        <v>209</v>
      </c>
      <c r="H8" s="598">
        <v>20999</v>
      </c>
      <c r="I8" s="700">
        <v>0</v>
      </c>
      <c r="J8" s="546" t="s">
        <v>1516</v>
      </c>
      <c r="K8" s="716"/>
    </row>
    <row r="9" spans="1:11" s="226" customFormat="1" ht="22.5" customHeight="1">
      <c r="A9" s="646" t="s">
        <v>1451</v>
      </c>
      <c r="B9" s="598">
        <v>2340</v>
      </c>
      <c r="C9" s="598">
        <v>391240</v>
      </c>
      <c r="D9" s="701" t="s">
        <v>1478</v>
      </c>
      <c r="E9" s="582" t="s">
        <v>1452</v>
      </c>
      <c r="F9" s="582"/>
      <c r="G9" s="598"/>
      <c r="H9" s="598"/>
      <c r="I9" s="702"/>
      <c r="J9" s="582"/>
      <c r="K9" s="716"/>
    </row>
    <row r="10" spans="1:11" s="226" customFormat="1" ht="22.5" customHeight="1">
      <c r="A10" s="646" t="s">
        <v>1461</v>
      </c>
      <c r="B10" s="598">
        <v>776</v>
      </c>
      <c r="C10" s="598">
        <v>127084</v>
      </c>
      <c r="D10" s="701" t="s">
        <v>1478</v>
      </c>
      <c r="E10" s="582" t="s">
        <v>1462</v>
      </c>
      <c r="F10" s="582" t="s">
        <v>1517</v>
      </c>
      <c r="G10" s="598">
        <v>209</v>
      </c>
      <c r="H10" s="598">
        <v>20835</v>
      </c>
      <c r="I10" s="703" t="s">
        <v>1478</v>
      </c>
      <c r="J10" s="546" t="s">
        <v>1518</v>
      </c>
      <c r="K10" s="716"/>
    </row>
    <row r="11" spans="1:11" s="226" customFormat="1" ht="22.5" customHeight="1">
      <c r="A11" s="646"/>
      <c r="B11" s="598"/>
      <c r="C11" s="598"/>
      <c r="D11" s="701"/>
      <c r="E11" s="582"/>
      <c r="F11" s="655"/>
      <c r="G11" s="655"/>
      <c r="H11" s="655"/>
      <c r="I11" s="655"/>
      <c r="J11" s="655"/>
      <c r="K11" s="716"/>
    </row>
    <row r="12" spans="1:11" s="226" customFormat="1" ht="22.5" customHeight="1">
      <c r="A12" s="646" t="s">
        <v>1480</v>
      </c>
      <c r="B12" s="598">
        <v>4160</v>
      </c>
      <c r="C12" s="598">
        <v>700537</v>
      </c>
      <c r="D12" s="701">
        <v>234</v>
      </c>
      <c r="E12" s="582" t="s">
        <v>1481</v>
      </c>
      <c r="F12" s="655"/>
      <c r="G12" s="655"/>
      <c r="H12" s="655"/>
      <c r="I12" s="655"/>
      <c r="J12" s="655"/>
      <c r="K12" s="716"/>
    </row>
    <row r="13" spans="1:11" s="226" customFormat="1" ht="22.5" customHeight="1">
      <c r="A13" s="646" t="s">
        <v>1483</v>
      </c>
      <c r="B13" s="598">
        <v>2337</v>
      </c>
      <c r="C13" s="598">
        <v>372572</v>
      </c>
      <c r="D13" s="701">
        <v>158</v>
      </c>
      <c r="E13" s="582" t="s">
        <v>1156</v>
      </c>
      <c r="F13" s="655"/>
      <c r="G13" s="655"/>
      <c r="H13" s="655"/>
      <c r="I13" s="655"/>
      <c r="J13" s="655"/>
      <c r="K13" s="716"/>
    </row>
    <row r="14" spans="1:11" s="226" customFormat="1" ht="22.5" customHeight="1">
      <c r="A14" s="646" t="s">
        <v>1488</v>
      </c>
      <c r="B14" s="598">
        <v>772</v>
      </c>
      <c r="C14" s="598">
        <v>144564</v>
      </c>
      <c r="D14" s="701">
        <v>74</v>
      </c>
      <c r="E14" s="582" t="s">
        <v>1489</v>
      </c>
      <c r="F14" s="655"/>
      <c r="G14" s="655"/>
      <c r="H14" s="655"/>
      <c r="I14" s="655"/>
      <c r="J14" s="655"/>
      <c r="K14" s="716"/>
    </row>
    <row r="15" spans="1:11" s="226" customFormat="1" ht="22.5" customHeight="1">
      <c r="A15" s="646"/>
      <c r="B15" s="598"/>
      <c r="C15" s="598"/>
      <c r="D15" s="701"/>
      <c r="E15" s="582"/>
      <c r="F15" s="655"/>
      <c r="G15" s="655"/>
      <c r="H15" s="655"/>
      <c r="I15" s="655"/>
      <c r="J15" s="655"/>
      <c r="K15" s="716"/>
    </row>
    <row r="16" spans="1:11" s="226" customFormat="1" ht="22.5" customHeight="1">
      <c r="A16" s="704" t="s">
        <v>1322</v>
      </c>
      <c r="B16" s="705">
        <v>15639</v>
      </c>
      <c r="C16" s="705">
        <v>2641984</v>
      </c>
      <c r="D16" s="706">
        <v>0.34</v>
      </c>
      <c r="E16" s="707" t="s">
        <v>1322</v>
      </c>
      <c r="F16" s="707" t="s">
        <v>1322</v>
      </c>
      <c r="G16" s="708"/>
      <c r="H16" s="709"/>
      <c r="I16" s="709"/>
      <c r="J16" s="707" t="s">
        <v>1322</v>
      </c>
      <c r="K16" s="716"/>
    </row>
    <row r="17" spans="1:11" s="226" customFormat="1" ht="22.5" customHeight="1">
      <c r="A17" s="646" t="s">
        <v>220</v>
      </c>
      <c r="B17" s="598">
        <v>4621</v>
      </c>
      <c r="C17" s="598">
        <v>782608</v>
      </c>
      <c r="D17" s="710">
        <v>0.07</v>
      </c>
      <c r="E17" s="582" t="s">
        <v>1450</v>
      </c>
      <c r="F17" s="582" t="s">
        <v>1519</v>
      </c>
      <c r="G17" s="711"/>
      <c r="H17" s="711"/>
      <c r="I17" s="700"/>
      <c r="J17" s="546" t="s">
        <v>1520</v>
      </c>
      <c r="K17" s="716"/>
    </row>
    <row r="18" spans="1:11" s="226" customFormat="1" ht="22.5" customHeight="1">
      <c r="A18" s="646" t="s">
        <v>186</v>
      </c>
      <c r="B18" s="598">
        <v>2522</v>
      </c>
      <c r="C18" s="598">
        <v>427841</v>
      </c>
      <c r="D18" s="710">
        <v>0</v>
      </c>
      <c r="E18" s="582" t="s">
        <v>1454</v>
      </c>
      <c r="F18" s="582"/>
      <c r="G18" s="702"/>
      <c r="H18" s="702"/>
      <c r="I18" s="702"/>
      <c r="J18" s="582"/>
      <c r="K18" s="716"/>
    </row>
    <row r="19" spans="1:11" s="226" customFormat="1" ht="22.5" customHeight="1">
      <c r="A19" s="646" t="s">
        <v>192</v>
      </c>
      <c r="B19" s="598">
        <v>726</v>
      </c>
      <c r="C19" s="598">
        <v>125652</v>
      </c>
      <c r="D19" s="710">
        <v>0</v>
      </c>
      <c r="E19" s="582" t="s">
        <v>1463</v>
      </c>
      <c r="F19" s="582" t="s">
        <v>1521</v>
      </c>
      <c r="G19" s="711"/>
      <c r="H19" s="711"/>
      <c r="I19" s="700"/>
      <c r="J19" s="546" t="s">
        <v>1522</v>
      </c>
      <c r="K19" s="716"/>
    </row>
    <row r="20" spans="1:11" s="226" customFormat="1" ht="22.5" customHeight="1">
      <c r="A20" s="646"/>
      <c r="B20" s="598"/>
      <c r="C20" s="598"/>
      <c r="D20" s="710"/>
      <c r="E20" s="582"/>
      <c r="F20" s="655"/>
      <c r="G20" s="655"/>
      <c r="H20" s="655"/>
      <c r="I20" s="655"/>
      <c r="J20" s="655"/>
      <c r="K20" s="716"/>
    </row>
    <row r="21" spans="1:11" s="226" customFormat="1" ht="22.5" customHeight="1">
      <c r="A21" s="646" t="s">
        <v>221</v>
      </c>
      <c r="B21" s="598">
        <v>4523</v>
      </c>
      <c r="C21" s="598">
        <v>753535</v>
      </c>
      <c r="D21" s="710">
        <v>0.2</v>
      </c>
      <c r="E21" s="582" t="s">
        <v>1482</v>
      </c>
      <c r="F21" s="655"/>
      <c r="G21" s="655"/>
      <c r="H21" s="712"/>
      <c r="I21" s="655"/>
      <c r="J21" s="655"/>
      <c r="K21" s="716"/>
    </row>
    <row r="22" spans="1:11" s="226" customFormat="1" ht="22.5" customHeight="1">
      <c r="A22" s="646" t="s">
        <v>198</v>
      </c>
      <c r="B22" s="598">
        <v>2524</v>
      </c>
      <c r="C22" s="598">
        <v>427205</v>
      </c>
      <c r="D22" s="710">
        <v>0.07</v>
      </c>
      <c r="E22" s="582" t="s">
        <v>1523</v>
      </c>
      <c r="F22" s="655"/>
      <c r="G22" s="655"/>
      <c r="H22" s="655"/>
      <c r="I22" s="655"/>
      <c r="J22" s="655"/>
      <c r="K22" s="716"/>
    </row>
    <row r="23" spans="1:11" s="226" customFormat="1" ht="22.5" customHeight="1" thickBot="1">
      <c r="A23" s="648" t="s">
        <v>201</v>
      </c>
      <c r="B23" s="649">
        <v>723</v>
      </c>
      <c r="C23" s="649">
        <v>125143</v>
      </c>
      <c r="D23" s="713">
        <v>0</v>
      </c>
      <c r="E23" s="590" t="s">
        <v>1491</v>
      </c>
      <c r="F23" s="714"/>
      <c r="G23" s="714"/>
      <c r="H23" s="714"/>
      <c r="I23" s="714"/>
      <c r="J23" s="714"/>
      <c r="K23" s="716"/>
    </row>
    <row r="24" spans="1:9" s="79" customFormat="1" ht="19.5" customHeight="1">
      <c r="A24" s="215" t="s">
        <v>1524</v>
      </c>
      <c r="B24" s="715"/>
      <c r="C24" s="715"/>
      <c r="D24" s="215"/>
      <c r="E24" s="215"/>
      <c r="G24" s="273"/>
      <c r="I24" s="27" t="s">
        <v>1071</v>
      </c>
    </row>
    <row r="25" s="79" customFormat="1" ht="19.5" customHeight="1">
      <c r="A25" s="272" t="s">
        <v>1525</v>
      </c>
    </row>
    <row r="26" s="79" customFormat="1" ht="19.5" customHeight="1">
      <c r="A26" s="79" t="s">
        <v>1512</v>
      </c>
    </row>
    <row r="27" spans="1:7" s="79" customFormat="1" ht="12">
      <c r="A27" s="79" t="s">
        <v>1338</v>
      </c>
      <c r="G27" s="395" t="s">
        <v>1333</v>
      </c>
    </row>
    <row r="28" s="226" customFormat="1" ht="10.5"/>
    <row r="29" s="226" customFormat="1" ht="10.5"/>
    <row r="30" s="226" customFormat="1" ht="10.5"/>
    <row r="31" s="226" customFormat="1" ht="10.5"/>
    <row r="32" s="226" customFormat="1" ht="10.5"/>
    <row r="33" s="226" customFormat="1" ht="10.5"/>
    <row r="34" s="226" customFormat="1" ht="10.5"/>
    <row r="35" s="226" customFormat="1" ht="10.5"/>
    <row r="36" s="226" customFormat="1" ht="10.5"/>
    <row r="37" s="226" customFormat="1" ht="10.5"/>
    <row r="38" s="226" customFormat="1" ht="10.5"/>
    <row r="39" s="226" customFormat="1" ht="10.5"/>
    <row r="40" s="226" customFormat="1" ht="10.5"/>
    <row r="41" s="226" customFormat="1" ht="10.5"/>
    <row r="42" s="226" customFormat="1" ht="10.5"/>
    <row r="43" s="226" customFormat="1" ht="10.5"/>
    <row r="44" s="226" customFormat="1" ht="10.5"/>
    <row r="45" s="226" customFormat="1" ht="10.5"/>
    <row r="46" s="226" customFormat="1" ht="10.5"/>
    <row r="47" s="226" customFormat="1" ht="10.5"/>
    <row r="48" s="226" customFormat="1" ht="10.5"/>
    <row r="49" s="226" customFormat="1" ht="10.5"/>
    <row r="50" s="226" customFormat="1" ht="10.5"/>
    <row r="51" s="226" customFormat="1" ht="10.5"/>
    <row r="52" s="226" customFormat="1" ht="10.5"/>
    <row r="53" s="226" customFormat="1" ht="10.5"/>
    <row r="54" s="226" customFormat="1" ht="10.5"/>
    <row r="55" s="226" customFormat="1" ht="10.5"/>
    <row r="56" s="226" customFormat="1" ht="10.5"/>
    <row r="57" s="226" customFormat="1" ht="10.5"/>
    <row r="58" s="226" customFormat="1" ht="10.5"/>
    <row r="59" s="226" customFormat="1" ht="10.5"/>
    <row r="60" s="226" customFormat="1" ht="10.5"/>
    <row r="61" s="226" customFormat="1" ht="10.5"/>
    <row r="62" s="226" customFormat="1" ht="10.5"/>
    <row r="63" s="226" customFormat="1" ht="10.5"/>
    <row r="64" s="226" customFormat="1" ht="10.5"/>
    <row r="65" s="226" customFormat="1" ht="10.5"/>
    <row r="66" s="226" customFormat="1" ht="10.5"/>
    <row r="67" s="226" customFormat="1" ht="10.5"/>
    <row r="68" s="226" customFormat="1" ht="10.5"/>
    <row r="69" s="226" customFormat="1" ht="10.5"/>
    <row r="70" s="226" customFormat="1" ht="10.5"/>
    <row r="71" s="226" customFormat="1" ht="10.5"/>
    <row r="72" s="226" customFormat="1" ht="10.5"/>
    <row r="73" s="226" customFormat="1" ht="10.5"/>
    <row r="74" s="226" customFormat="1" ht="10.5"/>
    <row r="75" s="226" customFormat="1" ht="10.5"/>
    <row r="76" s="226" customFormat="1" ht="10.5"/>
    <row r="77" s="226" customFormat="1" ht="10.5"/>
    <row r="78" s="226" customFormat="1" ht="10.5"/>
    <row r="79" s="226" customFormat="1" ht="10.5"/>
    <row r="80" s="226" customFormat="1" ht="10.5"/>
    <row r="81" s="226" customFormat="1" ht="10.5"/>
    <row r="82" s="226" customFormat="1" ht="10.5"/>
    <row r="83" s="226" customFormat="1" ht="10.5"/>
    <row r="84" s="226" customFormat="1" ht="10.5"/>
    <row r="85" s="226" customFormat="1" ht="10.5"/>
    <row r="86" s="226" customFormat="1" ht="10.5"/>
    <row r="87" s="226" customFormat="1" ht="10.5"/>
    <row r="88" s="226" customFormat="1" ht="10.5"/>
    <row r="89" s="226" customFormat="1" ht="10.5"/>
    <row r="90" s="226" customFormat="1" ht="10.5"/>
    <row r="91" s="226" customFormat="1" ht="10.5"/>
    <row r="92" s="226" customFormat="1" ht="10.5"/>
    <row r="93" s="226" customFormat="1" ht="10.5"/>
    <row r="94" s="226" customFormat="1" ht="10.5"/>
    <row r="95" s="226" customFormat="1" ht="10.5"/>
    <row r="96" s="226" customFormat="1" ht="10.5"/>
    <row r="97" s="226" customFormat="1" ht="10.5"/>
    <row r="98" s="226" customFormat="1" ht="10.5"/>
    <row r="99" s="226" customFormat="1" ht="10.5"/>
    <row r="100" s="226" customFormat="1" ht="10.5"/>
    <row r="101" s="226" customFormat="1" ht="10.5"/>
    <row r="102" s="226" customFormat="1" ht="10.5"/>
    <row r="103" s="226" customFormat="1" ht="10.5"/>
    <row r="104" s="226" customFormat="1" ht="10.5"/>
    <row r="105" s="226" customFormat="1" ht="10.5"/>
    <row r="106" s="226" customFormat="1" ht="10.5"/>
    <row r="107" s="226" customFormat="1" ht="10.5"/>
    <row r="108" s="226" customFormat="1" ht="10.5"/>
    <row r="109" s="226" customFormat="1" ht="10.5"/>
    <row r="110" s="226" customFormat="1" ht="10.5"/>
    <row r="111" s="226" customFormat="1" ht="10.5"/>
    <row r="112" s="226" customFormat="1" ht="10.5"/>
    <row r="113" s="226" customFormat="1" ht="10.5"/>
    <row r="114" s="226" customFormat="1" ht="10.5"/>
    <row r="115" s="226" customFormat="1" ht="10.5"/>
    <row r="116" s="226" customFormat="1" ht="10.5"/>
    <row r="117" s="226" customFormat="1" ht="10.5"/>
    <row r="118" s="226" customFormat="1" ht="10.5"/>
    <row r="119" s="226" customFormat="1" ht="10.5"/>
    <row r="120" s="226" customFormat="1" ht="10.5"/>
    <row r="121" s="226" customFormat="1" ht="10.5"/>
    <row r="122" s="226" customFormat="1" ht="10.5"/>
    <row r="123" s="226" customFormat="1" ht="10.5"/>
  </sheetData>
  <sheetProtection/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G21"/>
  <sheetViews>
    <sheetView zoomScalePageLayoutView="0" workbookViewId="0" topLeftCell="A1">
      <selection activeCell="A3" sqref="A3"/>
    </sheetView>
  </sheetViews>
  <sheetFormatPr defaultColWidth="8.88671875" defaultRowHeight="13.5"/>
  <cols>
    <col min="1" max="1" width="13.6640625" style="0" customWidth="1"/>
    <col min="2" max="3" width="20.77734375" style="0" customWidth="1"/>
    <col min="4" max="4" width="21.88671875" style="0" customWidth="1"/>
    <col min="5" max="5" width="25.3359375" style="0" customWidth="1"/>
  </cols>
  <sheetData>
    <row r="1" spans="1:5" s="217" customFormat="1" ht="23.25">
      <c r="A1" s="1026" t="s">
        <v>254</v>
      </c>
      <c r="B1" s="1026"/>
      <c r="C1" s="1026"/>
      <c r="D1" s="1026"/>
      <c r="E1" s="1026"/>
    </row>
    <row r="2" spans="1:5" s="571" customFormat="1" ht="22.5" customHeight="1" thickBot="1">
      <c r="A2" s="729" t="s">
        <v>1553</v>
      </c>
      <c r="E2" s="692" t="s">
        <v>1513</v>
      </c>
    </row>
    <row r="3" spans="1:5" s="79" customFormat="1" ht="17.25" customHeight="1">
      <c r="A3" s="670"/>
      <c r="B3" s="1130" t="s">
        <v>1436</v>
      </c>
      <c r="C3" s="1131"/>
      <c r="D3" s="1132"/>
      <c r="E3" s="671"/>
    </row>
    <row r="4" spans="1:5" s="217" customFormat="1" ht="17.25" customHeight="1">
      <c r="A4" s="635" t="s">
        <v>1514</v>
      </c>
      <c r="B4" s="636" t="s">
        <v>1438</v>
      </c>
      <c r="C4" s="392" t="s">
        <v>1439</v>
      </c>
      <c r="D4" s="390" t="s">
        <v>1440</v>
      </c>
      <c r="E4" s="674" t="s">
        <v>1441</v>
      </c>
    </row>
    <row r="5" spans="1:5" s="217" customFormat="1" ht="17.25" customHeight="1">
      <c r="A5" s="635" t="s">
        <v>1347</v>
      </c>
      <c r="B5" s="638" t="s">
        <v>1443</v>
      </c>
      <c r="C5" s="639" t="s">
        <v>1443</v>
      </c>
      <c r="D5" s="393" t="s">
        <v>1444</v>
      </c>
      <c r="E5" s="674" t="s">
        <v>1351</v>
      </c>
    </row>
    <row r="6" spans="1:5" s="217" customFormat="1" ht="17.25" customHeight="1">
      <c r="A6" s="675"/>
      <c r="B6" s="641" t="s">
        <v>1364</v>
      </c>
      <c r="C6" s="477" t="s">
        <v>1446</v>
      </c>
      <c r="D6" s="472" t="s">
        <v>1447</v>
      </c>
      <c r="E6" s="678"/>
    </row>
    <row r="7" spans="1:5" s="217" customFormat="1" ht="17.25" customHeight="1">
      <c r="A7" s="717" t="s">
        <v>1387</v>
      </c>
      <c r="B7" s="718">
        <v>8064</v>
      </c>
      <c r="C7" s="718">
        <v>1156375</v>
      </c>
      <c r="D7" s="718">
        <v>3542171</v>
      </c>
      <c r="E7" s="719" t="s">
        <v>1387</v>
      </c>
    </row>
    <row r="8" spans="1:5" s="217" customFormat="1" ht="17.25" customHeight="1">
      <c r="A8" s="720" t="s">
        <v>1448</v>
      </c>
      <c r="B8" s="721">
        <v>596</v>
      </c>
      <c r="C8" s="721">
        <v>87422</v>
      </c>
      <c r="D8" s="722">
        <v>9895</v>
      </c>
      <c r="E8" s="647" t="s">
        <v>1449</v>
      </c>
    </row>
    <row r="9" spans="1:5" s="217" customFormat="1" ht="17.25" customHeight="1">
      <c r="A9" s="720" t="s">
        <v>1451</v>
      </c>
      <c r="B9" s="721">
        <v>3437</v>
      </c>
      <c r="C9" s="721">
        <v>484771</v>
      </c>
      <c r="D9" s="722">
        <v>1606879</v>
      </c>
      <c r="E9" s="647" t="s">
        <v>1452</v>
      </c>
    </row>
    <row r="10" spans="1:5" s="217" customFormat="1" ht="17.25" customHeight="1">
      <c r="A10" s="720" t="s">
        <v>1480</v>
      </c>
      <c r="B10" s="721">
        <v>887</v>
      </c>
      <c r="C10" s="721">
        <v>123230</v>
      </c>
      <c r="D10" s="722">
        <v>15150</v>
      </c>
      <c r="E10" s="647" t="s">
        <v>1481</v>
      </c>
    </row>
    <row r="11" spans="1:5" s="217" customFormat="1" ht="17.25" customHeight="1">
      <c r="A11" s="720" t="s">
        <v>1483</v>
      </c>
      <c r="B11" s="721">
        <v>3144</v>
      </c>
      <c r="C11" s="721">
        <v>460952</v>
      </c>
      <c r="D11" s="722">
        <v>1910247</v>
      </c>
      <c r="E11" s="647" t="s">
        <v>1156</v>
      </c>
    </row>
    <row r="12" spans="1:5" s="217" customFormat="1" ht="17.25" customHeight="1">
      <c r="A12" s="720"/>
      <c r="B12" s="721"/>
      <c r="C12" s="721"/>
      <c r="D12" s="722"/>
      <c r="E12" s="647"/>
    </row>
    <row r="13" spans="1:5" s="217" customFormat="1" ht="17.25" customHeight="1">
      <c r="A13" s="723" t="s">
        <v>1322</v>
      </c>
      <c r="B13" s="724">
        <v>9222</v>
      </c>
      <c r="C13" s="724">
        <v>1349267</v>
      </c>
      <c r="D13" s="724">
        <v>4024</v>
      </c>
      <c r="E13" s="725" t="s">
        <v>1322</v>
      </c>
    </row>
    <row r="14" spans="1:5" s="217" customFormat="1" ht="17.25" customHeight="1">
      <c r="A14" s="720" t="s">
        <v>1526</v>
      </c>
      <c r="B14" s="721">
        <v>595</v>
      </c>
      <c r="C14" s="721">
        <v>90703</v>
      </c>
      <c r="D14" s="722">
        <v>224</v>
      </c>
      <c r="E14" s="647" t="s">
        <v>1450</v>
      </c>
    </row>
    <row r="15" spans="1:5" s="217" customFormat="1" ht="17.25" customHeight="1">
      <c r="A15" s="720" t="s">
        <v>186</v>
      </c>
      <c r="B15" s="721">
        <v>4016</v>
      </c>
      <c r="C15" s="721">
        <v>580235</v>
      </c>
      <c r="D15" s="722">
        <v>1996</v>
      </c>
      <c r="E15" s="647" t="s">
        <v>1454</v>
      </c>
    </row>
    <row r="16" spans="1:5" s="217" customFormat="1" ht="17.25" customHeight="1">
      <c r="A16" s="720" t="s">
        <v>1527</v>
      </c>
      <c r="B16" s="721">
        <v>956</v>
      </c>
      <c r="C16" s="721">
        <v>131427</v>
      </c>
      <c r="D16" s="722">
        <v>561</v>
      </c>
      <c r="E16" s="647" t="s">
        <v>1528</v>
      </c>
    </row>
    <row r="17" spans="1:5" s="217" customFormat="1" ht="17.25" customHeight="1" thickBot="1">
      <c r="A17" s="726" t="s">
        <v>198</v>
      </c>
      <c r="B17" s="727">
        <v>3655</v>
      </c>
      <c r="C17" s="727">
        <v>546902</v>
      </c>
      <c r="D17" s="728">
        <v>1243</v>
      </c>
      <c r="E17" s="650" t="s">
        <v>1523</v>
      </c>
    </row>
    <row r="18" spans="1:5" s="79" customFormat="1" ht="19.5" customHeight="1">
      <c r="A18" s="1134" t="s">
        <v>1529</v>
      </c>
      <c r="B18" s="1134"/>
      <c r="C18" s="1134"/>
      <c r="E18" s="79" t="s">
        <v>1071</v>
      </c>
    </row>
    <row r="19" spans="1:4" s="79" customFormat="1" ht="19.5" customHeight="1">
      <c r="A19" s="272" t="s">
        <v>1530</v>
      </c>
      <c r="D19" s="395"/>
    </row>
    <row r="20" spans="1:7" s="79" customFormat="1" ht="19.5" customHeight="1">
      <c r="A20" s="79" t="s">
        <v>1531</v>
      </c>
      <c r="G20" s="403"/>
    </row>
    <row r="21" spans="1:4" s="79" customFormat="1" ht="12">
      <c r="A21" s="79" t="s">
        <v>1338</v>
      </c>
      <c r="D21" s="395" t="s">
        <v>1333</v>
      </c>
    </row>
    <row r="22" s="276" customFormat="1" ht="12"/>
    <row r="23" s="276" customFormat="1" ht="12"/>
    <row r="24" s="276" customFormat="1" ht="12"/>
    <row r="25" s="276" customFormat="1" ht="12"/>
    <row r="26" s="217" customFormat="1" ht="13.5"/>
    <row r="27" s="217" customFormat="1" ht="13.5"/>
    <row r="28" s="217" customFormat="1" ht="13.5"/>
    <row r="29" s="217" customFormat="1" ht="13.5"/>
    <row r="30" s="217" customFormat="1" ht="13.5"/>
  </sheetData>
  <sheetProtection/>
  <mergeCells count="3">
    <mergeCell ref="A1:E1"/>
    <mergeCell ref="B3:D3"/>
    <mergeCell ref="A18:C1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S26"/>
  <sheetViews>
    <sheetView zoomScalePageLayoutView="0" workbookViewId="0" topLeftCell="A4">
      <selection activeCell="F28" sqref="F28"/>
    </sheetView>
  </sheetViews>
  <sheetFormatPr defaultColWidth="8.88671875" defaultRowHeight="13.5"/>
  <cols>
    <col min="13" max="13" width="8.99609375" style="0" customWidth="1"/>
    <col min="14" max="14" width="9.5546875" style="0" customWidth="1"/>
  </cols>
  <sheetData>
    <row r="1" spans="1:14" s="27" customFormat="1" ht="30" customHeight="1">
      <c r="A1" s="1026" t="s">
        <v>1291</v>
      </c>
      <c r="B1" s="1026"/>
      <c r="C1" s="1026"/>
      <c r="D1" s="1026"/>
      <c r="E1" s="1026"/>
      <c r="F1" s="1026"/>
      <c r="G1" s="1026"/>
      <c r="H1" s="1026"/>
      <c r="I1" s="1026"/>
      <c r="J1" s="1026"/>
      <c r="K1" s="1026"/>
      <c r="L1" s="1026"/>
      <c r="M1" s="1026"/>
      <c r="N1" s="1026"/>
    </row>
    <row r="2" spans="1:14" s="27" customFormat="1" ht="16.5" customHeight="1">
      <c r="A2" s="380" t="s">
        <v>1098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350" t="s">
        <v>428</v>
      </c>
    </row>
    <row r="3" spans="1:14" s="27" customFormat="1" ht="25.5" customHeight="1">
      <c r="A3" s="73" t="s">
        <v>255</v>
      </c>
      <c r="B3" s="1027" t="s">
        <v>1292</v>
      </c>
      <c r="C3" s="1028"/>
      <c r="D3" s="1028"/>
      <c r="E3" s="1029"/>
      <c r="F3" s="1030" t="s">
        <v>1293</v>
      </c>
      <c r="G3" s="1028"/>
      <c r="H3" s="1028"/>
      <c r="I3" s="1029"/>
      <c r="J3" s="1030" t="s">
        <v>1294</v>
      </c>
      <c r="K3" s="1028"/>
      <c r="L3" s="1028"/>
      <c r="M3" s="1029"/>
      <c r="N3" s="204" t="s">
        <v>256</v>
      </c>
    </row>
    <row r="4" spans="1:14" s="27" customFormat="1" ht="18.75" customHeight="1">
      <c r="A4" s="47"/>
      <c r="B4" s="57"/>
      <c r="C4" s="156" t="s">
        <v>1295</v>
      </c>
      <c r="D4" s="156" t="s">
        <v>1296</v>
      </c>
      <c r="E4" s="73" t="s">
        <v>1297</v>
      </c>
      <c r="F4" s="47"/>
      <c r="G4" s="156" t="s">
        <v>1295</v>
      </c>
      <c r="H4" s="156" t="s">
        <v>1296</v>
      </c>
      <c r="I4" s="73" t="s">
        <v>1297</v>
      </c>
      <c r="J4" s="57"/>
      <c r="K4" s="156" t="s">
        <v>1295</v>
      </c>
      <c r="L4" s="156" t="s">
        <v>1296</v>
      </c>
      <c r="M4" s="73" t="s">
        <v>1297</v>
      </c>
      <c r="N4" s="57"/>
    </row>
    <row r="5" spans="1:14" s="27" customFormat="1" ht="18.75" customHeight="1">
      <c r="A5" s="92" t="s">
        <v>1298</v>
      </c>
      <c r="B5" s="92"/>
      <c r="C5" s="62" t="s">
        <v>1299</v>
      </c>
      <c r="D5" s="62" t="s">
        <v>1300</v>
      </c>
      <c r="E5" s="92" t="s">
        <v>1301</v>
      </c>
      <c r="F5" s="92"/>
      <c r="G5" s="62" t="s">
        <v>1299</v>
      </c>
      <c r="H5" s="62" t="s">
        <v>1300</v>
      </c>
      <c r="I5" s="92" t="s">
        <v>1301</v>
      </c>
      <c r="J5" s="59"/>
      <c r="K5" s="62" t="s">
        <v>1299</v>
      </c>
      <c r="L5" s="62" t="s">
        <v>1300</v>
      </c>
      <c r="M5" s="92" t="s">
        <v>1301</v>
      </c>
      <c r="N5" s="59" t="s">
        <v>700</v>
      </c>
    </row>
    <row r="6" spans="1:14" s="27" customFormat="1" ht="22.5" customHeight="1">
      <c r="A6" s="47" t="s">
        <v>1229</v>
      </c>
      <c r="B6" s="467">
        <v>241651</v>
      </c>
      <c r="C6" s="467">
        <v>1430</v>
      </c>
      <c r="D6" s="467">
        <v>218666</v>
      </c>
      <c r="E6" s="467">
        <v>21555</v>
      </c>
      <c r="F6" s="467">
        <v>160138</v>
      </c>
      <c r="G6" s="467">
        <v>415</v>
      </c>
      <c r="H6" s="467">
        <v>144401</v>
      </c>
      <c r="I6" s="467">
        <v>15322</v>
      </c>
      <c r="J6" s="467">
        <v>18525</v>
      </c>
      <c r="K6" s="467">
        <v>312</v>
      </c>
      <c r="L6" s="467">
        <v>14863</v>
      </c>
      <c r="M6" s="467">
        <v>3350</v>
      </c>
      <c r="N6" s="48" t="s">
        <v>1229</v>
      </c>
    </row>
    <row r="7" spans="1:14" s="27" customFormat="1" ht="22.5" customHeight="1">
      <c r="A7" s="47" t="s">
        <v>666</v>
      </c>
      <c r="B7" s="467">
        <v>250794</v>
      </c>
      <c r="C7" s="467">
        <v>1468</v>
      </c>
      <c r="D7" s="467">
        <v>225634</v>
      </c>
      <c r="E7" s="467">
        <v>23692</v>
      </c>
      <c r="F7" s="467">
        <v>168357</v>
      </c>
      <c r="G7" s="467">
        <v>438</v>
      </c>
      <c r="H7" s="467">
        <v>150987</v>
      </c>
      <c r="I7" s="467">
        <v>16932</v>
      </c>
      <c r="J7" s="467">
        <v>18872</v>
      </c>
      <c r="K7" s="467">
        <v>315</v>
      </c>
      <c r="L7" s="467">
        <v>14706</v>
      </c>
      <c r="M7" s="467">
        <v>3851</v>
      </c>
      <c r="N7" s="48" t="s">
        <v>666</v>
      </c>
    </row>
    <row r="8" spans="1:14" s="27" customFormat="1" ht="22.5" customHeight="1">
      <c r="A8" s="47" t="s">
        <v>125</v>
      </c>
      <c r="B8" s="467">
        <v>257154</v>
      </c>
      <c r="C8" s="467">
        <v>1523</v>
      </c>
      <c r="D8" s="467">
        <v>230926</v>
      </c>
      <c r="E8" s="467">
        <v>24705</v>
      </c>
      <c r="F8" s="467">
        <v>174941</v>
      </c>
      <c r="G8" s="467">
        <v>484</v>
      </c>
      <c r="H8" s="467">
        <v>156770</v>
      </c>
      <c r="I8" s="467">
        <v>17687</v>
      </c>
      <c r="J8" s="467">
        <v>18562</v>
      </c>
      <c r="K8" s="467">
        <v>310</v>
      </c>
      <c r="L8" s="467">
        <v>14202</v>
      </c>
      <c r="M8" s="467">
        <v>4050</v>
      </c>
      <c r="N8" s="48" t="s">
        <v>125</v>
      </c>
    </row>
    <row r="9" spans="1:14" s="27" customFormat="1" ht="22.5" customHeight="1">
      <c r="A9" s="47" t="s">
        <v>1268</v>
      </c>
      <c r="B9" s="467">
        <v>294488</v>
      </c>
      <c r="C9" s="467">
        <v>1643</v>
      </c>
      <c r="D9" s="467">
        <v>260923</v>
      </c>
      <c r="E9" s="467">
        <v>31922</v>
      </c>
      <c r="F9" s="467">
        <v>210802</v>
      </c>
      <c r="G9" s="467">
        <v>590</v>
      </c>
      <c r="H9" s="467">
        <v>185744</v>
      </c>
      <c r="I9" s="467">
        <v>24468</v>
      </c>
      <c r="J9" s="467">
        <v>18935</v>
      </c>
      <c r="K9" s="467">
        <v>312</v>
      </c>
      <c r="L9" s="467">
        <v>14199</v>
      </c>
      <c r="M9" s="467">
        <v>4424</v>
      </c>
      <c r="N9" s="48" t="s">
        <v>1268</v>
      </c>
    </row>
    <row r="10" spans="1:14" s="29" customFormat="1" ht="22.5" customHeight="1">
      <c r="A10" s="49" t="s">
        <v>1314</v>
      </c>
      <c r="B10" s="488">
        <v>334426</v>
      </c>
      <c r="C10" s="488">
        <v>1708</v>
      </c>
      <c r="D10" s="488">
        <v>285863</v>
      </c>
      <c r="E10" s="488">
        <v>46855</v>
      </c>
      <c r="F10" s="488">
        <v>247543</v>
      </c>
      <c r="G10" s="488">
        <v>599</v>
      </c>
      <c r="H10" s="488">
        <v>208340</v>
      </c>
      <c r="I10" s="488">
        <v>38604</v>
      </c>
      <c r="J10" s="488">
        <v>19659</v>
      </c>
      <c r="K10" s="488">
        <v>333</v>
      </c>
      <c r="L10" s="488">
        <v>14290</v>
      </c>
      <c r="M10" s="488">
        <v>5036</v>
      </c>
      <c r="N10" s="50" t="s">
        <v>1314</v>
      </c>
    </row>
    <row r="11" spans="1:14" s="27" customFormat="1" ht="22.5" customHeight="1">
      <c r="A11" s="47" t="s">
        <v>1315</v>
      </c>
      <c r="B11" s="498">
        <v>258864</v>
      </c>
      <c r="C11" s="498">
        <v>1150</v>
      </c>
      <c r="D11" s="498">
        <v>212933</v>
      </c>
      <c r="E11" s="498">
        <v>44781</v>
      </c>
      <c r="F11" s="490">
        <v>200373</v>
      </c>
      <c r="G11" s="493">
        <v>417</v>
      </c>
      <c r="H11" s="493">
        <v>162812</v>
      </c>
      <c r="I11" s="493">
        <v>37144</v>
      </c>
      <c r="J11" s="490">
        <v>15593</v>
      </c>
      <c r="K11" s="493">
        <v>212</v>
      </c>
      <c r="L11" s="493">
        <v>10449</v>
      </c>
      <c r="M11" s="493">
        <v>4932</v>
      </c>
      <c r="N11" s="48" t="s">
        <v>1316</v>
      </c>
    </row>
    <row r="12" spans="1:14" s="27" customFormat="1" ht="22.5" customHeight="1">
      <c r="A12" s="92" t="s">
        <v>1317</v>
      </c>
      <c r="B12" s="494">
        <v>75562</v>
      </c>
      <c r="C12" s="496">
        <v>558</v>
      </c>
      <c r="D12" s="496">
        <v>72930</v>
      </c>
      <c r="E12" s="496">
        <v>2074</v>
      </c>
      <c r="F12" s="496">
        <v>47170</v>
      </c>
      <c r="G12" s="495">
        <v>182</v>
      </c>
      <c r="H12" s="495">
        <v>45528</v>
      </c>
      <c r="I12" s="495">
        <v>1460</v>
      </c>
      <c r="J12" s="496">
        <v>4066</v>
      </c>
      <c r="K12" s="495">
        <v>121</v>
      </c>
      <c r="L12" s="495">
        <v>3841</v>
      </c>
      <c r="M12" s="495">
        <v>104</v>
      </c>
      <c r="N12" s="53" t="s">
        <v>1318</v>
      </c>
    </row>
    <row r="13" spans="1:14" s="27" customFormat="1" ht="21.75" customHeight="1">
      <c r="A13" s="114"/>
      <c r="B13" s="468"/>
      <c r="C13" s="468"/>
      <c r="D13" s="468"/>
      <c r="E13" s="468"/>
      <c r="F13" s="468"/>
      <c r="G13" s="468"/>
      <c r="H13" s="468"/>
      <c r="I13" s="468"/>
      <c r="J13" s="468"/>
      <c r="K13" s="468"/>
      <c r="L13" s="468"/>
      <c r="M13" s="468"/>
      <c r="N13" s="114"/>
    </row>
    <row r="14" spans="1:14" s="27" customFormat="1" ht="18.75" customHeight="1">
      <c r="A14" s="73" t="s">
        <v>255</v>
      </c>
      <c r="B14" s="1030" t="s">
        <v>1304</v>
      </c>
      <c r="C14" s="1028"/>
      <c r="D14" s="1028"/>
      <c r="E14" s="1029"/>
      <c r="F14" s="1027" t="s">
        <v>1305</v>
      </c>
      <c r="G14" s="1028"/>
      <c r="H14" s="1028"/>
      <c r="I14" s="1029"/>
      <c r="J14" s="1028" t="s">
        <v>1106</v>
      </c>
      <c r="K14" s="1028"/>
      <c r="L14" s="1029"/>
      <c r="M14" s="204" t="s">
        <v>256</v>
      </c>
      <c r="N14" s="114"/>
    </row>
    <row r="15" spans="1:14" s="27" customFormat="1" ht="18.75" customHeight="1">
      <c r="A15" s="47"/>
      <c r="B15" s="48"/>
      <c r="C15" s="156" t="s">
        <v>1295</v>
      </c>
      <c r="D15" s="156" t="s">
        <v>1296</v>
      </c>
      <c r="E15" s="73" t="s">
        <v>1297</v>
      </c>
      <c r="F15" s="61"/>
      <c r="G15" s="156" t="s">
        <v>1295</v>
      </c>
      <c r="H15" s="156" t="s">
        <v>1296</v>
      </c>
      <c r="I15" s="73" t="s">
        <v>1297</v>
      </c>
      <c r="J15" s="57"/>
      <c r="K15" s="156" t="s">
        <v>1295</v>
      </c>
      <c r="L15" s="156" t="s">
        <v>1296</v>
      </c>
      <c r="M15" s="57"/>
      <c r="N15" s="114"/>
    </row>
    <row r="16" spans="1:14" s="27" customFormat="1" ht="18.75" customHeight="1">
      <c r="A16" s="92" t="s">
        <v>1298</v>
      </c>
      <c r="B16" s="62"/>
      <c r="C16" s="62" t="s">
        <v>1299</v>
      </c>
      <c r="D16" s="62" t="s">
        <v>1300</v>
      </c>
      <c r="E16" s="92" t="s">
        <v>1301</v>
      </c>
      <c r="F16" s="62"/>
      <c r="G16" s="62" t="s">
        <v>1299</v>
      </c>
      <c r="H16" s="62" t="s">
        <v>1300</v>
      </c>
      <c r="I16" s="92" t="s">
        <v>1301</v>
      </c>
      <c r="J16" s="59"/>
      <c r="K16" s="62" t="s">
        <v>1299</v>
      </c>
      <c r="L16" s="62" t="s">
        <v>1300</v>
      </c>
      <c r="M16" s="59" t="s">
        <v>700</v>
      </c>
      <c r="N16" s="114"/>
    </row>
    <row r="17" spans="1:14" s="27" customFormat="1" ht="22.5" customHeight="1">
      <c r="A17" s="47" t="s">
        <v>1229</v>
      </c>
      <c r="B17" s="467">
        <v>62471</v>
      </c>
      <c r="C17" s="467">
        <v>649</v>
      </c>
      <c r="D17" s="467">
        <v>59142</v>
      </c>
      <c r="E17" s="467">
        <v>2680</v>
      </c>
      <c r="F17" s="467">
        <v>517</v>
      </c>
      <c r="G17" s="467">
        <v>54</v>
      </c>
      <c r="H17" s="467">
        <v>260</v>
      </c>
      <c r="I17" s="467">
        <v>203</v>
      </c>
      <c r="J17" s="120">
        <v>18031</v>
      </c>
      <c r="K17" s="469">
        <v>191</v>
      </c>
      <c r="L17" s="469">
        <v>17840</v>
      </c>
      <c r="M17" s="48" t="s">
        <v>1229</v>
      </c>
      <c r="N17" s="114"/>
    </row>
    <row r="18" spans="1:14" s="27" customFormat="1" ht="22.5" customHeight="1">
      <c r="A18" s="47" t="s">
        <v>666</v>
      </c>
      <c r="B18" s="467">
        <v>63015</v>
      </c>
      <c r="C18" s="467">
        <v>656</v>
      </c>
      <c r="D18" s="467">
        <v>59672</v>
      </c>
      <c r="E18" s="467">
        <v>2687</v>
      </c>
      <c r="F18" s="467">
        <v>550</v>
      </c>
      <c r="G18" s="467">
        <v>59</v>
      </c>
      <c r="H18" s="467">
        <v>269</v>
      </c>
      <c r="I18" s="467">
        <v>222</v>
      </c>
      <c r="J18" s="120">
        <v>18206</v>
      </c>
      <c r="K18" s="469">
        <v>170</v>
      </c>
      <c r="L18" s="469">
        <v>18036</v>
      </c>
      <c r="M18" s="48" t="s">
        <v>666</v>
      </c>
      <c r="N18" s="114"/>
    </row>
    <row r="19" spans="1:14" s="27" customFormat="1" ht="22.5" customHeight="1">
      <c r="A19" s="47" t="s">
        <v>125</v>
      </c>
      <c r="B19" s="467">
        <v>63066</v>
      </c>
      <c r="C19" s="467">
        <v>670</v>
      </c>
      <c r="D19" s="467">
        <v>59674</v>
      </c>
      <c r="E19" s="467">
        <v>2722</v>
      </c>
      <c r="F19" s="467">
        <v>585</v>
      </c>
      <c r="G19" s="467">
        <v>59</v>
      </c>
      <c r="H19" s="467">
        <v>280</v>
      </c>
      <c r="I19" s="467">
        <v>246</v>
      </c>
      <c r="J19" s="120">
        <v>18258</v>
      </c>
      <c r="K19" s="469">
        <v>195</v>
      </c>
      <c r="L19" s="469">
        <v>18063</v>
      </c>
      <c r="M19" s="48" t="s">
        <v>125</v>
      </c>
      <c r="N19" s="114"/>
    </row>
    <row r="20" spans="1:14" s="27" customFormat="1" ht="22.5" customHeight="1">
      <c r="A20" s="47" t="s">
        <v>1268</v>
      </c>
      <c r="B20" s="467">
        <v>64094</v>
      </c>
      <c r="C20" s="467">
        <v>676</v>
      </c>
      <c r="D20" s="467">
        <v>60689</v>
      </c>
      <c r="E20" s="467">
        <v>2729</v>
      </c>
      <c r="F20" s="467">
        <v>657</v>
      </c>
      <c r="G20" s="467">
        <v>65</v>
      </c>
      <c r="H20" s="467">
        <v>291</v>
      </c>
      <c r="I20" s="467">
        <v>301</v>
      </c>
      <c r="J20" s="120">
        <v>26013</v>
      </c>
      <c r="K20" s="469">
        <v>310</v>
      </c>
      <c r="L20" s="469">
        <v>25703</v>
      </c>
      <c r="M20" s="48" t="s">
        <v>1268</v>
      </c>
      <c r="N20" s="114"/>
    </row>
    <row r="21" spans="1:14" s="29" customFormat="1" ht="22.5" customHeight="1">
      <c r="A21" s="49" t="s">
        <v>1270</v>
      </c>
      <c r="B21" s="488">
        <v>66523</v>
      </c>
      <c r="C21" s="488">
        <v>706</v>
      </c>
      <c r="D21" s="488">
        <v>62931</v>
      </c>
      <c r="E21" s="488">
        <v>2886</v>
      </c>
      <c r="F21" s="488">
        <v>701</v>
      </c>
      <c r="G21" s="488">
        <v>70</v>
      </c>
      <c r="H21" s="488">
        <v>302</v>
      </c>
      <c r="I21" s="488">
        <v>329</v>
      </c>
      <c r="J21" s="489">
        <v>26480</v>
      </c>
      <c r="K21" s="489">
        <v>366</v>
      </c>
      <c r="L21" s="489">
        <v>26114</v>
      </c>
      <c r="M21" s="50" t="s">
        <v>1270</v>
      </c>
      <c r="N21" s="470"/>
    </row>
    <row r="22" spans="1:14" s="27" customFormat="1" ht="22.5" customHeight="1">
      <c r="A22" s="47" t="s">
        <v>1312</v>
      </c>
      <c r="B22" s="490">
        <v>42391</v>
      </c>
      <c r="C22" s="491">
        <v>482</v>
      </c>
      <c r="D22" s="491">
        <v>39465</v>
      </c>
      <c r="E22" s="491">
        <v>2444</v>
      </c>
      <c r="F22" s="490">
        <v>507</v>
      </c>
      <c r="G22" s="492">
        <v>39</v>
      </c>
      <c r="H22" s="491">
        <v>207</v>
      </c>
      <c r="I22" s="491">
        <v>261</v>
      </c>
      <c r="J22" s="489">
        <v>15352</v>
      </c>
      <c r="K22" s="493">
        <v>212</v>
      </c>
      <c r="L22" s="493">
        <v>15140</v>
      </c>
      <c r="M22" s="48" t="s">
        <v>1302</v>
      </c>
      <c r="N22" s="114"/>
    </row>
    <row r="23" spans="1:14" s="27" customFormat="1" ht="22.5" customHeight="1">
      <c r="A23" s="92" t="s">
        <v>1313</v>
      </c>
      <c r="B23" s="494">
        <v>24132</v>
      </c>
      <c r="C23" s="495">
        <v>224</v>
      </c>
      <c r="D23" s="495">
        <v>23466</v>
      </c>
      <c r="E23" s="495">
        <v>442</v>
      </c>
      <c r="F23" s="496">
        <v>194</v>
      </c>
      <c r="G23" s="497">
        <v>31</v>
      </c>
      <c r="H23" s="495">
        <v>95</v>
      </c>
      <c r="I23" s="495">
        <v>68</v>
      </c>
      <c r="J23" s="489">
        <v>11128</v>
      </c>
      <c r="K23" s="495">
        <v>154</v>
      </c>
      <c r="L23" s="495">
        <v>10974</v>
      </c>
      <c r="M23" s="53" t="s">
        <v>1303</v>
      </c>
      <c r="N23" s="114"/>
    </row>
    <row r="24" spans="1:14" s="79" customFormat="1" ht="18" customHeight="1">
      <c r="A24" s="79" t="s">
        <v>1320</v>
      </c>
      <c r="B24" s="215"/>
      <c r="C24" s="215"/>
      <c r="D24" s="236"/>
      <c r="E24" s="236"/>
      <c r="F24" s="236"/>
      <c r="H24" s="272" t="s">
        <v>1321</v>
      </c>
      <c r="I24" s="384"/>
      <c r="J24" s="272"/>
      <c r="K24" s="384"/>
      <c r="M24" s="384"/>
      <c r="N24" s="236"/>
    </row>
    <row r="25" spans="1:14" s="27" customFormat="1" ht="19.5" customHeight="1">
      <c r="A25" s="192" t="s">
        <v>1306</v>
      </c>
      <c r="D25" s="221"/>
      <c r="E25" s="471"/>
      <c r="F25" s="150"/>
      <c r="G25" s="150"/>
      <c r="H25" s="192" t="s">
        <v>1307</v>
      </c>
      <c r="I25" s="192"/>
      <c r="J25" s="192"/>
      <c r="K25" s="192"/>
      <c r="N25" s="150"/>
    </row>
    <row r="26" spans="1:19" s="42" customFormat="1" ht="16.5" customHeight="1">
      <c r="A26" s="41" t="s">
        <v>1308</v>
      </c>
      <c r="B26" s="41"/>
      <c r="C26" s="41"/>
      <c r="D26" s="41"/>
      <c r="E26" s="41"/>
      <c r="F26" s="41"/>
      <c r="H26" s="41"/>
      <c r="I26" s="41" t="s">
        <v>1309</v>
      </c>
      <c r="J26" s="41"/>
      <c r="K26" s="41"/>
      <c r="M26" s="41"/>
      <c r="N26" s="41"/>
      <c r="O26" s="41"/>
      <c r="P26" s="41"/>
      <c r="Q26" s="41"/>
      <c r="R26" s="41"/>
      <c r="S26" s="41"/>
    </row>
  </sheetData>
  <sheetProtection/>
  <mergeCells count="7">
    <mergeCell ref="A1:N1"/>
    <mergeCell ref="B3:E3"/>
    <mergeCell ref="F3:I3"/>
    <mergeCell ref="J3:M3"/>
    <mergeCell ref="B14:E14"/>
    <mergeCell ref="F14:I14"/>
    <mergeCell ref="J14:L14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K26"/>
  <sheetViews>
    <sheetView zoomScalePageLayoutView="0" workbookViewId="0" topLeftCell="A1">
      <selection activeCell="A21" sqref="A21:IV21"/>
    </sheetView>
  </sheetViews>
  <sheetFormatPr defaultColWidth="8.88671875" defaultRowHeight="13.5"/>
  <cols>
    <col min="1" max="1" width="9.88671875" style="0" customWidth="1"/>
    <col min="2" max="5" width="10.99609375" style="0" customWidth="1"/>
    <col min="6" max="6" width="10.3359375" style="0" customWidth="1"/>
    <col min="7" max="9" width="11.4453125" style="0" customWidth="1"/>
    <col min="10" max="10" width="12.21484375" style="0" customWidth="1"/>
  </cols>
  <sheetData>
    <row r="1" spans="1:10" s="225" customFormat="1" ht="29.25" customHeight="1">
      <c r="A1" s="1135" t="s">
        <v>222</v>
      </c>
      <c r="B1" s="1135"/>
      <c r="C1" s="1135"/>
      <c r="D1" s="1135"/>
      <c r="E1" s="1135"/>
      <c r="F1" s="1135"/>
      <c r="G1" s="1135"/>
      <c r="H1" s="1135"/>
      <c r="I1" s="1135"/>
      <c r="J1" s="1135"/>
    </row>
    <row r="2" spans="1:10" s="27" customFormat="1" ht="22.5" customHeight="1" thickBot="1">
      <c r="A2" s="27" t="s">
        <v>1552</v>
      </c>
      <c r="J2" s="148" t="s">
        <v>0</v>
      </c>
    </row>
    <row r="3" spans="1:11" s="571" customFormat="1" ht="22.5" customHeight="1">
      <c r="A3" s="633"/>
      <c r="B3" s="1127" t="s">
        <v>1436</v>
      </c>
      <c r="C3" s="1128"/>
      <c r="D3" s="1129"/>
      <c r="E3" s="653"/>
      <c r="F3" s="633"/>
      <c r="G3" s="1127" t="s">
        <v>1505</v>
      </c>
      <c r="H3" s="1128"/>
      <c r="I3" s="1129"/>
      <c r="J3" s="653"/>
      <c r="K3" s="655"/>
    </row>
    <row r="4" spans="1:11" s="571" customFormat="1" ht="22.5" customHeight="1">
      <c r="A4" s="635" t="s">
        <v>1514</v>
      </c>
      <c r="B4" s="636" t="s">
        <v>1438</v>
      </c>
      <c r="C4" s="392" t="s">
        <v>1439</v>
      </c>
      <c r="D4" s="390" t="s">
        <v>1440</v>
      </c>
      <c r="E4" s="393" t="s">
        <v>1441</v>
      </c>
      <c r="F4" s="635" t="s">
        <v>1514</v>
      </c>
      <c r="G4" s="636" t="s">
        <v>1438</v>
      </c>
      <c r="H4" s="392" t="s">
        <v>1439</v>
      </c>
      <c r="I4" s="390" t="s">
        <v>1440</v>
      </c>
      <c r="J4" s="393" t="s">
        <v>1441</v>
      </c>
      <c r="K4" s="655"/>
    </row>
    <row r="5" spans="1:11" s="571" customFormat="1" ht="22.5" customHeight="1">
      <c r="A5" s="635" t="s">
        <v>1347</v>
      </c>
      <c r="B5" s="638" t="s">
        <v>1443</v>
      </c>
      <c r="C5" s="639" t="s">
        <v>1443</v>
      </c>
      <c r="D5" s="393" t="s">
        <v>1444</v>
      </c>
      <c r="E5" s="393" t="s">
        <v>1351</v>
      </c>
      <c r="F5" s="635" t="s">
        <v>1347</v>
      </c>
      <c r="G5" s="638" t="s">
        <v>1443</v>
      </c>
      <c r="H5" s="639" t="s">
        <v>1443</v>
      </c>
      <c r="I5" s="393" t="s">
        <v>1444</v>
      </c>
      <c r="J5" s="393" t="s">
        <v>1351</v>
      </c>
      <c r="K5" s="655"/>
    </row>
    <row r="6" spans="1:11" s="571" customFormat="1" ht="22.5" customHeight="1">
      <c r="A6" s="640"/>
      <c r="B6" s="641" t="s">
        <v>1364</v>
      </c>
      <c r="C6" s="477" t="s">
        <v>1446</v>
      </c>
      <c r="D6" s="472" t="s">
        <v>1447</v>
      </c>
      <c r="E6" s="654"/>
      <c r="F6" s="640"/>
      <c r="G6" s="641" t="s">
        <v>1364</v>
      </c>
      <c r="H6" s="477" t="s">
        <v>1446</v>
      </c>
      <c r="I6" s="472" t="s">
        <v>1447</v>
      </c>
      <c r="J6" s="654"/>
      <c r="K6" s="655"/>
    </row>
    <row r="7" spans="1:11" s="571" customFormat="1" ht="22.5" customHeight="1">
      <c r="A7" s="730" t="s">
        <v>1387</v>
      </c>
      <c r="B7" s="731">
        <v>7469</v>
      </c>
      <c r="C7" s="731">
        <v>1226897</v>
      </c>
      <c r="D7" s="731">
        <v>1</v>
      </c>
      <c r="E7" s="681" t="s">
        <v>1387</v>
      </c>
      <c r="F7" s="681" t="s">
        <v>1387</v>
      </c>
      <c r="G7" s="731">
        <v>934</v>
      </c>
      <c r="H7" s="737">
        <v>134805</v>
      </c>
      <c r="I7" s="737">
        <v>976</v>
      </c>
      <c r="J7" s="681" t="s">
        <v>1387</v>
      </c>
      <c r="K7" s="655"/>
    </row>
    <row r="8" spans="1:10" s="571" customFormat="1" ht="22.5" customHeight="1">
      <c r="A8" s="582" t="s">
        <v>1448</v>
      </c>
      <c r="B8" s="662">
        <v>3734</v>
      </c>
      <c r="C8" s="662">
        <v>613861</v>
      </c>
      <c r="D8" s="732">
        <v>1</v>
      </c>
      <c r="E8" s="582" t="s">
        <v>1449</v>
      </c>
      <c r="F8" s="582" t="s">
        <v>1532</v>
      </c>
      <c r="G8" s="662">
        <v>365</v>
      </c>
      <c r="H8" s="662">
        <v>55043</v>
      </c>
      <c r="I8" s="662">
        <v>0</v>
      </c>
      <c r="J8" s="582" t="s">
        <v>1533</v>
      </c>
    </row>
    <row r="9" spans="1:10" s="571" customFormat="1" ht="22.5" customHeight="1">
      <c r="A9" s="582" t="s">
        <v>1480</v>
      </c>
      <c r="B9" s="662">
        <v>3735</v>
      </c>
      <c r="C9" s="662">
        <v>613036</v>
      </c>
      <c r="D9" s="662">
        <v>0</v>
      </c>
      <c r="E9" s="582" t="s">
        <v>1481</v>
      </c>
      <c r="F9" s="582" t="s">
        <v>1534</v>
      </c>
      <c r="G9" s="662">
        <v>103</v>
      </c>
      <c r="H9" s="662">
        <v>12636</v>
      </c>
      <c r="I9" s="662">
        <v>0</v>
      </c>
      <c r="J9" s="582" t="s">
        <v>1535</v>
      </c>
    </row>
    <row r="10" spans="1:10" s="575" customFormat="1" ht="22.5" customHeight="1">
      <c r="A10" s="656"/>
      <c r="B10" s="733"/>
      <c r="C10" s="733"/>
      <c r="D10" s="733"/>
      <c r="E10" s="656"/>
      <c r="F10" s="582" t="s">
        <v>1536</v>
      </c>
      <c r="G10" s="662">
        <v>363</v>
      </c>
      <c r="H10" s="662">
        <v>54639</v>
      </c>
      <c r="I10" s="662">
        <v>976</v>
      </c>
      <c r="J10" s="582" t="s">
        <v>1537</v>
      </c>
    </row>
    <row r="11" spans="1:10" s="571" customFormat="1" ht="22.5" customHeight="1">
      <c r="A11" s="655"/>
      <c r="B11" s="734"/>
      <c r="C11" s="734"/>
      <c r="D11" s="734"/>
      <c r="E11" s="655"/>
      <c r="F11" s="582" t="s">
        <v>1538</v>
      </c>
      <c r="G11" s="662">
        <v>103</v>
      </c>
      <c r="H11" s="662">
        <v>12487</v>
      </c>
      <c r="I11" s="662">
        <v>0</v>
      </c>
      <c r="J11" s="582" t="s">
        <v>1539</v>
      </c>
    </row>
    <row r="12" spans="1:10" s="571" customFormat="1" ht="22.5" customHeight="1">
      <c r="A12" s="655"/>
      <c r="B12" s="734"/>
      <c r="C12" s="734"/>
      <c r="D12" s="734"/>
      <c r="E12" s="655"/>
      <c r="F12" s="582"/>
      <c r="G12" s="662"/>
      <c r="H12" s="662"/>
      <c r="I12" s="662"/>
      <c r="J12" s="582"/>
    </row>
    <row r="13" spans="1:10" s="571" customFormat="1" ht="22.5" customHeight="1">
      <c r="A13" s="589" t="s">
        <v>1322</v>
      </c>
      <c r="B13" s="735">
        <v>10659</v>
      </c>
      <c r="C13" s="735">
        <v>1777383</v>
      </c>
      <c r="D13" s="735">
        <v>854</v>
      </c>
      <c r="E13" s="707" t="s">
        <v>1322</v>
      </c>
      <c r="F13" s="707" t="s">
        <v>1322</v>
      </c>
      <c r="G13" s="735">
        <v>818</v>
      </c>
      <c r="H13" s="735">
        <v>118644</v>
      </c>
      <c r="I13" s="735">
        <v>0</v>
      </c>
      <c r="J13" s="707" t="s">
        <v>1322</v>
      </c>
    </row>
    <row r="14" spans="1:10" s="571" customFormat="1" ht="22.5" customHeight="1">
      <c r="A14" s="582" t="s">
        <v>1526</v>
      </c>
      <c r="B14" s="662">
        <v>5328</v>
      </c>
      <c r="C14" s="662">
        <v>891058</v>
      </c>
      <c r="D14" s="732">
        <v>637</v>
      </c>
      <c r="E14" s="582" t="s">
        <v>1540</v>
      </c>
      <c r="F14" s="582" t="s">
        <v>1541</v>
      </c>
      <c r="G14" s="662">
        <v>363</v>
      </c>
      <c r="H14" s="662">
        <v>54182</v>
      </c>
      <c r="I14" s="662">
        <v>0</v>
      </c>
      <c r="J14" s="582" t="s">
        <v>1542</v>
      </c>
    </row>
    <row r="15" spans="1:10" s="571" customFormat="1" ht="22.5" customHeight="1">
      <c r="A15" s="582" t="s">
        <v>221</v>
      </c>
      <c r="B15" s="662">
        <v>5331</v>
      </c>
      <c r="C15" s="662">
        <v>886325</v>
      </c>
      <c r="D15" s="662">
        <v>217</v>
      </c>
      <c r="E15" s="582" t="s">
        <v>1528</v>
      </c>
      <c r="F15" s="582" t="s">
        <v>1543</v>
      </c>
      <c r="G15" s="662">
        <v>46</v>
      </c>
      <c r="H15" s="662">
        <v>5325</v>
      </c>
      <c r="I15" s="662">
        <v>0</v>
      </c>
      <c r="J15" s="582" t="s">
        <v>1544</v>
      </c>
    </row>
    <row r="16" spans="1:10" s="571" customFormat="1" ht="22.5" customHeight="1">
      <c r="A16" s="655"/>
      <c r="B16" s="734"/>
      <c r="C16" s="734"/>
      <c r="D16" s="734"/>
      <c r="E16" s="655"/>
      <c r="F16" s="582" t="s">
        <v>1545</v>
      </c>
      <c r="G16" s="662">
        <v>363</v>
      </c>
      <c r="H16" s="662">
        <v>54002</v>
      </c>
      <c r="I16" s="662">
        <v>0</v>
      </c>
      <c r="J16" s="582" t="s">
        <v>1546</v>
      </c>
    </row>
    <row r="17" spans="1:10" s="571" customFormat="1" ht="22.5" customHeight="1" thickBot="1">
      <c r="A17" s="714"/>
      <c r="B17" s="736"/>
      <c r="C17" s="736"/>
      <c r="D17" s="736"/>
      <c r="E17" s="714"/>
      <c r="F17" s="590" t="s">
        <v>1547</v>
      </c>
      <c r="G17" s="664">
        <v>46</v>
      </c>
      <c r="H17" s="664">
        <v>5135</v>
      </c>
      <c r="I17" s="664">
        <v>0</v>
      </c>
      <c r="J17" s="590" t="s">
        <v>1548</v>
      </c>
    </row>
    <row r="18" spans="1:8" s="276" customFormat="1" ht="12">
      <c r="A18" s="215" t="s">
        <v>1549</v>
      </c>
      <c r="H18" s="79" t="s">
        <v>1071</v>
      </c>
    </row>
    <row r="19" s="276" customFormat="1" ht="12">
      <c r="A19" s="272" t="s">
        <v>1550</v>
      </c>
    </row>
    <row r="20" s="276" customFormat="1" ht="12">
      <c r="A20" s="79" t="s">
        <v>1512</v>
      </c>
    </row>
    <row r="21" spans="1:6" s="79" customFormat="1" ht="12">
      <c r="A21" s="79" t="s">
        <v>1338</v>
      </c>
      <c r="F21" s="395" t="s">
        <v>1333</v>
      </c>
    </row>
    <row r="22" s="276" customFormat="1" ht="12"/>
    <row r="23" s="276" customFormat="1" ht="12"/>
    <row r="24" s="217" customFormat="1" ht="13.5"/>
    <row r="25" s="217" customFormat="1" ht="13.5"/>
    <row r="26" s="217" customFormat="1" ht="13.5">
      <c r="E26" s="276"/>
    </row>
    <row r="27" s="217" customFormat="1" ht="13.5"/>
    <row r="28" s="217" customFormat="1" ht="13.5"/>
    <row r="29" s="217" customFormat="1" ht="13.5"/>
    <row r="30" s="217" customFormat="1" ht="13.5"/>
    <row r="31" s="217" customFormat="1" ht="13.5"/>
    <row r="32" s="217" customFormat="1" ht="13.5"/>
    <row r="33" s="217" customFormat="1" ht="13.5"/>
    <row r="34" s="217" customFormat="1" ht="13.5"/>
    <row r="35" s="217" customFormat="1" ht="13.5"/>
    <row r="36" s="217" customFormat="1" ht="13.5"/>
    <row r="37" s="217" customFormat="1" ht="13.5"/>
    <row r="38" s="217" customFormat="1" ht="13.5"/>
    <row r="39" s="217" customFormat="1" ht="13.5"/>
    <row r="40" s="217" customFormat="1" ht="13.5"/>
    <row r="41" s="217" customFormat="1" ht="13.5"/>
    <row r="42" s="217" customFormat="1" ht="13.5"/>
    <row r="43" s="217" customFormat="1" ht="13.5"/>
    <row r="44" s="217" customFormat="1" ht="13.5"/>
    <row r="45" s="217" customFormat="1" ht="13.5"/>
    <row r="46" s="217" customFormat="1" ht="13.5"/>
    <row r="47" s="217" customFormat="1" ht="13.5"/>
    <row r="48" s="217" customFormat="1" ht="13.5"/>
    <row r="49" s="217" customFormat="1" ht="13.5"/>
    <row r="50" s="217" customFormat="1" ht="13.5"/>
    <row r="51" s="217" customFormat="1" ht="13.5"/>
    <row r="52" s="217" customFormat="1" ht="13.5"/>
    <row r="53" s="217" customFormat="1" ht="13.5"/>
    <row r="54" s="217" customFormat="1" ht="13.5"/>
    <row r="55" s="217" customFormat="1" ht="13.5"/>
    <row r="56" s="217" customFormat="1" ht="13.5"/>
    <row r="57" s="217" customFormat="1" ht="13.5"/>
    <row r="58" s="217" customFormat="1" ht="13.5"/>
    <row r="59" s="217" customFormat="1" ht="13.5"/>
    <row r="60" s="217" customFormat="1" ht="13.5"/>
    <row r="61" s="217" customFormat="1" ht="13.5"/>
    <row r="62" s="217" customFormat="1" ht="13.5"/>
    <row r="63" s="217" customFormat="1" ht="13.5"/>
    <row r="64" s="217" customFormat="1" ht="13.5"/>
    <row r="65" s="217" customFormat="1" ht="13.5"/>
    <row r="66" s="217" customFormat="1" ht="13.5"/>
    <row r="67" s="217" customFormat="1" ht="13.5"/>
    <row r="68" s="217" customFormat="1" ht="13.5"/>
    <row r="69" s="217" customFormat="1" ht="13.5"/>
    <row r="70" s="217" customFormat="1" ht="13.5"/>
    <row r="71" s="217" customFormat="1" ht="13.5"/>
    <row r="72" s="217" customFormat="1" ht="13.5"/>
    <row r="73" s="217" customFormat="1" ht="13.5"/>
    <row r="74" s="217" customFormat="1" ht="13.5"/>
    <row r="75" s="217" customFormat="1" ht="13.5"/>
    <row r="76" s="217" customFormat="1" ht="13.5"/>
    <row r="77" s="217" customFormat="1" ht="13.5"/>
    <row r="78" s="217" customFormat="1" ht="13.5"/>
    <row r="79" s="217" customFormat="1" ht="13.5"/>
    <row r="80" s="217" customFormat="1" ht="13.5"/>
    <row r="81" s="217" customFormat="1" ht="13.5"/>
    <row r="82" s="217" customFormat="1" ht="13.5"/>
    <row r="83" s="217" customFormat="1" ht="13.5"/>
    <row r="84" s="217" customFormat="1" ht="13.5"/>
    <row r="85" s="217" customFormat="1" ht="13.5"/>
    <row r="86" s="217" customFormat="1" ht="13.5"/>
    <row r="87" s="217" customFormat="1" ht="13.5"/>
    <row r="88" s="217" customFormat="1" ht="13.5"/>
    <row r="89" s="217" customFormat="1" ht="13.5"/>
    <row r="90" s="217" customFormat="1" ht="13.5"/>
    <row r="91" s="217" customFormat="1" ht="13.5"/>
    <row r="92" s="217" customFormat="1" ht="13.5"/>
    <row r="93" s="217" customFormat="1" ht="13.5"/>
    <row r="94" s="217" customFormat="1" ht="13.5"/>
    <row r="95" s="217" customFormat="1" ht="13.5"/>
    <row r="96" s="217" customFormat="1" ht="13.5"/>
    <row r="97" s="217" customFormat="1" ht="13.5"/>
    <row r="98" s="217" customFormat="1" ht="13.5"/>
    <row r="99" s="217" customFormat="1" ht="13.5"/>
    <row r="100" s="217" customFormat="1" ht="13.5"/>
    <row r="101" s="217" customFormat="1" ht="13.5"/>
    <row r="102" s="217" customFormat="1" ht="13.5"/>
    <row r="103" s="217" customFormat="1" ht="13.5"/>
    <row r="104" s="217" customFormat="1" ht="13.5"/>
    <row r="105" s="217" customFormat="1" ht="13.5"/>
    <row r="106" s="217" customFormat="1" ht="13.5"/>
    <row r="107" s="217" customFormat="1" ht="13.5"/>
    <row r="108" s="217" customFormat="1" ht="13.5"/>
    <row r="109" s="217" customFormat="1" ht="13.5"/>
    <row r="110" s="217" customFormat="1" ht="13.5"/>
    <row r="111" s="217" customFormat="1" ht="13.5"/>
    <row r="112" s="217" customFormat="1" ht="13.5"/>
    <row r="113" s="217" customFormat="1" ht="13.5"/>
  </sheetData>
  <sheetProtection/>
  <mergeCells count="3">
    <mergeCell ref="A1:J1"/>
    <mergeCell ref="B3:D3"/>
    <mergeCell ref="G3:I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J27"/>
  <sheetViews>
    <sheetView zoomScaleSheetLayoutView="100" zoomScalePageLayoutView="0" workbookViewId="0" topLeftCell="A4">
      <selection activeCell="A27" sqref="A27:IV27"/>
    </sheetView>
  </sheetViews>
  <sheetFormatPr defaultColWidth="8.88671875" defaultRowHeight="13.5"/>
  <cols>
    <col min="1" max="1" width="11.99609375" style="0" customWidth="1"/>
    <col min="2" max="4" width="20.21484375" style="0" customWidth="1"/>
    <col min="5" max="5" width="20.10546875" style="0" customWidth="1"/>
    <col min="6" max="6" width="11.4453125" style="0" customWidth="1"/>
  </cols>
  <sheetData>
    <row r="1" spans="1:10" s="225" customFormat="1" ht="29.25" customHeight="1">
      <c r="A1" s="1142" t="s">
        <v>219</v>
      </c>
      <c r="B1" s="1142"/>
      <c r="C1" s="1142"/>
      <c r="D1" s="1142"/>
      <c r="E1" s="1142"/>
      <c r="F1" s="1142"/>
      <c r="G1" s="1142"/>
      <c r="H1" s="1142"/>
      <c r="I1" s="1142"/>
      <c r="J1" s="1142"/>
    </row>
    <row r="2" spans="1:5" s="27" customFormat="1" ht="22.5" customHeight="1" thickBot="1">
      <c r="A2" s="227" t="s">
        <v>1551</v>
      </c>
      <c r="E2" s="148" t="s">
        <v>0</v>
      </c>
    </row>
    <row r="3" spans="1:7" s="216" customFormat="1" ht="20.25" customHeight="1">
      <c r="A3" s="738"/>
      <c r="B3" s="1136" t="s">
        <v>1436</v>
      </c>
      <c r="C3" s="1137"/>
      <c r="D3" s="1138"/>
      <c r="E3" s="748"/>
      <c r="F3" s="280"/>
      <c r="G3" s="197"/>
    </row>
    <row r="4" spans="1:6" s="216" customFormat="1" ht="20.25" customHeight="1">
      <c r="A4" s="475" t="s">
        <v>1514</v>
      </c>
      <c r="B4" s="636" t="s">
        <v>1438</v>
      </c>
      <c r="C4" s="392" t="s">
        <v>1439</v>
      </c>
      <c r="D4" s="390" t="s">
        <v>1440</v>
      </c>
      <c r="E4" s="473" t="s">
        <v>1441</v>
      </c>
      <c r="F4" s="754"/>
    </row>
    <row r="5" spans="1:6" s="216" customFormat="1" ht="20.25" customHeight="1">
      <c r="A5" s="475" t="s">
        <v>1347</v>
      </c>
      <c r="B5" s="638" t="s">
        <v>1443</v>
      </c>
      <c r="C5" s="639" t="s">
        <v>1443</v>
      </c>
      <c r="D5" s="393" t="s">
        <v>1444</v>
      </c>
      <c r="E5" s="473" t="s">
        <v>1351</v>
      </c>
      <c r="F5" s="754"/>
    </row>
    <row r="6" spans="1:6" s="216" customFormat="1" ht="20.25" customHeight="1">
      <c r="A6" s="739"/>
      <c r="B6" s="641" t="s">
        <v>1364</v>
      </c>
      <c r="C6" s="477" t="s">
        <v>1446</v>
      </c>
      <c r="D6" s="472" t="s">
        <v>1447</v>
      </c>
      <c r="E6" s="749"/>
      <c r="F6" s="754"/>
    </row>
    <row r="7" spans="1:6" s="216" customFormat="1" ht="20.25" customHeight="1">
      <c r="A7" s="740" t="s">
        <v>1268</v>
      </c>
      <c r="B7" s="744">
        <v>11657</v>
      </c>
      <c r="C7" s="744">
        <v>1490799</v>
      </c>
      <c r="D7" s="744">
        <v>9369</v>
      </c>
      <c r="E7" s="750" t="s">
        <v>1268</v>
      </c>
      <c r="F7" s="754"/>
    </row>
    <row r="8" spans="1:6" s="216" customFormat="1" ht="20.25" customHeight="1">
      <c r="A8" s="473" t="s">
        <v>1448</v>
      </c>
      <c r="B8" s="745">
        <v>4749</v>
      </c>
      <c r="C8" s="745">
        <v>610901</v>
      </c>
      <c r="D8" s="745">
        <v>6885</v>
      </c>
      <c r="E8" s="474" t="s">
        <v>1449</v>
      </c>
      <c r="F8" s="754"/>
    </row>
    <row r="9" spans="1:6" s="216" customFormat="1" ht="20.25" customHeight="1">
      <c r="A9" s="473" t="s">
        <v>1461</v>
      </c>
      <c r="B9" s="745">
        <v>716</v>
      </c>
      <c r="C9" s="745">
        <v>97576</v>
      </c>
      <c r="D9" s="745">
        <v>2247</v>
      </c>
      <c r="E9" s="474" t="s">
        <v>1462</v>
      </c>
      <c r="F9" s="754"/>
    </row>
    <row r="10" spans="1:6" s="216" customFormat="1" ht="20.25" customHeight="1">
      <c r="A10" s="473" t="s">
        <v>1554</v>
      </c>
      <c r="B10" s="745">
        <v>342</v>
      </c>
      <c r="C10" s="745">
        <v>39870</v>
      </c>
      <c r="D10" s="745">
        <v>0</v>
      </c>
      <c r="E10" s="474" t="s">
        <v>1555</v>
      </c>
      <c r="F10" s="754"/>
    </row>
    <row r="11" spans="1:6" s="216" customFormat="1" ht="20.25" customHeight="1">
      <c r="A11" s="473"/>
      <c r="B11" s="745"/>
      <c r="C11" s="745"/>
      <c r="D11" s="745"/>
      <c r="E11" s="751"/>
      <c r="F11" s="754"/>
    </row>
    <row r="12" spans="1:6" s="216" customFormat="1" ht="20.25" customHeight="1">
      <c r="A12" s="473" t="s">
        <v>1480</v>
      </c>
      <c r="B12" s="745">
        <v>4789</v>
      </c>
      <c r="C12" s="745">
        <v>606075</v>
      </c>
      <c r="D12" s="745">
        <v>93</v>
      </c>
      <c r="E12" s="474" t="s">
        <v>1481</v>
      </c>
      <c r="F12" s="754"/>
    </row>
    <row r="13" spans="1:6" s="216" customFormat="1" ht="20.25" customHeight="1">
      <c r="A13" s="473" t="s">
        <v>1488</v>
      </c>
      <c r="B13" s="745">
        <v>719</v>
      </c>
      <c r="C13" s="745">
        <v>94397</v>
      </c>
      <c r="D13" s="745">
        <v>144</v>
      </c>
      <c r="E13" s="474" t="s">
        <v>1489</v>
      </c>
      <c r="F13" s="754"/>
    </row>
    <row r="14" spans="1:6" s="216" customFormat="1" ht="20.25" customHeight="1">
      <c r="A14" s="473" t="s">
        <v>1556</v>
      </c>
      <c r="B14" s="745">
        <v>342</v>
      </c>
      <c r="C14" s="745">
        <v>41980</v>
      </c>
      <c r="D14" s="745">
        <v>0</v>
      </c>
      <c r="E14" s="474" t="s">
        <v>1557</v>
      </c>
      <c r="F14" s="754"/>
    </row>
    <row r="15" spans="1:6" s="216" customFormat="1" ht="20.25" customHeight="1">
      <c r="A15" s="474"/>
      <c r="B15" s="745"/>
      <c r="C15" s="745"/>
      <c r="D15" s="745"/>
      <c r="E15" s="474"/>
      <c r="F15" s="754"/>
    </row>
    <row r="16" spans="1:6" s="216" customFormat="1" ht="20.25" customHeight="1">
      <c r="A16" s="741" t="s">
        <v>1322</v>
      </c>
      <c r="B16" s="746">
        <v>12452</v>
      </c>
      <c r="C16" s="746">
        <v>1687391</v>
      </c>
      <c r="D16" s="746">
        <v>0.30000000000000004</v>
      </c>
      <c r="E16" s="752" t="s">
        <v>1322</v>
      </c>
      <c r="F16" s="754"/>
    </row>
    <row r="17" spans="1:6" s="216" customFormat="1" ht="20.25" customHeight="1">
      <c r="A17" s="742" t="s">
        <v>220</v>
      </c>
      <c r="B17" s="745">
        <v>5067</v>
      </c>
      <c r="C17" s="745">
        <v>686002</v>
      </c>
      <c r="D17" s="745">
        <v>0.1</v>
      </c>
      <c r="E17" s="474" t="s">
        <v>1450</v>
      </c>
      <c r="F17" s="754"/>
    </row>
    <row r="18" spans="1:6" s="216" customFormat="1" ht="20.25" customHeight="1">
      <c r="A18" s="742" t="s">
        <v>192</v>
      </c>
      <c r="B18" s="745">
        <v>864</v>
      </c>
      <c r="C18" s="745">
        <v>118892</v>
      </c>
      <c r="D18" s="745">
        <v>0</v>
      </c>
      <c r="E18" s="474" t="s">
        <v>1463</v>
      </c>
      <c r="F18" s="754"/>
    </row>
    <row r="19" spans="1:6" s="216" customFormat="1" ht="20.25" customHeight="1">
      <c r="A19" s="742" t="s">
        <v>1558</v>
      </c>
      <c r="B19" s="745">
        <v>364</v>
      </c>
      <c r="C19" s="745">
        <v>43734</v>
      </c>
      <c r="D19" s="745">
        <v>0</v>
      </c>
      <c r="E19" s="474" t="s">
        <v>1559</v>
      </c>
      <c r="F19" s="754"/>
    </row>
    <row r="20" spans="1:6" s="216" customFormat="1" ht="20.25" customHeight="1">
      <c r="A20" s="742"/>
      <c r="B20" s="745"/>
      <c r="C20" s="745"/>
      <c r="D20" s="745"/>
      <c r="E20" s="751"/>
      <c r="F20" s="754"/>
    </row>
    <row r="21" spans="1:6" s="216" customFormat="1" ht="20.25" customHeight="1">
      <c r="A21" s="742" t="s">
        <v>221</v>
      </c>
      <c r="B21" s="745">
        <v>4929</v>
      </c>
      <c r="C21" s="745">
        <v>673987</v>
      </c>
      <c r="D21" s="745">
        <v>0.2</v>
      </c>
      <c r="E21" s="474" t="s">
        <v>1482</v>
      </c>
      <c r="F21" s="754"/>
    </row>
    <row r="22" spans="1:6" s="216" customFormat="1" ht="20.25" customHeight="1">
      <c r="A22" s="742" t="s">
        <v>201</v>
      </c>
      <c r="B22" s="745">
        <v>864</v>
      </c>
      <c r="C22" s="745">
        <v>118201</v>
      </c>
      <c r="D22" s="745">
        <v>0</v>
      </c>
      <c r="E22" s="474" t="s">
        <v>1491</v>
      </c>
      <c r="F22" s="754"/>
    </row>
    <row r="23" spans="1:6" s="216" customFormat="1" ht="20.25" customHeight="1" thickBot="1">
      <c r="A23" s="743" t="s">
        <v>1560</v>
      </c>
      <c r="B23" s="747">
        <v>364</v>
      </c>
      <c r="C23" s="747">
        <v>46575</v>
      </c>
      <c r="D23" s="747">
        <v>0</v>
      </c>
      <c r="E23" s="753" t="s">
        <v>1561</v>
      </c>
      <c r="F23" s="754"/>
    </row>
    <row r="24" spans="1:6" s="231" customFormat="1" ht="19.5" customHeight="1">
      <c r="A24" s="1139" t="s">
        <v>223</v>
      </c>
      <c r="B24" s="1139"/>
      <c r="C24" s="1139"/>
      <c r="D24" s="1140" t="s">
        <v>1071</v>
      </c>
      <c r="E24" s="1140"/>
      <c r="F24" s="230"/>
    </row>
    <row r="25" spans="1:8" s="231" customFormat="1" ht="19.5" customHeight="1">
      <c r="A25" s="1141" t="s">
        <v>619</v>
      </c>
      <c r="B25" s="1141"/>
      <c r="C25" s="1141"/>
      <c r="D25" s="1141"/>
      <c r="H25" s="230"/>
    </row>
    <row r="26" spans="1:4" s="231" customFormat="1" ht="19.5" customHeight="1">
      <c r="A26" s="1141" t="s">
        <v>618</v>
      </c>
      <c r="B26" s="1141"/>
      <c r="C26" s="1141"/>
      <c r="D26" s="1141"/>
    </row>
    <row r="27" spans="1:4" s="79" customFormat="1" ht="12">
      <c r="A27" s="79" t="s">
        <v>1338</v>
      </c>
      <c r="D27" s="395" t="s">
        <v>1333</v>
      </c>
    </row>
    <row r="28" s="216" customFormat="1" ht="13.5"/>
    <row r="29" s="216" customFormat="1" ht="13.5"/>
    <row r="30" s="216" customFormat="1" ht="13.5"/>
    <row r="31" s="216" customFormat="1" ht="13.5"/>
    <row r="32" s="216" customFormat="1" ht="13.5"/>
    <row r="33" s="216" customFormat="1" ht="13.5"/>
    <row r="34" s="216" customFormat="1" ht="13.5"/>
    <row r="35" s="216" customFormat="1" ht="13.5"/>
    <row r="36" s="216" customFormat="1" ht="13.5"/>
    <row r="37" s="216" customFormat="1" ht="13.5"/>
    <row r="38" s="216" customFormat="1" ht="13.5"/>
    <row r="39" s="216" customFormat="1" ht="13.5"/>
    <row r="40" s="216" customFormat="1" ht="13.5"/>
  </sheetData>
  <sheetProtection/>
  <mergeCells count="6">
    <mergeCell ref="B3:D3"/>
    <mergeCell ref="A24:C24"/>
    <mergeCell ref="D24:E24"/>
    <mergeCell ref="A25:D25"/>
    <mergeCell ref="A26:D26"/>
    <mergeCell ref="A1:J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:J18"/>
  <sheetViews>
    <sheetView zoomScalePageLayoutView="0" workbookViewId="0" topLeftCell="A1">
      <selection activeCell="D22" sqref="D22"/>
    </sheetView>
  </sheetViews>
  <sheetFormatPr defaultColWidth="8.88671875" defaultRowHeight="13.5"/>
  <cols>
    <col min="1" max="1" width="12.10546875" style="0" customWidth="1"/>
    <col min="2" max="2" width="15.77734375" style="0" customWidth="1"/>
    <col min="3" max="4" width="15.21484375" style="0" customWidth="1"/>
    <col min="5" max="5" width="15.88671875" style="0" customWidth="1"/>
  </cols>
  <sheetData>
    <row r="1" spans="1:10" s="225" customFormat="1" ht="29.25" customHeight="1">
      <c r="A1" s="1144" t="s">
        <v>224</v>
      </c>
      <c r="B1" s="1144"/>
      <c r="C1" s="1144"/>
      <c r="D1" s="1144"/>
      <c r="E1" s="1144"/>
      <c r="F1" s="233"/>
      <c r="G1" s="233"/>
      <c r="H1" s="233"/>
      <c r="I1" s="233"/>
      <c r="J1" s="233"/>
    </row>
    <row r="2" spans="1:5" s="217" customFormat="1" ht="9" customHeight="1">
      <c r="A2" s="1026"/>
      <c r="B2" s="1026"/>
      <c r="C2" s="1026"/>
      <c r="D2" s="1026"/>
      <c r="E2" s="1026"/>
    </row>
    <row r="3" spans="1:5" s="200" customFormat="1" ht="19.5" customHeight="1" thickBot="1">
      <c r="A3" s="227" t="s">
        <v>1551</v>
      </c>
      <c r="B3" s="27"/>
      <c r="C3" s="27"/>
      <c r="D3" s="27"/>
      <c r="E3" s="148" t="s">
        <v>0</v>
      </c>
    </row>
    <row r="4" spans="1:6" s="557" customFormat="1" ht="19.5" customHeight="1">
      <c r="A4" s="670"/>
      <c r="B4" s="1130" t="s">
        <v>1436</v>
      </c>
      <c r="C4" s="1131"/>
      <c r="D4" s="1132"/>
      <c r="E4" s="544"/>
      <c r="F4" s="765"/>
    </row>
    <row r="5" spans="1:6" s="557" customFormat="1" ht="19.5" customHeight="1">
      <c r="A5" s="635" t="s">
        <v>1514</v>
      </c>
      <c r="B5" s="636" t="s">
        <v>1438</v>
      </c>
      <c r="C5" s="392" t="s">
        <v>1439</v>
      </c>
      <c r="D5" s="390" t="s">
        <v>1440</v>
      </c>
      <c r="E5" s="548" t="s">
        <v>1441</v>
      </c>
      <c r="F5" s="765"/>
    </row>
    <row r="6" spans="1:6" s="557" customFormat="1" ht="19.5" customHeight="1">
      <c r="A6" s="635" t="s">
        <v>1347</v>
      </c>
      <c r="B6" s="638" t="s">
        <v>1443</v>
      </c>
      <c r="C6" s="639" t="s">
        <v>1443</v>
      </c>
      <c r="D6" s="393" t="s">
        <v>1444</v>
      </c>
      <c r="E6" s="548" t="s">
        <v>1351</v>
      </c>
      <c r="F6" s="765"/>
    </row>
    <row r="7" spans="1:6" s="557" customFormat="1" ht="19.5" customHeight="1">
      <c r="A7" s="675"/>
      <c r="B7" s="641" t="s">
        <v>1364</v>
      </c>
      <c r="C7" s="477" t="s">
        <v>1446</v>
      </c>
      <c r="D7" s="472" t="s">
        <v>1447</v>
      </c>
      <c r="E7" s="690"/>
      <c r="F7" s="765"/>
    </row>
    <row r="8" spans="1:6" s="557" customFormat="1" ht="22.5" customHeight="1">
      <c r="A8" s="717" t="s">
        <v>1268</v>
      </c>
      <c r="B8" s="755">
        <v>8202</v>
      </c>
      <c r="C8" s="756">
        <v>1367891</v>
      </c>
      <c r="D8" s="757">
        <v>753</v>
      </c>
      <c r="E8" s="730" t="s">
        <v>1268</v>
      </c>
      <c r="F8" s="765"/>
    </row>
    <row r="9" spans="1:6" s="557" customFormat="1" ht="22.5" customHeight="1">
      <c r="A9" s="720" t="s">
        <v>1448</v>
      </c>
      <c r="B9" s="758">
        <v>4073</v>
      </c>
      <c r="C9" s="758">
        <v>685067</v>
      </c>
      <c r="D9" s="759">
        <v>328</v>
      </c>
      <c r="E9" s="582" t="s">
        <v>1449</v>
      </c>
      <c r="F9" s="765"/>
    </row>
    <row r="10" spans="1:6" s="557" customFormat="1" ht="22.5" customHeight="1">
      <c r="A10" s="720" t="s">
        <v>1480</v>
      </c>
      <c r="B10" s="758">
        <v>4129</v>
      </c>
      <c r="C10" s="758">
        <v>682824</v>
      </c>
      <c r="D10" s="759">
        <v>425</v>
      </c>
      <c r="E10" s="546" t="s">
        <v>1481</v>
      </c>
      <c r="F10" s="765"/>
    </row>
    <row r="11" spans="1:6" s="557" customFormat="1" ht="22.5" customHeight="1">
      <c r="A11" s="720"/>
      <c r="B11" s="758"/>
      <c r="C11" s="758"/>
      <c r="D11" s="759"/>
      <c r="E11" s="546"/>
      <c r="F11" s="765"/>
    </row>
    <row r="12" spans="1:6" s="557" customFormat="1" ht="22.5" customHeight="1">
      <c r="A12" s="723" t="s">
        <v>1322</v>
      </c>
      <c r="B12" s="760">
        <v>9738</v>
      </c>
      <c r="C12" s="760">
        <v>1676190</v>
      </c>
      <c r="D12" s="761">
        <v>0.8500000000000001</v>
      </c>
      <c r="E12" s="589" t="s">
        <v>1322</v>
      </c>
      <c r="F12" s="765"/>
    </row>
    <row r="13" spans="1:6" s="557" customFormat="1" ht="22.5" customHeight="1">
      <c r="A13" s="720" t="s">
        <v>220</v>
      </c>
      <c r="B13" s="758">
        <v>4854</v>
      </c>
      <c r="C13" s="758">
        <v>836969</v>
      </c>
      <c r="D13" s="762">
        <v>0.8</v>
      </c>
      <c r="E13" s="582" t="s">
        <v>1450</v>
      </c>
      <c r="F13" s="765"/>
    </row>
    <row r="14" spans="1:6" s="557" customFormat="1" ht="22.5" customHeight="1" thickBot="1">
      <c r="A14" s="726" t="s">
        <v>221</v>
      </c>
      <c r="B14" s="763">
        <v>4884</v>
      </c>
      <c r="C14" s="763">
        <v>839221</v>
      </c>
      <c r="D14" s="764">
        <v>0.05</v>
      </c>
      <c r="E14" s="591" t="s">
        <v>1528</v>
      </c>
      <c r="F14" s="765"/>
    </row>
    <row r="15" spans="1:5" s="276" customFormat="1" ht="19.5" customHeight="1">
      <c r="A15" s="1134" t="s">
        <v>1529</v>
      </c>
      <c r="B15" s="1134"/>
      <c r="C15" s="1134"/>
      <c r="D15" s="1143" t="s">
        <v>1071</v>
      </c>
      <c r="E15" s="1143"/>
    </row>
    <row r="16" spans="1:7" s="79" customFormat="1" ht="19.5" customHeight="1">
      <c r="A16" s="272" t="s">
        <v>1562</v>
      </c>
      <c r="G16" s="403"/>
    </row>
    <row r="17" spans="1:5" s="79" customFormat="1" ht="19.5" customHeight="1">
      <c r="A17" s="272" t="s">
        <v>1563</v>
      </c>
      <c r="B17" s="276"/>
      <c r="C17" s="276"/>
      <c r="D17" s="276"/>
      <c r="E17" s="276"/>
    </row>
    <row r="18" spans="1:4" s="79" customFormat="1" ht="12">
      <c r="A18" s="79" t="s">
        <v>1338</v>
      </c>
      <c r="D18" s="395" t="s">
        <v>1333</v>
      </c>
    </row>
    <row r="19" s="217" customFormat="1" ht="13.5"/>
    <row r="20" s="217" customFormat="1" ht="13.5"/>
    <row r="21" s="217" customFormat="1" ht="13.5"/>
    <row r="22" s="217" customFormat="1" ht="13.5"/>
    <row r="23" s="217" customFormat="1" ht="13.5"/>
    <row r="24" s="217" customFormat="1" ht="13.5"/>
    <row r="25" s="217" customFormat="1" ht="13.5"/>
    <row r="26" s="217" customFormat="1" ht="13.5"/>
    <row r="27" s="217" customFormat="1" ht="13.5"/>
    <row r="28" s="217" customFormat="1" ht="13.5"/>
    <row r="29" s="217" customFormat="1" ht="13.5"/>
    <row r="30" s="217" customFormat="1" ht="13.5"/>
    <row r="31" s="217" customFormat="1" ht="13.5"/>
    <row r="32" s="217" customFormat="1" ht="13.5"/>
    <row r="33" s="217" customFormat="1" ht="13.5"/>
    <row r="34" s="217" customFormat="1" ht="13.5"/>
    <row r="35" s="217" customFormat="1" ht="13.5"/>
    <row r="36" s="217" customFormat="1" ht="13.5"/>
    <row r="37" s="217" customFormat="1" ht="13.5"/>
    <row r="38" s="217" customFormat="1" ht="13.5"/>
    <row r="39" s="217" customFormat="1" ht="13.5"/>
    <row r="40" s="217" customFormat="1" ht="13.5"/>
    <row r="41" s="217" customFormat="1" ht="13.5"/>
    <row r="42" s="217" customFormat="1" ht="13.5"/>
    <row r="43" s="217" customFormat="1" ht="13.5"/>
    <row r="44" s="217" customFormat="1" ht="13.5"/>
    <row r="45" s="217" customFormat="1" ht="13.5"/>
    <row r="46" s="217" customFormat="1" ht="13.5"/>
    <row r="47" s="217" customFormat="1" ht="13.5"/>
    <row r="48" s="217" customFormat="1" ht="13.5"/>
    <row r="49" s="217" customFormat="1" ht="13.5"/>
    <row r="50" s="217" customFormat="1" ht="13.5"/>
    <row r="51" s="217" customFormat="1" ht="13.5"/>
    <row r="52" s="217" customFormat="1" ht="13.5"/>
    <row r="53" s="217" customFormat="1" ht="13.5"/>
    <row r="54" s="217" customFormat="1" ht="13.5"/>
    <row r="55" s="217" customFormat="1" ht="13.5"/>
    <row r="56" s="217" customFormat="1" ht="13.5"/>
    <row r="57" s="217" customFormat="1" ht="13.5"/>
    <row r="58" s="217" customFormat="1" ht="13.5"/>
    <row r="59" s="217" customFormat="1" ht="13.5"/>
    <row r="60" s="217" customFormat="1" ht="13.5"/>
    <row r="61" s="217" customFormat="1" ht="13.5"/>
    <row r="62" s="217" customFormat="1" ht="13.5"/>
    <row r="63" s="217" customFormat="1" ht="13.5"/>
    <row r="64" s="217" customFormat="1" ht="13.5"/>
    <row r="65" s="217" customFormat="1" ht="13.5"/>
    <row r="66" s="217" customFormat="1" ht="13.5"/>
    <row r="67" s="217" customFormat="1" ht="13.5"/>
    <row r="68" s="217" customFormat="1" ht="13.5"/>
    <row r="69" s="217" customFormat="1" ht="13.5"/>
    <row r="70" s="217" customFormat="1" ht="13.5"/>
    <row r="71" s="217" customFormat="1" ht="13.5"/>
    <row r="72" s="217" customFormat="1" ht="13.5"/>
    <row r="73" s="217" customFormat="1" ht="13.5"/>
    <row r="74" s="217" customFormat="1" ht="13.5"/>
    <row r="75" s="217" customFormat="1" ht="13.5"/>
    <row r="76" s="217" customFormat="1" ht="13.5"/>
    <row r="77" s="217" customFormat="1" ht="13.5"/>
    <row r="78" s="217" customFormat="1" ht="13.5"/>
    <row r="79" s="217" customFormat="1" ht="13.5"/>
    <row r="80" s="217" customFormat="1" ht="13.5"/>
    <row r="81" s="217" customFormat="1" ht="13.5"/>
    <row r="82" s="217" customFormat="1" ht="13.5"/>
    <row r="83" s="217" customFormat="1" ht="13.5"/>
    <row r="84" s="217" customFormat="1" ht="13.5"/>
    <row r="85" s="217" customFormat="1" ht="13.5"/>
    <row r="86" s="217" customFormat="1" ht="13.5"/>
    <row r="87" s="217" customFormat="1" ht="13.5"/>
    <row r="88" s="217" customFormat="1" ht="13.5"/>
    <row r="89" s="217" customFormat="1" ht="13.5"/>
    <row r="90" s="217" customFormat="1" ht="13.5"/>
    <row r="91" s="217" customFormat="1" ht="13.5"/>
    <row r="92" s="217" customFormat="1" ht="13.5"/>
    <row r="93" s="217" customFormat="1" ht="13.5"/>
    <row r="94" s="217" customFormat="1" ht="13.5"/>
    <row r="95" s="217" customFormat="1" ht="13.5"/>
    <row r="96" s="217" customFormat="1" ht="13.5"/>
    <row r="97" s="217" customFormat="1" ht="13.5"/>
  </sheetData>
  <sheetProtection/>
  <mergeCells count="5">
    <mergeCell ref="A15:C15"/>
    <mergeCell ref="D15:E15"/>
    <mergeCell ref="A1:E1"/>
    <mergeCell ref="A2:E2"/>
    <mergeCell ref="B4:D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A1:S16"/>
  <sheetViews>
    <sheetView showZeros="0" zoomScalePageLayoutView="0" workbookViewId="0" topLeftCell="A1">
      <selection activeCell="F22" sqref="F22"/>
    </sheetView>
  </sheetViews>
  <sheetFormatPr defaultColWidth="8.88671875" defaultRowHeight="13.5"/>
  <cols>
    <col min="1" max="1" width="8.99609375" style="27" customWidth="1"/>
    <col min="2" max="2" width="7.21484375" style="27" customWidth="1"/>
    <col min="3" max="3" width="11.10546875" style="27" customWidth="1"/>
    <col min="4" max="4" width="6.3359375" style="27" customWidth="1"/>
    <col min="5" max="5" width="8.3359375" style="27" customWidth="1"/>
    <col min="6" max="6" width="6.4453125" style="27" customWidth="1"/>
    <col min="7" max="7" width="11.10546875" style="27" customWidth="1"/>
    <col min="8" max="8" width="5.99609375" style="27" customWidth="1"/>
    <col min="9" max="9" width="11.10546875" style="27" customWidth="1"/>
    <col min="10" max="10" width="6.21484375" style="27" customWidth="1"/>
    <col min="11" max="11" width="8.3359375" style="27" customWidth="1"/>
    <col min="12" max="12" width="6.21484375" style="27" customWidth="1"/>
    <col min="13" max="13" width="7.77734375" style="27" customWidth="1"/>
    <col min="14" max="14" width="6.4453125" style="27" customWidth="1"/>
    <col min="15" max="15" width="10.99609375" style="27" bestFit="1" customWidth="1"/>
    <col min="16" max="16" width="5.5546875" style="27" customWidth="1"/>
    <col min="17" max="17" width="6.99609375" style="27" customWidth="1"/>
    <col min="18" max="18" width="7.88671875" style="27" customWidth="1"/>
    <col min="19" max="16384" width="8.88671875" style="27" customWidth="1"/>
  </cols>
  <sheetData>
    <row r="1" spans="1:18" ht="27" customHeight="1">
      <c r="A1" s="1026" t="s">
        <v>1125</v>
      </c>
      <c r="B1" s="1026"/>
      <c r="C1" s="1026"/>
      <c r="D1" s="1026"/>
      <c r="E1" s="1026"/>
      <c r="F1" s="1026"/>
      <c r="G1" s="1026"/>
      <c r="H1" s="1026"/>
      <c r="I1" s="1026"/>
      <c r="J1" s="1026"/>
      <c r="K1" s="1026"/>
      <c r="L1" s="1026"/>
      <c r="M1" s="1026"/>
      <c r="N1" s="1026"/>
      <c r="O1" s="1026"/>
      <c r="P1" s="1026"/>
      <c r="Q1" s="1026"/>
      <c r="R1" s="1026"/>
    </row>
    <row r="2" spans="1:18" ht="18" customHeight="1">
      <c r="A2" s="149" t="s">
        <v>946</v>
      </c>
      <c r="B2" s="152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R2" s="238" t="s">
        <v>947</v>
      </c>
    </row>
    <row r="3" spans="1:18" ht="27.75" customHeight="1">
      <c r="A3" s="153"/>
      <c r="B3" s="239" t="s">
        <v>270</v>
      </c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1"/>
      <c r="N3" s="1091" t="s">
        <v>271</v>
      </c>
      <c r="O3" s="1145"/>
      <c r="P3" s="1145"/>
      <c r="Q3" s="1146"/>
      <c r="R3" s="242"/>
    </row>
    <row r="4" spans="1:18" ht="26.25" customHeight="1">
      <c r="A4" s="57" t="s">
        <v>632</v>
      </c>
      <c r="B4" s="1147" t="s">
        <v>132</v>
      </c>
      <c r="C4" s="1146"/>
      <c r="D4" s="1147" t="s">
        <v>272</v>
      </c>
      <c r="E4" s="1146"/>
      <c r="F4" s="1147" t="s">
        <v>273</v>
      </c>
      <c r="G4" s="1146"/>
      <c r="H4" s="1147" t="s">
        <v>274</v>
      </c>
      <c r="I4" s="1146"/>
      <c r="J4" s="1147" t="s">
        <v>275</v>
      </c>
      <c r="K4" s="1146"/>
      <c r="L4" s="1147" t="s">
        <v>276</v>
      </c>
      <c r="M4" s="1146"/>
      <c r="N4" s="1147" t="s">
        <v>277</v>
      </c>
      <c r="O4" s="1146"/>
      <c r="P4" s="1148" t="s">
        <v>278</v>
      </c>
      <c r="Q4" s="1149"/>
      <c r="R4" s="48" t="s">
        <v>623</v>
      </c>
    </row>
    <row r="5" spans="1:18" ht="21.75" customHeight="1">
      <c r="A5" s="157"/>
      <c r="B5" s="1150" t="s">
        <v>642</v>
      </c>
      <c r="C5" s="1101"/>
      <c r="D5" s="1150" t="s">
        <v>948</v>
      </c>
      <c r="E5" s="1101"/>
      <c r="F5" s="1150" t="s">
        <v>949</v>
      </c>
      <c r="G5" s="1101"/>
      <c r="H5" s="1150" t="s">
        <v>950</v>
      </c>
      <c r="I5" s="1101"/>
      <c r="J5" s="1150" t="s">
        <v>951</v>
      </c>
      <c r="K5" s="1101"/>
      <c r="L5" s="1150" t="s">
        <v>952</v>
      </c>
      <c r="M5" s="1101"/>
      <c r="N5" s="1150" t="s">
        <v>953</v>
      </c>
      <c r="O5" s="1101"/>
      <c r="P5" s="1150" t="s">
        <v>279</v>
      </c>
      <c r="Q5" s="1101"/>
      <c r="R5" s="159"/>
    </row>
    <row r="6" spans="1:18" ht="40.5" customHeight="1">
      <c r="A6" s="160"/>
      <c r="B6" s="243" t="s">
        <v>280</v>
      </c>
      <c r="C6" s="243" t="s">
        <v>281</v>
      </c>
      <c r="D6" s="243" t="s">
        <v>280</v>
      </c>
      <c r="E6" s="243" t="s">
        <v>281</v>
      </c>
      <c r="F6" s="243" t="s">
        <v>280</v>
      </c>
      <c r="G6" s="243" t="s">
        <v>281</v>
      </c>
      <c r="H6" s="243" t="s">
        <v>280</v>
      </c>
      <c r="I6" s="243" t="s">
        <v>281</v>
      </c>
      <c r="J6" s="243" t="s">
        <v>280</v>
      </c>
      <c r="K6" s="243" t="s">
        <v>281</v>
      </c>
      <c r="L6" s="243" t="s">
        <v>280</v>
      </c>
      <c r="M6" s="243" t="s">
        <v>281</v>
      </c>
      <c r="N6" s="243" t="s">
        <v>280</v>
      </c>
      <c r="O6" s="243" t="s">
        <v>281</v>
      </c>
      <c r="P6" s="243" t="s">
        <v>280</v>
      </c>
      <c r="Q6" s="243" t="s">
        <v>281</v>
      </c>
      <c r="R6" s="162"/>
    </row>
    <row r="7" spans="1:18" s="30" customFormat="1" ht="25.5" customHeight="1">
      <c r="A7" s="244" t="s">
        <v>1229</v>
      </c>
      <c r="B7" s="140">
        <v>726</v>
      </c>
      <c r="C7" s="141">
        <v>10827516</v>
      </c>
      <c r="D7" s="164">
        <v>13</v>
      </c>
      <c r="E7" s="164">
        <v>94783</v>
      </c>
      <c r="F7" s="164">
        <v>444</v>
      </c>
      <c r="G7" s="164">
        <v>8753972</v>
      </c>
      <c r="H7" s="164">
        <v>147</v>
      </c>
      <c r="I7" s="164">
        <v>1969262</v>
      </c>
      <c r="J7" s="164">
        <v>13</v>
      </c>
      <c r="K7" s="164">
        <v>1936</v>
      </c>
      <c r="L7" s="164">
        <v>109</v>
      </c>
      <c r="M7" s="164">
        <v>7563</v>
      </c>
      <c r="N7" s="164">
        <v>646</v>
      </c>
      <c r="O7" s="164">
        <v>10826456</v>
      </c>
      <c r="P7" s="164">
        <v>80</v>
      </c>
      <c r="Q7" s="245">
        <v>1060</v>
      </c>
      <c r="R7" s="102" t="s">
        <v>1229</v>
      </c>
    </row>
    <row r="8" spans="1:18" s="30" customFormat="1" ht="25.5" customHeight="1">
      <c r="A8" s="244" t="s">
        <v>666</v>
      </c>
      <c r="B8" s="140">
        <v>778</v>
      </c>
      <c r="C8" s="141">
        <v>11041268</v>
      </c>
      <c r="D8" s="164">
        <v>12</v>
      </c>
      <c r="E8" s="164">
        <v>67161</v>
      </c>
      <c r="F8" s="164">
        <v>455</v>
      </c>
      <c r="G8" s="164">
        <v>9019513</v>
      </c>
      <c r="H8" s="164">
        <v>159</v>
      </c>
      <c r="I8" s="164">
        <v>1944246</v>
      </c>
      <c r="J8" s="164">
        <v>14</v>
      </c>
      <c r="K8" s="164">
        <v>1966</v>
      </c>
      <c r="L8" s="164">
        <v>138</v>
      </c>
      <c r="M8" s="164">
        <v>8382</v>
      </c>
      <c r="N8" s="164">
        <v>672</v>
      </c>
      <c r="O8" s="164">
        <v>11040079</v>
      </c>
      <c r="P8" s="164">
        <v>106</v>
      </c>
      <c r="Q8" s="245">
        <v>1189</v>
      </c>
      <c r="R8" s="102" t="s">
        <v>666</v>
      </c>
    </row>
    <row r="9" spans="1:18" s="30" customFormat="1" ht="25.5" customHeight="1">
      <c r="A9" s="244" t="s">
        <v>125</v>
      </c>
      <c r="B9" s="140">
        <v>803</v>
      </c>
      <c r="C9" s="141">
        <v>10374048</v>
      </c>
      <c r="D9" s="164">
        <v>16</v>
      </c>
      <c r="E9" s="164">
        <v>89715</v>
      </c>
      <c r="F9" s="164">
        <v>457</v>
      </c>
      <c r="G9" s="164">
        <v>8786057</v>
      </c>
      <c r="H9" s="164">
        <v>153</v>
      </c>
      <c r="I9" s="164">
        <v>1486164</v>
      </c>
      <c r="J9" s="164">
        <v>13</v>
      </c>
      <c r="K9" s="164">
        <v>1942</v>
      </c>
      <c r="L9" s="164">
        <v>164</v>
      </c>
      <c r="M9" s="164">
        <v>10170</v>
      </c>
      <c r="N9" s="164">
        <v>673</v>
      </c>
      <c r="O9" s="164">
        <v>10368026</v>
      </c>
      <c r="P9" s="164">
        <v>130</v>
      </c>
      <c r="Q9" s="245">
        <v>6022</v>
      </c>
      <c r="R9" s="102" t="s">
        <v>125</v>
      </c>
    </row>
    <row r="10" spans="1:18" s="30" customFormat="1" ht="25.5" customHeight="1">
      <c r="A10" s="244" t="s">
        <v>1268</v>
      </c>
      <c r="B10" s="140">
        <v>797</v>
      </c>
      <c r="C10" s="141">
        <v>9660572</v>
      </c>
      <c r="D10" s="164">
        <v>15</v>
      </c>
      <c r="E10" s="164">
        <v>73541</v>
      </c>
      <c r="F10" s="164">
        <v>455</v>
      </c>
      <c r="G10" s="164">
        <v>8271933</v>
      </c>
      <c r="H10" s="164">
        <v>146</v>
      </c>
      <c r="I10" s="164">
        <v>1303449</v>
      </c>
      <c r="J10" s="164">
        <v>14</v>
      </c>
      <c r="K10" s="164">
        <v>2091</v>
      </c>
      <c r="L10" s="164">
        <v>167</v>
      </c>
      <c r="M10" s="164">
        <v>9558</v>
      </c>
      <c r="N10" s="164">
        <v>665</v>
      </c>
      <c r="O10" s="164">
        <v>9658925</v>
      </c>
      <c r="P10" s="164">
        <v>132</v>
      </c>
      <c r="Q10" s="245">
        <v>1648</v>
      </c>
      <c r="R10" s="102" t="s">
        <v>1268</v>
      </c>
    </row>
    <row r="11" spans="1:18" s="29" customFormat="1" ht="25.5" customHeight="1">
      <c r="A11" s="770" t="s">
        <v>1327</v>
      </c>
      <c r="B11" s="771">
        <v>806</v>
      </c>
      <c r="C11" s="772">
        <v>10034742</v>
      </c>
      <c r="D11" s="773">
        <v>15</v>
      </c>
      <c r="E11" s="773">
        <v>64686</v>
      </c>
      <c r="F11" s="773">
        <v>445</v>
      </c>
      <c r="G11" s="773">
        <v>8654926</v>
      </c>
      <c r="H11" s="773">
        <v>160</v>
      </c>
      <c r="I11" s="773">
        <v>1300640</v>
      </c>
      <c r="J11" s="773">
        <v>16</v>
      </c>
      <c r="K11" s="773">
        <v>4731</v>
      </c>
      <c r="L11" s="773">
        <v>170</v>
      </c>
      <c r="M11" s="773">
        <v>9759</v>
      </c>
      <c r="N11" s="773">
        <v>670</v>
      </c>
      <c r="O11" s="773">
        <v>10033015</v>
      </c>
      <c r="P11" s="773">
        <v>136</v>
      </c>
      <c r="Q11" s="774">
        <v>1727</v>
      </c>
      <c r="R11" s="775" t="s">
        <v>1327</v>
      </c>
    </row>
    <row r="12" spans="1:18" s="79" customFormat="1" ht="15" customHeight="1">
      <c r="A12" s="766" t="s">
        <v>244</v>
      </c>
      <c r="B12" s="766"/>
      <c r="C12" s="766"/>
      <c r="D12" s="766"/>
      <c r="E12" s="766"/>
      <c r="I12" s="767" t="s">
        <v>1137</v>
      </c>
      <c r="L12" s="286"/>
      <c r="M12" s="286"/>
      <c r="N12" s="286"/>
      <c r="O12" s="286"/>
      <c r="P12" s="286"/>
      <c r="Q12" s="286"/>
      <c r="R12" s="286"/>
    </row>
    <row r="13" spans="1:19" s="276" customFormat="1" ht="15" customHeight="1">
      <c r="A13" s="768" t="s">
        <v>620</v>
      </c>
      <c r="B13" s="769"/>
      <c r="C13" s="769"/>
      <c r="D13" s="769"/>
      <c r="E13" s="769"/>
      <c r="F13" s="769"/>
      <c r="H13" s="769"/>
      <c r="I13" s="769" t="s">
        <v>1245</v>
      </c>
      <c r="J13" s="769"/>
      <c r="K13" s="769"/>
      <c r="M13" s="769"/>
      <c r="N13" s="769"/>
      <c r="O13" s="769"/>
      <c r="P13" s="769"/>
      <c r="Q13" s="769"/>
      <c r="R13" s="769"/>
      <c r="S13" s="769"/>
    </row>
    <row r="14" s="79" customFormat="1" ht="15" customHeight="1">
      <c r="A14" s="79" t="s">
        <v>617</v>
      </c>
    </row>
    <row r="16" ht="12.75">
      <c r="N16" s="220"/>
    </row>
  </sheetData>
  <sheetProtection/>
  <mergeCells count="18">
    <mergeCell ref="N5:O5"/>
    <mergeCell ref="P5:Q5"/>
    <mergeCell ref="B5:C5"/>
    <mergeCell ref="D5:E5"/>
    <mergeCell ref="F5:G5"/>
    <mergeCell ref="H5:I5"/>
    <mergeCell ref="J5:K5"/>
    <mergeCell ref="L5:M5"/>
    <mergeCell ref="A1:R1"/>
    <mergeCell ref="N3:Q3"/>
    <mergeCell ref="B4:C4"/>
    <mergeCell ref="D4:E4"/>
    <mergeCell ref="F4:G4"/>
    <mergeCell ref="H4:I4"/>
    <mergeCell ref="J4:K4"/>
    <mergeCell ref="L4:M4"/>
    <mergeCell ref="N4:O4"/>
    <mergeCell ref="P4:Q4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1:S14"/>
  <sheetViews>
    <sheetView zoomScale="90" zoomScaleNormal="90" zoomScalePageLayoutView="0" workbookViewId="0" topLeftCell="A1">
      <selection activeCell="A14" sqref="A14:IV14"/>
    </sheetView>
  </sheetViews>
  <sheetFormatPr defaultColWidth="8.88671875" defaultRowHeight="13.5"/>
  <cols>
    <col min="1" max="1" width="12.77734375" style="14" customWidth="1"/>
    <col min="2" max="2" width="14.99609375" style="14" customWidth="1"/>
    <col min="3" max="3" width="12.77734375" style="14" customWidth="1"/>
    <col min="4" max="4" width="14.99609375" style="14" customWidth="1"/>
    <col min="5" max="5" width="16.6640625" style="14" customWidth="1"/>
    <col min="6" max="6" width="14.99609375" style="14" customWidth="1"/>
    <col min="7" max="7" width="15.4453125" style="14" customWidth="1"/>
    <col min="8" max="8" width="16.3359375" style="14" customWidth="1"/>
    <col min="9" max="16384" width="8.88671875" style="14" customWidth="1"/>
  </cols>
  <sheetData>
    <row r="1" spans="1:8" s="27" customFormat="1" ht="37.5" customHeight="1">
      <c r="A1" s="1026" t="s">
        <v>1126</v>
      </c>
      <c r="B1" s="1026"/>
      <c r="C1" s="1026"/>
      <c r="D1" s="1026"/>
      <c r="E1" s="1026"/>
      <c r="F1" s="1026"/>
      <c r="G1" s="1026"/>
      <c r="H1" s="1026"/>
    </row>
    <row r="2" spans="1:8" s="27" customFormat="1" ht="27.75" customHeight="1">
      <c r="A2" s="27" t="s">
        <v>1013</v>
      </c>
      <c r="H2" s="227" t="s">
        <v>282</v>
      </c>
    </row>
    <row r="3" spans="1:8" s="27" customFormat="1" ht="27" customHeight="1">
      <c r="A3" s="204"/>
      <c r="B3" s="1030" t="s">
        <v>283</v>
      </c>
      <c r="C3" s="1029"/>
      <c r="D3" s="1027" t="s">
        <v>284</v>
      </c>
      <c r="E3" s="1029"/>
      <c r="F3" s="1030" t="s">
        <v>285</v>
      </c>
      <c r="G3" s="1029"/>
      <c r="H3" s="242"/>
    </row>
    <row r="4" spans="1:8" s="27" customFormat="1" ht="27" customHeight="1">
      <c r="A4" s="57" t="s">
        <v>286</v>
      </c>
      <c r="B4" s="1036" t="s">
        <v>642</v>
      </c>
      <c r="C4" s="1043"/>
      <c r="D4" s="1152" t="s">
        <v>1014</v>
      </c>
      <c r="E4" s="1043"/>
      <c r="F4" s="1152" t="s">
        <v>1015</v>
      </c>
      <c r="G4" s="1043"/>
      <c r="H4" s="48" t="s">
        <v>623</v>
      </c>
    </row>
    <row r="5" spans="1:8" s="27" customFormat="1" ht="27" customHeight="1">
      <c r="A5" s="57"/>
      <c r="B5" s="156" t="s">
        <v>1016</v>
      </c>
      <c r="C5" s="73" t="s">
        <v>287</v>
      </c>
      <c r="D5" s="156" t="s">
        <v>1016</v>
      </c>
      <c r="E5" s="73" t="s">
        <v>287</v>
      </c>
      <c r="F5" s="156" t="s">
        <v>1016</v>
      </c>
      <c r="G5" s="204" t="s">
        <v>1017</v>
      </c>
      <c r="H5" s="159"/>
    </row>
    <row r="6" spans="1:8" s="27" customFormat="1" ht="27" customHeight="1">
      <c r="A6" s="59"/>
      <c r="B6" s="199" t="s">
        <v>803</v>
      </c>
      <c r="C6" s="92" t="s">
        <v>804</v>
      </c>
      <c r="D6" s="199" t="s">
        <v>803</v>
      </c>
      <c r="E6" s="92" t="s">
        <v>804</v>
      </c>
      <c r="F6" s="199" t="s">
        <v>803</v>
      </c>
      <c r="G6" s="59" t="s">
        <v>804</v>
      </c>
      <c r="H6" s="162"/>
    </row>
    <row r="7" spans="1:8" s="152" customFormat="1" ht="22.5" customHeight="1">
      <c r="A7" s="44" t="s">
        <v>1229</v>
      </c>
      <c r="B7" s="247">
        <f aca="true" t="shared" si="0" ref="B7:C9">D7+F7</f>
        <v>1913902</v>
      </c>
      <c r="C7" s="87">
        <f t="shared" si="0"/>
        <v>5032</v>
      </c>
      <c r="D7" s="87">
        <v>1875755</v>
      </c>
      <c r="E7" s="87">
        <v>5032</v>
      </c>
      <c r="F7" s="95">
        <v>38147</v>
      </c>
      <c r="G7" s="88">
        <v>0</v>
      </c>
      <c r="H7" s="85" t="s">
        <v>1229</v>
      </c>
    </row>
    <row r="8" spans="1:13" s="152" customFormat="1" ht="22.5" customHeight="1">
      <c r="A8" s="44" t="s">
        <v>666</v>
      </c>
      <c r="B8" s="247">
        <f t="shared" si="0"/>
        <v>2343088</v>
      </c>
      <c r="C8" s="87">
        <f t="shared" si="0"/>
        <v>5433</v>
      </c>
      <c r="D8" s="87">
        <v>2287845</v>
      </c>
      <c r="E8" s="87">
        <v>5433</v>
      </c>
      <c r="F8" s="95">
        <v>55243</v>
      </c>
      <c r="G8" s="88">
        <v>0</v>
      </c>
      <c r="H8" s="85" t="s">
        <v>666</v>
      </c>
      <c r="J8" s="1151" t="s">
        <v>799</v>
      </c>
      <c r="K8" s="1151"/>
      <c r="L8" s="1151"/>
      <c r="M8" s="1151"/>
    </row>
    <row r="9" spans="1:13" s="152" customFormat="1" ht="22.5" customHeight="1">
      <c r="A9" s="44" t="s">
        <v>125</v>
      </c>
      <c r="B9" s="247">
        <f t="shared" si="0"/>
        <v>2872638</v>
      </c>
      <c r="C9" s="87">
        <f t="shared" si="0"/>
        <v>6176</v>
      </c>
      <c r="D9" s="87">
        <v>2807643</v>
      </c>
      <c r="E9" s="87">
        <v>6176</v>
      </c>
      <c r="F9" s="95">
        <v>64995</v>
      </c>
      <c r="G9" s="88">
        <v>0</v>
      </c>
      <c r="H9" s="85" t="s">
        <v>125</v>
      </c>
      <c r="J9" s="128"/>
      <c r="K9" s="128"/>
      <c r="L9" s="128"/>
      <c r="M9" s="128"/>
    </row>
    <row r="10" spans="1:13" s="152" customFormat="1" ht="22.5" customHeight="1">
      <c r="A10" s="44" t="s">
        <v>1268</v>
      </c>
      <c r="B10" s="247">
        <v>2886890</v>
      </c>
      <c r="C10" s="87">
        <v>6141</v>
      </c>
      <c r="D10" s="87">
        <v>2746394</v>
      </c>
      <c r="E10" s="87">
        <v>6141</v>
      </c>
      <c r="F10" s="95">
        <v>140496</v>
      </c>
      <c r="G10" s="88">
        <v>0</v>
      </c>
      <c r="H10" s="85" t="s">
        <v>1268</v>
      </c>
      <c r="J10" s="128"/>
      <c r="K10" s="128"/>
      <c r="L10" s="128"/>
      <c r="M10" s="128"/>
    </row>
    <row r="11" spans="1:8" s="29" customFormat="1" ht="22.5" customHeight="1">
      <c r="A11" s="776" t="s">
        <v>1327</v>
      </c>
      <c r="B11" s="777">
        <v>3305501</v>
      </c>
      <c r="C11" s="778">
        <v>6690</v>
      </c>
      <c r="D11" s="778">
        <v>2919362</v>
      </c>
      <c r="E11" s="778">
        <v>6690</v>
      </c>
      <c r="F11" s="779">
        <v>386139</v>
      </c>
      <c r="G11" s="780">
        <v>0</v>
      </c>
      <c r="H11" s="775" t="s">
        <v>1327</v>
      </c>
    </row>
    <row r="12" spans="1:18" s="16" customFormat="1" ht="17.25" customHeight="1">
      <c r="A12" s="38" t="s">
        <v>244</v>
      </c>
      <c r="B12" s="38"/>
      <c r="C12" s="38"/>
      <c r="D12" s="38"/>
      <c r="E12" s="37" t="s">
        <v>1137</v>
      </c>
      <c r="L12" s="39"/>
      <c r="M12" s="39"/>
      <c r="N12" s="39"/>
      <c r="O12" s="39"/>
      <c r="P12" s="39"/>
      <c r="Q12" s="39"/>
      <c r="R12" s="39"/>
    </row>
    <row r="13" spans="1:5" s="16" customFormat="1" ht="17.25" customHeight="1">
      <c r="A13" s="23" t="s">
        <v>1564</v>
      </c>
      <c r="E13" s="23" t="s">
        <v>1138</v>
      </c>
    </row>
    <row r="14" spans="1:19" s="36" customFormat="1" ht="17.25" customHeight="1">
      <c r="A14" s="34" t="s">
        <v>245</v>
      </c>
      <c r="B14" s="35"/>
      <c r="C14" s="35"/>
      <c r="D14" s="35"/>
      <c r="E14" s="35" t="s">
        <v>1121</v>
      </c>
      <c r="F14" s="35"/>
      <c r="H14" s="35"/>
      <c r="I14" s="35"/>
      <c r="J14" s="35"/>
      <c r="K14" s="35"/>
      <c r="M14" s="35"/>
      <c r="N14" s="35"/>
      <c r="O14" s="35"/>
      <c r="P14" s="35"/>
      <c r="Q14" s="35"/>
      <c r="R14" s="35"/>
      <c r="S14" s="35"/>
    </row>
    <row r="15" s="27" customFormat="1" ht="12.75"/>
    <row r="16" s="27" customFormat="1" ht="12.75"/>
    <row r="17" s="27" customFormat="1" ht="12.75"/>
    <row r="18" s="27" customFormat="1" ht="12.75"/>
    <row r="19" s="27" customFormat="1" ht="12.75"/>
    <row r="20" s="27" customFormat="1" ht="12.75"/>
    <row r="21" s="27" customFormat="1" ht="12.75"/>
    <row r="22" s="27" customFormat="1" ht="12.75"/>
    <row r="23" s="27" customFormat="1" ht="12.75"/>
    <row r="24" s="27" customFormat="1" ht="12.75"/>
    <row r="25" s="27" customFormat="1" ht="12.75"/>
    <row r="26" s="27" customFormat="1" ht="12.75"/>
    <row r="27" s="27" customFormat="1" ht="12.75"/>
    <row r="28" s="27" customFormat="1" ht="12.75"/>
    <row r="29" s="27" customFormat="1" ht="12.75"/>
    <row r="30" s="27" customFormat="1" ht="12.75"/>
    <row r="31" s="27" customFormat="1" ht="12.75"/>
    <row r="32" s="27" customFormat="1" ht="12.75"/>
    <row r="33" s="27" customFormat="1" ht="12.75"/>
    <row r="34" s="27" customFormat="1" ht="12.75"/>
    <row r="35" s="27" customFormat="1" ht="12.75"/>
    <row r="36" s="27" customFormat="1" ht="12.75"/>
    <row r="37" s="27" customFormat="1" ht="12.75"/>
    <row r="38" s="27" customFormat="1" ht="12.75"/>
    <row r="39" s="27" customFormat="1" ht="12.75"/>
    <row r="40" s="27" customFormat="1" ht="12.75"/>
    <row r="41" s="27" customFormat="1" ht="12.75"/>
    <row r="42" s="27" customFormat="1" ht="12.75"/>
    <row r="43" s="27" customFormat="1" ht="12.75"/>
    <row r="44" s="27" customFormat="1" ht="12.75"/>
    <row r="45" s="27" customFormat="1" ht="12.75"/>
    <row r="46" s="27" customFormat="1" ht="12.75"/>
    <row r="47" s="27" customFormat="1" ht="12.75"/>
    <row r="48" s="27" customFormat="1" ht="12.75"/>
    <row r="49" s="27" customFormat="1" ht="12.75"/>
    <row r="50" s="27" customFormat="1" ht="12.75"/>
    <row r="51" s="27" customFormat="1" ht="12.75"/>
    <row r="52" s="27" customFormat="1" ht="12.75"/>
    <row r="53" s="27" customFormat="1" ht="12.75"/>
    <row r="54" s="27" customFormat="1" ht="12.75"/>
    <row r="55" s="27" customFormat="1" ht="12.75"/>
    <row r="56" s="27" customFormat="1" ht="12.75"/>
    <row r="57" s="27" customFormat="1" ht="12.75"/>
    <row r="58" s="27" customFormat="1" ht="12.75"/>
    <row r="59" s="27" customFormat="1" ht="12.75"/>
    <row r="60" s="27" customFormat="1" ht="12.75"/>
    <row r="61" s="27" customFormat="1" ht="12.75"/>
    <row r="62" s="27" customFormat="1" ht="12.75"/>
    <row r="63" s="27" customFormat="1" ht="12.75"/>
    <row r="64" s="27" customFormat="1" ht="12.75"/>
    <row r="65" s="27" customFormat="1" ht="12.75"/>
    <row r="66" s="27" customFormat="1" ht="12.75"/>
    <row r="67" s="27" customFormat="1" ht="12.75"/>
    <row r="68" s="27" customFormat="1" ht="12.75"/>
    <row r="69" s="27" customFormat="1" ht="12.75"/>
    <row r="70" s="27" customFormat="1" ht="12.75"/>
    <row r="71" s="27" customFormat="1" ht="12.75"/>
    <row r="72" s="27" customFormat="1" ht="12.75"/>
    <row r="73" s="27" customFormat="1" ht="12.75"/>
    <row r="74" s="27" customFormat="1" ht="12.75"/>
    <row r="75" s="27" customFormat="1" ht="12.75"/>
    <row r="76" s="27" customFormat="1" ht="12.75"/>
    <row r="77" s="27" customFormat="1" ht="12.75"/>
    <row r="78" s="27" customFormat="1" ht="12.75"/>
    <row r="79" s="27" customFormat="1" ht="12.75"/>
    <row r="80" s="27" customFormat="1" ht="12.75"/>
    <row r="81" s="27" customFormat="1" ht="12.75"/>
    <row r="82" s="27" customFormat="1" ht="12.75"/>
    <row r="83" s="27" customFormat="1" ht="12.75"/>
    <row r="84" s="27" customFormat="1" ht="12.75"/>
    <row r="85" s="27" customFormat="1" ht="12.75"/>
    <row r="86" s="27" customFormat="1" ht="12.75"/>
    <row r="87" s="27" customFormat="1" ht="12.75"/>
    <row r="88" s="27" customFormat="1" ht="12.75"/>
    <row r="89" s="27" customFormat="1" ht="12.75"/>
    <row r="90" s="27" customFormat="1" ht="12.75"/>
    <row r="91" s="27" customFormat="1" ht="12.75"/>
    <row r="92" s="27" customFormat="1" ht="12.75"/>
    <row r="93" s="27" customFormat="1" ht="12.75"/>
    <row r="94" s="27" customFormat="1" ht="12.75"/>
    <row r="95" s="27" customFormat="1" ht="12.75"/>
    <row r="96" s="27" customFormat="1" ht="12.75"/>
    <row r="97" s="27" customFormat="1" ht="12.75"/>
    <row r="98" s="27" customFormat="1" ht="12.75"/>
    <row r="99" s="27" customFormat="1" ht="12.75"/>
    <row r="100" s="27" customFormat="1" ht="12.75"/>
    <row r="101" s="27" customFormat="1" ht="12.75"/>
    <row r="102" s="27" customFormat="1" ht="12.75"/>
    <row r="103" s="27" customFormat="1" ht="12.75"/>
    <row r="104" s="27" customFormat="1" ht="12.75"/>
    <row r="105" s="27" customFormat="1" ht="12.75"/>
    <row r="106" s="27" customFormat="1" ht="12.75"/>
    <row r="107" s="27" customFormat="1" ht="12.75"/>
    <row r="108" s="27" customFormat="1" ht="12.75"/>
    <row r="109" s="27" customFormat="1" ht="12.75"/>
    <row r="110" s="27" customFormat="1" ht="12.75"/>
    <row r="111" s="27" customFormat="1" ht="12.75"/>
    <row r="112" s="27" customFormat="1" ht="12.75"/>
    <row r="113" s="27" customFormat="1" ht="12.75"/>
    <row r="114" s="27" customFormat="1" ht="12.75"/>
    <row r="115" s="27" customFormat="1" ht="12.75"/>
    <row r="116" s="27" customFormat="1" ht="12.75"/>
    <row r="117" s="27" customFormat="1" ht="12.75"/>
    <row r="118" s="27" customFormat="1" ht="12.75"/>
    <row r="119" s="27" customFormat="1" ht="12.75"/>
    <row r="120" s="27" customFormat="1" ht="12.75"/>
    <row r="121" s="27" customFormat="1" ht="12.75"/>
    <row r="122" s="27" customFormat="1" ht="12.75"/>
    <row r="123" s="27" customFormat="1" ht="12.75"/>
    <row r="124" s="27" customFormat="1" ht="12.75"/>
    <row r="125" s="27" customFormat="1" ht="12.75"/>
    <row r="126" s="27" customFormat="1" ht="12.75"/>
    <row r="127" s="27" customFormat="1" ht="12.75"/>
    <row r="128" s="27" customFormat="1" ht="12.75"/>
    <row r="129" s="27" customFormat="1" ht="12.75"/>
    <row r="130" s="27" customFormat="1" ht="12.75"/>
    <row r="131" s="27" customFormat="1" ht="12.75"/>
    <row r="132" s="27" customFormat="1" ht="12.75"/>
    <row r="133" s="27" customFormat="1" ht="12.75"/>
    <row r="134" s="27" customFormat="1" ht="12.75"/>
    <row r="135" s="27" customFormat="1" ht="12.75"/>
    <row r="136" s="27" customFormat="1" ht="12.75"/>
    <row r="137" s="27" customFormat="1" ht="12.75"/>
    <row r="138" s="27" customFormat="1" ht="12.75"/>
    <row r="139" s="27" customFormat="1" ht="12.75"/>
    <row r="140" s="27" customFormat="1" ht="12.75"/>
    <row r="141" s="27" customFormat="1" ht="12.75"/>
    <row r="142" s="27" customFormat="1" ht="12.75"/>
    <row r="143" s="27" customFormat="1" ht="12.75"/>
    <row r="144" s="27" customFormat="1" ht="12.75"/>
    <row r="145" s="27" customFormat="1" ht="12.75"/>
    <row r="146" s="27" customFormat="1" ht="12.75"/>
    <row r="147" s="27" customFormat="1" ht="12.75"/>
    <row r="148" s="27" customFormat="1" ht="12.75"/>
    <row r="149" s="27" customFormat="1" ht="12.75"/>
    <row r="150" s="27" customFormat="1" ht="12.75"/>
    <row r="151" s="27" customFormat="1" ht="12.75"/>
    <row r="152" s="27" customFormat="1" ht="12.75"/>
    <row r="153" s="27" customFormat="1" ht="12.75"/>
    <row r="154" s="27" customFormat="1" ht="12.75"/>
    <row r="155" s="27" customFormat="1" ht="12.75"/>
    <row r="156" s="27" customFormat="1" ht="12.75"/>
    <row r="157" s="27" customFormat="1" ht="12.75"/>
    <row r="158" s="27" customFormat="1" ht="12.75"/>
    <row r="159" s="27" customFormat="1" ht="12.75"/>
    <row r="160" s="27" customFormat="1" ht="12.75"/>
    <row r="161" s="27" customFormat="1" ht="12.75"/>
    <row r="162" s="27" customFormat="1" ht="12.75"/>
    <row r="163" s="27" customFormat="1" ht="12.75"/>
    <row r="164" s="27" customFormat="1" ht="12.75"/>
    <row r="165" s="27" customFormat="1" ht="12.75"/>
    <row r="166" s="27" customFormat="1" ht="12.75"/>
    <row r="167" s="27" customFormat="1" ht="12.75"/>
    <row r="168" s="27" customFormat="1" ht="12.75"/>
    <row r="169" s="27" customFormat="1" ht="12.75"/>
    <row r="170" s="27" customFormat="1" ht="12.75"/>
    <row r="171" s="27" customFormat="1" ht="12.75"/>
    <row r="172" s="27" customFormat="1" ht="12.75"/>
    <row r="173" s="27" customFormat="1" ht="12.75"/>
    <row r="174" s="27" customFormat="1" ht="12.75"/>
    <row r="175" s="27" customFormat="1" ht="12.75"/>
    <row r="176" s="27" customFormat="1" ht="12.75"/>
    <row r="177" s="27" customFormat="1" ht="12.75"/>
    <row r="178" s="27" customFormat="1" ht="12.75"/>
    <row r="179" s="27" customFormat="1" ht="12.75"/>
    <row r="180" s="27" customFormat="1" ht="12.75"/>
    <row r="181" s="27" customFormat="1" ht="12.75"/>
    <row r="182" s="27" customFormat="1" ht="12.75"/>
    <row r="183" s="27" customFormat="1" ht="12.75"/>
    <row r="184" s="27" customFormat="1" ht="12.75"/>
    <row r="185" s="27" customFormat="1" ht="12.75"/>
    <row r="186" s="27" customFormat="1" ht="12.75"/>
    <row r="187" s="27" customFormat="1" ht="12.75"/>
    <row r="188" s="27" customFormat="1" ht="12.75"/>
    <row r="189" s="27" customFormat="1" ht="12.75"/>
    <row r="190" s="27" customFormat="1" ht="12.75"/>
    <row r="191" s="27" customFormat="1" ht="12.75"/>
    <row r="192" s="27" customFormat="1" ht="12.75"/>
    <row r="193" s="27" customFormat="1" ht="12.75"/>
    <row r="194" s="27" customFormat="1" ht="12.75"/>
    <row r="195" s="27" customFormat="1" ht="12.75"/>
    <row r="196" s="27" customFormat="1" ht="12.75"/>
    <row r="197" s="27" customFormat="1" ht="12.75"/>
    <row r="198" s="27" customFormat="1" ht="12.75"/>
    <row r="199" s="27" customFormat="1" ht="12.75"/>
    <row r="200" s="27" customFormat="1" ht="12.75"/>
    <row r="201" s="27" customFormat="1" ht="12.75"/>
    <row r="202" s="27" customFormat="1" ht="12.75"/>
    <row r="203" s="27" customFormat="1" ht="12.75"/>
    <row r="204" s="27" customFormat="1" ht="12.75"/>
    <row r="205" s="27" customFormat="1" ht="12.75"/>
    <row r="206" s="27" customFormat="1" ht="12.75"/>
  </sheetData>
  <sheetProtection/>
  <mergeCells count="8">
    <mergeCell ref="J8:M8"/>
    <mergeCell ref="A1:H1"/>
    <mergeCell ref="B3:C3"/>
    <mergeCell ref="D3:E3"/>
    <mergeCell ref="F3:G3"/>
    <mergeCell ref="B4:C4"/>
    <mergeCell ref="D4:E4"/>
    <mergeCell ref="F4:G4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</sheetPr>
  <dimension ref="A1:S30"/>
  <sheetViews>
    <sheetView zoomScalePageLayoutView="0" workbookViewId="0" topLeftCell="A1">
      <selection activeCell="G30" sqref="G30"/>
    </sheetView>
  </sheetViews>
  <sheetFormatPr defaultColWidth="8.88671875" defaultRowHeight="13.5"/>
  <cols>
    <col min="1" max="1" width="8.88671875" style="14" customWidth="1"/>
    <col min="2" max="2" width="10.99609375" style="14" customWidth="1"/>
    <col min="3" max="4" width="8.88671875" style="14" customWidth="1"/>
    <col min="5" max="5" width="10.5546875" style="14" customWidth="1"/>
    <col min="6" max="6" width="8.88671875" style="14" customWidth="1"/>
    <col min="7" max="9" width="10.99609375" style="14" customWidth="1"/>
    <col min="10" max="11" width="8.88671875" style="14" customWidth="1"/>
    <col min="12" max="12" width="11.3359375" style="14" customWidth="1"/>
    <col min="13" max="13" width="11.21484375" style="14" customWidth="1"/>
    <col min="14" max="14" width="9.99609375" style="14" customWidth="1"/>
    <col min="15" max="15" width="13.6640625" style="14" customWidth="1"/>
    <col min="16" max="16" width="10.88671875" style="14" customWidth="1"/>
    <col min="17" max="16384" width="8.88671875" style="14" customWidth="1"/>
  </cols>
  <sheetData>
    <row r="1" spans="1:16" s="27" customFormat="1" ht="34.5" customHeight="1">
      <c r="A1" s="1026" t="s">
        <v>1127</v>
      </c>
      <c r="B1" s="1026"/>
      <c r="C1" s="1026"/>
      <c r="D1" s="1026"/>
      <c r="E1" s="1026"/>
      <c r="F1" s="1026"/>
      <c r="G1" s="1026"/>
      <c r="H1" s="1026"/>
      <c r="I1" s="1026"/>
      <c r="J1" s="1026"/>
      <c r="K1" s="1026"/>
      <c r="L1" s="1026"/>
      <c r="M1" s="1026"/>
      <c r="N1" s="1026"/>
      <c r="O1" s="1026"/>
      <c r="P1" s="1026"/>
    </row>
    <row r="2" spans="1:16" s="27" customFormat="1" ht="15" customHeight="1">
      <c r="A2" s="27" t="s">
        <v>954</v>
      </c>
      <c r="P2" s="227" t="s">
        <v>955</v>
      </c>
    </row>
    <row r="3" spans="1:16" s="27" customFormat="1" ht="15.75" customHeight="1">
      <c r="A3" s="73"/>
      <c r="B3" s="1156" t="s">
        <v>288</v>
      </c>
      <c r="C3" s="1040" t="s">
        <v>289</v>
      </c>
      <c r="D3" s="1041"/>
      <c r="E3" s="1041"/>
      <c r="F3" s="1038" t="s">
        <v>956</v>
      </c>
      <c r="G3" s="1041"/>
      <c r="H3" s="1042"/>
      <c r="I3" s="1156" t="s">
        <v>288</v>
      </c>
      <c r="J3" s="1040" t="s">
        <v>290</v>
      </c>
      <c r="K3" s="1041"/>
      <c r="L3" s="1041"/>
      <c r="M3" s="1041" t="s">
        <v>962</v>
      </c>
      <c r="N3" s="1041"/>
      <c r="O3" s="1042"/>
      <c r="P3" s="204"/>
    </row>
    <row r="4" spans="1:16" s="27" customFormat="1" ht="15.75" customHeight="1">
      <c r="A4" s="47" t="s">
        <v>632</v>
      </c>
      <c r="B4" s="1157"/>
      <c r="C4" s="156" t="s">
        <v>291</v>
      </c>
      <c r="D4" s="156" t="s">
        <v>292</v>
      </c>
      <c r="E4" s="248" t="s">
        <v>293</v>
      </c>
      <c r="F4" s="156" t="s">
        <v>294</v>
      </c>
      <c r="G4" s="1037" t="s">
        <v>295</v>
      </c>
      <c r="H4" s="1042"/>
      <c r="I4" s="1158"/>
      <c r="J4" s="73" t="s">
        <v>296</v>
      </c>
      <c r="K4" s="156" t="s">
        <v>292</v>
      </c>
      <c r="L4" s="156" t="s">
        <v>293</v>
      </c>
      <c r="M4" s="156" t="s">
        <v>294</v>
      </c>
      <c r="N4" s="1037" t="s">
        <v>295</v>
      </c>
      <c r="O4" s="1042"/>
      <c r="P4" s="57" t="s">
        <v>623</v>
      </c>
    </row>
    <row r="5" spans="1:16" s="27" customFormat="1" ht="15.75" customHeight="1">
      <c r="A5" s="47"/>
      <c r="B5" s="1157"/>
      <c r="C5" s="61"/>
      <c r="D5" s="61"/>
      <c r="E5" s="198" t="s">
        <v>297</v>
      </c>
      <c r="F5" s="61" t="s">
        <v>298</v>
      </c>
      <c r="G5" s="156" t="s">
        <v>299</v>
      </c>
      <c r="H5" s="61" t="s">
        <v>287</v>
      </c>
      <c r="I5" s="1158"/>
      <c r="J5" s="47"/>
      <c r="K5" s="61"/>
      <c r="L5" s="61" t="s">
        <v>297</v>
      </c>
      <c r="M5" s="61" t="s">
        <v>298</v>
      </c>
      <c r="N5" s="61" t="s">
        <v>299</v>
      </c>
      <c r="O5" s="61" t="s">
        <v>300</v>
      </c>
      <c r="P5" s="57"/>
    </row>
    <row r="6" spans="1:16" s="27" customFormat="1" ht="15.75" customHeight="1">
      <c r="A6" s="47" t="s">
        <v>140</v>
      </c>
      <c r="B6" s="1157"/>
      <c r="C6" s="61" t="s">
        <v>802</v>
      </c>
      <c r="D6" s="61" t="s">
        <v>957</v>
      </c>
      <c r="E6" s="61"/>
      <c r="F6" s="61" t="s">
        <v>802</v>
      </c>
      <c r="G6" s="57"/>
      <c r="H6" s="61"/>
      <c r="I6" s="1158"/>
      <c r="J6" s="61" t="s">
        <v>802</v>
      </c>
      <c r="K6" s="61" t="s">
        <v>957</v>
      </c>
      <c r="L6" s="61"/>
      <c r="M6" s="61" t="s">
        <v>802</v>
      </c>
      <c r="N6" s="57"/>
      <c r="O6" s="61"/>
      <c r="P6" s="57" t="s">
        <v>679</v>
      </c>
    </row>
    <row r="7" spans="1:16" s="27" customFormat="1" ht="15.75" customHeight="1">
      <c r="A7" s="92"/>
      <c r="B7" s="1043"/>
      <c r="C7" s="62" t="s">
        <v>958</v>
      </c>
      <c r="D7" s="62" t="s">
        <v>959</v>
      </c>
      <c r="E7" s="62" t="s">
        <v>960</v>
      </c>
      <c r="F7" s="62" t="s">
        <v>961</v>
      </c>
      <c r="G7" s="62" t="s">
        <v>803</v>
      </c>
      <c r="H7" s="62" t="s">
        <v>804</v>
      </c>
      <c r="I7" s="1159"/>
      <c r="J7" s="92" t="s">
        <v>958</v>
      </c>
      <c r="K7" s="62" t="s">
        <v>959</v>
      </c>
      <c r="L7" s="62" t="s">
        <v>960</v>
      </c>
      <c r="M7" s="62" t="s">
        <v>961</v>
      </c>
      <c r="N7" s="62" t="s">
        <v>803</v>
      </c>
      <c r="O7" s="62" t="s">
        <v>804</v>
      </c>
      <c r="P7" s="59"/>
    </row>
    <row r="8" spans="1:16" s="30" customFormat="1" ht="22.5" customHeight="1">
      <c r="A8" s="54" t="s">
        <v>1229</v>
      </c>
      <c r="B8" s="782" t="s">
        <v>1146</v>
      </c>
      <c r="C8" s="249">
        <v>2</v>
      </c>
      <c r="D8" s="250">
        <v>8554</v>
      </c>
      <c r="E8" s="250">
        <v>1357</v>
      </c>
      <c r="F8" s="251">
        <v>609</v>
      </c>
      <c r="G8" s="251">
        <v>142</v>
      </c>
      <c r="H8" s="785">
        <v>721</v>
      </c>
      <c r="I8" s="782" t="s">
        <v>1146</v>
      </c>
      <c r="J8" s="251">
        <v>3</v>
      </c>
      <c r="K8" s="251">
        <v>14602</v>
      </c>
      <c r="L8" s="251">
        <v>2542</v>
      </c>
      <c r="M8" s="251">
        <v>1869</v>
      </c>
      <c r="N8" s="251">
        <v>668</v>
      </c>
      <c r="O8" s="785">
        <v>2011</v>
      </c>
      <c r="P8" s="113" t="s">
        <v>1229</v>
      </c>
    </row>
    <row r="9" spans="1:16" s="30" customFormat="1" ht="22.5" customHeight="1">
      <c r="A9" s="54" t="s">
        <v>666</v>
      </c>
      <c r="B9" s="782" t="s">
        <v>1146</v>
      </c>
      <c r="C9" s="249">
        <v>2</v>
      </c>
      <c r="D9" s="250">
        <v>8554</v>
      </c>
      <c r="E9" s="250">
        <v>1402</v>
      </c>
      <c r="F9" s="251">
        <v>597</v>
      </c>
      <c r="G9" s="251">
        <v>135</v>
      </c>
      <c r="H9" s="785">
        <v>749</v>
      </c>
      <c r="I9" s="782" t="s">
        <v>1146</v>
      </c>
      <c r="J9" s="251">
        <v>3</v>
      </c>
      <c r="K9" s="251">
        <v>20046</v>
      </c>
      <c r="L9" s="251">
        <v>2827</v>
      </c>
      <c r="M9" s="251">
        <v>1846</v>
      </c>
      <c r="N9" s="251">
        <v>706</v>
      </c>
      <c r="O9" s="785">
        <v>2235</v>
      </c>
      <c r="P9" s="113" t="s">
        <v>666</v>
      </c>
    </row>
    <row r="10" spans="1:16" s="30" customFormat="1" ht="22.5" customHeight="1">
      <c r="A10" s="54" t="s">
        <v>125</v>
      </c>
      <c r="B10" s="782" t="s">
        <v>301</v>
      </c>
      <c r="C10" s="249">
        <v>2</v>
      </c>
      <c r="D10" s="250">
        <v>8554</v>
      </c>
      <c r="E10" s="250">
        <v>1402</v>
      </c>
      <c r="F10" s="251">
        <v>499</v>
      </c>
      <c r="G10" s="251">
        <v>112</v>
      </c>
      <c r="H10" s="785">
        <v>653</v>
      </c>
      <c r="I10" s="782" t="s">
        <v>301</v>
      </c>
      <c r="J10" s="251">
        <v>3</v>
      </c>
      <c r="K10" s="251">
        <v>20046</v>
      </c>
      <c r="L10" s="251">
        <v>2827</v>
      </c>
      <c r="M10" s="251">
        <v>1872</v>
      </c>
      <c r="N10" s="251">
        <v>803</v>
      </c>
      <c r="O10" s="785">
        <v>2865</v>
      </c>
      <c r="P10" s="113" t="s">
        <v>125</v>
      </c>
    </row>
    <row r="11" spans="1:16" s="30" customFormat="1" ht="22.5" customHeight="1">
      <c r="A11" s="54" t="s">
        <v>1268</v>
      </c>
      <c r="B11" s="782" t="s">
        <v>301</v>
      </c>
      <c r="C11" s="249">
        <v>1</v>
      </c>
      <c r="D11" s="250">
        <v>4388</v>
      </c>
      <c r="E11" s="250">
        <v>723</v>
      </c>
      <c r="F11" s="251">
        <v>189</v>
      </c>
      <c r="G11" s="251">
        <v>24</v>
      </c>
      <c r="H11" s="785">
        <v>174</v>
      </c>
      <c r="I11" s="782" t="s">
        <v>301</v>
      </c>
      <c r="J11" s="251">
        <v>3</v>
      </c>
      <c r="K11" s="251">
        <v>20672</v>
      </c>
      <c r="L11" s="251">
        <v>3065</v>
      </c>
      <c r="M11" s="251">
        <v>1592</v>
      </c>
      <c r="N11" s="251">
        <v>762</v>
      </c>
      <c r="O11" s="785">
        <v>3151</v>
      </c>
      <c r="P11" s="113" t="s">
        <v>1268</v>
      </c>
    </row>
    <row r="12" spans="1:16" s="29" customFormat="1" ht="22.5" customHeight="1">
      <c r="A12" s="49" t="s">
        <v>1329</v>
      </c>
      <c r="B12" s="782" t="s">
        <v>301</v>
      </c>
      <c r="C12" s="252">
        <v>2</v>
      </c>
      <c r="D12" s="253">
        <v>11849</v>
      </c>
      <c r="E12" s="253">
        <v>1493</v>
      </c>
      <c r="F12" s="254">
        <v>407</v>
      </c>
      <c r="G12" s="254">
        <v>82</v>
      </c>
      <c r="H12" s="506">
        <v>495</v>
      </c>
      <c r="I12" s="782" t="s">
        <v>301</v>
      </c>
      <c r="J12" s="254">
        <v>2</v>
      </c>
      <c r="K12" s="254">
        <v>15312</v>
      </c>
      <c r="L12" s="254">
        <v>2185</v>
      </c>
      <c r="M12" s="254">
        <v>1269</v>
      </c>
      <c r="N12" s="254">
        <v>713</v>
      </c>
      <c r="O12" s="506">
        <v>2849</v>
      </c>
      <c r="P12" s="56" t="s">
        <v>1329</v>
      </c>
    </row>
    <row r="13" spans="1:16" s="27" customFormat="1" ht="22.5" customHeight="1">
      <c r="A13" s="47" t="s">
        <v>705</v>
      </c>
      <c r="B13" s="782" t="s">
        <v>301</v>
      </c>
      <c r="C13" s="249">
        <v>0</v>
      </c>
      <c r="D13" s="250">
        <v>0</v>
      </c>
      <c r="E13" s="250">
        <v>0</v>
      </c>
      <c r="F13" s="255">
        <v>0</v>
      </c>
      <c r="G13" s="255">
        <v>0</v>
      </c>
      <c r="H13" s="786">
        <v>0</v>
      </c>
      <c r="I13" s="782" t="s">
        <v>301</v>
      </c>
      <c r="J13" s="251">
        <v>2</v>
      </c>
      <c r="K13" s="251">
        <v>15312</v>
      </c>
      <c r="L13" s="251">
        <v>2185</v>
      </c>
      <c r="M13" s="251">
        <v>118</v>
      </c>
      <c r="N13" s="251">
        <v>57</v>
      </c>
      <c r="O13" s="785">
        <v>280</v>
      </c>
      <c r="P13" s="57" t="s">
        <v>706</v>
      </c>
    </row>
    <row r="14" spans="1:16" s="27" customFormat="1" ht="22.5" customHeight="1">
      <c r="A14" s="47" t="s">
        <v>707</v>
      </c>
      <c r="B14" s="782" t="s">
        <v>301</v>
      </c>
      <c r="C14" s="249">
        <v>0</v>
      </c>
      <c r="D14" s="250">
        <v>0</v>
      </c>
      <c r="E14" s="250">
        <v>0</v>
      </c>
      <c r="F14" s="255">
        <v>0</v>
      </c>
      <c r="G14" s="255">
        <v>0</v>
      </c>
      <c r="H14" s="786">
        <v>0</v>
      </c>
      <c r="I14" s="782" t="s">
        <v>301</v>
      </c>
      <c r="J14" s="251">
        <v>2</v>
      </c>
      <c r="K14" s="251">
        <v>15312</v>
      </c>
      <c r="L14" s="251">
        <v>2185</v>
      </c>
      <c r="M14" s="251">
        <v>101</v>
      </c>
      <c r="N14" s="251">
        <v>38</v>
      </c>
      <c r="O14" s="785">
        <v>182</v>
      </c>
      <c r="P14" s="57" t="s">
        <v>708</v>
      </c>
    </row>
    <row r="15" spans="1:16" s="27" customFormat="1" ht="22.5" customHeight="1">
      <c r="A15" s="47" t="s">
        <v>709</v>
      </c>
      <c r="B15" s="782" t="s">
        <v>301</v>
      </c>
      <c r="C15" s="249">
        <v>0</v>
      </c>
      <c r="D15" s="250">
        <v>0</v>
      </c>
      <c r="E15" s="250">
        <v>0</v>
      </c>
      <c r="F15" s="255">
        <v>0</v>
      </c>
      <c r="G15" s="255">
        <v>0</v>
      </c>
      <c r="H15" s="786">
        <v>0</v>
      </c>
      <c r="I15" s="782" t="s">
        <v>301</v>
      </c>
      <c r="J15" s="251">
        <v>2</v>
      </c>
      <c r="K15" s="251">
        <v>15312</v>
      </c>
      <c r="L15" s="251">
        <v>2185</v>
      </c>
      <c r="M15" s="251">
        <v>77</v>
      </c>
      <c r="N15" s="251">
        <v>49</v>
      </c>
      <c r="O15" s="785">
        <v>227</v>
      </c>
      <c r="P15" s="57" t="s">
        <v>710</v>
      </c>
    </row>
    <row r="16" spans="1:16" s="27" customFormat="1" ht="22.5" customHeight="1">
      <c r="A16" s="47" t="s">
        <v>711</v>
      </c>
      <c r="B16" s="782" t="s">
        <v>301</v>
      </c>
      <c r="C16" s="249">
        <v>2</v>
      </c>
      <c r="D16" s="250">
        <v>11849</v>
      </c>
      <c r="E16" s="250">
        <v>1493</v>
      </c>
      <c r="F16" s="255">
        <v>17</v>
      </c>
      <c r="G16" s="255">
        <v>3</v>
      </c>
      <c r="H16" s="786">
        <v>11</v>
      </c>
      <c r="I16" s="782" t="s">
        <v>301</v>
      </c>
      <c r="J16" s="251">
        <v>2</v>
      </c>
      <c r="K16" s="251">
        <v>15312</v>
      </c>
      <c r="L16" s="251">
        <v>2185</v>
      </c>
      <c r="M16" s="251">
        <v>77</v>
      </c>
      <c r="N16" s="251">
        <v>74</v>
      </c>
      <c r="O16" s="785">
        <v>237</v>
      </c>
      <c r="P16" s="57" t="s">
        <v>712</v>
      </c>
    </row>
    <row r="17" spans="1:16" s="27" customFormat="1" ht="22.5" customHeight="1">
      <c r="A17" s="47" t="s">
        <v>713</v>
      </c>
      <c r="B17" s="782" t="s">
        <v>301</v>
      </c>
      <c r="C17" s="249">
        <v>2</v>
      </c>
      <c r="D17" s="250">
        <v>11849</v>
      </c>
      <c r="E17" s="250">
        <v>1493</v>
      </c>
      <c r="F17" s="255">
        <v>54</v>
      </c>
      <c r="G17" s="255">
        <v>10</v>
      </c>
      <c r="H17" s="786">
        <v>43</v>
      </c>
      <c r="I17" s="782" t="s">
        <v>301</v>
      </c>
      <c r="J17" s="251">
        <v>2</v>
      </c>
      <c r="K17" s="251">
        <v>15312</v>
      </c>
      <c r="L17" s="251">
        <v>2185</v>
      </c>
      <c r="M17" s="251">
        <v>116</v>
      </c>
      <c r="N17" s="251">
        <v>78</v>
      </c>
      <c r="O17" s="785">
        <v>228</v>
      </c>
      <c r="P17" s="57" t="s">
        <v>714</v>
      </c>
    </row>
    <row r="18" spans="1:16" s="27" customFormat="1" ht="22.5" customHeight="1">
      <c r="A18" s="47" t="s">
        <v>715</v>
      </c>
      <c r="B18" s="783" t="s">
        <v>301</v>
      </c>
      <c r="C18" s="249">
        <v>2</v>
      </c>
      <c r="D18" s="250">
        <v>11849</v>
      </c>
      <c r="E18" s="250">
        <v>1493</v>
      </c>
      <c r="F18" s="255">
        <v>48</v>
      </c>
      <c r="G18" s="255">
        <v>9</v>
      </c>
      <c r="H18" s="786">
        <v>51</v>
      </c>
      <c r="I18" s="782" t="s">
        <v>301</v>
      </c>
      <c r="J18" s="251">
        <v>2</v>
      </c>
      <c r="K18" s="251">
        <v>15312</v>
      </c>
      <c r="L18" s="251">
        <v>2185</v>
      </c>
      <c r="M18" s="251">
        <v>126</v>
      </c>
      <c r="N18" s="251">
        <v>60</v>
      </c>
      <c r="O18" s="785">
        <v>213</v>
      </c>
      <c r="P18" s="57" t="s">
        <v>716</v>
      </c>
    </row>
    <row r="19" spans="1:16" s="27" customFormat="1" ht="22.5" customHeight="1">
      <c r="A19" s="47" t="s">
        <v>717</v>
      </c>
      <c r="B19" s="783" t="s">
        <v>301</v>
      </c>
      <c r="C19" s="249">
        <v>2</v>
      </c>
      <c r="D19" s="250">
        <v>11849</v>
      </c>
      <c r="E19" s="250">
        <v>1493</v>
      </c>
      <c r="F19" s="255">
        <v>54</v>
      </c>
      <c r="G19" s="255">
        <v>10</v>
      </c>
      <c r="H19" s="786">
        <v>63</v>
      </c>
      <c r="I19" s="782" t="s">
        <v>301</v>
      </c>
      <c r="J19" s="251">
        <v>2</v>
      </c>
      <c r="K19" s="251">
        <v>15312</v>
      </c>
      <c r="L19" s="251">
        <v>2185</v>
      </c>
      <c r="M19" s="251">
        <v>114</v>
      </c>
      <c r="N19" s="251">
        <v>54</v>
      </c>
      <c r="O19" s="785">
        <v>234</v>
      </c>
      <c r="P19" s="57" t="s">
        <v>718</v>
      </c>
    </row>
    <row r="20" spans="1:16" s="27" customFormat="1" ht="22.5" customHeight="1">
      <c r="A20" s="47" t="s">
        <v>719</v>
      </c>
      <c r="B20" s="783" t="s">
        <v>301</v>
      </c>
      <c r="C20" s="249">
        <v>2</v>
      </c>
      <c r="D20" s="250">
        <v>11849</v>
      </c>
      <c r="E20" s="250">
        <v>1493</v>
      </c>
      <c r="F20" s="255">
        <v>42</v>
      </c>
      <c r="G20" s="255">
        <v>17</v>
      </c>
      <c r="H20" s="786">
        <v>66</v>
      </c>
      <c r="I20" s="782" t="s">
        <v>301</v>
      </c>
      <c r="J20" s="251">
        <v>2</v>
      </c>
      <c r="K20" s="251">
        <v>15312</v>
      </c>
      <c r="L20" s="251">
        <v>2185</v>
      </c>
      <c r="M20" s="251">
        <v>120</v>
      </c>
      <c r="N20" s="251">
        <v>94</v>
      </c>
      <c r="O20" s="785">
        <v>289</v>
      </c>
      <c r="P20" s="57" t="s">
        <v>720</v>
      </c>
    </row>
    <row r="21" spans="1:16" s="27" customFormat="1" ht="22.5" customHeight="1">
      <c r="A21" s="47" t="s">
        <v>721</v>
      </c>
      <c r="B21" s="783" t="s">
        <v>301</v>
      </c>
      <c r="C21" s="249">
        <v>2</v>
      </c>
      <c r="D21" s="250">
        <v>11849</v>
      </c>
      <c r="E21" s="250">
        <v>1493</v>
      </c>
      <c r="F21" s="255">
        <v>52</v>
      </c>
      <c r="G21" s="255">
        <v>8</v>
      </c>
      <c r="H21" s="786">
        <v>54</v>
      </c>
      <c r="I21" s="782" t="s">
        <v>301</v>
      </c>
      <c r="J21" s="251">
        <v>2</v>
      </c>
      <c r="K21" s="251">
        <v>15312</v>
      </c>
      <c r="L21" s="251">
        <v>2185</v>
      </c>
      <c r="M21" s="251">
        <v>110</v>
      </c>
      <c r="N21" s="251">
        <v>53</v>
      </c>
      <c r="O21" s="785">
        <v>211</v>
      </c>
      <c r="P21" s="57" t="s">
        <v>722</v>
      </c>
    </row>
    <row r="22" spans="1:16" s="27" customFormat="1" ht="22.5" customHeight="1">
      <c r="A22" s="47" t="s">
        <v>723</v>
      </c>
      <c r="B22" s="783" t="s">
        <v>301</v>
      </c>
      <c r="C22" s="249">
        <v>2</v>
      </c>
      <c r="D22" s="250">
        <v>11849</v>
      </c>
      <c r="E22" s="250">
        <v>1493</v>
      </c>
      <c r="F22" s="255">
        <v>40</v>
      </c>
      <c r="G22" s="255">
        <v>8</v>
      </c>
      <c r="H22" s="786">
        <v>52</v>
      </c>
      <c r="I22" s="782" t="s">
        <v>301</v>
      </c>
      <c r="J22" s="251">
        <v>2</v>
      </c>
      <c r="K22" s="251">
        <v>15312</v>
      </c>
      <c r="L22" s="251">
        <v>2185</v>
      </c>
      <c r="M22" s="251">
        <v>104</v>
      </c>
      <c r="N22" s="251">
        <v>63</v>
      </c>
      <c r="O22" s="785">
        <v>246</v>
      </c>
      <c r="P22" s="57" t="s">
        <v>724</v>
      </c>
    </row>
    <row r="23" spans="1:16" s="27" customFormat="1" ht="22.5" customHeight="1">
      <c r="A23" s="47" t="s">
        <v>725</v>
      </c>
      <c r="B23" s="783" t="s">
        <v>301</v>
      </c>
      <c r="C23" s="249">
        <v>2</v>
      </c>
      <c r="D23" s="250">
        <v>11849</v>
      </c>
      <c r="E23" s="250">
        <v>1493</v>
      </c>
      <c r="F23" s="255">
        <v>50</v>
      </c>
      <c r="G23" s="255">
        <v>10</v>
      </c>
      <c r="H23" s="786">
        <v>73</v>
      </c>
      <c r="I23" s="782" t="s">
        <v>301</v>
      </c>
      <c r="J23" s="251">
        <v>2</v>
      </c>
      <c r="K23" s="251">
        <v>15312</v>
      </c>
      <c r="L23" s="251">
        <v>2185</v>
      </c>
      <c r="M23" s="251">
        <v>100</v>
      </c>
      <c r="N23" s="251">
        <v>52</v>
      </c>
      <c r="O23" s="785">
        <v>234</v>
      </c>
      <c r="P23" s="57" t="s">
        <v>726</v>
      </c>
    </row>
    <row r="24" spans="1:16" s="27" customFormat="1" ht="22.5" customHeight="1">
      <c r="A24" s="92" t="s">
        <v>727</v>
      </c>
      <c r="B24" s="784" t="s">
        <v>301</v>
      </c>
      <c r="C24" s="787">
        <v>2</v>
      </c>
      <c r="D24" s="788">
        <v>11849</v>
      </c>
      <c r="E24" s="788">
        <v>1493</v>
      </c>
      <c r="F24" s="789">
        <v>50</v>
      </c>
      <c r="G24" s="789">
        <v>7</v>
      </c>
      <c r="H24" s="790">
        <v>82</v>
      </c>
      <c r="I24" s="791" t="s">
        <v>301</v>
      </c>
      <c r="J24" s="781">
        <v>2</v>
      </c>
      <c r="K24" s="781">
        <v>15312</v>
      </c>
      <c r="L24" s="781">
        <v>2185</v>
      </c>
      <c r="M24" s="781">
        <v>106</v>
      </c>
      <c r="N24" s="781">
        <v>41</v>
      </c>
      <c r="O24" s="792">
        <v>268</v>
      </c>
      <c r="P24" s="59" t="s">
        <v>728</v>
      </c>
    </row>
    <row r="25" spans="1:16" s="79" customFormat="1" ht="18" customHeight="1">
      <c r="A25" s="1153" t="s">
        <v>327</v>
      </c>
      <c r="B25" s="1154"/>
      <c r="C25" s="1154"/>
      <c r="D25" s="1154"/>
      <c r="E25" s="1154"/>
      <c r="F25" s="1154"/>
      <c r="G25" s="215" t="s">
        <v>328</v>
      </c>
      <c r="I25" s="215"/>
      <c r="J25" s="271"/>
      <c r="K25" s="271"/>
      <c r="L25" s="215"/>
      <c r="M25" s="271"/>
      <c r="N25" s="271"/>
      <c r="O25" s="271"/>
      <c r="P25" s="271"/>
    </row>
    <row r="26" spans="1:15" s="79" customFormat="1" ht="18" customHeight="1">
      <c r="A26" s="272" t="s">
        <v>326</v>
      </c>
      <c r="F26" s="273"/>
      <c r="O26" s="274"/>
    </row>
    <row r="27" spans="1:5" s="79" customFormat="1" ht="18" customHeight="1">
      <c r="A27" s="1155" t="s">
        <v>1567</v>
      </c>
      <c r="B27" s="1155"/>
      <c r="C27" s="1155"/>
      <c r="D27" s="1155"/>
      <c r="E27" s="1155"/>
    </row>
    <row r="28" spans="1:5" s="79" customFormat="1" ht="18" customHeight="1">
      <c r="A28" s="1155" t="s">
        <v>1565</v>
      </c>
      <c r="B28" s="1155"/>
      <c r="C28" s="1155"/>
      <c r="D28" s="1155"/>
      <c r="E28" s="1155"/>
    </row>
    <row r="29" spans="1:19" s="36" customFormat="1" ht="17.25" customHeight="1">
      <c r="A29" s="768" t="s">
        <v>1566</v>
      </c>
      <c r="B29" s="769"/>
      <c r="C29" s="769"/>
      <c r="D29" s="769"/>
      <c r="E29" s="276"/>
      <c r="F29" s="769"/>
      <c r="G29" s="769" t="s">
        <v>1569</v>
      </c>
      <c r="H29" s="769"/>
      <c r="I29" s="769"/>
      <c r="J29" s="769"/>
      <c r="K29" s="769"/>
      <c r="L29" s="276"/>
      <c r="M29" s="35"/>
      <c r="N29" s="35"/>
      <c r="O29" s="35"/>
      <c r="P29" s="35"/>
      <c r="Q29" s="35"/>
      <c r="R29" s="35"/>
      <c r="S29" s="35"/>
    </row>
    <row r="30" spans="4:7" s="79" customFormat="1" ht="12">
      <c r="D30" s="793" t="s">
        <v>261</v>
      </c>
      <c r="E30" s="793"/>
      <c r="F30" s="793"/>
      <c r="G30" s="793"/>
    </row>
    <row r="31" s="79" customFormat="1" ht="12"/>
    <row r="32" s="27" customFormat="1" ht="12.75"/>
    <row r="33" s="27" customFormat="1" ht="12.75"/>
    <row r="34" s="27" customFormat="1" ht="12.75"/>
    <row r="35" s="27" customFormat="1" ht="12.75"/>
    <row r="36" s="27" customFormat="1" ht="12.75"/>
    <row r="37" s="27" customFormat="1" ht="12.75"/>
    <row r="38" s="27" customFormat="1" ht="12.75"/>
    <row r="39" s="27" customFormat="1" ht="12.75"/>
    <row r="40" s="27" customFormat="1" ht="12.75"/>
    <row r="41" s="27" customFormat="1" ht="12.75"/>
    <row r="42" s="27" customFormat="1" ht="12.75"/>
    <row r="43" s="27" customFormat="1" ht="12.75"/>
    <row r="44" s="27" customFormat="1" ht="12.75"/>
    <row r="45" s="27" customFormat="1" ht="12.75"/>
    <row r="46" s="27" customFormat="1" ht="12.75"/>
    <row r="47" s="27" customFormat="1" ht="12.75"/>
    <row r="48" s="27" customFormat="1" ht="12.75"/>
    <row r="49" s="27" customFormat="1" ht="12.75"/>
    <row r="50" s="27" customFormat="1" ht="12.75"/>
    <row r="51" s="27" customFormat="1" ht="12.75"/>
    <row r="52" s="27" customFormat="1" ht="12.75"/>
    <row r="53" s="27" customFormat="1" ht="12.75"/>
    <row r="54" s="27" customFormat="1" ht="12.75"/>
    <row r="55" s="27" customFormat="1" ht="12.75"/>
    <row r="56" s="27" customFormat="1" ht="12.75"/>
    <row r="57" s="27" customFormat="1" ht="12.75"/>
    <row r="58" s="27" customFormat="1" ht="12.75"/>
    <row r="59" s="27" customFormat="1" ht="12.75"/>
    <row r="60" s="27" customFormat="1" ht="12.75"/>
    <row r="61" s="27" customFormat="1" ht="12.75"/>
    <row r="62" s="27" customFormat="1" ht="12.75"/>
    <row r="63" s="27" customFormat="1" ht="12.75"/>
    <row r="64" s="27" customFormat="1" ht="12.75"/>
    <row r="65" s="27" customFormat="1" ht="12.75"/>
    <row r="66" s="27" customFormat="1" ht="12.75"/>
    <row r="67" s="27" customFormat="1" ht="12.75"/>
    <row r="68" s="27" customFormat="1" ht="12.75"/>
    <row r="69" s="27" customFormat="1" ht="12.75"/>
    <row r="70" s="27" customFormat="1" ht="12.75"/>
    <row r="71" s="27" customFormat="1" ht="12.75"/>
    <row r="72" s="27" customFormat="1" ht="12.75"/>
    <row r="73" s="27" customFormat="1" ht="12.75"/>
    <row r="74" s="27" customFormat="1" ht="12.75"/>
    <row r="75" s="27" customFormat="1" ht="12.75"/>
    <row r="76" s="27" customFormat="1" ht="12.75"/>
    <row r="77" s="27" customFormat="1" ht="12.75"/>
    <row r="78" s="27" customFormat="1" ht="12.75"/>
    <row r="79" s="27" customFormat="1" ht="12.75"/>
    <row r="80" s="27" customFormat="1" ht="12.75"/>
    <row r="81" s="27" customFormat="1" ht="12.75"/>
    <row r="82" s="27" customFormat="1" ht="12.75"/>
    <row r="83" s="27" customFormat="1" ht="12.75"/>
    <row r="84" s="27" customFormat="1" ht="12.75"/>
    <row r="85" s="27" customFormat="1" ht="12.75"/>
    <row r="86" s="27" customFormat="1" ht="12.75"/>
    <row r="87" s="27" customFormat="1" ht="12.75"/>
    <row r="88" s="27" customFormat="1" ht="12.75"/>
    <row r="89" s="27" customFormat="1" ht="12.75"/>
    <row r="90" s="27" customFormat="1" ht="12.75"/>
    <row r="91" s="27" customFormat="1" ht="12.75"/>
    <row r="92" s="27" customFormat="1" ht="12.75"/>
    <row r="93" s="27" customFormat="1" ht="12.75"/>
    <row r="94" s="27" customFormat="1" ht="12.75"/>
    <row r="95" s="27" customFormat="1" ht="12.75"/>
    <row r="96" s="27" customFormat="1" ht="12.75"/>
    <row r="97" s="27" customFormat="1" ht="12.75"/>
    <row r="98" s="27" customFormat="1" ht="12.75"/>
    <row r="99" s="27" customFormat="1" ht="12.75"/>
    <row r="100" s="27" customFormat="1" ht="12.75"/>
    <row r="101" s="27" customFormat="1" ht="12.75"/>
    <row r="102" s="27" customFormat="1" ht="12.75"/>
    <row r="103" s="27" customFormat="1" ht="12.75"/>
    <row r="104" s="27" customFormat="1" ht="12.75"/>
    <row r="105" s="27" customFormat="1" ht="12.75"/>
    <row r="106" s="27" customFormat="1" ht="12.75"/>
    <row r="107" s="27" customFormat="1" ht="12.75"/>
    <row r="108" s="27" customFormat="1" ht="12.75"/>
    <row r="109" s="27" customFormat="1" ht="12.75"/>
    <row r="110" s="27" customFormat="1" ht="12.75"/>
    <row r="111" s="27" customFormat="1" ht="12.75"/>
    <row r="112" s="27" customFormat="1" ht="12.75"/>
    <row r="113" s="27" customFormat="1" ht="12.75"/>
    <row r="114" s="27" customFormat="1" ht="12.75"/>
    <row r="115" s="27" customFormat="1" ht="12.75"/>
    <row r="116" s="27" customFormat="1" ht="12.75"/>
    <row r="117" s="27" customFormat="1" ht="12.75"/>
    <row r="118" s="27" customFormat="1" ht="12.75"/>
    <row r="119" s="27" customFormat="1" ht="12.75"/>
    <row r="120" s="27" customFormat="1" ht="12.75"/>
    <row r="121" s="27" customFormat="1" ht="12.75"/>
    <row r="122" s="27" customFormat="1" ht="12.75"/>
    <row r="123" s="27" customFormat="1" ht="12.75"/>
    <row r="124" s="27" customFormat="1" ht="12.75"/>
    <row r="125" s="27" customFormat="1" ht="12.75"/>
    <row r="126" s="27" customFormat="1" ht="12.75"/>
    <row r="127" s="27" customFormat="1" ht="12.75"/>
    <row r="128" s="27" customFormat="1" ht="12.75"/>
    <row r="129" s="27" customFormat="1" ht="12.75"/>
    <row r="130" s="27" customFormat="1" ht="12.75"/>
    <row r="131" s="27" customFormat="1" ht="12.75"/>
    <row r="132" s="27" customFormat="1" ht="12.75"/>
    <row r="133" s="27" customFormat="1" ht="12.75"/>
    <row r="134" s="27" customFormat="1" ht="12.75"/>
    <row r="135" s="27" customFormat="1" ht="12.75"/>
    <row r="136" s="27" customFormat="1" ht="12.75"/>
    <row r="137" s="27" customFormat="1" ht="12.75"/>
    <row r="138" s="27" customFormat="1" ht="12.75"/>
    <row r="139" s="27" customFormat="1" ht="12.75"/>
    <row r="140" s="27" customFormat="1" ht="12.75"/>
    <row r="141" s="27" customFormat="1" ht="12.75"/>
    <row r="142" s="27" customFormat="1" ht="12.75"/>
    <row r="143" s="27" customFormat="1" ht="12.75"/>
    <row r="144" s="27" customFormat="1" ht="12.75"/>
    <row r="145" s="27" customFormat="1" ht="12.75"/>
    <row r="146" s="27" customFormat="1" ht="12.75"/>
    <row r="147" s="27" customFormat="1" ht="12.75"/>
    <row r="148" s="27" customFormat="1" ht="12.75"/>
    <row r="149" s="27" customFormat="1" ht="12.75"/>
    <row r="150" s="27" customFormat="1" ht="12.75"/>
    <row r="151" s="27" customFormat="1" ht="12.75"/>
    <row r="152" s="27" customFormat="1" ht="12.75"/>
    <row r="153" s="27" customFormat="1" ht="12.75"/>
    <row r="154" s="27" customFormat="1" ht="12.75"/>
    <row r="155" s="27" customFormat="1" ht="12.75"/>
    <row r="156" s="27" customFormat="1" ht="12.75"/>
    <row r="157" s="27" customFormat="1" ht="12.75"/>
    <row r="158" s="27" customFormat="1" ht="12.75"/>
    <row r="159" s="27" customFormat="1" ht="12.75"/>
    <row r="160" s="27" customFormat="1" ht="12.75"/>
    <row r="161" s="27" customFormat="1" ht="12.75"/>
    <row r="162" s="27" customFormat="1" ht="12.75"/>
    <row r="163" s="27" customFormat="1" ht="12.75"/>
    <row r="164" s="27" customFormat="1" ht="12.75"/>
    <row r="165" s="27" customFormat="1" ht="12.75"/>
    <row r="166" s="27" customFormat="1" ht="12.75"/>
    <row r="167" s="27" customFormat="1" ht="12.75"/>
    <row r="168" s="27" customFormat="1" ht="12.75"/>
    <row r="169" s="27" customFormat="1" ht="12.75"/>
    <row r="170" s="27" customFormat="1" ht="12.75"/>
    <row r="171" s="27" customFormat="1" ht="12.75"/>
    <row r="172" s="27" customFormat="1" ht="12.75"/>
    <row r="173" s="27" customFormat="1" ht="12.75"/>
    <row r="174" s="27" customFormat="1" ht="12.75"/>
    <row r="175" s="27" customFormat="1" ht="12.75"/>
    <row r="176" s="27" customFormat="1" ht="12.75"/>
    <row r="177" s="27" customFormat="1" ht="12.75"/>
    <row r="178" s="27" customFormat="1" ht="12.75"/>
    <row r="179" s="27" customFormat="1" ht="12.75"/>
    <row r="180" s="27" customFormat="1" ht="12.75"/>
    <row r="181" s="27" customFormat="1" ht="12.75"/>
    <row r="182" s="27" customFormat="1" ht="12.75"/>
    <row r="183" s="27" customFormat="1" ht="12.75"/>
    <row r="184" s="27" customFormat="1" ht="12.75"/>
    <row r="185" s="27" customFormat="1" ht="12.75"/>
    <row r="186" s="27" customFormat="1" ht="12.75"/>
    <row r="187" s="27" customFormat="1" ht="12.75"/>
    <row r="188" s="27" customFormat="1" ht="12.75"/>
    <row r="189" s="27" customFormat="1" ht="12.75"/>
    <row r="190" s="27" customFormat="1" ht="12.75"/>
    <row r="191" s="27" customFormat="1" ht="12.75"/>
    <row r="192" s="27" customFormat="1" ht="12.75"/>
    <row r="193" s="27" customFormat="1" ht="12.75"/>
    <row r="194" s="27" customFormat="1" ht="12.75"/>
    <row r="195" s="27" customFormat="1" ht="12.75"/>
    <row r="196" s="27" customFormat="1" ht="12.75"/>
    <row r="197" s="27" customFormat="1" ht="12.75"/>
    <row r="198" s="27" customFormat="1" ht="12.75"/>
    <row r="199" s="27" customFormat="1" ht="12.75"/>
    <row r="200" s="27" customFormat="1" ht="12.75"/>
    <row r="201" s="27" customFormat="1" ht="12.75"/>
    <row r="202" s="27" customFormat="1" ht="12.75"/>
    <row r="203" s="27" customFormat="1" ht="12.75"/>
    <row r="204" s="27" customFormat="1" ht="12.75"/>
    <row r="205" s="27" customFormat="1" ht="12.75"/>
    <row r="206" s="27" customFormat="1" ht="12.75"/>
    <row r="207" s="27" customFormat="1" ht="12.75"/>
    <row r="208" s="27" customFormat="1" ht="12.75"/>
    <row r="209" s="27" customFormat="1" ht="12.75"/>
    <row r="210" s="27" customFormat="1" ht="12.75"/>
    <row r="211" s="27" customFormat="1" ht="12.75"/>
    <row r="212" s="27" customFormat="1" ht="12.75"/>
    <row r="213" s="27" customFormat="1" ht="12.75"/>
    <row r="214" s="27" customFormat="1" ht="12.75"/>
    <row r="215" s="27" customFormat="1" ht="12.75"/>
    <row r="216" s="27" customFormat="1" ht="12.75"/>
    <row r="217" s="27" customFormat="1" ht="12.75"/>
    <row r="218" s="27" customFormat="1" ht="12.75"/>
    <row r="219" s="27" customFormat="1" ht="12.75"/>
    <row r="220" s="27" customFormat="1" ht="12.75"/>
    <row r="221" s="27" customFormat="1" ht="12.75"/>
    <row r="222" s="27" customFormat="1" ht="12.75"/>
    <row r="223" s="27" customFormat="1" ht="12.75"/>
    <row r="224" s="27" customFormat="1" ht="12.75"/>
    <row r="225" s="27" customFormat="1" ht="12.75"/>
    <row r="226" s="27" customFormat="1" ht="12.75"/>
    <row r="227" s="27" customFormat="1" ht="12.75"/>
    <row r="228" s="27" customFormat="1" ht="12.75"/>
    <row r="229" s="27" customFormat="1" ht="12.75"/>
    <row r="230" s="27" customFormat="1" ht="12.75"/>
    <row r="231" s="27" customFormat="1" ht="12.75"/>
    <row r="232" s="27" customFormat="1" ht="12.75"/>
    <row r="233" s="27" customFormat="1" ht="12.75"/>
    <row r="234" s="27" customFormat="1" ht="12.75"/>
    <row r="235" s="27" customFormat="1" ht="12.75"/>
    <row r="236" s="27" customFormat="1" ht="12.75"/>
    <row r="237" s="27" customFormat="1" ht="12.75"/>
    <row r="238" s="27" customFormat="1" ht="12.75"/>
    <row r="239" s="27" customFormat="1" ht="12.75"/>
    <row r="240" s="27" customFormat="1" ht="12.75"/>
  </sheetData>
  <sheetProtection/>
  <mergeCells count="12">
    <mergeCell ref="J3:L3"/>
    <mergeCell ref="M3:O3"/>
    <mergeCell ref="G4:H4"/>
    <mergeCell ref="N4:O4"/>
    <mergeCell ref="A25:F25"/>
    <mergeCell ref="A27:E27"/>
    <mergeCell ref="A28:E28"/>
    <mergeCell ref="A1:P1"/>
    <mergeCell ref="B3:B7"/>
    <mergeCell ref="C3:E3"/>
    <mergeCell ref="F3:H3"/>
    <mergeCell ref="I3:I7"/>
  </mergeCells>
  <printOptions horizontalCentered="1" verticalCentered="1"/>
  <pageMargins left="0.35433070866141736" right="0.35433070866141736" top="0.3937007874015748" bottom="0.3937007874015748" header="0.5118110236220472" footer="0.46"/>
  <pageSetup horizontalDpi="600" verticalDpi="600" orientation="landscape" paperSize="9" scale="73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</sheetPr>
  <dimension ref="A1:S28"/>
  <sheetViews>
    <sheetView zoomScalePageLayoutView="0" workbookViewId="0" topLeftCell="A1">
      <selection activeCell="D11" sqref="D11"/>
    </sheetView>
  </sheetViews>
  <sheetFormatPr defaultColWidth="8.88671875" defaultRowHeight="13.5"/>
  <cols>
    <col min="1" max="1" width="10.77734375" style="14" customWidth="1"/>
    <col min="2" max="2" width="10.99609375" style="14" customWidth="1"/>
    <col min="3" max="8" width="10.10546875" style="14" customWidth="1"/>
    <col min="9" max="9" width="10.99609375" style="14" customWidth="1"/>
    <col min="10" max="15" width="10.10546875" style="14" customWidth="1"/>
    <col min="16" max="16" width="13.21484375" style="14" customWidth="1"/>
    <col min="17" max="16384" width="8.88671875" style="14" customWidth="1"/>
  </cols>
  <sheetData>
    <row r="1" spans="1:16" s="27" customFormat="1" ht="36" customHeight="1">
      <c r="A1" s="1026" t="s">
        <v>1704</v>
      </c>
      <c r="B1" s="1026"/>
      <c r="C1" s="1026"/>
      <c r="D1" s="1026"/>
      <c r="E1" s="1026"/>
      <c r="F1" s="1026"/>
      <c r="G1" s="1026"/>
      <c r="H1" s="1026"/>
      <c r="I1" s="1026"/>
      <c r="J1" s="1026"/>
      <c r="K1" s="1026"/>
      <c r="L1" s="1026"/>
      <c r="M1" s="1026"/>
      <c r="N1" s="1026"/>
      <c r="O1" s="1026"/>
      <c r="P1" s="1026"/>
    </row>
    <row r="2" spans="1:16" s="27" customFormat="1" ht="18" customHeight="1">
      <c r="A2" s="27" t="s">
        <v>954</v>
      </c>
      <c r="P2" s="227" t="s">
        <v>955</v>
      </c>
    </row>
    <row r="3" spans="1:16" s="27" customFormat="1" ht="17.25" customHeight="1">
      <c r="A3" s="153"/>
      <c r="B3" s="1160" t="s">
        <v>288</v>
      </c>
      <c r="C3" s="1040" t="s">
        <v>302</v>
      </c>
      <c r="D3" s="1041"/>
      <c r="E3" s="1041"/>
      <c r="F3" s="1041" t="s">
        <v>8</v>
      </c>
      <c r="G3" s="1041"/>
      <c r="H3" s="1042"/>
      <c r="I3" s="1156" t="s">
        <v>288</v>
      </c>
      <c r="J3" s="1040" t="s">
        <v>303</v>
      </c>
      <c r="K3" s="1041"/>
      <c r="L3" s="1041"/>
      <c r="M3" s="1038" t="s">
        <v>9</v>
      </c>
      <c r="N3" s="1041"/>
      <c r="O3" s="1042"/>
      <c r="P3" s="296"/>
    </row>
    <row r="4" spans="1:16" s="27" customFormat="1" ht="17.25" customHeight="1">
      <c r="A4" s="57" t="s">
        <v>632</v>
      </c>
      <c r="B4" s="1161"/>
      <c r="C4" s="156" t="s">
        <v>291</v>
      </c>
      <c r="D4" s="156" t="s">
        <v>292</v>
      </c>
      <c r="E4" s="156" t="s">
        <v>293</v>
      </c>
      <c r="F4" s="156" t="s">
        <v>294</v>
      </c>
      <c r="G4" s="1037" t="s">
        <v>304</v>
      </c>
      <c r="H4" s="1042"/>
      <c r="I4" s="1157"/>
      <c r="J4" s="73" t="s">
        <v>305</v>
      </c>
      <c r="K4" s="156" t="s">
        <v>306</v>
      </c>
      <c r="L4" s="156" t="s">
        <v>307</v>
      </c>
      <c r="M4" s="156" t="s">
        <v>308</v>
      </c>
      <c r="N4" s="1037" t="s">
        <v>309</v>
      </c>
      <c r="O4" s="1042"/>
      <c r="P4" s="47" t="s">
        <v>623</v>
      </c>
    </row>
    <row r="5" spans="1:16" s="27" customFormat="1" ht="17.25" customHeight="1">
      <c r="A5" s="57"/>
      <c r="B5" s="1161"/>
      <c r="C5" s="61"/>
      <c r="D5" s="61"/>
      <c r="E5" s="61" t="s">
        <v>297</v>
      </c>
      <c r="F5" s="61" t="s">
        <v>298</v>
      </c>
      <c r="G5" s="156" t="s">
        <v>299</v>
      </c>
      <c r="H5" s="61" t="s">
        <v>287</v>
      </c>
      <c r="I5" s="1157"/>
      <c r="J5" s="47"/>
      <c r="K5" s="61"/>
      <c r="L5" s="61" t="s">
        <v>310</v>
      </c>
      <c r="M5" s="61" t="s">
        <v>311</v>
      </c>
      <c r="N5" s="61" t="s">
        <v>299</v>
      </c>
      <c r="O5" s="61" t="s">
        <v>300</v>
      </c>
      <c r="P5" s="47"/>
    </row>
    <row r="6" spans="1:16" s="27" customFormat="1" ht="17.25" customHeight="1">
      <c r="A6" s="57" t="s">
        <v>140</v>
      </c>
      <c r="B6" s="1161"/>
      <c r="C6" s="61" t="s">
        <v>802</v>
      </c>
      <c r="D6" s="61" t="s">
        <v>963</v>
      </c>
      <c r="E6" s="61"/>
      <c r="F6" s="61" t="s">
        <v>802</v>
      </c>
      <c r="G6" s="57"/>
      <c r="H6" s="61"/>
      <c r="I6" s="1157"/>
      <c r="J6" s="47" t="s">
        <v>1223</v>
      </c>
      <c r="K6" s="61" t="s">
        <v>1224</v>
      </c>
      <c r="L6" s="61"/>
      <c r="M6" s="61" t="s">
        <v>1223</v>
      </c>
      <c r="N6" s="57"/>
      <c r="O6" s="61"/>
      <c r="P6" s="47" t="s">
        <v>679</v>
      </c>
    </row>
    <row r="7" spans="1:16" s="27" customFormat="1" ht="17.25" customHeight="1">
      <c r="A7" s="160"/>
      <c r="B7" s="1162"/>
      <c r="C7" s="92" t="s">
        <v>958</v>
      </c>
      <c r="D7" s="62" t="s">
        <v>959</v>
      </c>
      <c r="E7" s="62" t="s">
        <v>960</v>
      </c>
      <c r="F7" s="62" t="s">
        <v>961</v>
      </c>
      <c r="G7" s="62" t="s">
        <v>803</v>
      </c>
      <c r="H7" s="62" t="s">
        <v>804</v>
      </c>
      <c r="I7" s="1043"/>
      <c r="J7" s="92" t="s">
        <v>1225</v>
      </c>
      <c r="K7" s="62" t="s">
        <v>1226</v>
      </c>
      <c r="L7" s="62" t="s">
        <v>1227</v>
      </c>
      <c r="M7" s="62" t="s">
        <v>1228</v>
      </c>
      <c r="N7" s="62" t="s">
        <v>803</v>
      </c>
      <c r="O7" s="62" t="s">
        <v>804</v>
      </c>
      <c r="P7" s="224"/>
    </row>
    <row r="8" spans="1:16" s="256" customFormat="1" ht="22.5" customHeight="1">
      <c r="A8" s="57" t="s">
        <v>1229</v>
      </c>
      <c r="B8" s="794" t="s">
        <v>1146</v>
      </c>
      <c r="C8" s="247">
        <v>3</v>
      </c>
      <c r="D8" s="87">
        <v>10144</v>
      </c>
      <c r="E8" s="87">
        <v>1693</v>
      </c>
      <c r="F8" s="95">
        <v>1784</v>
      </c>
      <c r="G8" s="95">
        <v>349</v>
      </c>
      <c r="H8" s="801">
        <v>949</v>
      </c>
      <c r="I8" s="799" t="s">
        <v>1146</v>
      </c>
      <c r="J8" s="87">
        <v>2</v>
      </c>
      <c r="K8" s="87">
        <v>209</v>
      </c>
      <c r="L8" s="87">
        <v>331</v>
      </c>
      <c r="M8" s="95">
        <v>4816</v>
      </c>
      <c r="N8" s="95">
        <v>394</v>
      </c>
      <c r="O8" s="801">
        <v>0</v>
      </c>
      <c r="P8" s="47" t="s">
        <v>1229</v>
      </c>
    </row>
    <row r="9" spans="1:16" s="256" customFormat="1" ht="22.5" customHeight="1">
      <c r="A9" s="57" t="s">
        <v>666</v>
      </c>
      <c r="B9" s="794" t="s">
        <v>1146</v>
      </c>
      <c r="C9" s="247">
        <v>3</v>
      </c>
      <c r="D9" s="87">
        <v>10144</v>
      </c>
      <c r="E9" s="87">
        <v>1693</v>
      </c>
      <c r="F9" s="95">
        <v>1793</v>
      </c>
      <c r="G9" s="95">
        <v>371</v>
      </c>
      <c r="H9" s="801">
        <v>967</v>
      </c>
      <c r="I9" s="799" t="s">
        <v>1146</v>
      </c>
      <c r="J9" s="87">
        <v>3</v>
      </c>
      <c r="K9" s="87">
        <v>408</v>
      </c>
      <c r="L9" s="87">
        <v>625</v>
      </c>
      <c r="M9" s="95">
        <v>5882</v>
      </c>
      <c r="N9" s="95">
        <v>475</v>
      </c>
      <c r="O9" s="801">
        <v>0</v>
      </c>
      <c r="P9" s="47" t="s">
        <v>666</v>
      </c>
    </row>
    <row r="10" spans="1:16" s="256" customFormat="1" ht="22.5" customHeight="1">
      <c r="A10" s="57" t="s">
        <v>125</v>
      </c>
      <c r="B10" s="794" t="s">
        <v>301</v>
      </c>
      <c r="C10" s="247">
        <v>3</v>
      </c>
      <c r="D10" s="87">
        <v>10144</v>
      </c>
      <c r="E10" s="87">
        <v>1693</v>
      </c>
      <c r="F10" s="95">
        <v>1812</v>
      </c>
      <c r="G10" s="95">
        <v>345</v>
      </c>
      <c r="H10" s="801">
        <v>1035</v>
      </c>
      <c r="I10" s="799" t="s">
        <v>301</v>
      </c>
      <c r="J10" s="87">
        <v>3</v>
      </c>
      <c r="K10" s="87">
        <v>408</v>
      </c>
      <c r="L10" s="87">
        <v>625</v>
      </c>
      <c r="M10" s="95">
        <v>6953</v>
      </c>
      <c r="N10" s="95">
        <v>632</v>
      </c>
      <c r="O10" s="801">
        <v>0</v>
      </c>
      <c r="P10" s="47" t="s">
        <v>125</v>
      </c>
    </row>
    <row r="11" spans="1:16" s="256" customFormat="1" ht="22.5" customHeight="1">
      <c r="A11" s="57" t="s">
        <v>1268</v>
      </c>
      <c r="B11" s="794" t="s">
        <v>301</v>
      </c>
      <c r="C11" s="247">
        <v>3</v>
      </c>
      <c r="D11" s="87">
        <v>9965</v>
      </c>
      <c r="E11" s="87">
        <v>1802</v>
      </c>
      <c r="F11" s="95">
        <v>2243</v>
      </c>
      <c r="G11" s="95">
        <v>514</v>
      </c>
      <c r="H11" s="801">
        <v>1209</v>
      </c>
      <c r="I11" s="799" t="s">
        <v>301</v>
      </c>
      <c r="J11" s="87">
        <v>3</v>
      </c>
      <c r="K11" s="87">
        <v>408</v>
      </c>
      <c r="L11" s="87">
        <v>625</v>
      </c>
      <c r="M11" s="95">
        <v>6802</v>
      </c>
      <c r="N11" s="95">
        <v>644</v>
      </c>
      <c r="O11" s="801">
        <v>0</v>
      </c>
      <c r="P11" s="47" t="s">
        <v>1268</v>
      </c>
    </row>
    <row r="12" spans="1:16" s="258" customFormat="1" ht="22.5" customHeight="1">
      <c r="A12" s="56" t="s">
        <v>1329</v>
      </c>
      <c r="B12" s="794" t="s">
        <v>301</v>
      </c>
      <c r="C12" s="257">
        <v>3</v>
      </c>
      <c r="D12" s="91">
        <v>9965</v>
      </c>
      <c r="E12" s="91">
        <v>1802</v>
      </c>
      <c r="F12" s="98">
        <v>2271</v>
      </c>
      <c r="G12" s="98">
        <v>531</v>
      </c>
      <c r="H12" s="802">
        <v>1226</v>
      </c>
      <c r="I12" s="799" t="s">
        <v>301</v>
      </c>
      <c r="J12" s="91">
        <v>3</v>
      </c>
      <c r="K12" s="91">
        <v>408</v>
      </c>
      <c r="L12" s="91">
        <v>625</v>
      </c>
      <c r="M12" s="98">
        <v>7302</v>
      </c>
      <c r="N12" s="98">
        <v>687</v>
      </c>
      <c r="O12" s="805">
        <v>0</v>
      </c>
      <c r="P12" s="49" t="s">
        <v>1329</v>
      </c>
    </row>
    <row r="13" spans="1:16" s="27" customFormat="1" ht="22.5" customHeight="1">
      <c r="A13" s="57" t="s">
        <v>705</v>
      </c>
      <c r="B13" s="794" t="s">
        <v>301</v>
      </c>
      <c r="C13" s="247">
        <v>3</v>
      </c>
      <c r="D13" s="87">
        <v>9965</v>
      </c>
      <c r="E13" s="87">
        <v>1802</v>
      </c>
      <c r="F13" s="99">
        <v>186</v>
      </c>
      <c r="G13" s="99">
        <v>34</v>
      </c>
      <c r="H13" s="803">
        <v>130</v>
      </c>
      <c r="I13" s="799" t="s">
        <v>301</v>
      </c>
      <c r="J13" s="87">
        <v>3</v>
      </c>
      <c r="K13" s="87">
        <v>408</v>
      </c>
      <c r="L13" s="87">
        <v>625</v>
      </c>
      <c r="M13" s="99">
        <v>488</v>
      </c>
      <c r="N13" s="99">
        <v>43</v>
      </c>
      <c r="O13" s="806">
        <v>0</v>
      </c>
      <c r="P13" s="47" t="s">
        <v>706</v>
      </c>
    </row>
    <row r="14" spans="1:16" s="27" customFormat="1" ht="22.5" customHeight="1">
      <c r="A14" s="57" t="s">
        <v>707</v>
      </c>
      <c r="B14" s="794" t="s">
        <v>301</v>
      </c>
      <c r="C14" s="247">
        <v>3</v>
      </c>
      <c r="D14" s="87">
        <v>9965</v>
      </c>
      <c r="E14" s="87">
        <v>1802</v>
      </c>
      <c r="F14" s="99">
        <v>174</v>
      </c>
      <c r="G14" s="99">
        <v>34</v>
      </c>
      <c r="H14" s="803">
        <v>116</v>
      </c>
      <c r="I14" s="799" t="s">
        <v>301</v>
      </c>
      <c r="J14" s="87">
        <v>3</v>
      </c>
      <c r="K14" s="87">
        <v>408</v>
      </c>
      <c r="L14" s="87">
        <v>625</v>
      </c>
      <c r="M14" s="99">
        <v>450</v>
      </c>
      <c r="N14" s="99">
        <v>35</v>
      </c>
      <c r="O14" s="806">
        <v>0</v>
      </c>
      <c r="P14" s="47" t="s">
        <v>708</v>
      </c>
    </row>
    <row r="15" spans="1:16" s="27" customFormat="1" ht="22.5" customHeight="1">
      <c r="A15" s="57" t="s">
        <v>709</v>
      </c>
      <c r="B15" s="794" t="s">
        <v>301</v>
      </c>
      <c r="C15" s="247">
        <v>3</v>
      </c>
      <c r="D15" s="87">
        <v>9965</v>
      </c>
      <c r="E15" s="87">
        <v>1802</v>
      </c>
      <c r="F15" s="99">
        <v>164</v>
      </c>
      <c r="G15" s="99">
        <v>39</v>
      </c>
      <c r="H15" s="803">
        <v>115</v>
      </c>
      <c r="I15" s="799" t="s">
        <v>301</v>
      </c>
      <c r="J15" s="87">
        <v>3</v>
      </c>
      <c r="K15" s="87">
        <v>408</v>
      </c>
      <c r="L15" s="87">
        <v>625</v>
      </c>
      <c r="M15" s="99">
        <v>538</v>
      </c>
      <c r="N15" s="99">
        <v>48</v>
      </c>
      <c r="O15" s="806">
        <v>0</v>
      </c>
      <c r="P15" s="47" t="s">
        <v>710</v>
      </c>
    </row>
    <row r="16" spans="1:16" s="27" customFormat="1" ht="22.5" customHeight="1">
      <c r="A16" s="57" t="s">
        <v>711</v>
      </c>
      <c r="B16" s="794" t="s">
        <v>301</v>
      </c>
      <c r="C16" s="247">
        <v>3</v>
      </c>
      <c r="D16" s="87">
        <v>9965</v>
      </c>
      <c r="E16" s="87">
        <v>1802</v>
      </c>
      <c r="F16" s="99">
        <v>198</v>
      </c>
      <c r="G16" s="99">
        <v>50</v>
      </c>
      <c r="H16" s="803">
        <v>83</v>
      </c>
      <c r="I16" s="799" t="s">
        <v>301</v>
      </c>
      <c r="J16" s="87">
        <v>3</v>
      </c>
      <c r="K16" s="87">
        <v>408</v>
      </c>
      <c r="L16" s="87">
        <v>625</v>
      </c>
      <c r="M16" s="99">
        <v>870</v>
      </c>
      <c r="N16" s="99">
        <v>103</v>
      </c>
      <c r="O16" s="806">
        <v>0</v>
      </c>
      <c r="P16" s="47" t="s">
        <v>712</v>
      </c>
    </row>
    <row r="17" spans="1:16" s="27" customFormat="1" ht="22.5" customHeight="1">
      <c r="A17" s="57" t="s">
        <v>713</v>
      </c>
      <c r="B17" s="794" t="s">
        <v>301</v>
      </c>
      <c r="C17" s="247">
        <v>3</v>
      </c>
      <c r="D17" s="87">
        <v>9965</v>
      </c>
      <c r="E17" s="87">
        <v>1802</v>
      </c>
      <c r="F17" s="99">
        <v>226</v>
      </c>
      <c r="G17" s="99">
        <v>61</v>
      </c>
      <c r="H17" s="803">
        <v>84</v>
      </c>
      <c r="I17" s="799" t="s">
        <v>301</v>
      </c>
      <c r="J17" s="87">
        <v>3</v>
      </c>
      <c r="K17" s="87">
        <v>408</v>
      </c>
      <c r="L17" s="87">
        <v>625</v>
      </c>
      <c r="M17" s="99">
        <v>930</v>
      </c>
      <c r="N17" s="99">
        <v>108</v>
      </c>
      <c r="O17" s="806">
        <v>0</v>
      </c>
      <c r="P17" s="47" t="s">
        <v>714</v>
      </c>
    </row>
    <row r="18" spans="1:16" s="27" customFormat="1" ht="22.5" customHeight="1">
      <c r="A18" s="57" t="s">
        <v>715</v>
      </c>
      <c r="B18" s="794" t="s">
        <v>301</v>
      </c>
      <c r="C18" s="247">
        <v>3</v>
      </c>
      <c r="D18" s="87">
        <v>9965</v>
      </c>
      <c r="E18" s="87">
        <v>1802</v>
      </c>
      <c r="F18" s="99">
        <v>187</v>
      </c>
      <c r="G18" s="99">
        <v>41</v>
      </c>
      <c r="H18" s="803">
        <v>71</v>
      </c>
      <c r="I18" s="799" t="s">
        <v>301</v>
      </c>
      <c r="J18" s="87">
        <v>3</v>
      </c>
      <c r="K18" s="87">
        <v>408</v>
      </c>
      <c r="L18" s="87">
        <v>625</v>
      </c>
      <c r="M18" s="99">
        <v>652</v>
      </c>
      <c r="N18" s="99">
        <v>59</v>
      </c>
      <c r="O18" s="806">
        <v>0</v>
      </c>
      <c r="P18" s="47" t="s">
        <v>716</v>
      </c>
    </row>
    <row r="19" spans="1:16" s="27" customFormat="1" ht="22.5" customHeight="1">
      <c r="A19" s="57" t="s">
        <v>717</v>
      </c>
      <c r="B19" s="794" t="s">
        <v>301</v>
      </c>
      <c r="C19" s="247">
        <v>3</v>
      </c>
      <c r="D19" s="87">
        <v>9965</v>
      </c>
      <c r="E19" s="87">
        <v>1802</v>
      </c>
      <c r="F19" s="99">
        <v>202</v>
      </c>
      <c r="G19" s="99">
        <v>46</v>
      </c>
      <c r="H19" s="803">
        <v>86</v>
      </c>
      <c r="I19" s="799" t="s">
        <v>301</v>
      </c>
      <c r="J19" s="87">
        <v>3</v>
      </c>
      <c r="K19" s="87">
        <v>408</v>
      </c>
      <c r="L19" s="87">
        <v>625</v>
      </c>
      <c r="M19" s="99">
        <v>510</v>
      </c>
      <c r="N19" s="99">
        <v>40</v>
      </c>
      <c r="O19" s="806">
        <v>0</v>
      </c>
      <c r="P19" s="47" t="s">
        <v>718</v>
      </c>
    </row>
    <row r="20" spans="1:16" s="27" customFormat="1" ht="22.5" customHeight="1">
      <c r="A20" s="57" t="s">
        <v>719</v>
      </c>
      <c r="B20" s="794" t="s">
        <v>301</v>
      </c>
      <c r="C20" s="247">
        <v>3</v>
      </c>
      <c r="D20" s="87">
        <v>9965</v>
      </c>
      <c r="E20" s="87">
        <v>1802</v>
      </c>
      <c r="F20" s="99">
        <v>209</v>
      </c>
      <c r="G20" s="99">
        <v>73</v>
      </c>
      <c r="H20" s="803">
        <v>115</v>
      </c>
      <c r="I20" s="799" t="s">
        <v>301</v>
      </c>
      <c r="J20" s="87">
        <v>3</v>
      </c>
      <c r="K20" s="87">
        <v>408</v>
      </c>
      <c r="L20" s="87">
        <v>625</v>
      </c>
      <c r="M20" s="99">
        <v>702</v>
      </c>
      <c r="N20" s="99">
        <v>54</v>
      </c>
      <c r="O20" s="806">
        <v>0</v>
      </c>
      <c r="P20" s="47" t="s">
        <v>720</v>
      </c>
    </row>
    <row r="21" spans="1:16" s="27" customFormat="1" ht="22.5" customHeight="1">
      <c r="A21" s="57" t="s">
        <v>721</v>
      </c>
      <c r="B21" s="794" t="s">
        <v>301</v>
      </c>
      <c r="C21" s="247">
        <v>3</v>
      </c>
      <c r="D21" s="87">
        <v>9965</v>
      </c>
      <c r="E21" s="87">
        <v>1802</v>
      </c>
      <c r="F21" s="99">
        <v>165</v>
      </c>
      <c r="G21" s="99">
        <v>45</v>
      </c>
      <c r="H21" s="803">
        <v>94</v>
      </c>
      <c r="I21" s="799" t="s">
        <v>301</v>
      </c>
      <c r="J21" s="87">
        <v>3</v>
      </c>
      <c r="K21" s="87">
        <v>408</v>
      </c>
      <c r="L21" s="87">
        <v>625</v>
      </c>
      <c r="M21" s="99">
        <v>624</v>
      </c>
      <c r="N21" s="99">
        <v>52</v>
      </c>
      <c r="O21" s="806">
        <v>0</v>
      </c>
      <c r="P21" s="47" t="s">
        <v>722</v>
      </c>
    </row>
    <row r="22" spans="1:16" s="27" customFormat="1" ht="22.5" customHeight="1">
      <c r="A22" s="57" t="s">
        <v>723</v>
      </c>
      <c r="B22" s="794" t="s">
        <v>301</v>
      </c>
      <c r="C22" s="247">
        <v>3</v>
      </c>
      <c r="D22" s="87">
        <v>9965</v>
      </c>
      <c r="E22" s="87">
        <v>1802</v>
      </c>
      <c r="F22" s="99">
        <v>212</v>
      </c>
      <c r="G22" s="99">
        <v>47</v>
      </c>
      <c r="H22" s="803">
        <v>101</v>
      </c>
      <c r="I22" s="799" t="s">
        <v>301</v>
      </c>
      <c r="J22" s="87">
        <v>3</v>
      </c>
      <c r="K22" s="87">
        <v>408</v>
      </c>
      <c r="L22" s="87">
        <v>625</v>
      </c>
      <c r="M22" s="99">
        <v>552</v>
      </c>
      <c r="N22" s="99">
        <v>57</v>
      </c>
      <c r="O22" s="806">
        <v>0</v>
      </c>
      <c r="P22" s="47" t="s">
        <v>724</v>
      </c>
    </row>
    <row r="23" spans="1:16" s="27" customFormat="1" ht="22.5" customHeight="1">
      <c r="A23" s="57" t="s">
        <v>725</v>
      </c>
      <c r="B23" s="794" t="s">
        <v>301</v>
      </c>
      <c r="C23" s="247">
        <v>3</v>
      </c>
      <c r="D23" s="87">
        <v>9965</v>
      </c>
      <c r="E23" s="87">
        <v>1802</v>
      </c>
      <c r="F23" s="99">
        <v>164</v>
      </c>
      <c r="G23" s="99">
        <v>34</v>
      </c>
      <c r="H23" s="803">
        <v>108</v>
      </c>
      <c r="I23" s="799" t="s">
        <v>301</v>
      </c>
      <c r="J23" s="87">
        <v>3</v>
      </c>
      <c r="K23" s="87">
        <v>408</v>
      </c>
      <c r="L23" s="87">
        <v>625</v>
      </c>
      <c r="M23" s="99">
        <v>498</v>
      </c>
      <c r="N23" s="99">
        <v>50</v>
      </c>
      <c r="O23" s="806">
        <v>0</v>
      </c>
      <c r="P23" s="47" t="s">
        <v>726</v>
      </c>
    </row>
    <row r="24" spans="1:16" s="27" customFormat="1" ht="22.5" customHeight="1">
      <c r="A24" s="59" t="s">
        <v>727</v>
      </c>
      <c r="B24" s="795" t="s">
        <v>301</v>
      </c>
      <c r="C24" s="796">
        <v>3</v>
      </c>
      <c r="D24" s="797">
        <v>9965</v>
      </c>
      <c r="E24" s="797">
        <v>1802</v>
      </c>
      <c r="F24" s="798">
        <v>184</v>
      </c>
      <c r="G24" s="798">
        <v>27</v>
      </c>
      <c r="H24" s="804">
        <v>123</v>
      </c>
      <c r="I24" s="800" t="s">
        <v>301</v>
      </c>
      <c r="J24" s="797">
        <v>3</v>
      </c>
      <c r="K24" s="797">
        <v>408</v>
      </c>
      <c r="L24" s="797">
        <v>625</v>
      </c>
      <c r="M24" s="798">
        <v>488</v>
      </c>
      <c r="N24" s="798">
        <v>38</v>
      </c>
      <c r="O24" s="807">
        <v>0</v>
      </c>
      <c r="P24" s="92" t="s">
        <v>728</v>
      </c>
    </row>
    <row r="25" spans="1:16" s="79" customFormat="1" ht="18" customHeight="1">
      <c r="A25" s="1074" t="s">
        <v>329</v>
      </c>
      <c r="B25" s="1154"/>
      <c r="C25" s="1154"/>
      <c r="D25" s="1154"/>
      <c r="E25" s="1154"/>
      <c r="F25" s="1154"/>
      <c r="G25" s="215" t="s">
        <v>330</v>
      </c>
      <c r="I25" s="215"/>
      <c r="J25" s="271"/>
      <c r="K25" s="271"/>
      <c r="L25" s="215"/>
      <c r="M25" s="271"/>
      <c r="N25" s="271"/>
      <c r="O25" s="271"/>
      <c r="P25" s="271"/>
    </row>
    <row r="26" spans="1:15" s="79" customFormat="1" ht="18" customHeight="1">
      <c r="A26" s="272" t="s">
        <v>331</v>
      </c>
      <c r="F26" s="273"/>
      <c r="O26" s="274"/>
    </row>
    <row r="27" spans="1:13" s="79" customFormat="1" ht="18" customHeight="1">
      <c r="A27" s="79" t="s">
        <v>332</v>
      </c>
      <c r="M27" s="273"/>
    </row>
    <row r="28" spans="1:19" s="36" customFormat="1" ht="17.25" customHeight="1">
      <c r="A28" s="768" t="s">
        <v>1568</v>
      </c>
      <c r="B28" s="769"/>
      <c r="C28" s="769"/>
      <c r="D28" s="769"/>
      <c r="E28" s="276"/>
      <c r="F28" s="769"/>
      <c r="G28" s="769" t="s">
        <v>1570</v>
      </c>
      <c r="H28" s="769"/>
      <c r="I28" s="769"/>
      <c r="J28" s="769"/>
      <c r="K28" s="769"/>
      <c r="L28" s="276"/>
      <c r="M28" s="35"/>
      <c r="N28" s="35"/>
      <c r="O28" s="35"/>
      <c r="P28" s="35"/>
      <c r="Q28" s="35"/>
      <c r="R28" s="35"/>
      <c r="S28" s="35"/>
    </row>
    <row r="29" s="27" customFormat="1" ht="12.75"/>
    <row r="30" s="27" customFormat="1" ht="12.75"/>
    <row r="31" s="27" customFormat="1" ht="12.75"/>
    <row r="32" s="27" customFormat="1" ht="12.75"/>
    <row r="33" s="27" customFormat="1" ht="12.75"/>
    <row r="34" s="27" customFormat="1" ht="12.75"/>
    <row r="35" s="27" customFormat="1" ht="12.75"/>
    <row r="36" s="27" customFormat="1" ht="12.75"/>
    <row r="37" s="27" customFormat="1" ht="12.75"/>
    <row r="38" s="27" customFormat="1" ht="12.75"/>
    <row r="39" s="27" customFormat="1" ht="12.75"/>
    <row r="40" s="27" customFormat="1" ht="12.75"/>
    <row r="41" s="27" customFormat="1" ht="12.75"/>
    <row r="42" s="27" customFormat="1" ht="12.75"/>
    <row r="43" s="27" customFormat="1" ht="12.75"/>
    <row r="44" s="27" customFormat="1" ht="12.75"/>
    <row r="45" s="27" customFormat="1" ht="12.75"/>
    <row r="46" s="27" customFormat="1" ht="12.75"/>
    <row r="47" s="27" customFormat="1" ht="12.75"/>
    <row r="48" s="27" customFormat="1" ht="12.75"/>
    <row r="49" s="27" customFormat="1" ht="12.75"/>
    <row r="50" s="27" customFormat="1" ht="12.75"/>
    <row r="51" s="27" customFormat="1" ht="12.75"/>
    <row r="52" s="27" customFormat="1" ht="12.75"/>
    <row r="53" s="27" customFormat="1" ht="12.75"/>
    <row r="54" s="27" customFormat="1" ht="12.75"/>
    <row r="55" s="27" customFormat="1" ht="12.75"/>
    <row r="56" s="27" customFormat="1" ht="12.75"/>
    <row r="57" s="27" customFormat="1" ht="12.75"/>
    <row r="58" s="27" customFormat="1" ht="12.75"/>
    <row r="59" s="27" customFormat="1" ht="12.75"/>
    <row r="60" s="27" customFormat="1" ht="12.75"/>
    <row r="61" s="27" customFormat="1" ht="12.75"/>
    <row r="62" s="27" customFormat="1" ht="12.75"/>
    <row r="63" s="27" customFormat="1" ht="12.75"/>
    <row r="64" s="27" customFormat="1" ht="12.75"/>
    <row r="65" s="27" customFormat="1" ht="12.75"/>
    <row r="66" s="27" customFormat="1" ht="12.75"/>
    <row r="67" s="27" customFormat="1" ht="12.75"/>
    <row r="68" s="27" customFormat="1" ht="12.75"/>
    <row r="69" s="27" customFormat="1" ht="12.75"/>
    <row r="70" s="27" customFormat="1" ht="12.75"/>
    <row r="71" s="27" customFormat="1" ht="12.75"/>
    <row r="72" s="27" customFormat="1" ht="12.75"/>
    <row r="73" s="27" customFormat="1" ht="12.75"/>
    <row r="74" s="27" customFormat="1" ht="12.75"/>
    <row r="75" s="27" customFormat="1" ht="12.75"/>
    <row r="76" s="27" customFormat="1" ht="12.75"/>
    <row r="77" s="27" customFormat="1" ht="12.75"/>
    <row r="78" s="27" customFormat="1" ht="12.75"/>
    <row r="79" s="27" customFormat="1" ht="12.75"/>
    <row r="80" s="27" customFormat="1" ht="12.75"/>
    <row r="81" s="27" customFormat="1" ht="12.75"/>
    <row r="82" s="27" customFormat="1" ht="12.75"/>
    <row r="83" s="27" customFormat="1" ht="12.75"/>
    <row r="84" s="27" customFormat="1" ht="12.75"/>
    <row r="85" s="27" customFormat="1" ht="12.75"/>
    <row r="86" s="27" customFormat="1" ht="12.75"/>
    <row r="87" s="27" customFormat="1" ht="12.75"/>
    <row r="88" s="27" customFormat="1" ht="12.75"/>
    <row r="89" s="27" customFormat="1" ht="12.75"/>
    <row r="90" s="27" customFormat="1" ht="12.75"/>
    <row r="91" s="27" customFormat="1" ht="12.75"/>
    <row r="92" s="27" customFormat="1" ht="12.75"/>
    <row r="93" s="27" customFormat="1" ht="12.75"/>
    <row r="94" s="27" customFormat="1" ht="12.75"/>
    <row r="95" s="27" customFormat="1" ht="12.75"/>
    <row r="96" s="27" customFormat="1" ht="12.75"/>
    <row r="97" s="27" customFormat="1" ht="12.75"/>
    <row r="98" s="27" customFormat="1" ht="12.75"/>
    <row r="99" s="27" customFormat="1" ht="12.75"/>
    <row r="100" s="27" customFormat="1" ht="12.75"/>
    <row r="101" s="27" customFormat="1" ht="12.75"/>
    <row r="102" s="27" customFormat="1" ht="12.75"/>
    <row r="103" s="27" customFormat="1" ht="12.75"/>
    <row r="104" s="27" customFormat="1" ht="12.75"/>
    <row r="105" s="27" customFormat="1" ht="12.75"/>
    <row r="106" s="27" customFormat="1" ht="12.75"/>
    <row r="107" s="27" customFormat="1" ht="12.75"/>
    <row r="108" s="27" customFormat="1" ht="12.75"/>
    <row r="109" s="27" customFormat="1" ht="12.75"/>
    <row r="110" s="27" customFormat="1" ht="12.75"/>
    <row r="111" s="27" customFormat="1" ht="12.75"/>
    <row r="112" s="27" customFormat="1" ht="12.75"/>
    <row r="113" s="27" customFormat="1" ht="12.75"/>
    <row r="114" s="27" customFormat="1" ht="12.75"/>
    <row r="115" s="27" customFormat="1" ht="12.75"/>
    <row r="116" s="27" customFormat="1" ht="12.75"/>
    <row r="117" s="27" customFormat="1" ht="12.75"/>
    <row r="118" s="27" customFormat="1" ht="12.75"/>
    <row r="119" s="27" customFormat="1" ht="12.75"/>
    <row r="120" s="27" customFormat="1" ht="12.75"/>
    <row r="121" s="27" customFormat="1" ht="12.75"/>
    <row r="122" s="27" customFormat="1" ht="12.75"/>
    <row r="123" s="27" customFormat="1" ht="12.75"/>
    <row r="124" s="27" customFormat="1" ht="12.75"/>
    <row r="125" s="27" customFormat="1" ht="12.75"/>
    <row r="126" s="27" customFormat="1" ht="12.75"/>
    <row r="127" s="27" customFormat="1" ht="12.75"/>
    <row r="128" s="27" customFormat="1" ht="12.75"/>
    <row r="129" s="27" customFormat="1" ht="12.75"/>
    <row r="130" s="27" customFormat="1" ht="12.75"/>
    <row r="131" s="27" customFormat="1" ht="12.75"/>
    <row r="132" s="27" customFormat="1" ht="12.75"/>
    <row r="133" s="27" customFormat="1" ht="12.75"/>
    <row r="134" s="27" customFormat="1" ht="12.75"/>
    <row r="135" s="27" customFormat="1" ht="12.75"/>
    <row r="136" s="27" customFormat="1" ht="12.75"/>
    <row r="137" s="27" customFormat="1" ht="12.75"/>
    <row r="138" s="27" customFormat="1" ht="12.75"/>
    <row r="139" s="27" customFormat="1" ht="12.75"/>
    <row r="140" s="27" customFormat="1" ht="12.75"/>
    <row r="141" s="27" customFormat="1" ht="12.75"/>
    <row r="142" s="27" customFormat="1" ht="12.75"/>
    <row r="143" s="27" customFormat="1" ht="12.75"/>
    <row r="144" s="27" customFormat="1" ht="12.75"/>
    <row r="145" s="27" customFormat="1" ht="12.75"/>
    <row r="146" s="27" customFormat="1" ht="12.75"/>
    <row r="147" s="27" customFormat="1" ht="12.75"/>
    <row r="148" s="27" customFormat="1" ht="12.75"/>
    <row r="149" s="27" customFormat="1" ht="12.75"/>
    <row r="150" s="27" customFormat="1" ht="12.75"/>
    <row r="151" s="27" customFormat="1" ht="12.75"/>
    <row r="152" s="27" customFormat="1" ht="12.75"/>
    <row r="153" s="27" customFormat="1" ht="12.75"/>
    <row r="154" s="27" customFormat="1" ht="12.75"/>
    <row r="155" s="27" customFormat="1" ht="12.75"/>
    <row r="156" s="27" customFormat="1" ht="12.75"/>
  </sheetData>
  <sheetProtection/>
  <mergeCells count="10">
    <mergeCell ref="A25:F25"/>
    <mergeCell ref="A1:P1"/>
    <mergeCell ref="B3:B7"/>
    <mergeCell ref="C3:E3"/>
    <mergeCell ref="F3:H3"/>
    <mergeCell ref="I3:I7"/>
    <mergeCell ref="J3:L3"/>
    <mergeCell ref="M3:O3"/>
    <mergeCell ref="G4:H4"/>
    <mergeCell ref="N4:O4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3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</sheetPr>
  <dimension ref="A1:S29"/>
  <sheetViews>
    <sheetView zoomScaleSheetLayoutView="43" zoomScalePageLayoutView="0" workbookViewId="0" topLeftCell="A1">
      <selection activeCell="A29" sqref="A29:IV29"/>
    </sheetView>
  </sheetViews>
  <sheetFormatPr defaultColWidth="8.88671875" defaultRowHeight="13.5"/>
  <cols>
    <col min="1" max="1" width="11.99609375" style="14" customWidth="1"/>
    <col min="2" max="2" width="10.99609375" style="14" customWidth="1"/>
    <col min="3" max="8" width="10.10546875" style="14" customWidth="1"/>
    <col min="9" max="9" width="10.99609375" style="14" customWidth="1"/>
    <col min="10" max="15" width="10.10546875" style="14" customWidth="1"/>
    <col min="16" max="16" width="12.4453125" style="14" customWidth="1"/>
    <col min="17" max="16384" width="8.88671875" style="14" customWidth="1"/>
  </cols>
  <sheetData>
    <row r="1" spans="1:16" s="27" customFormat="1" ht="30" customHeight="1">
      <c r="A1" s="1026" t="s">
        <v>10</v>
      </c>
      <c r="B1" s="1026"/>
      <c r="C1" s="1026"/>
      <c r="D1" s="1026"/>
      <c r="E1" s="1026"/>
      <c r="F1" s="1026"/>
      <c r="G1" s="1026"/>
      <c r="H1" s="1026"/>
      <c r="I1" s="1026"/>
      <c r="J1" s="1026"/>
      <c r="K1" s="1026"/>
      <c r="L1" s="1026"/>
      <c r="M1" s="1026"/>
      <c r="N1" s="1026"/>
      <c r="O1" s="1026"/>
      <c r="P1" s="1026"/>
    </row>
    <row r="2" spans="1:16" s="27" customFormat="1" ht="18" customHeight="1">
      <c r="A2" s="27" t="s">
        <v>954</v>
      </c>
      <c r="P2" s="227" t="s">
        <v>955</v>
      </c>
    </row>
    <row r="3" spans="1:16" s="46" customFormat="1" ht="18" customHeight="1">
      <c r="A3" s="204"/>
      <c r="B3" s="1160" t="s">
        <v>288</v>
      </c>
      <c r="C3" s="1040" t="s">
        <v>312</v>
      </c>
      <c r="D3" s="1041"/>
      <c r="E3" s="1041"/>
      <c r="F3" s="1041" t="s">
        <v>11</v>
      </c>
      <c r="G3" s="1041"/>
      <c r="H3" s="1042"/>
      <c r="I3" s="1160" t="s">
        <v>288</v>
      </c>
      <c r="J3" s="1040" t="s">
        <v>313</v>
      </c>
      <c r="K3" s="1041"/>
      <c r="L3" s="1041"/>
      <c r="M3" s="1041" t="s">
        <v>12</v>
      </c>
      <c r="N3" s="1041"/>
      <c r="O3" s="1042"/>
      <c r="P3" s="204"/>
    </row>
    <row r="4" spans="1:16" s="27" customFormat="1" ht="24" customHeight="1">
      <c r="A4" s="57" t="s">
        <v>632</v>
      </c>
      <c r="B4" s="1161"/>
      <c r="C4" s="156" t="s">
        <v>291</v>
      </c>
      <c r="D4" s="156" t="s">
        <v>292</v>
      </c>
      <c r="E4" s="156" t="s">
        <v>293</v>
      </c>
      <c r="F4" s="156" t="s">
        <v>314</v>
      </c>
      <c r="G4" s="1163" t="s">
        <v>315</v>
      </c>
      <c r="H4" s="1042"/>
      <c r="I4" s="1161"/>
      <c r="J4" s="73" t="s">
        <v>296</v>
      </c>
      <c r="K4" s="156" t="s">
        <v>292</v>
      </c>
      <c r="L4" s="156" t="s">
        <v>316</v>
      </c>
      <c r="M4" s="156" t="s">
        <v>314</v>
      </c>
      <c r="N4" s="1163" t="s">
        <v>315</v>
      </c>
      <c r="O4" s="1042"/>
      <c r="P4" s="57" t="s">
        <v>623</v>
      </c>
    </row>
    <row r="5" spans="1:16" s="27" customFormat="1" ht="18" customHeight="1">
      <c r="A5" s="57"/>
      <c r="B5" s="1161"/>
      <c r="C5" s="61"/>
      <c r="D5" s="61"/>
      <c r="E5" s="61" t="s">
        <v>297</v>
      </c>
      <c r="F5" s="61" t="s">
        <v>317</v>
      </c>
      <c r="G5" s="156" t="s">
        <v>299</v>
      </c>
      <c r="H5" s="61" t="s">
        <v>287</v>
      </c>
      <c r="I5" s="1161"/>
      <c r="J5" s="47"/>
      <c r="K5" s="61"/>
      <c r="L5" s="61" t="s">
        <v>318</v>
      </c>
      <c r="M5" s="61" t="s">
        <v>317</v>
      </c>
      <c r="N5" s="61" t="s">
        <v>299</v>
      </c>
      <c r="O5" s="61" t="s">
        <v>287</v>
      </c>
      <c r="P5" s="57"/>
    </row>
    <row r="6" spans="1:16" s="27" customFormat="1" ht="18" customHeight="1">
      <c r="A6" s="57" t="s">
        <v>140</v>
      </c>
      <c r="B6" s="1161"/>
      <c r="C6" s="61" t="s">
        <v>802</v>
      </c>
      <c r="D6" s="61" t="s">
        <v>963</v>
      </c>
      <c r="E6" s="61"/>
      <c r="F6" s="61" t="s">
        <v>802</v>
      </c>
      <c r="G6" s="57"/>
      <c r="H6" s="61"/>
      <c r="I6" s="1161"/>
      <c r="J6" s="47" t="s">
        <v>802</v>
      </c>
      <c r="K6" s="61" t="s">
        <v>963</v>
      </c>
      <c r="L6" s="61"/>
      <c r="M6" s="61" t="s">
        <v>802</v>
      </c>
      <c r="N6" s="57"/>
      <c r="O6" s="61"/>
      <c r="P6" s="57" t="s">
        <v>679</v>
      </c>
    </row>
    <row r="7" spans="1:16" s="27" customFormat="1" ht="18" customHeight="1">
      <c r="A7" s="160"/>
      <c r="B7" s="1162"/>
      <c r="C7" s="92" t="s">
        <v>958</v>
      </c>
      <c r="D7" s="62" t="s">
        <v>959</v>
      </c>
      <c r="E7" s="62" t="s">
        <v>960</v>
      </c>
      <c r="F7" s="62" t="s">
        <v>961</v>
      </c>
      <c r="G7" s="62" t="s">
        <v>803</v>
      </c>
      <c r="H7" s="62" t="s">
        <v>804</v>
      </c>
      <c r="I7" s="1162"/>
      <c r="J7" s="259" t="s">
        <v>964</v>
      </c>
      <c r="K7" s="62" t="s">
        <v>959</v>
      </c>
      <c r="L7" s="62" t="s">
        <v>960</v>
      </c>
      <c r="M7" s="62" t="s">
        <v>961</v>
      </c>
      <c r="N7" s="62" t="s">
        <v>803</v>
      </c>
      <c r="O7" s="62" t="s">
        <v>804</v>
      </c>
      <c r="P7" s="160"/>
    </row>
    <row r="8" spans="1:17" s="256" customFormat="1" ht="22.5" customHeight="1">
      <c r="A8" s="260" t="s">
        <v>1229</v>
      </c>
      <c r="B8" s="794" t="s">
        <v>1146</v>
      </c>
      <c r="C8" s="261">
        <v>1</v>
      </c>
      <c r="D8" s="262">
        <v>6322</v>
      </c>
      <c r="E8" s="95">
        <v>945</v>
      </c>
      <c r="F8" s="262">
        <v>298</v>
      </c>
      <c r="G8" s="262">
        <v>101</v>
      </c>
      <c r="H8" s="801">
        <v>657</v>
      </c>
      <c r="I8" s="811" t="s">
        <v>1146</v>
      </c>
      <c r="J8" s="263">
        <v>1</v>
      </c>
      <c r="K8" s="263">
        <v>3719</v>
      </c>
      <c r="L8" s="263">
        <v>1081</v>
      </c>
      <c r="M8" s="262">
        <v>678</v>
      </c>
      <c r="N8" s="262">
        <v>222</v>
      </c>
      <c r="O8" s="801">
        <v>694</v>
      </c>
      <c r="P8" s="260" t="s">
        <v>1229</v>
      </c>
      <c r="Q8" s="264"/>
    </row>
    <row r="9" spans="1:17" s="256" customFormat="1" ht="22.5" customHeight="1">
      <c r="A9" s="260" t="s">
        <v>666</v>
      </c>
      <c r="B9" s="794" t="s">
        <v>1146</v>
      </c>
      <c r="C9" s="261">
        <v>1</v>
      </c>
      <c r="D9" s="262">
        <v>6322</v>
      </c>
      <c r="E9" s="95">
        <v>937</v>
      </c>
      <c r="F9" s="262">
        <v>290</v>
      </c>
      <c r="G9" s="262">
        <v>113</v>
      </c>
      <c r="H9" s="801">
        <v>708</v>
      </c>
      <c r="I9" s="811" t="s">
        <v>1146</v>
      </c>
      <c r="J9" s="263">
        <v>1</v>
      </c>
      <c r="K9" s="263">
        <v>3719</v>
      </c>
      <c r="L9" s="263">
        <v>1081</v>
      </c>
      <c r="M9" s="262">
        <v>672</v>
      </c>
      <c r="N9" s="262">
        <v>230</v>
      </c>
      <c r="O9" s="801">
        <v>737</v>
      </c>
      <c r="P9" s="260" t="s">
        <v>666</v>
      </c>
      <c r="Q9" s="264"/>
    </row>
    <row r="10" spans="1:17" s="256" customFormat="1" ht="22.5" customHeight="1">
      <c r="A10" s="260" t="s">
        <v>125</v>
      </c>
      <c r="B10" s="794" t="s">
        <v>301</v>
      </c>
      <c r="C10" s="261">
        <v>1</v>
      </c>
      <c r="D10" s="262">
        <v>6322</v>
      </c>
      <c r="E10" s="95">
        <v>937</v>
      </c>
      <c r="F10" s="262">
        <v>288</v>
      </c>
      <c r="G10" s="262">
        <v>99</v>
      </c>
      <c r="H10" s="801">
        <v>749</v>
      </c>
      <c r="I10" s="811" t="s">
        <v>301</v>
      </c>
      <c r="J10" s="263">
        <v>1</v>
      </c>
      <c r="K10" s="263">
        <v>3719</v>
      </c>
      <c r="L10" s="263">
        <v>1081</v>
      </c>
      <c r="M10" s="262">
        <v>690</v>
      </c>
      <c r="N10" s="262">
        <v>207</v>
      </c>
      <c r="O10" s="801">
        <v>750</v>
      </c>
      <c r="P10" s="260" t="s">
        <v>125</v>
      </c>
      <c r="Q10" s="264"/>
    </row>
    <row r="11" spans="1:17" s="256" customFormat="1" ht="22.5" customHeight="1">
      <c r="A11" s="260" t="s">
        <v>1268</v>
      </c>
      <c r="B11" s="794" t="s">
        <v>301</v>
      </c>
      <c r="C11" s="261">
        <v>1</v>
      </c>
      <c r="D11" s="262">
        <v>6322</v>
      </c>
      <c r="E11" s="95">
        <v>937</v>
      </c>
      <c r="F11" s="262">
        <v>288</v>
      </c>
      <c r="G11" s="262">
        <v>98</v>
      </c>
      <c r="H11" s="801">
        <v>808</v>
      </c>
      <c r="I11" s="811" t="s">
        <v>301</v>
      </c>
      <c r="J11" s="263">
        <v>2</v>
      </c>
      <c r="K11" s="263">
        <v>5728</v>
      </c>
      <c r="L11" s="263">
        <v>1631</v>
      </c>
      <c r="M11" s="262">
        <v>643</v>
      </c>
      <c r="N11" s="262">
        <v>185</v>
      </c>
      <c r="O11" s="801">
        <v>780</v>
      </c>
      <c r="P11" s="260" t="s">
        <v>1268</v>
      </c>
      <c r="Q11" s="264"/>
    </row>
    <row r="12" spans="1:16" s="258" customFormat="1" ht="22.5" customHeight="1">
      <c r="A12" s="229" t="s">
        <v>1329</v>
      </c>
      <c r="B12" s="794" t="s">
        <v>301</v>
      </c>
      <c r="C12" s="265">
        <v>2</v>
      </c>
      <c r="D12" s="98">
        <v>13147</v>
      </c>
      <c r="E12" s="98">
        <v>1858</v>
      </c>
      <c r="F12" s="98">
        <v>469</v>
      </c>
      <c r="G12" s="98">
        <v>118</v>
      </c>
      <c r="H12" s="802">
        <v>1081</v>
      </c>
      <c r="I12" s="811" t="s">
        <v>301</v>
      </c>
      <c r="J12" s="91">
        <v>2</v>
      </c>
      <c r="K12" s="91">
        <v>5728</v>
      </c>
      <c r="L12" s="91">
        <v>1631</v>
      </c>
      <c r="M12" s="98">
        <v>686</v>
      </c>
      <c r="N12" s="98">
        <v>191</v>
      </c>
      <c r="O12" s="802">
        <v>830</v>
      </c>
      <c r="P12" s="229" t="s">
        <v>1329</v>
      </c>
    </row>
    <row r="13" spans="1:17" s="27" customFormat="1" ht="22.5" customHeight="1">
      <c r="A13" s="113" t="s">
        <v>13</v>
      </c>
      <c r="B13" s="794" t="s">
        <v>301</v>
      </c>
      <c r="C13" s="266">
        <v>2</v>
      </c>
      <c r="D13" s="95">
        <v>13147</v>
      </c>
      <c r="E13" s="95">
        <v>1858</v>
      </c>
      <c r="F13" s="95">
        <v>27</v>
      </c>
      <c r="G13" s="95">
        <v>7</v>
      </c>
      <c r="H13" s="801">
        <v>80</v>
      </c>
      <c r="I13" s="811" t="s">
        <v>301</v>
      </c>
      <c r="J13" s="87">
        <v>2</v>
      </c>
      <c r="K13" s="87">
        <v>5728</v>
      </c>
      <c r="L13" s="87">
        <v>1631</v>
      </c>
      <c r="M13" s="99">
        <v>62</v>
      </c>
      <c r="N13" s="99">
        <v>16</v>
      </c>
      <c r="O13" s="803">
        <v>70</v>
      </c>
      <c r="P13" s="113" t="s">
        <v>706</v>
      </c>
      <c r="Q13" s="267"/>
    </row>
    <row r="14" spans="1:17" s="27" customFormat="1" ht="22.5" customHeight="1">
      <c r="A14" s="113" t="s">
        <v>14</v>
      </c>
      <c r="B14" s="794" t="s">
        <v>301</v>
      </c>
      <c r="C14" s="266">
        <v>2</v>
      </c>
      <c r="D14" s="95">
        <v>13147</v>
      </c>
      <c r="E14" s="95">
        <v>1858</v>
      </c>
      <c r="F14" s="95">
        <v>22</v>
      </c>
      <c r="G14" s="95">
        <v>4</v>
      </c>
      <c r="H14" s="801">
        <v>60</v>
      </c>
      <c r="I14" s="811" t="s">
        <v>301</v>
      </c>
      <c r="J14" s="87">
        <v>2</v>
      </c>
      <c r="K14" s="87">
        <v>5728</v>
      </c>
      <c r="L14" s="87">
        <v>1631</v>
      </c>
      <c r="M14" s="99">
        <v>54</v>
      </c>
      <c r="N14" s="99">
        <v>12</v>
      </c>
      <c r="O14" s="803">
        <v>68</v>
      </c>
      <c r="P14" s="113" t="s">
        <v>708</v>
      </c>
      <c r="Q14" s="267"/>
    </row>
    <row r="15" spans="1:17" s="27" customFormat="1" ht="22.5" customHeight="1">
      <c r="A15" s="113" t="s">
        <v>15</v>
      </c>
      <c r="B15" s="794" t="s">
        <v>301</v>
      </c>
      <c r="C15" s="266">
        <v>2</v>
      </c>
      <c r="D15" s="95">
        <v>13147</v>
      </c>
      <c r="E15" s="95">
        <v>1858</v>
      </c>
      <c r="F15" s="95">
        <v>28</v>
      </c>
      <c r="G15" s="95">
        <v>6</v>
      </c>
      <c r="H15" s="801">
        <v>77</v>
      </c>
      <c r="I15" s="811" t="s">
        <v>301</v>
      </c>
      <c r="J15" s="87">
        <v>2</v>
      </c>
      <c r="K15" s="87">
        <v>5728</v>
      </c>
      <c r="L15" s="87">
        <v>1631</v>
      </c>
      <c r="M15" s="99">
        <v>38</v>
      </c>
      <c r="N15" s="99">
        <v>12</v>
      </c>
      <c r="O15" s="803">
        <v>74</v>
      </c>
      <c r="P15" s="113" t="s">
        <v>710</v>
      </c>
      <c r="Q15" s="267"/>
    </row>
    <row r="16" spans="1:17" s="27" customFormat="1" ht="22.5" customHeight="1">
      <c r="A16" s="113" t="s">
        <v>16</v>
      </c>
      <c r="B16" s="794" t="s">
        <v>301</v>
      </c>
      <c r="C16" s="266">
        <v>2</v>
      </c>
      <c r="D16" s="95">
        <v>13147</v>
      </c>
      <c r="E16" s="95">
        <v>1858</v>
      </c>
      <c r="F16" s="95">
        <v>48</v>
      </c>
      <c r="G16" s="95">
        <v>15</v>
      </c>
      <c r="H16" s="801">
        <v>96</v>
      </c>
      <c r="I16" s="811" t="s">
        <v>301</v>
      </c>
      <c r="J16" s="87">
        <v>2</v>
      </c>
      <c r="K16" s="87">
        <v>5728</v>
      </c>
      <c r="L16" s="87">
        <v>1631</v>
      </c>
      <c r="M16" s="99">
        <v>56</v>
      </c>
      <c r="N16" s="99">
        <v>24</v>
      </c>
      <c r="O16" s="803">
        <v>61</v>
      </c>
      <c r="P16" s="113" t="s">
        <v>712</v>
      </c>
      <c r="Q16" s="267"/>
    </row>
    <row r="17" spans="1:17" s="27" customFormat="1" ht="22.5" customHeight="1">
      <c r="A17" s="113" t="s">
        <v>17</v>
      </c>
      <c r="B17" s="794" t="s">
        <v>301</v>
      </c>
      <c r="C17" s="266">
        <v>2</v>
      </c>
      <c r="D17" s="95">
        <v>13147</v>
      </c>
      <c r="E17" s="95">
        <v>1858</v>
      </c>
      <c r="F17" s="95">
        <v>48</v>
      </c>
      <c r="G17" s="95">
        <v>18</v>
      </c>
      <c r="H17" s="801">
        <v>99</v>
      </c>
      <c r="I17" s="811" t="s">
        <v>301</v>
      </c>
      <c r="J17" s="87">
        <v>2</v>
      </c>
      <c r="K17" s="87">
        <v>5728</v>
      </c>
      <c r="L17" s="87">
        <v>1631</v>
      </c>
      <c r="M17" s="99">
        <v>62</v>
      </c>
      <c r="N17" s="99">
        <v>22</v>
      </c>
      <c r="O17" s="803">
        <v>65</v>
      </c>
      <c r="P17" s="113" t="s">
        <v>714</v>
      </c>
      <c r="Q17" s="267"/>
    </row>
    <row r="18" spans="1:17" s="27" customFormat="1" ht="22.5" customHeight="1">
      <c r="A18" s="113" t="s">
        <v>18</v>
      </c>
      <c r="B18" s="794" t="s">
        <v>301</v>
      </c>
      <c r="C18" s="266">
        <v>2</v>
      </c>
      <c r="D18" s="95">
        <v>13147</v>
      </c>
      <c r="E18" s="95">
        <v>1858</v>
      </c>
      <c r="F18" s="95">
        <v>41</v>
      </c>
      <c r="G18" s="95">
        <v>9</v>
      </c>
      <c r="H18" s="801">
        <v>85</v>
      </c>
      <c r="I18" s="811" t="s">
        <v>301</v>
      </c>
      <c r="J18" s="87">
        <v>2</v>
      </c>
      <c r="K18" s="87">
        <v>5728</v>
      </c>
      <c r="L18" s="87">
        <v>1631</v>
      </c>
      <c r="M18" s="99">
        <v>60</v>
      </c>
      <c r="N18" s="99">
        <v>13</v>
      </c>
      <c r="O18" s="803">
        <v>64</v>
      </c>
      <c r="P18" s="113" t="s">
        <v>716</v>
      </c>
      <c r="Q18" s="267"/>
    </row>
    <row r="19" spans="1:17" s="27" customFormat="1" ht="22.5" customHeight="1">
      <c r="A19" s="113" t="s">
        <v>19</v>
      </c>
      <c r="B19" s="794" t="s">
        <v>301</v>
      </c>
      <c r="C19" s="266">
        <v>2</v>
      </c>
      <c r="D19" s="95">
        <v>13147</v>
      </c>
      <c r="E19" s="95">
        <v>1858</v>
      </c>
      <c r="F19" s="95">
        <v>45</v>
      </c>
      <c r="G19" s="95">
        <v>10</v>
      </c>
      <c r="H19" s="801">
        <v>104</v>
      </c>
      <c r="I19" s="811" t="s">
        <v>301</v>
      </c>
      <c r="J19" s="87">
        <v>2</v>
      </c>
      <c r="K19" s="87">
        <v>5728</v>
      </c>
      <c r="L19" s="87">
        <v>1631</v>
      </c>
      <c r="M19" s="99">
        <v>62</v>
      </c>
      <c r="N19" s="99">
        <v>14</v>
      </c>
      <c r="O19" s="803">
        <v>78</v>
      </c>
      <c r="P19" s="113" t="s">
        <v>718</v>
      </c>
      <c r="Q19" s="267"/>
    </row>
    <row r="20" spans="1:17" s="27" customFormat="1" ht="22.5" customHeight="1">
      <c r="A20" s="113" t="s">
        <v>20</v>
      </c>
      <c r="B20" s="794" t="s">
        <v>301</v>
      </c>
      <c r="C20" s="266">
        <v>2</v>
      </c>
      <c r="D20" s="95">
        <v>13147</v>
      </c>
      <c r="E20" s="95">
        <v>1858</v>
      </c>
      <c r="F20" s="95">
        <v>45</v>
      </c>
      <c r="G20" s="95">
        <v>15</v>
      </c>
      <c r="H20" s="801">
        <v>105</v>
      </c>
      <c r="I20" s="811" t="s">
        <v>301</v>
      </c>
      <c r="J20" s="87">
        <v>2</v>
      </c>
      <c r="K20" s="87">
        <v>5728</v>
      </c>
      <c r="L20" s="87">
        <v>1631</v>
      </c>
      <c r="M20" s="99">
        <v>62</v>
      </c>
      <c r="N20" s="99">
        <v>24</v>
      </c>
      <c r="O20" s="803">
        <v>91</v>
      </c>
      <c r="P20" s="113" t="s">
        <v>720</v>
      </c>
      <c r="Q20" s="267"/>
    </row>
    <row r="21" spans="1:17" s="27" customFormat="1" ht="22.5" customHeight="1">
      <c r="A21" s="113" t="s">
        <v>21</v>
      </c>
      <c r="B21" s="794" t="s">
        <v>301</v>
      </c>
      <c r="C21" s="266">
        <v>2</v>
      </c>
      <c r="D21" s="95">
        <v>13147</v>
      </c>
      <c r="E21" s="95">
        <v>1858</v>
      </c>
      <c r="F21" s="95">
        <v>35</v>
      </c>
      <c r="G21" s="95">
        <v>7</v>
      </c>
      <c r="H21" s="801">
        <v>82</v>
      </c>
      <c r="I21" s="811" t="s">
        <v>301</v>
      </c>
      <c r="J21" s="87">
        <v>2</v>
      </c>
      <c r="K21" s="87">
        <v>5728</v>
      </c>
      <c r="L21" s="87">
        <v>1631</v>
      </c>
      <c r="M21" s="99">
        <v>60</v>
      </c>
      <c r="N21" s="99">
        <v>15</v>
      </c>
      <c r="O21" s="803">
        <v>65</v>
      </c>
      <c r="P21" s="113" t="s">
        <v>722</v>
      </c>
      <c r="Q21" s="267"/>
    </row>
    <row r="22" spans="1:17" s="27" customFormat="1" ht="22.5" customHeight="1">
      <c r="A22" s="113" t="s">
        <v>22</v>
      </c>
      <c r="B22" s="794" t="s">
        <v>301</v>
      </c>
      <c r="C22" s="266">
        <v>2</v>
      </c>
      <c r="D22" s="95">
        <v>13147</v>
      </c>
      <c r="E22" s="95">
        <v>1858</v>
      </c>
      <c r="F22" s="95">
        <v>42</v>
      </c>
      <c r="G22" s="95">
        <v>12</v>
      </c>
      <c r="H22" s="801">
        <v>94</v>
      </c>
      <c r="I22" s="811" t="s">
        <v>301</v>
      </c>
      <c r="J22" s="87">
        <v>2</v>
      </c>
      <c r="K22" s="87">
        <v>5728</v>
      </c>
      <c r="L22" s="87">
        <v>1631</v>
      </c>
      <c r="M22" s="99">
        <v>58</v>
      </c>
      <c r="N22" s="99">
        <v>16</v>
      </c>
      <c r="O22" s="803">
        <v>64</v>
      </c>
      <c r="P22" s="113" t="s">
        <v>724</v>
      </c>
      <c r="Q22" s="267"/>
    </row>
    <row r="23" spans="1:17" s="27" customFormat="1" ht="22.5" customHeight="1">
      <c r="A23" s="113" t="s">
        <v>23</v>
      </c>
      <c r="B23" s="794" t="s">
        <v>301</v>
      </c>
      <c r="C23" s="266">
        <v>2</v>
      </c>
      <c r="D23" s="95">
        <v>13147</v>
      </c>
      <c r="E23" s="95">
        <v>1858</v>
      </c>
      <c r="F23" s="95">
        <v>44</v>
      </c>
      <c r="G23" s="95">
        <v>7</v>
      </c>
      <c r="H23" s="801">
        <v>98</v>
      </c>
      <c r="I23" s="811" t="s">
        <v>301</v>
      </c>
      <c r="J23" s="87">
        <v>2</v>
      </c>
      <c r="K23" s="87">
        <v>5728</v>
      </c>
      <c r="L23" s="87">
        <v>1631</v>
      </c>
      <c r="M23" s="99">
        <v>55</v>
      </c>
      <c r="N23" s="99">
        <v>14</v>
      </c>
      <c r="O23" s="803">
        <v>62</v>
      </c>
      <c r="P23" s="113" t="s">
        <v>726</v>
      </c>
      <c r="Q23" s="267"/>
    </row>
    <row r="24" spans="1:17" s="27" customFormat="1" ht="22.5" customHeight="1">
      <c r="A24" s="115" t="s">
        <v>24</v>
      </c>
      <c r="B24" s="795" t="s">
        <v>301</v>
      </c>
      <c r="C24" s="808">
        <v>2</v>
      </c>
      <c r="D24" s="809">
        <v>13147</v>
      </c>
      <c r="E24" s="809">
        <v>1858</v>
      </c>
      <c r="F24" s="809">
        <v>44</v>
      </c>
      <c r="G24" s="809">
        <v>8</v>
      </c>
      <c r="H24" s="810">
        <v>101</v>
      </c>
      <c r="I24" s="812" t="s">
        <v>301</v>
      </c>
      <c r="J24" s="797">
        <v>2</v>
      </c>
      <c r="K24" s="797">
        <v>5728</v>
      </c>
      <c r="L24" s="797">
        <v>1631</v>
      </c>
      <c r="M24" s="798">
        <v>57</v>
      </c>
      <c r="N24" s="798">
        <v>9</v>
      </c>
      <c r="O24" s="804">
        <v>68</v>
      </c>
      <c r="P24" s="115" t="s">
        <v>728</v>
      </c>
      <c r="Q24" s="267"/>
    </row>
    <row r="25" spans="1:16" s="79" customFormat="1" ht="18" customHeight="1">
      <c r="A25" s="1074" t="s">
        <v>329</v>
      </c>
      <c r="B25" s="1154"/>
      <c r="C25" s="1154"/>
      <c r="D25" s="1154"/>
      <c r="E25" s="1154"/>
      <c r="F25" s="1154"/>
      <c r="G25" s="215" t="s">
        <v>330</v>
      </c>
      <c r="I25" s="215"/>
      <c r="J25" s="271"/>
      <c r="K25" s="271"/>
      <c r="L25" s="215"/>
      <c r="M25" s="271"/>
      <c r="N25" s="271"/>
      <c r="O25" s="271"/>
      <c r="P25" s="271"/>
    </row>
    <row r="26" s="79" customFormat="1" ht="18" customHeight="1">
      <c r="A26" s="79" t="s">
        <v>1571</v>
      </c>
    </row>
    <row r="27" s="79" customFormat="1" ht="18" customHeight="1">
      <c r="A27" s="79" t="s">
        <v>1572</v>
      </c>
    </row>
    <row r="28" spans="1:13" s="79" customFormat="1" ht="18" customHeight="1">
      <c r="A28" s="79" t="s">
        <v>333</v>
      </c>
      <c r="M28" s="273"/>
    </row>
    <row r="29" spans="1:19" s="36" customFormat="1" ht="17.25" customHeight="1">
      <c r="A29" s="768" t="s">
        <v>1566</v>
      </c>
      <c r="B29" s="769"/>
      <c r="C29" s="769"/>
      <c r="D29" s="769"/>
      <c r="E29" s="276"/>
      <c r="F29" s="769"/>
      <c r="G29" s="769" t="s">
        <v>1569</v>
      </c>
      <c r="H29" s="769"/>
      <c r="I29" s="769"/>
      <c r="J29" s="769"/>
      <c r="K29" s="769"/>
      <c r="L29" s="276"/>
      <c r="M29" s="35"/>
      <c r="N29" s="35"/>
      <c r="O29" s="35"/>
      <c r="P29" s="35"/>
      <c r="Q29" s="35"/>
      <c r="R29" s="35"/>
      <c r="S29" s="35"/>
    </row>
    <row r="30" s="27" customFormat="1" ht="12.75"/>
    <row r="31" s="27" customFormat="1" ht="12.75"/>
    <row r="32" s="27" customFormat="1" ht="12.75"/>
    <row r="33" s="27" customFormat="1" ht="12.75"/>
    <row r="34" s="27" customFormat="1" ht="12.75"/>
    <row r="35" s="27" customFormat="1" ht="12.75"/>
    <row r="36" s="27" customFormat="1" ht="12.75"/>
    <row r="37" s="27" customFormat="1" ht="12.75"/>
    <row r="38" s="27" customFormat="1" ht="12.75"/>
    <row r="39" s="27" customFormat="1" ht="12.75"/>
    <row r="40" s="27" customFormat="1" ht="12.75"/>
    <row r="41" s="27" customFormat="1" ht="12.75"/>
    <row r="42" s="27" customFormat="1" ht="12.75"/>
    <row r="43" s="27" customFormat="1" ht="12.75"/>
    <row r="44" s="27" customFormat="1" ht="12.75"/>
    <row r="45" s="27" customFormat="1" ht="12.75"/>
    <row r="46" s="27" customFormat="1" ht="12.75"/>
    <row r="47" s="27" customFormat="1" ht="12.75"/>
    <row r="48" s="27" customFormat="1" ht="12.75"/>
    <row r="49" s="27" customFormat="1" ht="12.75"/>
    <row r="50" s="27" customFormat="1" ht="12.75"/>
    <row r="51" s="27" customFormat="1" ht="12.75"/>
    <row r="52" s="27" customFormat="1" ht="12.75"/>
    <row r="53" s="27" customFormat="1" ht="12.75"/>
    <row r="54" s="27" customFormat="1" ht="12.75"/>
    <row r="55" s="27" customFormat="1" ht="12.75"/>
    <row r="56" s="27" customFormat="1" ht="12.75"/>
    <row r="57" s="27" customFormat="1" ht="12.75"/>
    <row r="58" s="27" customFormat="1" ht="12.75"/>
    <row r="59" s="27" customFormat="1" ht="12.75"/>
    <row r="60" s="27" customFormat="1" ht="12.75"/>
    <row r="61" s="27" customFormat="1" ht="12.75"/>
    <row r="62" s="27" customFormat="1" ht="12.75"/>
    <row r="63" s="27" customFormat="1" ht="12.75"/>
    <row r="64" s="27" customFormat="1" ht="12.75"/>
    <row r="65" s="27" customFormat="1" ht="12.75"/>
    <row r="66" s="27" customFormat="1" ht="12.75"/>
    <row r="67" s="27" customFormat="1" ht="12.75"/>
    <row r="68" s="27" customFormat="1" ht="12.75"/>
    <row r="69" s="27" customFormat="1" ht="12.75"/>
    <row r="70" s="27" customFormat="1" ht="12.75"/>
    <row r="71" s="27" customFormat="1" ht="12.75"/>
    <row r="72" s="27" customFormat="1" ht="12.75"/>
    <row r="73" s="27" customFormat="1" ht="12.75"/>
    <row r="74" s="27" customFormat="1" ht="12.75"/>
    <row r="75" s="27" customFormat="1" ht="12.75"/>
    <row r="76" s="27" customFormat="1" ht="12.75"/>
    <row r="77" s="27" customFormat="1" ht="12.75"/>
    <row r="78" s="27" customFormat="1" ht="12.75"/>
    <row r="79" s="27" customFormat="1" ht="12.75"/>
    <row r="80" s="27" customFormat="1" ht="12.75"/>
    <row r="81" s="27" customFormat="1" ht="12.75"/>
    <row r="82" s="27" customFormat="1" ht="12.75"/>
    <row r="83" s="27" customFormat="1" ht="12.75"/>
    <row r="84" s="27" customFormat="1" ht="12.75"/>
    <row r="85" s="27" customFormat="1" ht="12.75"/>
    <row r="86" s="27" customFormat="1" ht="12.75"/>
    <row r="87" s="27" customFormat="1" ht="12.75"/>
    <row r="88" s="27" customFormat="1" ht="12.75"/>
    <row r="89" s="27" customFormat="1" ht="12.75"/>
    <row r="90" s="27" customFormat="1" ht="12.75"/>
    <row r="91" s="27" customFormat="1" ht="12.75"/>
    <row r="92" s="27" customFormat="1" ht="12.75"/>
    <row r="93" s="27" customFormat="1" ht="12.75"/>
    <row r="94" s="27" customFormat="1" ht="12.75"/>
    <row r="95" s="27" customFormat="1" ht="12.75"/>
    <row r="96" s="27" customFormat="1" ht="12.75"/>
    <row r="97" s="27" customFormat="1" ht="12.75"/>
    <row r="98" s="27" customFormat="1" ht="12.75"/>
    <row r="99" s="27" customFormat="1" ht="12.75"/>
    <row r="100" s="27" customFormat="1" ht="12.75"/>
    <row r="101" s="27" customFormat="1" ht="12.75"/>
    <row r="102" s="27" customFormat="1" ht="12.75"/>
    <row r="103" s="27" customFormat="1" ht="12.75"/>
    <row r="104" s="27" customFormat="1" ht="12.75"/>
    <row r="105" s="27" customFormat="1" ht="12.75"/>
    <row r="106" s="27" customFormat="1" ht="12.75"/>
    <row r="107" s="27" customFormat="1" ht="12.75"/>
    <row r="108" s="27" customFormat="1" ht="12.75"/>
    <row r="109" s="27" customFormat="1" ht="12.75"/>
    <row r="110" s="27" customFormat="1" ht="12.75"/>
    <row r="111" s="27" customFormat="1" ht="12.75"/>
    <row r="112" s="27" customFormat="1" ht="12.75"/>
    <row r="113" s="27" customFormat="1" ht="12.75"/>
    <row r="114" s="27" customFormat="1" ht="12.75"/>
    <row r="115" s="27" customFormat="1" ht="12.75"/>
    <row r="116" s="27" customFormat="1" ht="12.75"/>
    <row r="117" s="27" customFormat="1" ht="12.75"/>
    <row r="118" s="27" customFormat="1" ht="12.75"/>
    <row r="119" s="27" customFormat="1" ht="12.75"/>
    <row r="120" s="27" customFormat="1" ht="12.75"/>
    <row r="121" s="27" customFormat="1" ht="12.75"/>
  </sheetData>
  <sheetProtection/>
  <mergeCells count="10">
    <mergeCell ref="A25:F25"/>
    <mergeCell ref="A1:P1"/>
    <mergeCell ref="B3:B7"/>
    <mergeCell ref="C3:E3"/>
    <mergeCell ref="F3:H3"/>
    <mergeCell ref="I3:I7"/>
    <mergeCell ref="J3:L3"/>
    <mergeCell ref="M3:O3"/>
    <mergeCell ref="G4:H4"/>
    <mergeCell ref="N4:O4"/>
  </mergeCells>
  <printOptions horizontalCentered="1" verticalCentered="1"/>
  <pageMargins left="0.35433070866141736" right="0.35433070866141736" top="0.3937007874015748" bottom="0.2" header="0.5118110236220472" footer="0.28"/>
  <pageSetup horizontalDpi="600" verticalDpi="600" orientation="landscape" paperSize="9" scale="74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</sheetPr>
  <dimension ref="A1:S36"/>
  <sheetViews>
    <sheetView zoomScalePageLayoutView="0" workbookViewId="0" topLeftCell="A1">
      <selection activeCell="A31" sqref="A31:IV31"/>
    </sheetView>
  </sheetViews>
  <sheetFormatPr defaultColWidth="8.88671875" defaultRowHeight="13.5"/>
  <cols>
    <col min="2" max="2" width="10.99609375" style="0" customWidth="1"/>
    <col min="3" max="15" width="10.10546875" style="0" customWidth="1"/>
    <col min="16" max="16" width="13.99609375" style="0" customWidth="1"/>
  </cols>
  <sheetData>
    <row r="1" spans="1:16" s="268" customFormat="1" ht="27.75" customHeight="1">
      <c r="A1" s="1166" t="s">
        <v>319</v>
      </c>
      <c r="B1" s="1166"/>
      <c r="C1" s="1166"/>
      <c r="D1" s="1166"/>
      <c r="E1" s="1166"/>
      <c r="F1" s="1166"/>
      <c r="G1" s="1166"/>
      <c r="H1" s="1166"/>
      <c r="I1" s="1166"/>
      <c r="J1" s="1166"/>
      <c r="K1" s="1166"/>
      <c r="L1" s="1166"/>
      <c r="M1" s="1166"/>
      <c r="N1" s="1166"/>
      <c r="O1" s="1166"/>
      <c r="P1" s="1166"/>
    </row>
    <row r="2" spans="1:16" s="27" customFormat="1" ht="23.25" customHeight="1">
      <c r="A2" s="27" t="s">
        <v>954</v>
      </c>
      <c r="P2" s="227" t="s">
        <v>955</v>
      </c>
    </row>
    <row r="3" spans="1:16" s="46" customFormat="1" ht="21" customHeight="1">
      <c r="A3" s="204"/>
      <c r="B3" s="1167" t="s">
        <v>288</v>
      </c>
      <c r="C3" s="1036" t="s">
        <v>320</v>
      </c>
      <c r="D3" s="1168"/>
      <c r="E3" s="1168"/>
      <c r="F3" s="1168" t="s">
        <v>25</v>
      </c>
      <c r="G3" s="1168"/>
      <c r="H3" s="1043"/>
      <c r="I3" s="1160" t="s">
        <v>288</v>
      </c>
      <c r="J3" s="1040" t="s">
        <v>321</v>
      </c>
      <c r="K3" s="1041"/>
      <c r="L3" s="1041"/>
      <c r="M3" s="1041" t="s">
        <v>26</v>
      </c>
      <c r="N3" s="1041"/>
      <c r="O3" s="1042"/>
      <c r="P3" s="204"/>
    </row>
    <row r="4" spans="1:16" s="27" customFormat="1" ht="24.75" customHeight="1">
      <c r="A4" s="57" t="s">
        <v>632</v>
      </c>
      <c r="B4" s="1161"/>
      <c r="C4" s="156" t="s">
        <v>296</v>
      </c>
      <c r="D4" s="156" t="s">
        <v>292</v>
      </c>
      <c r="E4" s="156" t="s">
        <v>316</v>
      </c>
      <c r="F4" s="156" t="s">
        <v>314</v>
      </c>
      <c r="G4" s="1163" t="s">
        <v>315</v>
      </c>
      <c r="H4" s="1042"/>
      <c r="I4" s="1161"/>
      <c r="J4" s="156" t="s">
        <v>296</v>
      </c>
      <c r="K4" s="156" t="s">
        <v>292</v>
      </c>
      <c r="L4" s="156" t="s">
        <v>316</v>
      </c>
      <c r="M4" s="156" t="s">
        <v>314</v>
      </c>
      <c r="N4" s="1163" t="s">
        <v>315</v>
      </c>
      <c r="O4" s="1042"/>
      <c r="P4" s="57" t="s">
        <v>623</v>
      </c>
    </row>
    <row r="5" spans="1:16" s="27" customFormat="1" ht="18.75" customHeight="1">
      <c r="A5" s="57"/>
      <c r="B5" s="1161"/>
      <c r="C5" s="61"/>
      <c r="D5" s="61"/>
      <c r="E5" s="61" t="s">
        <v>318</v>
      </c>
      <c r="F5" s="61" t="s">
        <v>317</v>
      </c>
      <c r="G5" s="61" t="s">
        <v>1016</v>
      </c>
      <c r="H5" s="61" t="s">
        <v>1017</v>
      </c>
      <c r="I5" s="1161"/>
      <c r="J5" s="61"/>
      <c r="K5" s="61"/>
      <c r="L5" s="61" t="s">
        <v>318</v>
      </c>
      <c r="M5" s="61" t="s">
        <v>317</v>
      </c>
      <c r="N5" s="61" t="s">
        <v>1016</v>
      </c>
      <c r="O5" s="61" t="s">
        <v>1017</v>
      </c>
      <c r="P5" s="57"/>
    </row>
    <row r="6" spans="1:16" s="27" customFormat="1" ht="18.75" customHeight="1">
      <c r="A6" s="57" t="s">
        <v>140</v>
      </c>
      <c r="B6" s="1161"/>
      <c r="C6" s="61" t="s">
        <v>802</v>
      </c>
      <c r="D6" s="61" t="s">
        <v>963</v>
      </c>
      <c r="E6" s="61"/>
      <c r="F6" s="61" t="s">
        <v>802</v>
      </c>
      <c r="G6" s="57"/>
      <c r="H6" s="61"/>
      <c r="I6" s="1161"/>
      <c r="J6" s="61" t="s">
        <v>802</v>
      </c>
      <c r="K6" s="61" t="s">
        <v>963</v>
      </c>
      <c r="L6" s="61"/>
      <c r="M6" s="61" t="s">
        <v>802</v>
      </c>
      <c r="N6" s="57"/>
      <c r="O6" s="61"/>
      <c r="P6" s="57" t="s">
        <v>679</v>
      </c>
    </row>
    <row r="7" spans="1:16" s="27" customFormat="1" ht="18.75" customHeight="1">
      <c r="A7" s="160"/>
      <c r="B7" s="1162"/>
      <c r="C7" s="199" t="s">
        <v>964</v>
      </c>
      <c r="D7" s="62" t="s">
        <v>959</v>
      </c>
      <c r="E7" s="62" t="s">
        <v>960</v>
      </c>
      <c r="F7" s="62" t="s">
        <v>961</v>
      </c>
      <c r="G7" s="62" t="s">
        <v>803</v>
      </c>
      <c r="H7" s="62" t="s">
        <v>804</v>
      </c>
      <c r="I7" s="1162"/>
      <c r="J7" s="199" t="s">
        <v>964</v>
      </c>
      <c r="K7" s="62" t="s">
        <v>959</v>
      </c>
      <c r="L7" s="62" t="s">
        <v>960</v>
      </c>
      <c r="M7" s="62" t="s">
        <v>961</v>
      </c>
      <c r="N7" s="62" t="s">
        <v>803</v>
      </c>
      <c r="O7" s="62" t="s">
        <v>804</v>
      </c>
      <c r="P7" s="160"/>
    </row>
    <row r="8" spans="1:17" s="256" customFormat="1" ht="22.5" customHeight="1">
      <c r="A8" s="85" t="s">
        <v>666</v>
      </c>
      <c r="B8" s="794" t="s">
        <v>1146</v>
      </c>
      <c r="C8" s="247">
        <v>1</v>
      </c>
      <c r="D8" s="87">
        <v>2071</v>
      </c>
      <c r="E8" s="87">
        <v>564</v>
      </c>
      <c r="F8" s="95">
        <v>612</v>
      </c>
      <c r="G8" s="95">
        <v>258</v>
      </c>
      <c r="H8" s="801">
        <v>37</v>
      </c>
      <c r="I8" s="811"/>
      <c r="J8" s="247"/>
      <c r="K8" s="87"/>
      <c r="L8" s="87"/>
      <c r="M8" s="95"/>
      <c r="N8" s="95"/>
      <c r="O8" s="801"/>
      <c r="P8" s="128" t="s">
        <v>666</v>
      </c>
      <c r="Q8" s="46"/>
    </row>
    <row r="9" spans="1:17" s="256" customFormat="1" ht="22.5" customHeight="1">
      <c r="A9" s="85" t="s">
        <v>125</v>
      </c>
      <c r="B9" s="794" t="s">
        <v>301</v>
      </c>
      <c r="C9" s="247">
        <v>2</v>
      </c>
      <c r="D9" s="87">
        <v>6670</v>
      </c>
      <c r="E9" s="87">
        <v>1369</v>
      </c>
      <c r="F9" s="95">
        <v>1466</v>
      </c>
      <c r="G9" s="95">
        <v>579</v>
      </c>
      <c r="H9" s="801">
        <v>0</v>
      </c>
      <c r="I9" s="811" t="s">
        <v>301</v>
      </c>
      <c r="J9" s="247">
        <v>1</v>
      </c>
      <c r="K9" s="87">
        <v>8596</v>
      </c>
      <c r="L9" s="87">
        <v>900</v>
      </c>
      <c r="M9" s="95">
        <v>196</v>
      </c>
      <c r="N9" s="95">
        <v>28.5</v>
      </c>
      <c r="O9" s="801">
        <v>124</v>
      </c>
      <c r="P9" s="128" t="s">
        <v>125</v>
      </c>
      <c r="Q9" s="46"/>
    </row>
    <row r="10" spans="1:17" s="256" customFormat="1" ht="22.5" customHeight="1">
      <c r="A10" s="85" t="s">
        <v>1268</v>
      </c>
      <c r="B10" s="794" t="s">
        <v>301</v>
      </c>
      <c r="C10" s="247">
        <v>1</v>
      </c>
      <c r="D10" s="87">
        <v>4114</v>
      </c>
      <c r="E10" s="87">
        <v>825</v>
      </c>
      <c r="F10" s="95">
        <v>1018</v>
      </c>
      <c r="G10" s="95">
        <v>436</v>
      </c>
      <c r="H10" s="801">
        <v>0</v>
      </c>
      <c r="I10" s="811" t="s">
        <v>301</v>
      </c>
      <c r="J10" s="247">
        <v>0</v>
      </c>
      <c r="K10" s="87">
        <v>0</v>
      </c>
      <c r="L10" s="87">
        <v>0</v>
      </c>
      <c r="M10" s="95">
        <v>0</v>
      </c>
      <c r="N10" s="95">
        <v>0</v>
      </c>
      <c r="O10" s="801">
        <v>0</v>
      </c>
      <c r="P10" s="128" t="s">
        <v>1268</v>
      </c>
      <c r="Q10" s="46"/>
    </row>
    <row r="11" spans="1:17" s="269" customFormat="1" ht="22.5" customHeight="1">
      <c r="A11" s="89" t="s">
        <v>1329</v>
      </c>
      <c r="B11" s="794" t="s">
        <v>301</v>
      </c>
      <c r="C11" s="257">
        <v>1</v>
      </c>
      <c r="D11" s="91">
        <v>4114</v>
      </c>
      <c r="E11" s="91">
        <v>825</v>
      </c>
      <c r="F11" s="98">
        <v>1006</v>
      </c>
      <c r="G11" s="98">
        <v>398</v>
      </c>
      <c r="H11" s="805">
        <v>0</v>
      </c>
      <c r="I11" s="811" t="s">
        <v>301</v>
      </c>
      <c r="J11" s="257">
        <v>0</v>
      </c>
      <c r="K11" s="91">
        <v>0</v>
      </c>
      <c r="L11" s="91">
        <v>0</v>
      </c>
      <c r="M11" s="98">
        <v>0</v>
      </c>
      <c r="N11" s="98">
        <v>0</v>
      </c>
      <c r="O11" s="805">
        <v>0</v>
      </c>
      <c r="P11" s="229" t="s">
        <v>1329</v>
      </c>
      <c r="Q11" s="258"/>
    </row>
    <row r="12" spans="1:16" s="27" customFormat="1" ht="22.5" customHeight="1">
      <c r="A12" s="48" t="s">
        <v>705</v>
      </c>
      <c r="B12" s="794" t="s">
        <v>301</v>
      </c>
      <c r="C12" s="247">
        <v>1</v>
      </c>
      <c r="D12" s="87">
        <v>4114</v>
      </c>
      <c r="E12" s="87">
        <v>825</v>
      </c>
      <c r="F12" s="87">
        <v>72</v>
      </c>
      <c r="G12" s="87">
        <v>26</v>
      </c>
      <c r="H12" s="806">
        <v>0</v>
      </c>
      <c r="I12" s="794" t="s">
        <v>301</v>
      </c>
      <c r="J12" s="247">
        <v>0</v>
      </c>
      <c r="K12" s="87">
        <v>0</v>
      </c>
      <c r="L12" s="87">
        <v>0</v>
      </c>
      <c r="M12" s="95">
        <v>0</v>
      </c>
      <c r="N12" s="95">
        <v>0</v>
      </c>
      <c r="O12" s="806">
        <v>0</v>
      </c>
      <c r="P12" s="57" t="s">
        <v>706</v>
      </c>
    </row>
    <row r="13" spans="1:16" s="27" customFormat="1" ht="22.5" customHeight="1">
      <c r="A13" s="48" t="s">
        <v>707</v>
      </c>
      <c r="B13" s="794" t="s">
        <v>301</v>
      </c>
      <c r="C13" s="247">
        <v>1</v>
      </c>
      <c r="D13" s="87">
        <v>4114</v>
      </c>
      <c r="E13" s="87">
        <v>825</v>
      </c>
      <c r="F13" s="87">
        <v>76</v>
      </c>
      <c r="G13" s="87">
        <v>25</v>
      </c>
      <c r="H13" s="806">
        <v>0</v>
      </c>
      <c r="I13" s="813" t="s">
        <v>301</v>
      </c>
      <c r="J13" s="247">
        <v>0</v>
      </c>
      <c r="K13" s="87">
        <v>0</v>
      </c>
      <c r="L13" s="87">
        <v>0</v>
      </c>
      <c r="M13" s="95">
        <v>0</v>
      </c>
      <c r="N13" s="95">
        <v>0</v>
      </c>
      <c r="O13" s="806">
        <v>0</v>
      </c>
      <c r="P13" s="57" t="s">
        <v>708</v>
      </c>
    </row>
    <row r="14" spans="1:16" s="27" customFormat="1" ht="22.5" customHeight="1">
      <c r="A14" s="48" t="s">
        <v>709</v>
      </c>
      <c r="B14" s="794" t="s">
        <v>301</v>
      </c>
      <c r="C14" s="247">
        <v>1</v>
      </c>
      <c r="D14" s="87">
        <v>4114</v>
      </c>
      <c r="E14" s="87">
        <v>825</v>
      </c>
      <c r="F14" s="87">
        <v>50</v>
      </c>
      <c r="G14" s="87">
        <v>23</v>
      </c>
      <c r="H14" s="806">
        <v>0</v>
      </c>
      <c r="I14" s="813" t="s">
        <v>301</v>
      </c>
      <c r="J14" s="247">
        <v>0</v>
      </c>
      <c r="K14" s="87">
        <v>0</v>
      </c>
      <c r="L14" s="87">
        <v>0</v>
      </c>
      <c r="M14" s="87">
        <v>0</v>
      </c>
      <c r="N14" s="87">
        <v>0</v>
      </c>
      <c r="O14" s="806">
        <v>0</v>
      </c>
      <c r="P14" s="57" t="s">
        <v>710</v>
      </c>
    </row>
    <row r="15" spans="1:16" s="27" customFormat="1" ht="22.5" customHeight="1">
      <c r="A15" s="48" t="s">
        <v>711</v>
      </c>
      <c r="B15" s="794" t="s">
        <v>301</v>
      </c>
      <c r="C15" s="247">
        <v>1</v>
      </c>
      <c r="D15" s="87">
        <v>4114</v>
      </c>
      <c r="E15" s="87">
        <v>825</v>
      </c>
      <c r="F15" s="87">
        <v>106</v>
      </c>
      <c r="G15" s="87">
        <v>44</v>
      </c>
      <c r="H15" s="806">
        <v>0</v>
      </c>
      <c r="I15" s="813" t="s">
        <v>301</v>
      </c>
      <c r="J15" s="247">
        <v>0</v>
      </c>
      <c r="K15" s="87">
        <v>0</v>
      </c>
      <c r="L15" s="87">
        <v>0</v>
      </c>
      <c r="M15" s="87">
        <v>0</v>
      </c>
      <c r="N15" s="87">
        <v>0</v>
      </c>
      <c r="O15" s="806">
        <v>0</v>
      </c>
      <c r="P15" s="57" t="s">
        <v>712</v>
      </c>
    </row>
    <row r="16" spans="1:16" s="27" customFormat="1" ht="22.5" customHeight="1">
      <c r="A16" s="48" t="s">
        <v>713</v>
      </c>
      <c r="B16" s="794" t="s">
        <v>301</v>
      </c>
      <c r="C16" s="247">
        <v>1</v>
      </c>
      <c r="D16" s="87">
        <v>4114</v>
      </c>
      <c r="E16" s="87">
        <v>825</v>
      </c>
      <c r="F16" s="87">
        <v>114</v>
      </c>
      <c r="G16" s="87">
        <v>52</v>
      </c>
      <c r="H16" s="806">
        <v>0</v>
      </c>
      <c r="I16" s="813" t="s">
        <v>301</v>
      </c>
      <c r="J16" s="247">
        <v>0</v>
      </c>
      <c r="K16" s="87">
        <v>0</v>
      </c>
      <c r="L16" s="87">
        <v>0</v>
      </c>
      <c r="M16" s="87">
        <v>0</v>
      </c>
      <c r="N16" s="87">
        <v>0</v>
      </c>
      <c r="O16" s="806">
        <v>0</v>
      </c>
      <c r="P16" s="57" t="s">
        <v>714</v>
      </c>
    </row>
    <row r="17" spans="1:16" s="27" customFormat="1" ht="22.5" customHeight="1">
      <c r="A17" s="48" t="s">
        <v>715</v>
      </c>
      <c r="B17" s="794" t="s">
        <v>301</v>
      </c>
      <c r="C17" s="247">
        <v>1</v>
      </c>
      <c r="D17" s="87">
        <v>4114</v>
      </c>
      <c r="E17" s="87">
        <v>825</v>
      </c>
      <c r="F17" s="87">
        <v>90</v>
      </c>
      <c r="G17" s="87">
        <v>32</v>
      </c>
      <c r="H17" s="806">
        <v>0</v>
      </c>
      <c r="I17" s="813" t="s">
        <v>301</v>
      </c>
      <c r="J17" s="247">
        <v>0</v>
      </c>
      <c r="K17" s="87">
        <v>0</v>
      </c>
      <c r="L17" s="87">
        <v>0</v>
      </c>
      <c r="M17" s="87">
        <v>0</v>
      </c>
      <c r="N17" s="87">
        <v>0</v>
      </c>
      <c r="O17" s="814">
        <v>0</v>
      </c>
      <c r="P17" s="57" t="s">
        <v>716</v>
      </c>
    </row>
    <row r="18" spans="1:16" s="27" customFormat="1" ht="22.5" customHeight="1">
      <c r="A18" s="48" t="s">
        <v>717</v>
      </c>
      <c r="B18" s="794" t="s">
        <v>301</v>
      </c>
      <c r="C18" s="247">
        <v>1</v>
      </c>
      <c r="D18" s="87">
        <v>4114</v>
      </c>
      <c r="E18" s="87">
        <v>825</v>
      </c>
      <c r="F18" s="87">
        <v>82</v>
      </c>
      <c r="G18" s="87">
        <v>35</v>
      </c>
      <c r="H18" s="806">
        <v>0</v>
      </c>
      <c r="I18" s="813" t="s">
        <v>301</v>
      </c>
      <c r="J18" s="247">
        <v>0</v>
      </c>
      <c r="K18" s="87">
        <v>0</v>
      </c>
      <c r="L18" s="87">
        <v>0</v>
      </c>
      <c r="M18" s="87">
        <v>0</v>
      </c>
      <c r="N18" s="87">
        <v>0</v>
      </c>
      <c r="O18" s="814">
        <v>0</v>
      </c>
      <c r="P18" s="57" t="s">
        <v>718</v>
      </c>
    </row>
    <row r="19" spans="1:16" s="27" customFormat="1" ht="22.5" customHeight="1">
      <c r="A19" s="48" t="s">
        <v>719</v>
      </c>
      <c r="B19" s="794" t="s">
        <v>301</v>
      </c>
      <c r="C19" s="247">
        <v>1</v>
      </c>
      <c r="D19" s="87">
        <v>4114</v>
      </c>
      <c r="E19" s="87">
        <v>825</v>
      </c>
      <c r="F19" s="87">
        <v>106</v>
      </c>
      <c r="G19" s="87">
        <v>55</v>
      </c>
      <c r="H19" s="806">
        <v>0</v>
      </c>
      <c r="I19" s="813" t="s">
        <v>301</v>
      </c>
      <c r="J19" s="247">
        <v>0</v>
      </c>
      <c r="K19" s="87">
        <v>0</v>
      </c>
      <c r="L19" s="87">
        <v>0</v>
      </c>
      <c r="M19" s="87">
        <v>0</v>
      </c>
      <c r="N19" s="87">
        <v>0</v>
      </c>
      <c r="O19" s="814">
        <v>0</v>
      </c>
      <c r="P19" s="57" t="s">
        <v>720</v>
      </c>
    </row>
    <row r="20" spans="1:16" s="27" customFormat="1" ht="22.5" customHeight="1">
      <c r="A20" s="48" t="s">
        <v>721</v>
      </c>
      <c r="B20" s="794" t="s">
        <v>301</v>
      </c>
      <c r="C20" s="247">
        <v>1</v>
      </c>
      <c r="D20" s="87">
        <v>4114</v>
      </c>
      <c r="E20" s="87">
        <v>825</v>
      </c>
      <c r="F20" s="87">
        <v>74</v>
      </c>
      <c r="G20" s="87">
        <v>29</v>
      </c>
      <c r="H20" s="806">
        <v>0</v>
      </c>
      <c r="I20" s="813" t="s">
        <v>301</v>
      </c>
      <c r="J20" s="247">
        <v>0</v>
      </c>
      <c r="K20" s="87">
        <v>0</v>
      </c>
      <c r="L20" s="87">
        <v>0</v>
      </c>
      <c r="M20" s="87">
        <v>0</v>
      </c>
      <c r="N20" s="87">
        <v>0</v>
      </c>
      <c r="O20" s="814">
        <v>0</v>
      </c>
      <c r="P20" s="57" t="s">
        <v>722</v>
      </c>
    </row>
    <row r="21" spans="1:16" s="27" customFormat="1" ht="22.5" customHeight="1">
      <c r="A21" s="48" t="s">
        <v>723</v>
      </c>
      <c r="B21" s="794" t="s">
        <v>301</v>
      </c>
      <c r="C21" s="247">
        <v>1</v>
      </c>
      <c r="D21" s="87">
        <v>4114</v>
      </c>
      <c r="E21" s="87">
        <v>825</v>
      </c>
      <c r="F21" s="87">
        <v>110</v>
      </c>
      <c r="G21" s="87">
        <v>36</v>
      </c>
      <c r="H21" s="806">
        <v>0</v>
      </c>
      <c r="I21" s="813" t="s">
        <v>301</v>
      </c>
      <c r="J21" s="247">
        <v>0</v>
      </c>
      <c r="K21" s="87">
        <v>0</v>
      </c>
      <c r="L21" s="87">
        <v>0</v>
      </c>
      <c r="M21" s="87">
        <v>0</v>
      </c>
      <c r="N21" s="87">
        <v>0</v>
      </c>
      <c r="O21" s="814">
        <v>0</v>
      </c>
      <c r="P21" s="57" t="s">
        <v>724</v>
      </c>
    </row>
    <row r="22" spans="1:16" s="27" customFormat="1" ht="22.5" customHeight="1">
      <c r="A22" s="48" t="s">
        <v>725</v>
      </c>
      <c r="B22" s="794" t="s">
        <v>301</v>
      </c>
      <c r="C22" s="247">
        <v>1</v>
      </c>
      <c r="D22" s="87">
        <v>4114</v>
      </c>
      <c r="E22" s="87">
        <v>825</v>
      </c>
      <c r="F22" s="87">
        <v>60</v>
      </c>
      <c r="G22" s="87">
        <v>24</v>
      </c>
      <c r="H22" s="806">
        <v>0</v>
      </c>
      <c r="I22" s="813" t="s">
        <v>301</v>
      </c>
      <c r="J22" s="247">
        <v>0</v>
      </c>
      <c r="K22" s="87">
        <v>0</v>
      </c>
      <c r="L22" s="87">
        <v>0</v>
      </c>
      <c r="M22" s="87">
        <v>0</v>
      </c>
      <c r="N22" s="87">
        <v>0</v>
      </c>
      <c r="O22" s="814">
        <v>0</v>
      </c>
      <c r="P22" s="57" t="s">
        <v>726</v>
      </c>
    </row>
    <row r="23" spans="1:16" s="27" customFormat="1" ht="22.5" customHeight="1">
      <c r="A23" s="53" t="s">
        <v>727</v>
      </c>
      <c r="B23" s="795" t="s">
        <v>301</v>
      </c>
      <c r="C23" s="796">
        <v>1</v>
      </c>
      <c r="D23" s="797">
        <v>4114</v>
      </c>
      <c r="E23" s="797">
        <v>825</v>
      </c>
      <c r="F23" s="797">
        <v>66</v>
      </c>
      <c r="G23" s="797">
        <v>17</v>
      </c>
      <c r="H23" s="807">
        <v>0</v>
      </c>
      <c r="I23" s="815" t="s">
        <v>301</v>
      </c>
      <c r="J23" s="796">
        <v>0</v>
      </c>
      <c r="K23" s="797">
        <v>0</v>
      </c>
      <c r="L23" s="797">
        <v>0</v>
      </c>
      <c r="M23" s="797">
        <v>0</v>
      </c>
      <c r="N23" s="797">
        <v>0</v>
      </c>
      <c r="O23" s="816">
        <v>0</v>
      </c>
      <c r="P23" s="59" t="s">
        <v>728</v>
      </c>
    </row>
    <row r="24" spans="1:16" s="79" customFormat="1" ht="18" customHeight="1">
      <c r="A24" s="1074" t="s">
        <v>329</v>
      </c>
      <c r="B24" s="1154"/>
      <c r="C24" s="1154"/>
      <c r="D24" s="1154"/>
      <c r="E24" s="1154"/>
      <c r="F24" s="1154"/>
      <c r="G24" s="215" t="s">
        <v>330</v>
      </c>
      <c r="I24" s="215"/>
      <c r="J24" s="271"/>
      <c r="K24" s="271"/>
      <c r="L24" s="215"/>
      <c r="M24" s="271"/>
      <c r="N24" s="271"/>
      <c r="O24" s="271"/>
      <c r="P24" s="271"/>
    </row>
    <row r="25" spans="1:4" s="275" customFormat="1" ht="18" customHeight="1">
      <c r="A25" s="1170" t="s">
        <v>334</v>
      </c>
      <c r="B25" s="1170"/>
      <c r="C25" s="1170"/>
      <c r="D25" s="1170"/>
    </row>
    <row r="26" spans="1:9" s="275" customFormat="1" ht="18" customHeight="1">
      <c r="A26" s="1169" t="s">
        <v>335</v>
      </c>
      <c r="B26" s="1169"/>
      <c r="C26" s="1169"/>
      <c r="D26" s="1169"/>
      <c r="E26" s="1169"/>
      <c r="F26" s="1169"/>
      <c r="G26" s="1169"/>
      <c r="H26" s="1169"/>
      <c r="I26" s="1169"/>
    </row>
    <row r="27" spans="1:6" s="275" customFormat="1" ht="18" customHeight="1">
      <c r="A27" s="1170" t="s">
        <v>336</v>
      </c>
      <c r="B27" s="1170"/>
      <c r="C27" s="1170"/>
      <c r="D27" s="1170"/>
      <c r="E27" s="1170"/>
      <c r="F27" s="1170"/>
    </row>
    <row r="28" spans="1:4" s="275" customFormat="1" ht="18" customHeight="1">
      <c r="A28" s="1169" t="s">
        <v>337</v>
      </c>
      <c r="B28" s="1169"/>
      <c r="C28" s="1169"/>
      <c r="D28" s="1169"/>
    </row>
    <row r="29" spans="1:4" s="275" customFormat="1" ht="18" customHeight="1">
      <c r="A29" s="1169" t="s">
        <v>338</v>
      </c>
      <c r="B29" s="1169"/>
      <c r="C29" s="1169"/>
      <c r="D29" s="1169"/>
    </row>
    <row r="30" spans="1:13" s="79" customFormat="1" ht="18" customHeight="1">
      <c r="A30" s="79" t="s">
        <v>339</v>
      </c>
      <c r="M30" s="273"/>
    </row>
    <row r="31" spans="1:19" s="36" customFormat="1" ht="17.25" customHeight="1">
      <c r="A31" s="768" t="s">
        <v>1573</v>
      </c>
      <c r="B31" s="769"/>
      <c r="C31" s="769"/>
      <c r="D31" s="769"/>
      <c r="E31" s="276"/>
      <c r="F31" s="769"/>
      <c r="G31" s="769" t="s">
        <v>1574</v>
      </c>
      <c r="H31" s="769"/>
      <c r="I31" s="769"/>
      <c r="J31" s="769"/>
      <c r="K31" s="769"/>
      <c r="L31" s="276"/>
      <c r="M31" s="35"/>
      <c r="N31" s="35"/>
      <c r="O31" s="35"/>
      <c r="P31" s="35"/>
      <c r="Q31" s="35"/>
      <c r="R31" s="35"/>
      <c r="S31" s="35"/>
    </row>
    <row r="32" spans="1:9" s="216" customFormat="1" ht="13.5">
      <c r="A32" s="1164"/>
      <c r="B32" s="1164"/>
      <c r="C32" s="1164"/>
      <c r="D32" s="1164"/>
      <c r="E32" s="1164"/>
      <c r="F32" s="1164"/>
      <c r="G32" s="1164"/>
      <c r="H32" s="1164"/>
      <c r="I32" s="1164"/>
    </row>
    <row r="33" spans="1:9" s="216" customFormat="1" ht="13.5">
      <c r="A33" s="1165"/>
      <c r="B33" s="1165"/>
      <c r="C33" s="1165"/>
      <c r="D33" s="1165"/>
      <c r="E33" s="1165"/>
      <c r="F33" s="1165"/>
      <c r="G33" s="817"/>
      <c r="H33" s="817"/>
      <c r="I33" s="817"/>
    </row>
    <row r="34" spans="1:9" s="216" customFormat="1" ht="13.5">
      <c r="A34" s="1164"/>
      <c r="B34" s="1164"/>
      <c r="C34" s="1164"/>
      <c r="D34" s="1164"/>
      <c r="E34" s="817"/>
      <c r="F34" s="817"/>
      <c r="G34" s="817"/>
      <c r="H34" s="817"/>
      <c r="I34" s="817"/>
    </row>
    <row r="35" spans="1:9" s="216" customFormat="1" ht="13.5">
      <c r="A35" s="1164"/>
      <c r="B35" s="1164"/>
      <c r="C35" s="1164"/>
      <c r="D35" s="1164"/>
      <c r="E35" s="817"/>
      <c r="F35" s="817"/>
      <c r="G35" s="817"/>
      <c r="H35" s="817"/>
      <c r="I35" s="817"/>
    </row>
    <row r="36" spans="1:9" s="216" customFormat="1" ht="13.5">
      <c r="A36" s="571"/>
      <c r="B36" s="571"/>
      <c r="C36" s="571"/>
      <c r="D36" s="571"/>
      <c r="E36" s="571"/>
      <c r="F36" s="571"/>
      <c r="G36" s="571"/>
      <c r="H36" s="571"/>
      <c r="I36" s="571"/>
    </row>
    <row r="37" s="216" customFormat="1" ht="13.5"/>
    <row r="38" s="216" customFormat="1" ht="13.5"/>
    <row r="39" s="216" customFormat="1" ht="13.5"/>
    <row r="40" s="216" customFormat="1" ht="13.5"/>
    <row r="41" s="216" customFormat="1" ht="13.5"/>
    <row r="42" s="216" customFormat="1" ht="13.5"/>
    <row r="43" s="216" customFormat="1" ht="13.5"/>
    <row r="44" s="216" customFormat="1" ht="13.5"/>
    <row r="45" s="216" customFormat="1" ht="13.5"/>
    <row r="46" s="216" customFormat="1" ht="13.5"/>
    <row r="47" s="216" customFormat="1" ht="13.5"/>
    <row r="48" s="216" customFormat="1" ht="13.5"/>
    <row r="49" s="216" customFormat="1" ht="13.5"/>
    <row r="50" s="216" customFormat="1" ht="13.5"/>
    <row r="51" s="216" customFormat="1" ht="13.5"/>
    <row r="52" s="216" customFormat="1" ht="13.5"/>
    <row r="53" s="216" customFormat="1" ht="13.5"/>
    <row r="54" s="216" customFormat="1" ht="13.5"/>
    <row r="55" s="216" customFormat="1" ht="13.5"/>
    <row r="56" s="216" customFormat="1" ht="13.5"/>
    <row r="57" s="216" customFormat="1" ht="13.5"/>
    <row r="58" s="216" customFormat="1" ht="13.5"/>
    <row r="59" s="216" customFormat="1" ht="13.5"/>
    <row r="60" s="216" customFormat="1" ht="13.5"/>
    <row r="61" s="216" customFormat="1" ht="13.5"/>
    <row r="62" s="216" customFormat="1" ht="13.5"/>
    <row r="63" s="216" customFormat="1" ht="13.5"/>
    <row r="64" s="216" customFormat="1" ht="13.5"/>
    <row r="65" s="216" customFormat="1" ht="13.5"/>
    <row r="66" s="216" customFormat="1" ht="13.5"/>
    <row r="67" s="216" customFormat="1" ht="13.5"/>
    <row r="68" s="216" customFormat="1" ht="13.5"/>
    <row r="69" s="216" customFormat="1" ht="13.5"/>
    <row r="70" s="216" customFormat="1" ht="13.5"/>
    <row r="71" s="216" customFormat="1" ht="13.5"/>
    <row r="72" s="216" customFormat="1" ht="13.5"/>
    <row r="73" s="216" customFormat="1" ht="13.5"/>
    <row r="74" s="216" customFormat="1" ht="13.5"/>
    <row r="75" s="216" customFormat="1" ht="13.5"/>
    <row r="76" s="216" customFormat="1" ht="13.5"/>
    <row r="77" s="216" customFormat="1" ht="13.5"/>
    <row r="78" s="216" customFormat="1" ht="13.5"/>
    <row r="79" s="216" customFormat="1" ht="13.5"/>
    <row r="80" s="216" customFormat="1" ht="13.5"/>
    <row r="81" s="216" customFormat="1" ht="13.5"/>
    <row r="82" s="216" customFormat="1" ht="13.5"/>
    <row r="83" s="216" customFormat="1" ht="13.5"/>
    <row r="84" s="216" customFormat="1" ht="13.5"/>
    <row r="85" s="216" customFormat="1" ht="13.5"/>
    <row r="86" s="216" customFormat="1" ht="13.5"/>
    <row r="87" s="216" customFormat="1" ht="13.5"/>
    <row r="88" s="216" customFormat="1" ht="13.5"/>
    <row r="89" s="216" customFormat="1" ht="13.5"/>
    <row r="90" s="216" customFormat="1" ht="13.5"/>
    <row r="91" s="216" customFormat="1" ht="13.5"/>
    <row r="92" s="216" customFormat="1" ht="13.5"/>
    <row r="93" s="216" customFormat="1" ht="13.5"/>
    <row r="94" s="216" customFormat="1" ht="13.5"/>
    <row r="95" s="216" customFormat="1" ht="13.5"/>
    <row r="96" s="216" customFormat="1" ht="13.5"/>
    <row r="97" s="216" customFormat="1" ht="13.5"/>
    <row r="98" s="216" customFormat="1" ht="13.5"/>
    <row r="99" s="216" customFormat="1" ht="13.5"/>
    <row r="100" s="216" customFormat="1" ht="13.5"/>
    <row r="101" s="216" customFormat="1" ht="13.5"/>
    <row r="102" s="216" customFormat="1" ht="13.5"/>
    <row r="103" s="216" customFormat="1" ht="13.5"/>
    <row r="104" s="216" customFormat="1" ht="13.5"/>
    <row r="105" s="216" customFormat="1" ht="13.5"/>
    <row r="106" s="216" customFormat="1" ht="13.5"/>
    <row r="107" s="216" customFormat="1" ht="13.5"/>
    <row r="108" s="216" customFormat="1" ht="13.5"/>
    <row r="109" s="216" customFormat="1" ht="13.5"/>
    <row r="110" s="216" customFormat="1" ht="13.5"/>
    <row r="111" s="216" customFormat="1" ht="13.5"/>
    <row r="112" s="216" customFormat="1" ht="13.5"/>
    <row r="113" s="216" customFormat="1" ht="13.5"/>
    <row r="114" s="216" customFormat="1" ht="13.5"/>
    <row r="115" s="216" customFormat="1" ht="13.5"/>
    <row r="116" s="216" customFormat="1" ht="13.5"/>
    <row r="117" s="216" customFormat="1" ht="13.5"/>
    <row r="118" s="216" customFormat="1" ht="13.5"/>
    <row r="119" s="216" customFormat="1" ht="13.5"/>
    <row r="120" s="216" customFormat="1" ht="13.5"/>
    <row r="121" s="216" customFormat="1" ht="13.5"/>
    <row r="122" s="216" customFormat="1" ht="13.5"/>
    <row r="123" s="216" customFormat="1" ht="13.5"/>
    <row r="124" s="216" customFormat="1" ht="13.5"/>
    <row r="125" s="216" customFormat="1" ht="13.5"/>
    <row r="126" s="216" customFormat="1" ht="13.5"/>
    <row r="127" s="216" customFormat="1" ht="13.5"/>
    <row r="128" s="216" customFormat="1" ht="13.5"/>
    <row r="129" s="216" customFormat="1" ht="13.5"/>
    <row r="130" s="216" customFormat="1" ht="13.5"/>
    <row r="131" s="216" customFormat="1" ht="13.5"/>
    <row r="132" s="216" customFormat="1" ht="13.5"/>
    <row r="133" s="216" customFormat="1" ht="13.5"/>
    <row r="134" s="216" customFormat="1" ht="13.5"/>
    <row r="135" s="216" customFormat="1" ht="13.5"/>
    <row r="136" s="216" customFormat="1" ht="13.5"/>
    <row r="137" s="216" customFormat="1" ht="13.5"/>
    <row r="138" s="216" customFormat="1" ht="13.5"/>
    <row r="139" s="216" customFormat="1" ht="13.5"/>
    <row r="140" s="216" customFormat="1" ht="13.5"/>
    <row r="141" s="216" customFormat="1" ht="13.5"/>
    <row r="142" s="216" customFormat="1" ht="13.5"/>
    <row r="143" s="216" customFormat="1" ht="13.5"/>
    <row r="144" s="216" customFormat="1" ht="13.5"/>
    <row r="145" s="216" customFormat="1" ht="13.5"/>
    <row r="146" s="216" customFormat="1" ht="13.5"/>
    <row r="147" s="216" customFormat="1" ht="13.5"/>
    <row r="148" s="216" customFormat="1" ht="13.5"/>
    <row r="149" s="216" customFormat="1" ht="13.5"/>
    <row r="150" s="216" customFormat="1" ht="13.5"/>
    <row r="151" s="216" customFormat="1" ht="13.5"/>
    <row r="152" s="216" customFormat="1" ht="13.5"/>
    <row r="153" s="216" customFormat="1" ht="13.5"/>
    <row r="154" s="216" customFormat="1" ht="13.5"/>
    <row r="155" s="216" customFormat="1" ht="13.5"/>
    <row r="156" s="216" customFormat="1" ht="13.5"/>
    <row r="157" s="216" customFormat="1" ht="13.5"/>
    <row r="158" s="216" customFormat="1" ht="13.5"/>
    <row r="159" s="216" customFormat="1" ht="13.5"/>
    <row r="160" s="216" customFormat="1" ht="13.5"/>
    <row r="161" s="216" customFormat="1" ht="13.5"/>
    <row r="162" s="216" customFormat="1" ht="13.5"/>
    <row r="163" s="216" customFormat="1" ht="13.5"/>
    <row r="164" s="216" customFormat="1" ht="13.5"/>
    <row r="165" s="216" customFormat="1" ht="13.5"/>
    <row r="166" s="216" customFormat="1" ht="13.5"/>
    <row r="167" s="216" customFormat="1" ht="13.5"/>
    <row r="168" s="216" customFormat="1" ht="13.5"/>
    <row r="169" s="216" customFormat="1" ht="13.5"/>
    <row r="170" s="216" customFormat="1" ht="13.5"/>
    <row r="171" s="216" customFormat="1" ht="13.5"/>
    <row r="172" s="216" customFormat="1" ht="13.5"/>
    <row r="173" s="216" customFormat="1" ht="13.5"/>
    <row r="174" s="216" customFormat="1" ht="13.5"/>
    <row r="175" s="216" customFormat="1" ht="13.5"/>
    <row r="176" s="216" customFormat="1" ht="13.5"/>
    <row r="177" s="216" customFormat="1" ht="13.5"/>
    <row r="178" s="216" customFormat="1" ht="13.5"/>
    <row r="179" s="216" customFormat="1" ht="13.5"/>
    <row r="180" s="216" customFormat="1" ht="13.5"/>
    <row r="181" s="216" customFormat="1" ht="13.5"/>
    <row r="182" s="216" customFormat="1" ht="13.5"/>
    <row r="183" s="216" customFormat="1" ht="13.5"/>
    <row r="184" s="216" customFormat="1" ht="13.5"/>
    <row r="185" s="216" customFormat="1" ht="13.5"/>
    <row r="186" s="216" customFormat="1" ht="13.5"/>
    <row r="187" s="216" customFormat="1" ht="13.5"/>
    <row r="188" s="216" customFormat="1" ht="13.5"/>
    <row r="189" s="216" customFormat="1" ht="13.5"/>
    <row r="190" s="216" customFormat="1" ht="13.5"/>
    <row r="191" s="216" customFormat="1" ht="13.5"/>
    <row r="192" s="216" customFormat="1" ht="13.5"/>
    <row r="193" s="216" customFormat="1" ht="13.5"/>
    <row r="194" s="216" customFormat="1" ht="13.5"/>
    <row r="195" s="216" customFormat="1" ht="13.5"/>
    <row r="196" s="216" customFormat="1" ht="13.5"/>
    <row r="197" s="216" customFormat="1" ht="13.5"/>
    <row r="198" s="216" customFormat="1" ht="13.5"/>
    <row r="199" s="216" customFormat="1" ht="13.5"/>
    <row r="200" s="216" customFormat="1" ht="13.5"/>
    <row r="201" s="216" customFormat="1" ht="13.5"/>
    <row r="202" s="216" customFormat="1" ht="13.5"/>
    <row r="203" s="216" customFormat="1" ht="13.5"/>
    <row r="204" s="216" customFormat="1" ht="13.5"/>
    <row r="205" s="216" customFormat="1" ht="13.5"/>
    <row r="206" s="216" customFormat="1" ht="13.5"/>
    <row r="207" s="216" customFormat="1" ht="13.5"/>
    <row r="208" s="216" customFormat="1" ht="13.5"/>
    <row r="209" s="216" customFormat="1" ht="13.5"/>
    <row r="210" s="216" customFormat="1" ht="13.5"/>
    <row r="211" s="216" customFormat="1" ht="13.5"/>
    <row r="212" s="216" customFormat="1" ht="13.5"/>
    <row r="213" s="216" customFormat="1" ht="13.5"/>
    <row r="214" s="216" customFormat="1" ht="13.5"/>
    <row r="215" s="216" customFormat="1" ht="13.5"/>
    <row r="216" s="216" customFormat="1" ht="13.5"/>
    <row r="217" s="216" customFormat="1" ht="13.5"/>
    <row r="218" s="216" customFormat="1" ht="13.5"/>
    <row r="219" s="216" customFormat="1" ht="13.5"/>
  </sheetData>
  <sheetProtection/>
  <mergeCells count="19">
    <mergeCell ref="M3:O3"/>
    <mergeCell ref="G4:H4"/>
    <mergeCell ref="N4:O4"/>
    <mergeCell ref="A29:D29"/>
    <mergeCell ref="A24:F24"/>
    <mergeCell ref="A25:D25"/>
    <mergeCell ref="A26:I26"/>
    <mergeCell ref="A27:F27"/>
    <mergeCell ref="A28:D28"/>
    <mergeCell ref="A32:I32"/>
    <mergeCell ref="A33:F33"/>
    <mergeCell ref="A34:D34"/>
    <mergeCell ref="A35:D35"/>
    <mergeCell ref="A1:P1"/>
    <mergeCell ref="B3:B7"/>
    <mergeCell ref="C3:E3"/>
    <mergeCell ref="F3:H3"/>
    <mergeCell ref="I3:I7"/>
    <mergeCell ref="J3:L3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FF00"/>
  </sheetPr>
  <dimension ref="A1:S29"/>
  <sheetViews>
    <sheetView zoomScalePageLayoutView="0" workbookViewId="0" topLeftCell="A1">
      <selection activeCell="E19" sqref="E19"/>
    </sheetView>
  </sheetViews>
  <sheetFormatPr defaultColWidth="8.88671875" defaultRowHeight="13.5"/>
  <cols>
    <col min="2" max="2" width="10.99609375" style="0" customWidth="1"/>
    <col min="3" max="15" width="10.10546875" style="0" customWidth="1"/>
    <col min="16" max="16" width="13.3359375" style="0" customWidth="1"/>
    <col min="17" max="19" width="8.88671875" style="216" customWidth="1"/>
  </cols>
  <sheetData>
    <row r="1" spans="1:16" s="268" customFormat="1" ht="29.25" customHeight="1">
      <c r="A1" s="1166" t="s">
        <v>319</v>
      </c>
      <c r="B1" s="1166"/>
      <c r="C1" s="1166"/>
      <c r="D1" s="1166"/>
      <c r="E1" s="1166"/>
      <c r="F1" s="1166"/>
      <c r="G1" s="1166"/>
      <c r="H1" s="1166"/>
      <c r="I1" s="1166"/>
      <c r="J1" s="1166"/>
      <c r="K1" s="1166"/>
      <c r="L1" s="1166"/>
      <c r="M1" s="1166"/>
      <c r="N1" s="1166"/>
      <c r="O1" s="1166"/>
      <c r="P1" s="1166"/>
    </row>
    <row r="2" spans="1:16" s="27" customFormat="1" ht="23.25" customHeight="1">
      <c r="A2" s="27" t="s">
        <v>954</v>
      </c>
      <c r="P2" s="227" t="s">
        <v>955</v>
      </c>
    </row>
    <row r="3" spans="1:16" s="46" customFormat="1" ht="21" customHeight="1">
      <c r="A3" s="204"/>
      <c r="B3" s="1160" t="s">
        <v>288</v>
      </c>
      <c r="C3" s="1040" t="s">
        <v>322</v>
      </c>
      <c r="D3" s="1041"/>
      <c r="E3" s="1041"/>
      <c r="F3" s="1041" t="s">
        <v>323</v>
      </c>
      <c r="G3" s="1041"/>
      <c r="H3" s="1042"/>
      <c r="I3" s="1160" t="s">
        <v>288</v>
      </c>
      <c r="J3" s="1040" t="s">
        <v>324</v>
      </c>
      <c r="K3" s="1041"/>
      <c r="L3" s="1041"/>
      <c r="M3" s="1041" t="s">
        <v>325</v>
      </c>
      <c r="N3" s="1041"/>
      <c r="O3" s="1042"/>
      <c r="P3" s="204"/>
    </row>
    <row r="4" spans="1:16" s="27" customFormat="1" ht="24.75" customHeight="1">
      <c r="A4" s="57" t="s">
        <v>632</v>
      </c>
      <c r="B4" s="1161"/>
      <c r="C4" s="61" t="s">
        <v>296</v>
      </c>
      <c r="D4" s="61" t="s">
        <v>292</v>
      </c>
      <c r="E4" s="61" t="s">
        <v>316</v>
      </c>
      <c r="F4" s="61" t="s">
        <v>314</v>
      </c>
      <c r="G4" s="1171" t="s">
        <v>315</v>
      </c>
      <c r="H4" s="1157"/>
      <c r="I4" s="1161"/>
      <c r="J4" s="156" t="s">
        <v>296</v>
      </c>
      <c r="K4" s="156" t="s">
        <v>292</v>
      </c>
      <c r="L4" s="156" t="s">
        <v>316</v>
      </c>
      <c r="M4" s="156" t="s">
        <v>314</v>
      </c>
      <c r="N4" s="1163" t="s">
        <v>315</v>
      </c>
      <c r="O4" s="1042"/>
      <c r="P4" s="57" t="s">
        <v>623</v>
      </c>
    </row>
    <row r="5" spans="1:16" s="27" customFormat="1" ht="18.75" customHeight="1">
      <c r="A5" s="57"/>
      <c r="B5" s="1161"/>
      <c r="C5" s="61"/>
      <c r="D5" s="61"/>
      <c r="E5" s="61" t="s">
        <v>318</v>
      </c>
      <c r="F5" s="61" t="s">
        <v>317</v>
      </c>
      <c r="G5" s="61" t="s">
        <v>1016</v>
      </c>
      <c r="H5" s="61" t="s">
        <v>1017</v>
      </c>
      <c r="I5" s="1161"/>
      <c r="J5" s="61"/>
      <c r="K5" s="61"/>
      <c r="L5" s="61" t="s">
        <v>318</v>
      </c>
      <c r="M5" s="61" t="s">
        <v>317</v>
      </c>
      <c r="N5" s="61" t="s">
        <v>1016</v>
      </c>
      <c r="O5" s="61" t="s">
        <v>1017</v>
      </c>
      <c r="P5" s="57"/>
    </row>
    <row r="6" spans="1:16" s="27" customFormat="1" ht="18.75" customHeight="1">
      <c r="A6" s="57" t="s">
        <v>140</v>
      </c>
      <c r="B6" s="1161"/>
      <c r="C6" s="61" t="s">
        <v>802</v>
      </c>
      <c r="D6" s="61" t="s">
        <v>963</v>
      </c>
      <c r="E6" s="61"/>
      <c r="F6" s="61" t="s">
        <v>802</v>
      </c>
      <c r="G6" s="57"/>
      <c r="H6" s="61"/>
      <c r="I6" s="1161"/>
      <c r="J6" s="61" t="s">
        <v>802</v>
      </c>
      <c r="K6" s="61" t="s">
        <v>963</v>
      </c>
      <c r="L6" s="61"/>
      <c r="M6" s="61" t="s">
        <v>802</v>
      </c>
      <c r="N6" s="57"/>
      <c r="O6" s="61"/>
      <c r="P6" s="57" t="s">
        <v>679</v>
      </c>
    </row>
    <row r="7" spans="1:16" s="27" customFormat="1" ht="18.75" customHeight="1">
      <c r="A7" s="160"/>
      <c r="B7" s="1162"/>
      <c r="C7" s="199" t="s">
        <v>964</v>
      </c>
      <c r="D7" s="62" t="s">
        <v>959</v>
      </c>
      <c r="E7" s="62" t="s">
        <v>960</v>
      </c>
      <c r="F7" s="62" t="s">
        <v>961</v>
      </c>
      <c r="G7" s="62" t="s">
        <v>803</v>
      </c>
      <c r="H7" s="62" t="s">
        <v>804</v>
      </c>
      <c r="I7" s="1162"/>
      <c r="J7" s="199" t="s">
        <v>964</v>
      </c>
      <c r="K7" s="62" t="s">
        <v>959</v>
      </c>
      <c r="L7" s="62" t="s">
        <v>960</v>
      </c>
      <c r="M7" s="62" t="s">
        <v>961</v>
      </c>
      <c r="N7" s="62" t="s">
        <v>803</v>
      </c>
      <c r="O7" s="62" t="s">
        <v>804</v>
      </c>
      <c r="P7" s="160"/>
    </row>
    <row r="8" spans="1:17" s="256" customFormat="1" ht="22.5" customHeight="1">
      <c r="A8" s="85" t="s">
        <v>1268</v>
      </c>
      <c r="B8" s="89" t="s">
        <v>301</v>
      </c>
      <c r="C8" s="104">
        <v>1</v>
      </c>
      <c r="D8" s="101">
        <v>8596</v>
      </c>
      <c r="E8" s="101">
        <v>900</v>
      </c>
      <c r="F8" s="100">
        <v>64</v>
      </c>
      <c r="G8" s="100">
        <v>16</v>
      </c>
      <c r="H8" s="819">
        <v>0</v>
      </c>
      <c r="I8" s="826" t="s">
        <v>301</v>
      </c>
      <c r="J8" s="94">
        <v>1</v>
      </c>
      <c r="K8" s="86">
        <v>4332</v>
      </c>
      <c r="L8" s="86">
        <v>550</v>
      </c>
      <c r="M8" s="818">
        <v>424</v>
      </c>
      <c r="N8" s="818">
        <v>67</v>
      </c>
      <c r="O8" s="827">
        <v>15</v>
      </c>
      <c r="P8" s="128" t="s">
        <v>1268</v>
      </c>
      <c r="Q8" s="46"/>
    </row>
    <row r="9" spans="1:17" s="269" customFormat="1" ht="22.5" customHeight="1">
      <c r="A9" s="89" t="s">
        <v>1329</v>
      </c>
      <c r="B9" s="89" t="s">
        <v>301</v>
      </c>
      <c r="C9" s="96">
        <v>0</v>
      </c>
      <c r="D9" s="90">
        <v>0</v>
      </c>
      <c r="E9" s="90">
        <v>0</v>
      </c>
      <c r="F9" s="97">
        <v>0</v>
      </c>
      <c r="G9" s="97">
        <v>0</v>
      </c>
      <c r="H9" s="820">
        <v>0</v>
      </c>
      <c r="I9" s="826" t="s">
        <v>301</v>
      </c>
      <c r="J9" s="96">
        <v>1</v>
      </c>
      <c r="K9" s="90">
        <v>4332</v>
      </c>
      <c r="L9" s="90">
        <v>550</v>
      </c>
      <c r="M9" s="97">
        <v>497</v>
      </c>
      <c r="N9" s="97">
        <v>85</v>
      </c>
      <c r="O9" s="802">
        <v>13</v>
      </c>
      <c r="P9" s="229" t="s">
        <v>1329</v>
      </c>
      <c r="Q9" s="258"/>
    </row>
    <row r="10" spans="1:16" s="27" customFormat="1" ht="22.5" customHeight="1">
      <c r="A10" s="48" t="s">
        <v>705</v>
      </c>
      <c r="B10" s="85" t="s">
        <v>301</v>
      </c>
      <c r="C10" s="104">
        <v>0</v>
      </c>
      <c r="D10" s="101">
        <v>0</v>
      </c>
      <c r="E10" s="101">
        <v>0</v>
      </c>
      <c r="F10" s="100">
        <v>0</v>
      </c>
      <c r="G10" s="100">
        <v>0</v>
      </c>
      <c r="H10" s="821">
        <v>0</v>
      </c>
      <c r="I10" s="60" t="s">
        <v>301</v>
      </c>
      <c r="J10" s="94">
        <v>1</v>
      </c>
      <c r="K10" s="86">
        <v>4332</v>
      </c>
      <c r="L10" s="86">
        <v>550</v>
      </c>
      <c r="M10" s="818">
        <v>46</v>
      </c>
      <c r="N10" s="818">
        <v>8</v>
      </c>
      <c r="O10" s="802">
        <v>1</v>
      </c>
      <c r="P10" s="57" t="s">
        <v>706</v>
      </c>
    </row>
    <row r="11" spans="1:16" s="27" customFormat="1" ht="22.5" customHeight="1">
      <c r="A11" s="48" t="s">
        <v>707</v>
      </c>
      <c r="B11" s="85" t="s">
        <v>301</v>
      </c>
      <c r="C11" s="104">
        <v>0</v>
      </c>
      <c r="D11" s="101">
        <v>0</v>
      </c>
      <c r="E11" s="101">
        <v>0</v>
      </c>
      <c r="F11" s="100">
        <v>0</v>
      </c>
      <c r="G11" s="100">
        <v>0</v>
      </c>
      <c r="H11" s="821">
        <v>0</v>
      </c>
      <c r="I11" s="60" t="s">
        <v>301</v>
      </c>
      <c r="J11" s="94">
        <v>1</v>
      </c>
      <c r="K11" s="86">
        <v>4332</v>
      </c>
      <c r="L11" s="86">
        <v>550</v>
      </c>
      <c r="M11" s="818">
        <v>20</v>
      </c>
      <c r="N11" s="818">
        <v>3</v>
      </c>
      <c r="O11" s="802">
        <v>2</v>
      </c>
      <c r="P11" s="57" t="s">
        <v>708</v>
      </c>
    </row>
    <row r="12" spans="1:16" s="27" customFormat="1" ht="22.5" customHeight="1">
      <c r="A12" s="48" t="s">
        <v>709</v>
      </c>
      <c r="B12" s="85" t="s">
        <v>301</v>
      </c>
      <c r="C12" s="104">
        <v>0</v>
      </c>
      <c r="D12" s="101">
        <v>0</v>
      </c>
      <c r="E12" s="101">
        <v>0</v>
      </c>
      <c r="F12" s="100">
        <v>0</v>
      </c>
      <c r="G12" s="100">
        <v>0</v>
      </c>
      <c r="H12" s="821">
        <v>0</v>
      </c>
      <c r="I12" s="826" t="s">
        <v>301</v>
      </c>
      <c r="J12" s="94">
        <v>1</v>
      </c>
      <c r="K12" s="86">
        <v>4332</v>
      </c>
      <c r="L12" s="86">
        <v>550</v>
      </c>
      <c r="M12" s="86">
        <v>49</v>
      </c>
      <c r="N12" s="86">
        <v>9</v>
      </c>
      <c r="O12" s="802">
        <v>1</v>
      </c>
      <c r="P12" s="57" t="s">
        <v>710</v>
      </c>
    </row>
    <row r="13" spans="1:16" s="27" customFormat="1" ht="22.5" customHeight="1">
      <c r="A13" s="48" t="s">
        <v>711</v>
      </c>
      <c r="B13" s="85" t="s">
        <v>301</v>
      </c>
      <c r="C13" s="104">
        <v>0</v>
      </c>
      <c r="D13" s="101">
        <v>0</v>
      </c>
      <c r="E13" s="101">
        <v>0</v>
      </c>
      <c r="F13" s="100">
        <v>0</v>
      </c>
      <c r="G13" s="100">
        <v>0</v>
      </c>
      <c r="H13" s="821">
        <v>0</v>
      </c>
      <c r="I13" s="826" t="s">
        <v>301</v>
      </c>
      <c r="J13" s="94">
        <v>1</v>
      </c>
      <c r="K13" s="86">
        <v>4332</v>
      </c>
      <c r="L13" s="86">
        <v>550</v>
      </c>
      <c r="M13" s="86">
        <v>43</v>
      </c>
      <c r="N13" s="86">
        <v>8</v>
      </c>
      <c r="O13" s="801">
        <v>1</v>
      </c>
      <c r="P13" s="57" t="s">
        <v>712</v>
      </c>
    </row>
    <row r="14" spans="1:16" s="27" customFormat="1" ht="22.5" customHeight="1">
      <c r="A14" s="48" t="s">
        <v>713</v>
      </c>
      <c r="B14" s="89" t="s">
        <v>301</v>
      </c>
      <c r="C14" s="94">
        <v>0</v>
      </c>
      <c r="D14" s="86">
        <v>0</v>
      </c>
      <c r="E14" s="86">
        <v>0</v>
      </c>
      <c r="F14" s="86">
        <v>0</v>
      </c>
      <c r="G14" s="86">
        <v>0</v>
      </c>
      <c r="H14" s="821">
        <v>0</v>
      </c>
      <c r="I14" s="826" t="s">
        <v>301</v>
      </c>
      <c r="J14" s="94">
        <v>1</v>
      </c>
      <c r="K14" s="86">
        <v>4332</v>
      </c>
      <c r="L14" s="86">
        <v>550</v>
      </c>
      <c r="M14" s="86">
        <v>46</v>
      </c>
      <c r="N14" s="86">
        <v>10</v>
      </c>
      <c r="O14" s="801">
        <v>1</v>
      </c>
      <c r="P14" s="57" t="s">
        <v>714</v>
      </c>
    </row>
    <row r="15" spans="1:16" s="27" customFormat="1" ht="22.5" customHeight="1">
      <c r="A15" s="48" t="s">
        <v>715</v>
      </c>
      <c r="B15" s="89" t="s">
        <v>301</v>
      </c>
      <c r="C15" s="94">
        <v>0</v>
      </c>
      <c r="D15" s="86">
        <v>0</v>
      </c>
      <c r="E15" s="86">
        <v>0</v>
      </c>
      <c r="F15" s="86">
        <v>0</v>
      </c>
      <c r="G15" s="86">
        <v>0</v>
      </c>
      <c r="H15" s="821">
        <v>0</v>
      </c>
      <c r="I15" s="826" t="s">
        <v>301</v>
      </c>
      <c r="J15" s="94">
        <v>1</v>
      </c>
      <c r="K15" s="86">
        <v>4332</v>
      </c>
      <c r="L15" s="86">
        <v>550</v>
      </c>
      <c r="M15" s="86">
        <v>41</v>
      </c>
      <c r="N15" s="86">
        <v>6</v>
      </c>
      <c r="O15" s="801">
        <v>1</v>
      </c>
      <c r="P15" s="57" t="s">
        <v>716</v>
      </c>
    </row>
    <row r="16" spans="1:16" s="27" customFormat="1" ht="22.5" customHeight="1">
      <c r="A16" s="48" t="s">
        <v>717</v>
      </c>
      <c r="B16" s="89" t="s">
        <v>301</v>
      </c>
      <c r="C16" s="94">
        <v>0</v>
      </c>
      <c r="D16" s="86">
        <v>0</v>
      </c>
      <c r="E16" s="86">
        <v>0</v>
      </c>
      <c r="F16" s="86">
        <v>0</v>
      </c>
      <c r="G16" s="86">
        <v>0</v>
      </c>
      <c r="H16" s="821">
        <v>0</v>
      </c>
      <c r="I16" s="826" t="s">
        <v>301</v>
      </c>
      <c r="J16" s="94">
        <v>1</v>
      </c>
      <c r="K16" s="86">
        <v>4332</v>
      </c>
      <c r="L16" s="86">
        <v>550</v>
      </c>
      <c r="M16" s="86">
        <v>45</v>
      </c>
      <c r="N16" s="86">
        <v>6</v>
      </c>
      <c r="O16" s="801">
        <v>1</v>
      </c>
      <c r="P16" s="57" t="s">
        <v>718</v>
      </c>
    </row>
    <row r="17" spans="1:16" s="27" customFormat="1" ht="22.5" customHeight="1">
      <c r="A17" s="48" t="s">
        <v>719</v>
      </c>
      <c r="B17" s="89" t="s">
        <v>301</v>
      </c>
      <c r="C17" s="94">
        <v>0</v>
      </c>
      <c r="D17" s="86">
        <v>0</v>
      </c>
      <c r="E17" s="86">
        <v>0</v>
      </c>
      <c r="F17" s="86">
        <v>0</v>
      </c>
      <c r="G17" s="86">
        <v>0</v>
      </c>
      <c r="H17" s="821">
        <v>0</v>
      </c>
      <c r="I17" s="826" t="s">
        <v>301</v>
      </c>
      <c r="J17" s="94">
        <v>1</v>
      </c>
      <c r="K17" s="86">
        <v>4332</v>
      </c>
      <c r="L17" s="86">
        <v>550</v>
      </c>
      <c r="M17" s="86">
        <v>43</v>
      </c>
      <c r="N17" s="86">
        <v>8</v>
      </c>
      <c r="O17" s="801">
        <v>1</v>
      </c>
      <c r="P17" s="57" t="s">
        <v>720</v>
      </c>
    </row>
    <row r="18" spans="1:16" s="27" customFormat="1" ht="22.5" customHeight="1">
      <c r="A18" s="48" t="s">
        <v>721</v>
      </c>
      <c r="B18" s="89" t="s">
        <v>301</v>
      </c>
      <c r="C18" s="104">
        <v>0</v>
      </c>
      <c r="D18" s="101">
        <v>0</v>
      </c>
      <c r="E18" s="101">
        <v>0</v>
      </c>
      <c r="F18" s="100">
        <v>0</v>
      </c>
      <c r="G18" s="100">
        <v>0</v>
      </c>
      <c r="H18" s="821">
        <v>0</v>
      </c>
      <c r="I18" s="826" t="s">
        <v>301</v>
      </c>
      <c r="J18" s="94">
        <v>1</v>
      </c>
      <c r="K18" s="86">
        <v>4332</v>
      </c>
      <c r="L18" s="86">
        <v>550</v>
      </c>
      <c r="M18" s="86">
        <v>41</v>
      </c>
      <c r="N18" s="86">
        <v>6</v>
      </c>
      <c r="O18" s="801">
        <v>1</v>
      </c>
      <c r="P18" s="57" t="s">
        <v>722</v>
      </c>
    </row>
    <row r="19" spans="1:16" s="27" customFormat="1" ht="22.5" customHeight="1">
      <c r="A19" s="48" t="s">
        <v>723</v>
      </c>
      <c r="B19" s="89" t="s">
        <v>301</v>
      </c>
      <c r="C19" s="104">
        <v>0</v>
      </c>
      <c r="D19" s="101">
        <v>0</v>
      </c>
      <c r="E19" s="101">
        <v>0</v>
      </c>
      <c r="F19" s="100">
        <v>0</v>
      </c>
      <c r="G19" s="100">
        <v>0</v>
      </c>
      <c r="H19" s="821">
        <v>0</v>
      </c>
      <c r="I19" s="826" t="s">
        <v>301</v>
      </c>
      <c r="J19" s="94">
        <v>1</v>
      </c>
      <c r="K19" s="86">
        <v>4332</v>
      </c>
      <c r="L19" s="86">
        <v>550</v>
      </c>
      <c r="M19" s="86">
        <v>41</v>
      </c>
      <c r="N19" s="86">
        <v>8</v>
      </c>
      <c r="O19" s="801">
        <v>1</v>
      </c>
      <c r="P19" s="57" t="s">
        <v>724</v>
      </c>
    </row>
    <row r="20" spans="1:16" s="27" customFormat="1" ht="22.5" customHeight="1">
      <c r="A20" s="48" t="s">
        <v>725</v>
      </c>
      <c r="B20" s="89" t="s">
        <v>301</v>
      </c>
      <c r="C20" s="104">
        <v>0</v>
      </c>
      <c r="D20" s="101">
        <v>0</v>
      </c>
      <c r="E20" s="101">
        <v>0</v>
      </c>
      <c r="F20" s="100">
        <v>0</v>
      </c>
      <c r="G20" s="100">
        <v>0</v>
      </c>
      <c r="H20" s="821">
        <v>0</v>
      </c>
      <c r="I20" s="826" t="s">
        <v>301</v>
      </c>
      <c r="J20" s="94">
        <v>1</v>
      </c>
      <c r="K20" s="86">
        <v>4332</v>
      </c>
      <c r="L20" s="86">
        <v>550</v>
      </c>
      <c r="M20" s="86">
        <v>39</v>
      </c>
      <c r="N20" s="86">
        <v>7</v>
      </c>
      <c r="O20" s="801">
        <v>1</v>
      </c>
      <c r="P20" s="57" t="s">
        <v>726</v>
      </c>
    </row>
    <row r="21" spans="1:16" s="27" customFormat="1" ht="22.5" customHeight="1">
      <c r="A21" s="53" t="s">
        <v>727</v>
      </c>
      <c r="B21" s="775" t="s">
        <v>301</v>
      </c>
      <c r="C21" s="822">
        <v>0</v>
      </c>
      <c r="D21" s="823">
        <v>0</v>
      </c>
      <c r="E21" s="823">
        <v>0</v>
      </c>
      <c r="F21" s="824">
        <v>0</v>
      </c>
      <c r="G21" s="824">
        <v>0</v>
      </c>
      <c r="H21" s="825">
        <v>0</v>
      </c>
      <c r="I21" s="828" t="s">
        <v>301</v>
      </c>
      <c r="J21" s="829">
        <v>1</v>
      </c>
      <c r="K21" s="830">
        <v>4332</v>
      </c>
      <c r="L21" s="830">
        <v>550</v>
      </c>
      <c r="M21" s="830">
        <v>43</v>
      </c>
      <c r="N21" s="830">
        <v>6</v>
      </c>
      <c r="O21" s="810">
        <v>1</v>
      </c>
      <c r="P21" s="59" t="s">
        <v>728</v>
      </c>
    </row>
    <row r="22" spans="1:16" s="79" customFormat="1" ht="20.25" customHeight="1">
      <c r="A22" s="1074" t="s">
        <v>329</v>
      </c>
      <c r="B22" s="1154"/>
      <c r="C22" s="1154"/>
      <c r="D22" s="1154"/>
      <c r="E22" s="1154"/>
      <c r="F22" s="1154"/>
      <c r="G22" s="215" t="s">
        <v>330</v>
      </c>
      <c r="I22" s="215"/>
      <c r="J22" s="271"/>
      <c r="K22" s="271"/>
      <c r="L22" s="215"/>
      <c r="M22" s="271"/>
      <c r="N22" s="271"/>
      <c r="O22" s="271"/>
      <c r="P22" s="271"/>
    </row>
    <row r="23" spans="1:4" s="79" customFormat="1" ht="20.25" customHeight="1">
      <c r="A23" s="1172" t="s">
        <v>340</v>
      </c>
      <c r="B23" s="1172"/>
      <c r="C23" s="1172"/>
      <c r="D23" s="1172"/>
    </row>
    <row r="24" spans="1:14" s="276" customFormat="1" ht="20.25" customHeight="1">
      <c r="A24" s="1173" t="s">
        <v>341</v>
      </c>
      <c r="B24" s="1173"/>
      <c r="C24" s="1173"/>
      <c r="D24" s="1173"/>
      <c r="N24" s="277"/>
    </row>
    <row r="25" spans="1:13" s="79" customFormat="1" ht="20.25" customHeight="1">
      <c r="A25" s="79" t="s">
        <v>342</v>
      </c>
      <c r="M25" s="273"/>
    </row>
    <row r="26" spans="1:19" s="36" customFormat="1" ht="17.25" customHeight="1">
      <c r="A26" s="768" t="s">
        <v>1575</v>
      </c>
      <c r="B26" s="769"/>
      <c r="C26" s="769"/>
      <c r="D26" s="769"/>
      <c r="E26" s="276"/>
      <c r="F26" s="769"/>
      <c r="G26" s="769" t="s">
        <v>611</v>
      </c>
      <c r="H26" s="769"/>
      <c r="I26" s="769"/>
      <c r="J26" s="769"/>
      <c r="K26" s="769"/>
      <c r="L26" s="276"/>
      <c r="M26" s="35"/>
      <c r="N26" s="35"/>
      <c r="O26" s="35"/>
      <c r="P26" s="35"/>
      <c r="Q26" s="35"/>
      <c r="R26" s="35"/>
      <c r="S26" s="35"/>
    </row>
    <row r="27" spans="1:16" ht="13.5">
      <c r="A27" s="216"/>
      <c r="B27" s="216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</row>
    <row r="28" spans="1:16" ht="13.5">
      <c r="A28" s="216"/>
      <c r="B28" s="216"/>
      <c r="C28" s="216"/>
      <c r="D28" s="216"/>
      <c r="E28" s="216"/>
      <c r="F28" s="270" t="s">
        <v>799</v>
      </c>
      <c r="G28" s="216"/>
      <c r="H28" s="216"/>
      <c r="I28" s="216"/>
      <c r="J28" s="216"/>
      <c r="K28" s="216"/>
      <c r="L28" s="216"/>
      <c r="M28" s="216"/>
      <c r="N28" s="216"/>
      <c r="O28" s="216"/>
      <c r="P28" s="216"/>
    </row>
    <row r="29" spans="1:16" ht="13.5">
      <c r="A29" s="216"/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</row>
    <row r="30" s="216" customFormat="1" ht="13.5"/>
    <row r="31" s="216" customFormat="1" ht="13.5"/>
    <row r="32" s="216" customFormat="1" ht="13.5"/>
    <row r="33" s="216" customFormat="1" ht="13.5"/>
    <row r="34" s="216" customFormat="1" ht="13.5"/>
    <row r="35" s="216" customFormat="1" ht="13.5"/>
    <row r="36" s="216" customFormat="1" ht="13.5"/>
    <row r="37" s="216" customFormat="1" ht="13.5"/>
    <row r="38" s="216" customFormat="1" ht="13.5"/>
    <row r="39" s="216" customFormat="1" ht="13.5"/>
    <row r="40" s="216" customFormat="1" ht="13.5"/>
    <row r="41" s="216" customFormat="1" ht="13.5"/>
    <row r="42" s="216" customFormat="1" ht="13.5"/>
    <row r="43" s="216" customFormat="1" ht="13.5"/>
    <row r="44" s="216" customFormat="1" ht="13.5"/>
    <row r="45" s="216" customFormat="1" ht="13.5"/>
    <row r="46" s="216" customFormat="1" ht="13.5"/>
    <row r="47" s="216" customFormat="1" ht="13.5"/>
    <row r="48" s="216" customFormat="1" ht="13.5"/>
    <row r="49" s="216" customFormat="1" ht="13.5"/>
    <row r="50" s="216" customFormat="1" ht="13.5"/>
    <row r="51" s="216" customFormat="1" ht="13.5"/>
    <row r="52" s="216" customFormat="1" ht="13.5"/>
    <row r="53" s="216" customFormat="1" ht="13.5"/>
    <row r="54" s="216" customFormat="1" ht="13.5"/>
    <row r="55" s="216" customFormat="1" ht="13.5"/>
    <row r="56" s="216" customFormat="1" ht="13.5"/>
    <row r="57" s="216" customFormat="1" ht="13.5"/>
    <row r="58" s="216" customFormat="1" ht="13.5"/>
    <row r="59" s="216" customFormat="1" ht="13.5"/>
  </sheetData>
  <sheetProtection/>
  <mergeCells count="12">
    <mergeCell ref="A24:D24"/>
    <mergeCell ref="A1:P1"/>
    <mergeCell ref="B3:B7"/>
    <mergeCell ref="C3:E3"/>
    <mergeCell ref="F3:H3"/>
    <mergeCell ref="I3:I7"/>
    <mergeCell ref="J3:L3"/>
    <mergeCell ref="M3:O3"/>
    <mergeCell ref="G4:H4"/>
    <mergeCell ref="N4:O4"/>
    <mergeCell ref="A22:F22"/>
    <mergeCell ref="A23:D23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N14"/>
  <sheetViews>
    <sheetView showZeros="0" showOutlineSymbols="0" zoomScaleSheetLayoutView="100" zoomScalePageLayoutView="0" workbookViewId="0" topLeftCell="A1">
      <pane xSplit="1" ySplit="5" topLeftCell="B6" activePane="bottomRight" state="frozen"/>
      <selection pane="topLeft" activeCell="S13" sqref="S13"/>
      <selection pane="topRight" activeCell="S13" sqref="S13"/>
      <selection pane="bottomLeft" activeCell="S13" sqref="S13"/>
      <selection pane="bottomRight" activeCell="H11" sqref="H11"/>
    </sheetView>
  </sheetViews>
  <sheetFormatPr defaultColWidth="8.88671875" defaultRowHeight="13.5"/>
  <cols>
    <col min="1" max="1" width="8.3359375" style="27" customWidth="1"/>
    <col min="2" max="13" width="8.5546875" style="27" customWidth="1"/>
    <col min="14" max="14" width="10.5546875" style="27" customWidth="1"/>
    <col min="15" max="16384" width="8.88671875" style="27" customWidth="1"/>
  </cols>
  <sheetData>
    <row r="1" spans="1:14" ht="27" customHeight="1">
      <c r="A1" s="1026" t="s">
        <v>1238</v>
      </c>
      <c r="B1" s="1026"/>
      <c r="C1" s="1026"/>
      <c r="D1" s="1026"/>
      <c r="E1" s="1026"/>
      <c r="F1" s="1026"/>
      <c r="G1" s="1026"/>
      <c r="H1" s="1026"/>
      <c r="I1" s="1026"/>
      <c r="J1" s="1026"/>
      <c r="K1" s="1026"/>
      <c r="L1" s="1026"/>
      <c r="M1" s="1026"/>
      <c r="N1" s="1026"/>
    </row>
    <row r="2" spans="1:14" ht="18" customHeight="1">
      <c r="A2" s="1031" t="s">
        <v>1135</v>
      </c>
      <c r="B2" s="1031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1" t="s">
        <v>1207</v>
      </c>
    </row>
    <row r="3" spans="1:14" ht="21.75" customHeight="1">
      <c r="A3" s="1032" t="s">
        <v>1094</v>
      </c>
      <c r="B3" s="290" t="s">
        <v>1204</v>
      </c>
      <c r="C3" s="284" t="s">
        <v>1052</v>
      </c>
      <c r="D3" s="290" t="s">
        <v>1053</v>
      </c>
      <c r="E3" s="290" t="s">
        <v>1054</v>
      </c>
      <c r="F3" s="284" t="s">
        <v>1055</v>
      </c>
      <c r="G3" s="284" t="s">
        <v>1056</v>
      </c>
      <c r="H3" s="290" t="s">
        <v>1057</v>
      </c>
      <c r="I3" s="290" t="s">
        <v>1147</v>
      </c>
      <c r="J3" s="290" t="s">
        <v>1058</v>
      </c>
      <c r="K3" s="290" t="s">
        <v>1059</v>
      </c>
      <c r="L3" s="290" t="s">
        <v>1197</v>
      </c>
      <c r="M3" s="284" t="s">
        <v>1060</v>
      </c>
      <c r="N3" s="1030" t="s">
        <v>1093</v>
      </c>
    </row>
    <row r="4" spans="1:14" ht="21.75" customHeight="1">
      <c r="A4" s="1033"/>
      <c r="B4" s="48" t="s">
        <v>1202</v>
      </c>
      <c r="C4" s="61" t="s">
        <v>1061</v>
      </c>
      <c r="D4" s="48" t="s">
        <v>1062</v>
      </c>
      <c r="E4" s="48" t="s">
        <v>1063</v>
      </c>
      <c r="F4" s="61" t="s">
        <v>1199</v>
      </c>
      <c r="G4" s="61" t="s">
        <v>1064</v>
      </c>
      <c r="H4" s="48" t="s">
        <v>1065</v>
      </c>
      <c r="I4" s="48" t="s">
        <v>1148</v>
      </c>
      <c r="J4" s="48" t="s">
        <v>1208</v>
      </c>
      <c r="K4" s="48" t="s">
        <v>1160</v>
      </c>
      <c r="L4" s="48" t="s">
        <v>1072</v>
      </c>
      <c r="M4" s="61" t="s">
        <v>1066</v>
      </c>
      <c r="N4" s="1035"/>
    </row>
    <row r="5" spans="1:14" ht="21.75" customHeight="1">
      <c r="A5" s="1034"/>
      <c r="B5" s="53"/>
      <c r="C5" s="62" t="s">
        <v>1067</v>
      </c>
      <c r="D5" s="53" t="s">
        <v>1067</v>
      </c>
      <c r="E5" s="53"/>
      <c r="F5" s="62" t="s">
        <v>1068</v>
      </c>
      <c r="G5" s="62" t="s">
        <v>1069</v>
      </c>
      <c r="H5" s="53" t="s">
        <v>1067</v>
      </c>
      <c r="I5" s="53" t="s">
        <v>1149</v>
      </c>
      <c r="J5" s="53" t="s">
        <v>1070</v>
      </c>
      <c r="K5" s="53" t="s">
        <v>1070</v>
      </c>
      <c r="L5" s="53" t="s">
        <v>1070</v>
      </c>
      <c r="M5" s="62" t="s">
        <v>1067</v>
      </c>
      <c r="N5" s="1036"/>
    </row>
    <row r="6" spans="1:14" ht="39.75" customHeight="1">
      <c r="A6" s="47" t="s">
        <v>1229</v>
      </c>
      <c r="B6" s="381">
        <f>SUM(C6:M6)</f>
        <v>20118</v>
      </c>
      <c r="C6" s="382">
        <v>246</v>
      </c>
      <c r="D6" s="382">
        <v>127</v>
      </c>
      <c r="E6" s="382">
        <v>8</v>
      </c>
      <c r="F6" s="382">
        <v>1269</v>
      </c>
      <c r="G6" s="382">
        <v>3740</v>
      </c>
      <c r="H6" s="382">
        <v>1613</v>
      </c>
      <c r="I6" s="382">
        <v>10656</v>
      </c>
      <c r="J6" s="382">
        <v>1268</v>
      </c>
      <c r="K6" s="382">
        <v>610</v>
      </c>
      <c r="L6" s="382">
        <v>542</v>
      </c>
      <c r="M6" s="383">
        <v>39</v>
      </c>
      <c r="N6" s="57" t="s">
        <v>1229</v>
      </c>
    </row>
    <row r="7" spans="1:14" ht="39.75" customHeight="1">
      <c r="A7" s="47" t="s">
        <v>666</v>
      </c>
      <c r="B7" s="381">
        <v>22224</v>
      </c>
      <c r="C7" s="382">
        <v>247</v>
      </c>
      <c r="D7" s="382">
        <v>127</v>
      </c>
      <c r="E7" s="382">
        <v>0</v>
      </c>
      <c r="F7" s="382">
        <v>1271</v>
      </c>
      <c r="G7" s="382">
        <v>3108</v>
      </c>
      <c r="H7" s="382">
        <v>1838</v>
      </c>
      <c r="I7" s="382">
        <v>13005</v>
      </c>
      <c r="J7" s="382">
        <v>1408</v>
      </c>
      <c r="K7" s="382">
        <v>606</v>
      </c>
      <c r="L7" s="382">
        <v>560</v>
      </c>
      <c r="M7" s="383">
        <v>54</v>
      </c>
      <c r="N7" s="57" t="s">
        <v>666</v>
      </c>
    </row>
    <row r="8" spans="1:14" ht="39.75" customHeight="1">
      <c r="A8" s="47" t="s">
        <v>125</v>
      </c>
      <c r="B8" s="381">
        <v>24872</v>
      </c>
      <c r="C8" s="382">
        <v>257</v>
      </c>
      <c r="D8" s="382">
        <v>132</v>
      </c>
      <c r="E8" s="382">
        <v>8</v>
      </c>
      <c r="F8" s="382">
        <v>1264</v>
      </c>
      <c r="G8" s="382">
        <v>3096</v>
      </c>
      <c r="H8" s="382">
        <v>1923</v>
      </c>
      <c r="I8" s="382">
        <v>15517</v>
      </c>
      <c r="J8" s="382">
        <v>1463</v>
      </c>
      <c r="K8" s="382">
        <v>602</v>
      </c>
      <c r="L8" s="382">
        <v>558</v>
      </c>
      <c r="M8" s="383">
        <v>52</v>
      </c>
      <c r="N8" s="57" t="s">
        <v>125</v>
      </c>
    </row>
    <row r="9" spans="1:14" ht="39.75" customHeight="1">
      <c r="A9" s="47" t="s">
        <v>1268</v>
      </c>
      <c r="B9" s="381">
        <v>25027</v>
      </c>
      <c r="C9" s="382">
        <v>273</v>
      </c>
      <c r="D9" s="382">
        <v>134</v>
      </c>
      <c r="E9" s="382">
        <v>10</v>
      </c>
      <c r="F9" s="382">
        <v>1257</v>
      </c>
      <c r="G9" s="382">
        <v>3113</v>
      </c>
      <c r="H9" s="382">
        <v>1917</v>
      </c>
      <c r="I9" s="382">
        <v>15605</v>
      </c>
      <c r="J9" s="382">
        <v>1499</v>
      </c>
      <c r="K9" s="382">
        <v>608</v>
      </c>
      <c r="L9" s="382">
        <v>565</v>
      </c>
      <c r="M9" s="383">
        <v>46</v>
      </c>
      <c r="N9" s="57" t="s">
        <v>1268</v>
      </c>
    </row>
    <row r="10" spans="1:14" s="29" customFormat="1" ht="39.75" customHeight="1">
      <c r="A10" s="499" t="s">
        <v>1319</v>
      </c>
      <c r="B10" s="500">
        <v>25503</v>
      </c>
      <c r="C10" s="501">
        <v>273</v>
      </c>
      <c r="D10" s="501">
        <v>134</v>
      </c>
      <c r="E10" s="502">
        <v>10</v>
      </c>
      <c r="F10" s="501">
        <v>1224</v>
      </c>
      <c r="G10" s="501">
        <v>3126</v>
      </c>
      <c r="H10" s="501">
        <v>2047</v>
      </c>
      <c r="I10" s="501">
        <v>15816</v>
      </c>
      <c r="J10" s="501">
        <v>1571</v>
      </c>
      <c r="K10" s="501">
        <v>611</v>
      </c>
      <c r="L10" s="501">
        <v>646</v>
      </c>
      <c r="M10" s="503">
        <v>45</v>
      </c>
      <c r="N10" s="504" t="s">
        <v>1319</v>
      </c>
    </row>
    <row r="11" spans="1:14" s="79" customFormat="1" ht="18" customHeight="1">
      <c r="A11" s="79" t="s">
        <v>1320</v>
      </c>
      <c r="B11" s="215"/>
      <c r="C11" s="215"/>
      <c r="D11" s="236"/>
      <c r="E11" s="236"/>
      <c r="F11" s="236"/>
      <c r="H11" s="272" t="s">
        <v>1321</v>
      </c>
      <c r="I11" s="384"/>
      <c r="J11" s="272"/>
      <c r="K11" s="384"/>
      <c r="M11" s="384"/>
      <c r="N11" s="236"/>
    </row>
    <row r="13" ht="10.5" customHeight="1">
      <c r="B13" s="295"/>
    </row>
    <row r="14" ht="12.75">
      <c r="B14" s="295"/>
    </row>
  </sheetData>
  <sheetProtection/>
  <mergeCells count="4">
    <mergeCell ref="A1:N1"/>
    <mergeCell ref="A2:B2"/>
    <mergeCell ref="A3:A5"/>
    <mergeCell ref="N3:N5"/>
  </mergeCells>
  <printOptions horizontalCentered="1" verticalCentered="1"/>
  <pageMargins left="0.29" right="0.3" top="0.3937007874015748" bottom="0.3937007874015748" header="0.5118110236220472" footer="0.5118110236220472"/>
  <pageSetup horizontalDpi="600" verticalDpi="600" orientation="landscape" paperSize="9" scale="9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FF00"/>
  </sheetPr>
  <dimension ref="A1:IV25"/>
  <sheetViews>
    <sheetView zoomScalePageLayoutView="0" workbookViewId="0" topLeftCell="A1">
      <selection activeCell="A25" sqref="A25:IV25"/>
    </sheetView>
  </sheetViews>
  <sheetFormatPr defaultColWidth="8.88671875" defaultRowHeight="13.5"/>
  <cols>
    <col min="1" max="1" width="8.88671875" style="838" customWidth="1"/>
    <col min="2" max="8" width="15.4453125" style="838" customWidth="1"/>
    <col min="9" max="16384" width="8.88671875" style="838" customWidth="1"/>
  </cols>
  <sheetData>
    <row r="1" spans="1:256" ht="20.25">
      <c r="A1" s="1175" t="s">
        <v>319</v>
      </c>
      <c r="B1" s="1175"/>
      <c r="C1" s="1175"/>
      <c r="D1" s="1175"/>
      <c r="E1" s="1175"/>
      <c r="F1" s="1175"/>
      <c r="G1" s="1175"/>
      <c r="H1" s="1175"/>
      <c r="I1" s="1175"/>
      <c r="J1" s="831"/>
      <c r="K1" s="831"/>
      <c r="L1" s="831"/>
      <c r="M1" s="831"/>
      <c r="N1" s="831"/>
      <c r="O1" s="831"/>
      <c r="P1" s="831"/>
      <c r="Q1" s="831"/>
      <c r="R1" s="831"/>
      <c r="S1" s="831"/>
      <c r="T1" s="831"/>
      <c r="U1" s="831"/>
      <c r="V1" s="831"/>
      <c r="W1" s="831"/>
      <c r="X1" s="831"/>
      <c r="Y1" s="831"/>
      <c r="Z1" s="831"/>
      <c r="AA1" s="831"/>
      <c r="AB1" s="831"/>
      <c r="AC1" s="831"/>
      <c r="AD1" s="831"/>
      <c r="AE1" s="831"/>
      <c r="AF1" s="831"/>
      <c r="AG1" s="831"/>
      <c r="AH1" s="831"/>
      <c r="AI1" s="831"/>
      <c r="AJ1" s="831"/>
      <c r="AK1" s="831"/>
      <c r="AL1" s="831"/>
      <c r="AM1" s="831"/>
      <c r="AN1" s="831"/>
      <c r="AO1" s="831"/>
      <c r="AP1" s="831"/>
      <c r="AQ1" s="831"/>
      <c r="AR1" s="831"/>
      <c r="AS1" s="831"/>
      <c r="AT1" s="831"/>
      <c r="AU1" s="831"/>
      <c r="AV1" s="831"/>
      <c r="AW1" s="831"/>
      <c r="AX1" s="831"/>
      <c r="AY1" s="831"/>
      <c r="AZ1" s="831"/>
      <c r="BA1" s="831"/>
      <c r="BB1" s="831"/>
      <c r="BC1" s="831"/>
      <c r="BD1" s="831"/>
      <c r="BE1" s="831"/>
      <c r="BF1" s="831"/>
      <c r="BG1" s="831"/>
      <c r="BH1" s="831"/>
      <c r="BI1" s="831"/>
      <c r="BJ1" s="831"/>
      <c r="BK1" s="831"/>
      <c r="BL1" s="831"/>
      <c r="BM1" s="831"/>
      <c r="BN1" s="831"/>
      <c r="BO1" s="831"/>
      <c r="BP1" s="831"/>
      <c r="BQ1" s="831"/>
      <c r="BR1" s="831"/>
      <c r="BS1" s="831"/>
      <c r="BT1" s="831"/>
      <c r="BU1" s="831"/>
      <c r="BV1" s="831"/>
      <c r="BW1" s="831"/>
      <c r="BX1" s="831"/>
      <c r="BY1" s="831"/>
      <c r="BZ1" s="831"/>
      <c r="CA1" s="831"/>
      <c r="CB1" s="831"/>
      <c r="CC1" s="831"/>
      <c r="CD1" s="831"/>
      <c r="CE1" s="831"/>
      <c r="CF1" s="831"/>
      <c r="CG1" s="831"/>
      <c r="CH1" s="831"/>
      <c r="CI1" s="831"/>
      <c r="CJ1" s="831"/>
      <c r="CK1" s="831"/>
      <c r="CL1" s="831"/>
      <c r="CM1" s="831"/>
      <c r="CN1" s="831"/>
      <c r="CO1" s="831"/>
      <c r="CP1" s="831"/>
      <c r="CQ1" s="831"/>
      <c r="CR1" s="831"/>
      <c r="CS1" s="831"/>
      <c r="CT1" s="831"/>
      <c r="CU1" s="831"/>
      <c r="CV1" s="831"/>
      <c r="CW1" s="831"/>
      <c r="CX1" s="831"/>
      <c r="CY1" s="831"/>
      <c r="CZ1" s="831"/>
      <c r="DA1" s="831"/>
      <c r="DB1" s="831"/>
      <c r="DC1" s="831"/>
      <c r="DD1" s="831"/>
      <c r="DE1" s="831"/>
      <c r="DF1" s="831"/>
      <c r="DG1" s="831"/>
      <c r="DH1" s="831"/>
      <c r="DI1" s="831"/>
      <c r="DJ1" s="831"/>
      <c r="DK1" s="831"/>
      <c r="DL1" s="831"/>
      <c r="DM1" s="831"/>
      <c r="DN1" s="831"/>
      <c r="DO1" s="831"/>
      <c r="DP1" s="831"/>
      <c r="DQ1" s="831"/>
      <c r="DR1" s="831"/>
      <c r="DS1" s="831"/>
      <c r="DT1" s="831"/>
      <c r="DU1" s="831"/>
      <c r="DV1" s="831"/>
      <c r="DW1" s="831"/>
      <c r="DX1" s="831"/>
      <c r="DY1" s="831"/>
      <c r="DZ1" s="831"/>
      <c r="EA1" s="831"/>
      <c r="EB1" s="831"/>
      <c r="EC1" s="831"/>
      <c r="ED1" s="831"/>
      <c r="EE1" s="831"/>
      <c r="EF1" s="831"/>
      <c r="EG1" s="831"/>
      <c r="EH1" s="831"/>
      <c r="EI1" s="831"/>
      <c r="EJ1" s="831"/>
      <c r="EK1" s="831"/>
      <c r="EL1" s="831"/>
      <c r="EM1" s="831"/>
      <c r="EN1" s="831"/>
      <c r="EO1" s="831"/>
      <c r="EP1" s="831"/>
      <c r="EQ1" s="831"/>
      <c r="ER1" s="831"/>
      <c r="ES1" s="831"/>
      <c r="ET1" s="831"/>
      <c r="EU1" s="831"/>
      <c r="EV1" s="831"/>
      <c r="EW1" s="831"/>
      <c r="EX1" s="831"/>
      <c r="EY1" s="831"/>
      <c r="EZ1" s="831"/>
      <c r="FA1" s="831"/>
      <c r="FB1" s="831"/>
      <c r="FC1" s="831"/>
      <c r="FD1" s="831"/>
      <c r="FE1" s="831"/>
      <c r="FF1" s="831"/>
      <c r="FG1" s="831"/>
      <c r="FH1" s="831"/>
      <c r="FI1" s="831"/>
      <c r="FJ1" s="831"/>
      <c r="FK1" s="831"/>
      <c r="FL1" s="831"/>
      <c r="FM1" s="831"/>
      <c r="FN1" s="831"/>
      <c r="FO1" s="831"/>
      <c r="FP1" s="831"/>
      <c r="FQ1" s="831"/>
      <c r="FR1" s="831"/>
      <c r="FS1" s="831"/>
      <c r="FT1" s="831"/>
      <c r="FU1" s="831"/>
      <c r="FV1" s="831"/>
      <c r="FW1" s="831"/>
      <c r="FX1" s="831"/>
      <c r="FY1" s="831"/>
      <c r="FZ1" s="831"/>
      <c r="GA1" s="831"/>
      <c r="GB1" s="831"/>
      <c r="GC1" s="831"/>
      <c r="GD1" s="831"/>
      <c r="GE1" s="831"/>
      <c r="GF1" s="831"/>
      <c r="GG1" s="831"/>
      <c r="GH1" s="831"/>
      <c r="GI1" s="831"/>
      <c r="GJ1" s="831"/>
      <c r="GK1" s="831"/>
      <c r="GL1" s="831"/>
      <c r="GM1" s="831"/>
      <c r="GN1" s="831"/>
      <c r="GO1" s="831"/>
      <c r="GP1" s="831"/>
      <c r="GQ1" s="831"/>
      <c r="GR1" s="831"/>
      <c r="GS1" s="831"/>
      <c r="GT1" s="831"/>
      <c r="GU1" s="831"/>
      <c r="GV1" s="831"/>
      <c r="GW1" s="831"/>
      <c r="GX1" s="831"/>
      <c r="GY1" s="831"/>
      <c r="GZ1" s="831"/>
      <c r="HA1" s="831"/>
      <c r="HB1" s="831"/>
      <c r="HC1" s="831"/>
      <c r="HD1" s="831"/>
      <c r="HE1" s="831"/>
      <c r="HF1" s="831"/>
      <c r="HG1" s="831"/>
      <c r="HH1" s="831"/>
      <c r="HI1" s="831"/>
      <c r="HJ1" s="831"/>
      <c r="HK1" s="831"/>
      <c r="HL1" s="831"/>
      <c r="HM1" s="831"/>
      <c r="HN1" s="831"/>
      <c r="HO1" s="831"/>
      <c r="HP1" s="831"/>
      <c r="HQ1" s="831"/>
      <c r="HR1" s="831"/>
      <c r="HS1" s="831"/>
      <c r="HT1" s="831"/>
      <c r="HU1" s="831"/>
      <c r="HV1" s="831"/>
      <c r="HW1" s="831"/>
      <c r="HX1" s="831"/>
      <c r="HY1" s="831"/>
      <c r="HZ1" s="831"/>
      <c r="IA1" s="831"/>
      <c r="IB1" s="831"/>
      <c r="IC1" s="831"/>
      <c r="ID1" s="831"/>
      <c r="IE1" s="831"/>
      <c r="IF1" s="831"/>
      <c r="IG1" s="831"/>
      <c r="IH1" s="831"/>
      <c r="II1" s="831"/>
      <c r="IJ1" s="831"/>
      <c r="IK1" s="831"/>
      <c r="IL1" s="831"/>
      <c r="IM1" s="831"/>
      <c r="IN1" s="831"/>
      <c r="IO1" s="831"/>
      <c r="IP1" s="831"/>
      <c r="IQ1" s="831"/>
      <c r="IR1" s="831"/>
      <c r="IS1" s="831"/>
      <c r="IT1" s="831"/>
      <c r="IU1" s="831"/>
      <c r="IV1" s="831"/>
    </row>
    <row r="2" spans="1:256" ht="20.25">
      <c r="A2" s="842"/>
      <c r="B2" s="842"/>
      <c r="C2" s="842"/>
      <c r="D2" s="842"/>
      <c r="E2" s="842"/>
      <c r="F2" s="842"/>
      <c r="G2" s="842"/>
      <c r="H2" s="842"/>
      <c r="I2" s="842"/>
      <c r="J2" s="831"/>
      <c r="K2" s="831"/>
      <c r="L2" s="831"/>
      <c r="M2" s="831"/>
      <c r="N2" s="831"/>
      <c r="O2" s="831"/>
      <c r="P2" s="831"/>
      <c r="Q2" s="831"/>
      <c r="R2" s="831"/>
      <c r="S2" s="831"/>
      <c r="T2" s="831"/>
      <c r="U2" s="831"/>
      <c r="V2" s="831"/>
      <c r="W2" s="831"/>
      <c r="X2" s="831"/>
      <c r="Y2" s="831"/>
      <c r="Z2" s="831"/>
      <c r="AA2" s="831"/>
      <c r="AB2" s="831"/>
      <c r="AC2" s="831"/>
      <c r="AD2" s="831"/>
      <c r="AE2" s="831"/>
      <c r="AF2" s="831"/>
      <c r="AG2" s="831"/>
      <c r="AH2" s="831"/>
      <c r="AI2" s="831"/>
      <c r="AJ2" s="831"/>
      <c r="AK2" s="831"/>
      <c r="AL2" s="831"/>
      <c r="AM2" s="831"/>
      <c r="AN2" s="831"/>
      <c r="AO2" s="831"/>
      <c r="AP2" s="831"/>
      <c r="AQ2" s="831"/>
      <c r="AR2" s="831"/>
      <c r="AS2" s="831"/>
      <c r="AT2" s="831"/>
      <c r="AU2" s="831"/>
      <c r="AV2" s="831"/>
      <c r="AW2" s="831"/>
      <c r="AX2" s="831"/>
      <c r="AY2" s="831"/>
      <c r="AZ2" s="831"/>
      <c r="BA2" s="831"/>
      <c r="BB2" s="831"/>
      <c r="BC2" s="831"/>
      <c r="BD2" s="831"/>
      <c r="BE2" s="831"/>
      <c r="BF2" s="831"/>
      <c r="BG2" s="831"/>
      <c r="BH2" s="831"/>
      <c r="BI2" s="831"/>
      <c r="BJ2" s="831"/>
      <c r="BK2" s="831"/>
      <c r="BL2" s="831"/>
      <c r="BM2" s="831"/>
      <c r="BN2" s="831"/>
      <c r="BO2" s="831"/>
      <c r="BP2" s="831"/>
      <c r="BQ2" s="831"/>
      <c r="BR2" s="831"/>
      <c r="BS2" s="831"/>
      <c r="BT2" s="831"/>
      <c r="BU2" s="831"/>
      <c r="BV2" s="831"/>
      <c r="BW2" s="831"/>
      <c r="BX2" s="831"/>
      <c r="BY2" s="831"/>
      <c r="BZ2" s="831"/>
      <c r="CA2" s="831"/>
      <c r="CB2" s="831"/>
      <c r="CC2" s="831"/>
      <c r="CD2" s="831"/>
      <c r="CE2" s="831"/>
      <c r="CF2" s="831"/>
      <c r="CG2" s="831"/>
      <c r="CH2" s="831"/>
      <c r="CI2" s="831"/>
      <c r="CJ2" s="831"/>
      <c r="CK2" s="831"/>
      <c r="CL2" s="831"/>
      <c r="CM2" s="831"/>
      <c r="CN2" s="831"/>
      <c r="CO2" s="831"/>
      <c r="CP2" s="831"/>
      <c r="CQ2" s="831"/>
      <c r="CR2" s="831"/>
      <c r="CS2" s="831"/>
      <c r="CT2" s="831"/>
      <c r="CU2" s="831"/>
      <c r="CV2" s="831"/>
      <c r="CW2" s="831"/>
      <c r="CX2" s="831"/>
      <c r="CY2" s="831"/>
      <c r="CZ2" s="831"/>
      <c r="DA2" s="831"/>
      <c r="DB2" s="831"/>
      <c r="DC2" s="831"/>
      <c r="DD2" s="831"/>
      <c r="DE2" s="831"/>
      <c r="DF2" s="831"/>
      <c r="DG2" s="831"/>
      <c r="DH2" s="831"/>
      <c r="DI2" s="831"/>
      <c r="DJ2" s="831"/>
      <c r="DK2" s="831"/>
      <c r="DL2" s="831"/>
      <c r="DM2" s="831"/>
      <c r="DN2" s="831"/>
      <c r="DO2" s="831"/>
      <c r="DP2" s="831"/>
      <c r="DQ2" s="831"/>
      <c r="DR2" s="831"/>
      <c r="DS2" s="831"/>
      <c r="DT2" s="831"/>
      <c r="DU2" s="831"/>
      <c r="DV2" s="831"/>
      <c r="DW2" s="831"/>
      <c r="DX2" s="831"/>
      <c r="DY2" s="831"/>
      <c r="DZ2" s="831"/>
      <c r="EA2" s="831"/>
      <c r="EB2" s="831"/>
      <c r="EC2" s="831"/>
      <c r="ED2" s="831"/>
      <c r="EE2" s="831"/>
      <c r="EF2" s="831"/>
      <c r="EG2" s="831"/>
      <c r="EH2" s="831"/>
      <c r="EI2" s="831"/>
      <c r="EJ2" s="831"/>
      <c r="EK2" s="831"/>
      <c r="EL2" s="831"/>
      <c r="EM2" s="831"/>
      <c r="EN2" s="831"/>
      <c r="EO2" s="831"/>
      <c r="EP2" s="831"/>
      <c r="EQ2" s="831"/>
      <c r="ER2" s="831"/>
      <c r="ES2" s="831"/>
      <c r="ET2" s="831"/>
      <c r="EU2" s="831"/>
      <c r="EV2" s="831"/>
      <c r="EW2" s="831"/>
      <c r="EX2" s="831"/>
      <c r="EY2" s="831"/>
      <c r="EZ2" s="831"/>
      <c r="FA2" s="831"/>
      <c r="FB2" s="831"/>
      <c r="FC2" s="831"/>
      <c r="FD2" s="831"/>
      <c r="FE2" s="831"/>
      <c r="FF2" s="831"/>
      <c r="FG2" s="831"/>
      <c r="FH2" s="831"/>
      <c r="FI2" s="831"/>
      <c r="FJ2" s="831"/>
      <c r="FK2" s="831"/>
      <c r="FL2" s="831"/>
      <c r="FM2" s="831"/>
      <c r="FN2" s="831"/>
      <c r="FO2" s="831"/>
      <c r="FP2" s="831"/>
      <c r="FQ2" s="831"/>
      <c r="FR2" s="831"/>
      <c r="FS2" s="831"/>
      <c r="FT2" s="831"/>
      <c r="FU2" s="831"/>
      <c r="FV2" s="831"/>
      <c r="FW2" s="831"/>
      <c r="FX2" s="831"/>
      <c r="FY2" s="831"/>
      <c r="FZ2" s="831"/>
      <c r="GA2" s="831"/>
      <c r="GB2" s="831"/>
      <c r="GC2" s="831"/>
      <c r="GD2" s="831"/>
      <c r="GE2" s="831"/>
      <c r="GF2" s="831"/>
      <c r="GG2" s="831"/>
      <c r="GH2" s="831"/>
      <c r="GI2" s="831"/>
      <c r="GJ2" s="831"/>
      <c r="GK2" s="831"/>
      <c r="GL2" s="831"/>
      <c r="GM2" s="831"/>
      <c r="GN2" s="831"/>
      <c r="GO2" s="831"/>
      <c r="GP2" s="831"/>
      <c r="GQ2" s="831"/>
      <c r="GR2" s="831"/>
      <c r="GS2" s="831"/>
      <c r="GT2" s="831"/>
      <c r="GU2" s="831"/>
      <c r="GV2" s="831"/>
      <c r="GW2" s="831"/>
      <c r="GX2" s="831"/>
      <c r="GY2" s="831"/>
      <c r="GZ2" s="831"/>
      <c r="HA2" s="831"/>
      <c r="HB2" s="831"/>
      <c r="HC2" s="831"/>
      <c r="HD2" s="831"/>
      <c r="HE2" s="831"/>
      <c r="HF2" s="831"/>
      <c r="HG2" s="831"/>
      <c r="HH2" s="831"/>
      <c r="HI2" s="831"/>
      <c r="HJ2" s="831"/>
      <c r="HK2" s="831"/>
      <c r="HL2" s="831"/>
      <c r="HM2" s="831"/>
      <c r="HN2" s="831"/>
      <c r="HO2" s="831"/>
      <c r="HP2" s="831"/>
      <c r="HQ2" s="831"/>
      <c r="HR2" s="831"/>
      <c r="HS2" s="831"/>
      <c r="HT2" s="831"/>
      <c r="HU2" s="831"/>
      <c r="HV2" s="831"/>
      <c r="HW2" s="831"/>
      <c r="HX2" s="831"/>
      <c r="HY2" s="831"/>
      <c r="HZ2" s="831"/>
      <c r="IA2" s="831"/>
      <c r="IB2" s="831"/>
      <c r="IC2" s="831"/>
      <c r="ID2" s="831"/>
      <c r="IE2" s="831"/>
      <c r="IF2" s="831"/>
      <c r="IG2" s="831"/>
      <c r="IH2" s="831"/>
      <c r="II2" s="831"/>
      <c r="IJ2" s="831"/>
      <c r="IK2" s="831"/>
      <c r="IL2" s="831"/>
      <c r="IM2" s="831"/>
      <c r="IN2" s="831"/>
      <c r="IO2" s="831"/>
      <c r="IP2" s="831"/>
      <c r="IQ2" s="831"/>
      <c r="IR2" s="831"/>
      <c r="IS2" s="831"/>
      <c r="IT2" s="831"/>
      <c r="IU2" s="831"/>
      <c r="IV2" s="831"/>
    </row>
    <row r="3" spans="1:256" ht="13.5">
      <c r="A3" s="571" t="s">
        <v>954</v>
      </c>
      <c r="B3" s="571"/>
      <c r="C3" s="571"/>
      <c r="D3" s="571"/>
      <c r="E3" s="571"/>
      <c r="F3" s="571"/>
      <c r="G3" s="571"/>
      <c r="H3" s="571"/>
      <c r="I3" s="832" t="s">
        <v>955</v>
      </c>
      <c r="J3" s="571"/>
      <c r="K3" s="571"/>
      <c r="L3" s="571"/>
      <c r="M3" s="571"/>
      <c r="N3" s="571"/>
      <c r="O3" s="571"/>
      <c r="P3" s="571"/>
      <c r="Q3" s="571"/>
      <c r="R3" s="571"/>
      <c r="S3" s="571"/>
      <c r="T3" s="571"/>
      <c r="U3" s="571"/>
      <c r="V3" s="571"/>
      <c r="W3" s="571"/>
      <c r="X3" s="571"/>
      <c r="Y3" s="571"/>
      <c r="Z3" s="571"/>
      <c r="AA3" s="571"/>
      <c r="AB3" s="571"/>
      <c r="AC3" s="571"/>
      <c r="AD3" s="571"/>
      <c r="AE3" s="571"/>
      <c r="AF3" s="571"/>
      <c r="AG3" s="571"/>
      <c r="AH3" s="571"/>
      <c r="AI3" s="571"/>
      <c r="AJ3" s="571"/>
      <c r="AK3" s="571"/>
      <c r="AL3" s="571"/>
      <c r="AM3" s="571"/>
      <c r="AN3" s="571"/>
      <c r="AO3" s="571"/>
      <c r="AP3" s="571"/>
      <c r="AQ3" s="571"/>
      <c r="AR3" s="571"/>
      <c r="AS3" s="571"/>
      <c r="AT3" s="571"/>
      <c r="AU3" s="571"/>
      <c r="AV3" s="571"/>
      <c r="AW3" s="571"/>
      <c r="AX3" s="571"/>
      <c r="AY3" s="571"/>
      <c r="AZ3" s="571"/>
      <c r="BA3" s="571"/>
      <c r="BB3" s="571"/>
      <c r="BC3" s="571"/>
      <c r="BD3" s="571"/>
      <c r="BE3" s="571"/>
      <c r="BF3" s="571"/>
      <c r="BG3" s="571"/>
      <c r="BH3" s="571"/>
      <c r="BI3" s="571"/>
      <c r="BJ3" s="571"/>
      <c r="BK3" s="571"/>
      <c r="BL3" s="571"/>
      <c r="BM3" s="571"/>
      <c r="BN3" s="571"/>
      <c r="BO3" s="571"/>
      <c r="BP3" s="571"/>
      <c r="BQ3" s="571"/>
      <c r="BR3" s="571"/>
      <c r="BS3" s="571"/>
      <c r="BT3" s="571"/>
      <c r="BU3" s="571"/>
      <c r="BV3" s="571"/>
      <c r="BW3" s="571"/>
      <c r="BX3" s="571"/>
      <c r="BY3" s="571"/>
      <c r="BZ3" s="571"/>
      <c r="CA3" s="571"/>
      <c r="CB3" s="571"/>
      <c r="CC3" s="571"/>
      <c r="CD3" s="571"/>
      <c r="CE3" s="571"/>
      <c r="CF3" s="571"/>
      <c r="CG3" s="571"/>
      <c r="CH3" s="571"/>
      <c r="CI3" s="571"/>
      <c r="CJ3" s="571"/>
      <c r="CK3" s="571"/>
      <c r="CL3" s="571"/>
      <c r="CM3" s="571"/>
      <c r="CN3" s="571"/>
      <c r="CO3" s="571"/>
      <c r="CP3" s="571"/>
      <c r="CQ3" s="571"/>
      <c r="CR3" s="571"/>
      <c r="CS3" s="571"/>
      <c r="CT3" s="571"/>
      <c r="CU3" s="571"/>
      <c r="CV3" s="571"/>
      <c r="CW3" s="571"/>
      <c r="CX3" s="571"/>
      <c r="CY3" s="571"/>
      <c r="CZ3" s="571"/>
      <c r="DA3" s="571"/>
      <c r="DB3" s="571"/>
      <c r="DC3" s="571"/>
      <c r="DD3" s="571"/>
      <c r="DE3" s="571"/>
      <c r="DF3" s="571"/>
      <c r="DG3" s="571"/>
      <c r="DH3" s="571"/>
      <c r="DI3" s="571"/>
      <c r="DJ3" s="571"/>
      <c r="DK3" s="571"/>
      <c r="DL3" s="571"/>
      <c r="DM3" s="571"/>
      <c r="DN3" s="571"/>
      <c r="DO3" s="571"/>
      <c r="DP3" s="571"/>
      <c r="DQ3" s="571"/>
      <c r="DR3" s="571"/>
      <c r="DS3" s="571"/>
      <c r="DT3" s="571"/>
      <c r="DU3" s="571"/>
      <c r="DV3" s="571"/>
      <c r="DW3" s="571"/>
      <c r="DX3" s="571"/>
      <c r="DY3" s="571"/>
      <c r="DZ3" s="571"/>
      <c r="EA3" s="571"/>
      <c r="EB3" s="571"/>
      <c r="EC3" s="571"/>
      <c r="ED3" s="571"/>
      <c r="EE3" s="571"/>
      <c r="EF3" s="571"/>
      <c r="EG3" s="571"/>
      <c r="EH3" s="571"/>
      <c r="EI3" s="571"/>
      <c r="EJ3" s="571"/>
      <c r="EK3" s="571"/>
      <c r="EL3" s="571"/>
      <c r="EM3" s="571"/>
      <c r="EN3" s="571"/>
      <c r="EO3" s="571"/>
      <c r="EP3" s="571"/>
      <c r="EQ3" s="571"/>
      <c r="ER3" s="571"/>
      <c r="ES3" s="571"/>
      <c r="ET3" s="571"/>
      <c r="EU3" s="571"/>
      <c r="EV3" s="571"/>
      <c r="EW3" s="571"/>
      <c r="EX3" s="571"/>
      <c r="EY3" s="571"/>
      <c r="EZ3" s="571"/>
      <c r="FA3" s="571"/>
      <c r="FB3" s="571"/>
      <c r="FC3" s="571"/>
      <c r="FD3" s="571"/>
      <c r="FE3" s="571"/>
      <c r="FF3" s="571"/>
      <c r="FG3" s="571"/>
      <c r="FH3" s="571"/>
      <c r="FI3" s="571"/>
      <c r="FJ3" s="571"/>
      <c r="FK3" s="571"/>
      <c r="FL3" s="571"/>
      <c r="FM3" s="571"/>
      <c r="FN3" s="571"/>
      <c r="FO3" s="571"/>
      <c r="FP3" s="571"/>
      <c r="FQ3" s="571"/>
      <c r="FR3" s="571"/>
      <c r="FS3" s="571"/>
      <c r="FT3" s="571"/>
      <c r="FU3" s="571"/>
      <c r="FV3" s="571"/>
      <c r="FW3" s="571"/>
      <c r="FX3" s="571"/>
      <c r="FY3" s="571"/>
      <c r="FZ3" s="571"/>
      <c r="GA3" s="571"/>
      <c r="GB3" s="571"/>
      <c r="GC3" s="571"/>
      <c r="GD3" s="571"/>
      <c r="GE3" s="571"/>
      <c r="GF3" s="571"/>
      <c r="GG3" s="571"/>
      <c r="GH3" s="571"/>
      <c r="GI3" s="571"/>
      <c r="GJ3" s="571"/>
      <c r="GK3" s="571"/>
      <c r="GL3" s="571"/>
      <c r="GM3" s="571"/>
      <c r="GN3" s="571"/>
      <c r="GO3" s="571"/>
      <c r="GP3" s="571"/>
      <c r="GQ3" s="571"/>
      <c r="GR3" s="571"/>
      <c r="GS3" s="571"/>
      <c r="GT3" s="571"/>
      <c r="GU3" s="571"/>
      <c r="GV3" s="571"/>
      <c r="GW3" s="571"/>
      <c r="GX3" s="571"/>
      <c r="GY3" s="571"/>
      <c r="GZ3" s="571"/>
      <c r="HA3" s="571"/>
      <c r="HB3" s="571"/>
      <c r="HC3" s="571"/>
      <c r="HD3" s="571"/>
      <c r="HE3" s="571"/>
      <c r="HF3" s="571"/>
      <c r="HG3" s="571"/>
      <c r="HH3" s="571"/>
      <c r="HI3" s="571"/>
      <c r="HJ3" s="571"/>
      <c r="HK3" s="571"/>
      <c r="HL3" s="571"/>
      <c r="HM3" s="571"/>
      <c r="HN3" s="571"/>
      <c r="HO3" s="571"/>
      <c r="HP3" s="571"/>
      <c r="HQ3" s="571"/>
      <c r="HR3" s="571"/>
      <c r="HS3" s="571"/>
      <c r="HT3" s="571"/>
      <c r="HU3" s="571"/>
      <c r="HV3" s="571"/>
      <c r="HW3" s="571"/>
      <c r="HX3" s="571"/>
      <c r="HY3" s="571"/>
      <c r="HZ3" s="571"/>
      <c r="IA3" s="571"/>
      <c r="IB3" s="571"/>
      <c r="IC3" s="571"/>
      <c r="ID3" s="571"/>
      <c r="IE3" s="571"/>
      <c r="IF3" s="571"/>
      <c r="IG3" s="571"/>
      <c r="IH3" s="571"/>
      <c r="II3" s="571"/>
      <c r="IJ3" s="571"/>
      <c r="IK3" s="571"/>
      <c r="IL3" s="571"/>
      <c r="IM3" s="571"/>
      <c r="IN3" s="571"/>
      <c r="IO3" s="571"/>
      <c r="IP3" s="571"/>
      <c r="IQ3" s="571"/>
      <c r="IR3" s="571"/>
      <c r="IS3" s="571"/>
      <c r="IT3" s="571"/>
      <c r="IU3" s="571"/>
      <c r="IV3" s="571"/>
    </row>
    <row r="4" spans="1:256" ht="24.75" customHeight="1">
      <c r="A4" s="833"/>
      <c r="B4" s="1176" t="s">
        <v>288</v>
      </c>
      <c r="C4" s="1179" t="s">
        <v>1576</v>
      </c>
      <c r="D4" s="1180"/>
      <c r="E4" s="1180"/>
      <c r="F4" s="1180" t="s">
        <v>1577</v>
      </c>
      <c r="G4" s="1180"/>
      <c r="H4" s="1181"/>
      <c r="I4" s="833"/>
      <c r="J4" s="545"/>
      <c r="K4" s="545"/>
      <c r="L4" s="545"/>
      <c r="M4" s="545"/>
      <c r="N4" s="545"/>
      <c r="O4" s="545"/>
      <c r="P4" s="545"/>
      <c r="Q4" s="545"/>
      <c r="R4" s="545"/>
      <c r="S4" s="545"/>
      <c r="T4" s="545"/>
      <c r="U4" s="545"/>
      <c r="V4" s="545"/>
      <c r="W4" s="545"/>
      <c r="X4" s="545"/>
      <c r="Y4" s="545"/>
      <c r="Z4" s="545"/>
      <c r="AA4" s="545"/>
      <c r="AB4" s="545"/>
      <c r="AC4" s="545"/>
      <c r="AD4" s="545"/>
      <c r="AE4" s="545"/>
      <c r="AF4" s="545"/>
      <c r="AG4" s="545"/>
      <c r="AH4" s="545"/>
      <c r="AI4" s="545"/>
      <c r="AJ4" s="545"/>
      <c r="AK4" s="545"/>
      <c r="AL4" s="545"/>
      <c r="AM4" s="545"/>
      <c r="AN4" s="545"/>
      <c r="AO4" s="545"/>
      <c r="AP4" s="545"/>
      <c r="AQ4" s="545"/>
      <c r="AR4" s="545"/>
      <c r="AS4" s="545"/>
      <c r="AT4" s="545"/>
      <c r="AU4" s="545"/>
      <c r="AV4" s="545"/>
      <c r="AW4" s="545"/>
      <c r="AX4" s="545"/>
      <c r="AY4" s="545"/>
      <c r="AZ4" s="545"/>
      <c r="BA4" s="545"/>
      <c r="BB4" s="545"/>
      <c r="BC4" s="545"/>
      <c r="BD4" s="545"/>
      <c r="BE4" s="545"/>
      <c r="BF4" s="545"/>
      <c r="BG4" s="545"/>
      <c r="BH4" s="545"/>
      <c r="BI4" s="545"/>
      <c r="BJ4" s="545"/>
      <c r="BK4" s="545"/>
      <c r="BL4" s="545"/>
      <c r="BM4" s="545"/>
      <c r="BN4" s="545"/>
      <c r="BO4" s="545"/>
      <c r="BP4" s="545"/>
      <c r="BQ4" s="545"/>
      <c r="BR4" s="545"/>
      <c r="BS4" s="545"/>
      <c r="BT4" s="545"/>
      <c r="BU4" s="545"/>
      <c r="BV4" s="545"/>
      <c r="BW4" s="545"/>
      <c r="BX4" s="545"/>
      <c r="BY4" s="545"/>
      <c r="BZ4" s="545"/>
      <c r="CA4" s="545"/>
      <c r="CB4" s="545"/>
      <c r="CC4" s="545"/>
      <c r="CD4" s="545"/>
      <c r="CE4" s="545"/>
      <c r="CF4" s="545"/>
      <c r="CG4" s="545"/>
      <c r="CH4" s="545"/>
      <c r="CI4" s="545"/>
      <c r="CJ4" s="545"/>
      <c r="CK4" s="545"/>
      <c r="CL4" s="545"/>
      <c r="CM4" s="545"/>
      <c r="CN4" s="545"/>
      <c r="CO4" s="545"/>
      <c r="CP4" s="545"/>
      <c r="CQ4" s="545"/>
      <c r="CR4" s="545"/>
      <c r="CS4" s="545"/>
      <c r="CT4" s="545"/>
      <c r="CU4" s="545"/>
      <c r="CV4" s="545"/>
      <c r="CW4" s="545"/>
      <c r="CX4" s="545"/>
      <c r="CY4" s="545"/>
      <c r="CZ4" s="545"/>
      <c r="DA4" s="545"/>
      <c r="DB4" s="545"/>
      <c r="DC4" s="545"/>
      <c r="DD4" s="545"/>
      <c r="DE4" s="545"/>
      <c r="DF4" s="545"/>
      <c r="DG4" s="545"/>
      <c r="DH4" s="545"/>
      <c r="DI4" s="545"/>
      <c r="DJ4" s="545"/>
      <c r="DK4" s="545"/>
      <c r="DL4" s="545"/>
      <c r="DM4" s="545"/>
      <c r="DN4" s="545"/>
      <c r="DO4" s="545"/>
      <c r="DP4" s="545"/>
      <c r="DQ4" s="545"/>
      <c r="DR4" s="545"/>
      <c r="DS4" s="545"/>
      <c r="DT4" s="545"/>
      <c r="DU4" s="545"/>
      <c r="DV4" s="545"/>
      <c r="DW4" s="545"/>
      <c r="DX4" s="545"/>
      <c r="DY4" s="545"/>
      <c r="DZ4" s="545"/>
      <c r="EA4" s="545"/>
      <c r="EB4" s="545"/>
      <c r="EC4" s="545"/>
      <c r="ED4" s="545"/>
      <c r="EE4" s="545"/>
      <c r="EF4" s="545"/>
      <c r="EG4" s="545"/>
      <c r="EH4" s="545"/>
      <c r="EI4" s="545"/>
      <c r="EJ4" s="545"/>
      <c r="EK4" s="545"/>
      <c r="EL4" s="545"/>
      <c r="EM4" s="545"/>
      <c r="EN4" s="545"/>
      <c r="EO4" s="545"/>
      <c r="EP4" s="545"/>
      <c r="EQ4" s="545"/>
      <c r="ER4" s="545"/>
      <c r="ES4" s="545"/>
      <c r="ET4" s="545"/>
      <c r="EU4" s="545"/>
      <c r="EV4" s="545"/>
      <c r="EW4" s="545"/>
      <c r="EX4" s="545"/>
      <c r="EY4" s="545"/>
      <c r="EZ4" s="545"/>
      <c r="FA4" s="545"/>
      <c r="FB4" s="545"/>
      <c r="FC4" s="545"/>
      <c r="FD4" s="545"/>
      <c r="FE4" s="545"/>
      <c r="FF4" s="545"/>
      <c r="FG4" s="545"/>
      <c r="FH4" s="545"/>
      <c r="FI4" s="545"/>
      <c r="FJ4" s="545"/>
      <c r="FK4" s="545"/>
      <c r="FL4" s="545"/>
      <c r="FM4" s="545"/>
      <c r="FN4" s="545"/>
      <c r="FO4" s="545"/>
      <c r="FP4" s="545"/>
      <c r="FQ4" s="545"/>
      <c r="FR4" s="545"/>
      <c r="FS4" s="545"/>
      <c r="FT4" s="545"/>
      <c r="FU4" s="545"/>
      <c r="FV4" s="545"/>
      <c r="FW4" s="545"/>
      <c r="FX4" s="545"/>
      <c r="FY4" s="545"/>
      <c r="FZ4" s="545"/>
      <c r="GA4" s="545"/>
      <c r="GB4" s="545"/>
      <c r="GC4" s="545"/>
      <c r="GD4" s="545"/>
      <c r="GE4" s="545"/>
      <c r="GF4" s="545"/>
      <c r="GG4" s="545"/>
      <c r="GH4" s="545"/>
      <c r="GI4" s="545"/>
      <c r="GJ4" s="545"/>
      <c r="GK4" s="545"/>
      <c r="GL4" s="545"/>
      <c r="GM4" s="545"/>
      <c r="GN4" s="545"/>
      <c r="GO4" s="545"/>
      <c r="GP4" s="545"/>
      <c r="GQ4" s="545"/>
      <c r="GR4" s="545"/>
      <c r="GS4" s="545"/>
      <c r="GT4" s="545"/>
      <c r="GU4" s="545"/>
      <c r="GV4" s="545"/>
      <c r="GW4" s="545"/>
      <c r="GX4" s="545"/>
      <c r="GY4" s="545"/>
      <c r="GZ4" s="545"/>
      <c r="HA4" s="545"/>
      <c r="HB4" s="545"/>
      <c r="HC4" s="545"/>
      <c r="HD4" s="545"/>
      <c r="HE4" s="545"/>
      <c r="HF4" s="545"/>
      <c r="HG4" s="545"/>
      <c r="HH4" s="545"/>
      <c r="HI4" s="545"/>
      <c r="HJ4" s="545"/>
      <c r="HK4" s="545"/>
      <c r="HL4" s="545"/>
      <c r="HM4" s="545"/>
      <c r="HN4" s="545"/>
      <c r="HO4" s="545"/>
      <c r="HP4" s="545"/>
      <c r="HQ4" s="545"/>
      <c r="HR4" s="545"/>
      <c r="HS4" s="545"/>
      <c r="HT4" s="545"/>
      <c r="HU4" s="545"/>
      <c r="HV4" s="545"/>
      <c r="HW4" s="545"/>
      <c r="HX4" s="545"/>
      <c r="HY4" s="545"/>
      <c r="HZ4" s="545"/>
      <c r="IA4" s="545"/>
      <c r="IB4" s="545"/>
      <c r="IC4" s="545"/>
      <c r="ID4" s="545"/>
      <c r="IE4" s="545"/>
      <c r="IF4" s="545"/>
      <c r="IG4" s="545"/>
      <c r="IH4" s="545"/>
      <c r="II4" s="545"/>
      <c r="IJ4" s="545"/>
      <c r="IK4" s="545"/>
      <c r="IL4" s="545"/>
      <c r="IM4" s="545"/>
      <c r="IN4" s="545"/>
      <c r="IO4" s="545"/>
      <c r="IP4" s="545"/>
      <c r="IQ4" s="545"/>
      <c r="IR4" s="545"/>
      <c r="IS4" s="545"/>
      <c r="IT4" s="545"/>
      <c r="IU4" s="545"/>
      <c r="IV4" s="545"/>
    </row>
    <row r="5" spans="1:256" ht="24.75" customHeight="1">
      <c r="A5" s="546" t="s">
        <v>255</v>
      </c>
      <c r="B5" s="1177"/>
      <c r="C5" s="564" t="s">
        <v>296</v>
      </c>
      <c r="D5" s="564" t="s">
        <v>292</v>
      </c>
      <c r="E5" s="564" t="s">
        <v>316</v>
      </c>
      <c r="F5" s="564" t="s">
        <v>314</v>
      </c>
      <c r="G5" s="1182" t="s">
        <v>315</v>
      </c>
      <c r="H5" s="1181"/>
      <c r="I5" s="546" t="s">
        <v>256</v>
      </c>
      <c r="J5" s="571"/>
      <c r="K5" s="571"/>
      <c r="L5" s="571"/>
      <c r="M5" s="571"/>
      <c r="N5" s="571"/>
      <c r="O5" s="571"/>
      <c r="P5" s="571"/>
      <c r="Q5" s="571"/>
      <c r="R5" s="571"/>
      <c r="S5" s="571"/>
      <c r="T5" s="571"/>
      <c r="U5" s="571"/>
      <c r="V5" s="571"/>
      <c r="W5" s="571"/>
      <c r="X5" s="571"/>
      <c r="Y5" s="571"/>
      <c r="Z5" s="571"/>
      <c r="AA5" s="571"/>
      <c r="AB5" s="571"/>
      <c r="AC5" s="571"/>
      <c r="AD5" s="571"/>
      <c r="AE5" s="571"/>
      <c r="AF5" s="571"/>
      <c r="AG5" s="571"/>
      <c r="AH5" s="571"/>
      <c r="AI5" s="571"/>
      <c r="AJ5" s="571"/>
      <c r="AK5" s="571"/>
      <c r="AL5" s="571"/>
      <c r="AM5" s="571"/>
      <c r="AN5" s="571"/>
      <c r="AO5" s="571"/>
      <c r="AP5" s="571"/>
      <c r="AQ5" s="571"/>
      <c r="AR5" s="571"/>
      <c r="AS5" s="571"/>
      <c r="AT5" s="571"/>
      <c r="AU5" s="571"/>
      <c r="AV5" s="571"/>
      <c r="AW5" s="571"/>
      <c r="AX5" s="571"/>
      <c r="AY5" s="571"/>
      <c r="AZ5" s="571"/>
      <c r="BA5" s="571"/>
      <c r="BB5" s="571"/>
      <c r="BC5" s="571"/>
      <c r="BD5" s="571"/>
      <c r="BE5" s="571"/>
      <c r="BF5" s="571"/>
      <c r="BG5" s="571"/>
      <c r="BH5" s="571"/>
      <c r="BI5" s="571"/>
      <c r="BJ5" s="571"/>
      <c r="BK5" s="571"/>
      <c r="BL5" s="571"/>
      <c r="BM5" s="571"/>
      <c r="BN5" s="571"/>
      <c r="BO5" s="571"/>
      <c r="BP5" s="571"/>
      <c r="BQ5" s="571"/>
      <c r="BR5" s="571"/>
      <c r="BS5" s="571"/>
      <c r="BT5" s="571"/>
      <c r="BU5" s="571"/>
      <c r="BV5" s="571"/>
      <c r="BW5" s="571"/>
      <c r="BX5" s="571"/>
      <c r="BY5" s="571"/>
      <c r="BZ5" s="571"/>
      <c r="CA5" s="571"/>
      <c r="CB5" s="571"/>
      <c r="CC5" s="571"/>
      <c r="CD5" s="571"/>
      <c r="CE5" s="571"/>
      <c r="CF5" s="571"/>
      <c r="CG5" s="571"/>
      <c r="CH5" s="571"/>
      <c r="CI5" s="571"/>
      <c r="CJ5" s="571"/>
      <c r="CK5" s="571"/>
      <c r="CL5" s="571"/>
      <c r="CM5" s="571"/>
      <c r="CN5" s="571"/>
      <c r="CO5" s="571"/>
      <c r="CP5" s="571"/>
      <c r="CQ5" s="571"/>
      <c r="CR5" s="571"/>
      <c r="CS5" s="571"/>
      <c r="CT5" s="571"/>
      <c r="CU5" s="571"/>
      <c r="CV5" s="571"/>
      <c r="CW5" s="571"/>
      <c r="CX5" s="571"/>
      <c r="CY5" s="571"/>
      <c r="CZ5" s="571"/>
      <c r="DA5" s="571"/>
      <c r="DB5" s="571"/>
      <c r="DC5" s="571"/>
      <c r="DD5" s="571"/>
      <c r="DE5" s="571"/>
      <c r="DF5" s="571"/>
      <c r="DG5" s="571"/>
      <c r="DH5" s="571"/>
      <c r="DI5" s="571"/>
      <c r="DJ5" s="571"/>
      <c r="DK5" s="571"/>
      <c r="DL5" s="571"/>
      <c r="DM5" s="571"/>
      <c r="DN5" s="571"/>
      <c r="DO5" s="571"/>
      <c r="DP5" s="571"/>
      <c r="DQ5" s="571"/>
      <c r="DR5" s="571"/>
      <c r="DS5" s="571"/>
      <c r="DT5" s="571"/>
      <c r="DU5" s="571"/>
      <c r="DV5" s="571"/>
      <c r="DW5" s="571"/>
      <c r="DX5" s="571"/>
      <c r="DY5" s="571"/>
      <c r="DZ5" s="571"/>
      <c r="EA5" s="571"/>
      <c r="EB5" s="571"/>
      <c r="EC5" s="571"/>
      <c r="ED5" s="571"/>
      <c r="EE5" s="571"/>
      <c r="EF5" s="571"/>
      <c r="EG5" s="571"/>
      <c r="EH5" s="571"/>
      <c r="EI5" s="571"/>
      <c r="EJ5" s="571"/>
      <c r="EK5" s="571"/>
      <c r="EL5" s="571"/>
      <c r="EM5" s="571"/>
      <c r="EN5" s="571"/>
      <c r="EO5" s="571"/>
      <c r="EP5" s="571"/>
      <c r="EQ5" s="571"/>
      <c r="ER5" s="571"/>
      <c r="ES5" s="571"/>
      <c r="ET5" s="571"/>
      <c r="EU5" s="571"/>
      <c r="EV5" s="571"/>
      <c r="EW5" s="571"/>
      <c r="EX5" s="571"/>
      <c r="EY5" s="571"/>
      <c r="EZ5" s="571"/>
      <c r="FA5" s="571"/>
      <c r="FB5" s="571"/>
      <c r="FC5" s="571"/>
      <c r="FD5" s="571"/>
      <c r="FE5" s="571"/>
      <c r="FF5" s="571"/>
      <c r="FG5" s="571"/>
      <c r="FH5" s="571"/>
      <c r="FI5" s="571"/>
      <c r="FJ5" s="571"/>
      <c r="FK5" s="571"/>
      <c r="FL5" s="571"/>
      <c r="FM5" s="571"/>
      <c r="FN5" s="571"/>
      <c r="FO5" s="571"/>
      <c r="FP5" s="571"/>
      <c r="FQ5" s="571"/>
      <c r="FR5" s="571"/>
      <c r="FS5" s="571"/>
      <c r="FT5" s="571"/>
      <c r="FU5" s="571"/>
      <c r="FV5" s="571"/>
      <c r="FW5" s="571"/>
      <c r="FX5" s="571"/>
      <c r="FY5" s="571"/>
      <c r="FZ5" s="571"/>
      <c r="GA5" s="571"/>
      <c r="GB5" s="571"/>
      <c r="GC5" s="571"/>
      <c r="GD5" s="571"/>
      <c r="GE5" s="571"/>
      <c r="GF5" s="571"/>
      <c r="GG5" s="571"/>
      <c r="GH5" s="571"/>
      <c r="GI5" s="571"/>
      <c r="GJ5" s="571"/>
      <c r="GK5" s="571"/>
      <c r="GL5" s="571"/>
      <c r="GM5" s="571"/>
      <c r="GN5" s="571"/>
      <c r="GO5" s="571"/>
      <c r="GP5" s="571"/>
      <c r="GQ5" s="571"/>
      <c r="GR5" s="571"/>
      <c r="GS5" s="571"/>
      <c r="GT5" s="571"/>
      <c r="GU5" s="571"/>
      <c r="GV5" s="571"/>
      <c r="GW5" s="571"/>
      <c r="GX5" s="571"/>
      <c r="GY5" s="571"/>
      <c r="GZ5" s="571"/>
      <c r="HA5" s="571"/>
      <c r="HB5" s="571"/>
      <c r="HC5" s="571"/>
      <c r="HD5" s="571"/>
      <c r="HE5" s="571"/>
      <c r="HF5" s="571"/>
      <c r="HG5" s="571"/>
      <c r="HH5" s="571"/>
      <c r="HI5" s="571"/>
      <c r="HJ5" s="571"/>
      <c r="HK5" s="571"/>
      <c r="HL5" s="571"/>
      <c r="HM5" s="571"/>
      <c r="HN5" s="571"/>
      <c r="HO5" s="571"/>
      <c r="HP5" s="571"/>
      <c r="HQ5" s="571"/>
      <c r="HR5" s="571"/>
      <c r="HS5" s="571"/>
      <c r="HT5" s="571"/>
      <c r="HU5" s="571"/>
      <c r="HV5" s="571"/>
      <c r="HW5" s="571"/>
      <c r="HX5" s="571"/>
      <c r="HY5" s="571"/>
      <c r="HZ5" s="571"/>
      <c r="IA5" s="571"/>
      <c r="IB5" s="571"/>
      <c r="IC5" s="571"/>
      <c r="ID5" s="571"/>
      <c r="IE5" s="571"/>
      <c r="IF5" s="571"/>
      <c r="IG5" s="571"/>
      <c r="IH5" s="571"/>
      <c r="II5" s="571"/>
      <c r="IJ5" s="571"/>
      <c r="IK5" s="571"/>
      <c r="IL5" s="571"/>
      <c r="IM5" s="571"/>
      <c r="IN5" s="571"/>
      <c r="IO5" s="571"/>
      <c r="IP5" s="571"/>
      <c r="IQ5" s="571"/>
      <c r="IR5" s="571"/>
      <c r="IS5" s="571"/>
      <c r="IT5" s="571"/>
      <c r="IU5" s="571"/>
      <c r="IV5" s="571"/>
    </row>
    <row r="6" spans="1:256" ht="24.75" customHeight="1">
      <c r="A6" s="546"/>
      <c r="B6" s="1177"/>
      <c r="C6" s="547"/>
      <c r="D6" s="547"/>
      <c r="E6" s="547" t="s">
        <v>318</v>
      </c>
      <c r="F6" s="547" t="s">
        <v>317</v>
      </c>
      <c r="G6" s="547" t="s">
        <v>1016</v>
      </c>
      <c r="H6" s="547" t="s">
        <v>1017</v>
      </c>
      <c r="I6" s="546"/>
      <c r="J6" s="571"/>
      <c r="K6" s="571"/>
      <c r="L6" s="571"/>
      <c r="M6" s="571"/>
      <c r="N6" s="571"/>
      <c r="O6" s="571"/>
      <c r="P6" s="571"/>
      <c r="Q6" s="571"/>
      <c r="R6" s="571"/>
      <c r="S6" s="571"/>
      <c r="T6" s="571"/>
      <c r="U6" s="571"/>
      <c r="V6" s="571"/>
      <c r="W6" s="571"/>
      <c r="X6" s="571"/>
      <c r="Y6" s="571"/>
      <c r="Z6" s="571"/>
      <c r="AA6" s="571"/>
      <c r="AB6" s="571"/>
      <c r="AC6" s="571"/>
      <c r="AD6" s="571"/>
      <c r="AE6" s="571"/>
      <c r="AF6" s="571"/>
      <c r="AG6" s="571"/>
      <c r="AH6" s="571"/>
      <c r="AI6" s="571"/>
      <c r="AJ6" s="571"/>
      <c r="AK6" s="571"/>
      <c r="AL6" s="571"/>
      <c r="AM6" s="571"/>
      <c r="AN6" s="571"/>
      <c r="AO6" s="571"/>
      <c r="AP6" s="571"/>
      <c r="AQ6" s="571"/>
      <c r="AR6" s="571"/>
      <c r="AS6" s="571"/>
      <c r="AT6" s="571"/>
      <c r="AU6" s="571"/>
      <c r="AV6" s="571"/>
      <c r="AW6" s="571"/>
      <c r="AX6" s="571"/>
      <c r="AY6" s="571"/>
      <c r="AZ6" s="571"/>
      <c r="BA6" s="571"/>
      <c r="BB6" s="571"/>
      <c r="BC6" s="571"/>
      <c r="BD6" s="571"/>
      <c r="BE6" s="571"/>
      <c r="BF6" s="571"/>
      <c r="BG6" s="571"/>
      <c r="BH6" s="571"/>
      <c r="BI6" s="571"/>
      <c r="BJ6" s="571"/>
      <c r="BK6" s="571"/>
      <c r="BL6" s="571"/>
      <c r="BM6" s="571"/>
      <c r="BN6" s="571"/>
      <c r="BO6" s="571"/>
      <c r="BP6" s="571"/>
      <c r="BQ6" s="571"/>
      <c r="BR6" s="571"/>
      <c r="BS6" s="571"/>
      <c r="BT6" s="571"/>
      <c r="BU6" s="571"/>
      <c r="BV6" s="571"/>
      <c r="BW6" s="571"/>
      <c r="BX6" s="571"/>
      <c r="BY6" s="571"/>
      <c r="BZ6" s="571"/>
      <c r="CA6" s="571"/>
      <c r="CB6" s="571"/>
      <c r="CC6" s="571"/>
      <c r="CD6" s="571"/>
      <c r="CE6" s="571"/>
      <c r="CF6" s="571"/>
      <c r="CG6" s="571"/>
      <c r="CH6" s="571"/>
      <c r="CI6" s="571"/>
      <c r="CJ6" s="571"/>
      <c r="CK6" s="571"/>
      <c r="CL6" s="571"/>
      <c r="CM6" s="571"/>
      <c r="CN6" s="571"/>
      <c r="CO6" s="571"/>
      <c r="CP6" s="571"/>
      <c r="CQ6" s="571"/>
      <c r="CR6" s="571"/>
      <c r="CS6" s="571"/>
      <c r="CT6" s="571"/>
      <c r="CU6" s="571"/>
      <c r="CV6" s="571"/>
      <c r="CW6" s="571"/>
      <c r="CX6" s="571"/>
      <c r="CY6" s="571"/>
      <c r="CZ6" s="571"/>
      <c r="DA6" s="571"/>
      <c r="DB6" s="571"/>
      <c r="DC6" s="571"/>
      <c r="DD6" s="571"/>
      <c r="DE6" s="571"/>
      <c r="DF6" s="571"/>
      <c r="DG6" s="571"/>
      <c r="DH6" s="571"/>
      <c r="DI6" s="571"/>
      <c r="DJ6" s="571"/>
      <c r="DK6" s="571"/>
      <c r="DL6" s="571"/>
      <c r="DM6" s="571"/>
      <c r="DN6" s="571"/>
      <c r="DO6" s="571"/>
      <c r="DP6" s="571"/>
      <c r="DQ6" s="571"/>
      <c r="DR6" s="571"/>
      <c r="DS6" s="571"/>
      <c r="DT6" s="571"/>
      <c r="DU6" s="571"/>
      <c r="DV6" s="571"/>
      <c r="DW6" s="571"/>
      <c r="DX6" s="571"/>
      <c r="DY6" s="571"/>
      <c r="DZ6" s="571"/>
      <c r="EA6" s="571"/>
      <c r="EB6" s="571"/>
      <c r="EC6" s="571"/>
      <c r="ED6" s="571"/>
      <c r="EE6" s="571"/>
      <c r="EF6" s="571"/>
      <c r="EG6" s="571"/>
      <c r="EH6" s="571"/>
      <c r="EI6" s="571"/>
      <c r="EJ6" s="571"/>
      <c r="EK6" s="571"/>
      <c r="EL6" s="571"/>
      <c r="EM6" s="571"/>
      <c r="EN6" s="571"/>
      <c r="EO6" s="571"/>
      <c r="EP6" s="571"/>
      <c r="EQ6" s="571"/>
      <c r="ER6" s="571"/>
      <c r="ES6" s="571"/>
      <c r="ET6" s="571"/>
      <c r="EU6" s="571"/>
      <c r="EV6" s="571"/>
      <c r="EW6" s="571"/>
      <c r="EX6" s="571"/>
      <c r="EY6" s="571"/>
      <c r="EZ6" s="571"/>
      <c r="FA6" s="571"/>
      <c r="FB6" s="571"/>
      <c r="FC6" s="571"/>
      <c r="FD6" s="571"/>
      <c r="FE6" s="571"/>
      <c r="FF6" s="571"/>
      <c r="FG6" s="571"/>
      <c r="FH6" s="571"/>
      <c r="FI6" s="571"/>
      <c r="FJ6" s="571"/>
      <c r="FK6" s="571"/>
      <c r="FL6" s="571"/>
      <c r="FM6" s="571"/>
      <c r="FN6" s="571"/>
      <c r="FO6" s="571"/>
      <c r="FP6" s="571"/>
      <c r="FQ6" s="571"/>
      <c r="FR6" s="571"/>
      <c r="FS6" s="571"/>
      <c r="FT6" s="571"/>
      <c r="FU6" s="571"/>
      <c r="FV6" s="571"/>
      <c r="FW6" s="571"/>
      <c r="FX6" s="571"/>
      <c r="FY6" s="571"/>
      <c r="FZ6" s="571"/>
      <c r="GA6" s="571"/>
      <c r="GB6" s="571"/>
      <c r="GC6" s="571"/>
      <c r="GD6" s="571"/>
      <c r="GE6" s="571"/>
      <c r="GF6" s="571"/>
      <c r="GG6" s="571"/>
      <c r="GH6" s="571"/>
      <c r="GI6" s="571"/>
      <c r="GJ6" s="571"/>
      <c r="GK6" s="571"/>
      <c r="GL6" s="571"/>
      <c r="GM6" s="571"/>
      <c r="GN6" s="571"/>
      <c r="GO6" s="571"/>
      <c r="GP6" s="571"/>
      <c r="GQ6" s="571"/>
      <c r="GR6" s="571"/>
      <c r="GS6" s="571"/>
      <c r="GT6" s="571"/>
      <c r="GU6" s="571"/>
      <c r="GV6" s="571"/>
      <c r="GW6" s="571"/>
      <c r="GX6" s="571"/>
      <c r="GY6" s="571"/>
      <c r="GZ6" s="571"/>
      <c r="HA6" s="571"/>
      <c r="HB6" s="571"/>
      <c r="HC6" s="571"/>
      <c r="HD6" s="571"/>
      <c r="HE6" s="571"/>
      <c r="HF6" s="571"/>
      <c r="HG6" s="571"/>
      <c r="HH6" s="571"/>
      <c r="HI6" s="571"/>
      <c r="HJ6" s="571"/>
      <c r="HK6" s="571"/>
      <c r="HL6" s="571"/>
      <c r="HM6" s="571"/>
      <c r="HN6" s="571"/>
      <c r="HO6" s="571"/>
      <c r="HP6" s="571"/>
      <c r="HQ6" s="571"/>
      <c r="HR6" s="571"/>
      <c r="HS6" s="571"/>
      <c r="HT6" s="571"/>
      <c r="HU6" s="571"/>
      <c r="HV6" s="571"/>
      <c r="HW6" s="571"/>
      <c r="HX6" s="571"/>
      <c r="HY6" s="571"/>
      <c r="HZ6" s="571"/>
      <c r="IA6" s="571"/>
      <c r="IB6" s="571"/>
      <c r="IC6" s="571"/>
      <c r="ID6" s="571"/>
      <c r="IE6" s="571"/>
      <c r="IF6" s="571"/>
      <c r="IG6" s="571"/>
      <c r="IH6" s="571"/>
      <c r="II6" s="571"/>
      <c r="IJ6" s="571"/>
      <c r="IK6" s="571"/>
      <c r="IL6" s="571"/>
      <c r="IM6" s="571"/>
      <c r="IN6" s="571"/>
      <c r="IO6" s="571"/>
      <c r="IP6" s="571"/>
      <c r="IQ6" s="571"/>
      <c r="IR6" s="571"/>
      <c r="IS6" s="571"/>
      <c r="IT6" s="571"/>
      <c r="IU6" s="571"/>
      <c r="IV6" s="571"/>
    </row>
    <row r="7" spans="1:256" ht="24.75" customHeight="1">
      <c r="A7" s="546" t="s">
        <v>140</v>
      </c>
      <c r="B7" s="1177"/>
      <c r="C7" s="547" t="s">
        <v>257</v>
      </c>
      <c r="D7" s="547" t="s">
        <v>963</v>
      </c>
      <c r="E7" s="547"/>
      <c r="F7" s="547" t="s">
        <v>257</v>
      </c>
      <c r="G7" s="546"/>
      <c r="H7" s="547"/>
      <c r="I7" s="546" t="s">
        <v>679</v>
      </c>
      <c r="J7" s="571"/>
      <c r="K7" s="571"/>
      <c r="L7" s="571"/>
      <c r="M7" s="571"/>
      <c r="N7" s="571"/>
      <c r="O7" s="571"/>
      <c r="P7" s="571"/>
      <c r="Q7" s="571"/>
      <c r="R7" s="571"/>
      <c r="S7" s="571"/>
      <c r="T7" s="571"/>
      <c r="U7" s="571"/>
      <c r="V7" s="571"/>
      <c r="W7" s="571"/>
      <c r="X7" s="571"/>
      <c r="Y7" s="571"/>
      <c r="Z7" s="571"/>
      <c r="AA7" s="571"/>
      <c r="AB7" s="571"/>
      <c r="AC7" s="571"/>
      <c r="AD7" s="571"/>
      <c r="AE7" s="571"/>
      <c r="AF7" s="571"/>
      <c r="AG7" s="571"/>
      <c r="AH7" s="571"/>
      <c r="AI7" s="571"/>
      <c r="AJ7" s="571"/>
      <c r="AK7" s="571"/>
      <c r="AL7" s="571"/>
      <c r="AM7" s="571"/>
      <c r="AN7" s="571"/>
      <c r="AO7" s="571"/>
      <c r="AP7" s="571"/>
      <c r="AQ7" s="571"/>
      <c r="AR7" s="571"/>
      <c r="AS7" s="571"/>
      <c r="AT7" s="571"/>
      <c r="AU7" s="571"/>
      <c r="AV7" s="571"/>
      <c r="AW7" s="571"/>
      <c r="AX7" s="571"/>
      <c r="AY7" s="571"/>
      <c r="AZ7" s="571"/>
      <c r="BA7" s="571"/>
      <c r="BB7" s="571"/>
      <c r="BC7" s="571"/>
      <c r="BD7" s="571"/>
      <c r="BE7" s="571"/>
      <c r="BF7" s="571"/>
      <c r="BG7" s="571"/>
      <c r="BH7" s="571"/>
      <c r="BI7" s="571"/>
      <c r="BJ7" s="571"/>
      <c r="BK7" s="571"/>
      <c r="BL7" s="571"/>
      <c r="BM7" s="571"/>
      <c r="BN7" s="571"/>
      <c r="BO7" s="571"/>
      <c r="BP7" s="571"/>
      <c r="BQ7" s="571"/>
      <c r="BR7" s="571"/>
      <c r="BS7" s="571"/>
      <c r="BT7" s="571"/>
      <c r="BU7" s="571"/>
      <c r="BV7" s="571"/>
      <c r="BW7" s="571"/>
      <c r="BX7" s="571"/>
      <c r="BY7" s="571"/>
      <c r="BZ7" s="571"/>
      <c r="CA7" s="571"/>
      <c r="CB7" s="571"/>
      <c r="CC7" s="571"/>
      <c r="CD7" s="571"/>
      <c r="CE7" s="571"/>
      <c r="CF7" s="571"/>
      <c r="CG7" s="571"/>
      <c r="CH7" s="571"/>
      <c r="CI7" s="571"/>
      <c r="CJ7" s="571"/>
      <c r="CK7" s="571"/>
      <c r="CL7" s="571"/>
      <c r="CM7" s="571"/>
      <c r="CN7" s="571"/>
      <c r="CO7" s="571"/>
      <c r="CP7" s="571"/>
      <c r="CQ7" s="571"/>
      <c r="CR7" s="571"/>
      <c r="CS7" s="571"/>
      <c r="CT7" s="571"/>
      <c r="CU7" s="571"/>
      <c r="CV7" s="571"/>
      <c r="CW7" s="571"/>
      <c r="CX7" s="571"/>
      <c r="CY7" s="571"/>
      <c r="CZ7" s="571"/>
      <c r="DA7" s="571"/>
      <c r="DB7" s="571"/>
      <c r="DC7" s="571"/>
      <c r="DD7" s="571"/>
      <c r="DE7" s="571"/>
      <c r="DF7" s="571"/>
      <c r="DG7" s="571"/>
      <c r="DH7" s="571"/>
      <c r="DI7" s="571"/>
      <c r="DJ7" s="571"/>
      <c r="DK7" s="571"/>
      <c r="DL7" s="571"/>
      <c r="DM7" s="571"/>
      <c r="DN7" s="571"/>
      <c r="DO7" s="571"/>
      <c r="DP7" s="571"/>
      <c r="DQ7" s="571"/>
      <c r="DR7" s="571"/>
      <c r="DS7" s="571"/>
      <c r="DT7" s="571"/>
      <c r="DU7" s="571"/>
      <c r="DV7" s="571"/>
      <c r="DW7" s="571"/>
      <c r="DX7" s="571"/>
      <c r="DY7" s="571"/>
      <c r="DZ7" s="571"/>
      <c r="EA7" s="571"/>
      <c r="EB7" s="571"/>
      <c r="EC7" s="571"/>
      <c r="ED7" s="571"/>
      <c r="EE7" s="571"/>
      <c r="EF7" s="571"/>
      <c r="EG7" s="571"/>
      <c r="EH7" s="571"/>
      <c r="EI7" s="571"/>
      <c r="EJ7" s="571"/>
      <c r="EK7" s="571"/>
      <c r="EL7" s="571"/>
      <c r="EM7" s="571"/>
      <c r="EN7" s="571"/>
      <c r="EO7" s="571"/>
      <c r="EP7" s="571"/>
      <c r="EQ7" s="571"/>
      <c r="ER7" s="571"/>
      <c r="ES7" s="571"/>
      <c r="ET7" s="571"/>
      <c r="EU7" s="571"/>
      <c r="EV7" s="571"/>
      <c r="EW7" s="571"/>
      <c r="EX7" s="571"/>
      <c r="EY7" s="571"/>
      <c r="EZ7" s="571"/>
      <c r="FA7" s="571"/>
      <c r="FB7" s="571"/>
      <c r="FC7" s="571"/>
      <c r="FD7" s="571"/>
      <c r="FE7" s="571"/>
      <c r="FF7" s="571"/>
      <c r="FG7" s="571"/>
      <c r="FH7" s="571"/>
      <c r="FI7" s="571"/>
      <c r="FJ7" s="571"/>
      <c r="FK7" s="571"/>
      <c r="FL7" s="571"/>
      <c r="FM7" s="571"/>
      <c r="FN7" s="571"/>
      <c r="FO7" s="571"/>
      <c r="FP7" s="571"/>
      <c r="FQ7" s="571"/>
      <c r="FR7" s="571"/>
      <c r="FS7" s="571"/>
      <c r="FT7" s="571"/>
      <c r="FU7" s="571"/>
      <c r="FV7" s="571"/>
      <c r="FW7" s="571"/>
      <c r="FX7" s="571"/>
      <c r="FY7" s="571"/>
      <c r="FZ7" s="571"/>
      <c r="GA7" s="571"/>
      <c r="GB7" s="571"/>
      <c r="GC7" s="571"/>
      <c r="GD7" s="571"/>
      <c r="GE7" s="571"/>
      <c r="GF7" s="571"/>
      <c r="GG7" s="571"/>
      <c r="GH7" s="571"/>
      <c r="GI7" s="571"/>
      <c r="GJ7" s="571"/>
      <c r="GK7" s="571"/>
      <c r="GL7" s="571"/>
      <c r="GM7" s="571"/>
      <c r="GN7" s="571"/>
      <c r="GO7" s="571"/>
      <c r="GP7" s="571"/>
      <c r="GQ7" s="571"/>
      <c r="GR7" s="571"/>
      <c r="GS7" s="571"/>
      <c r="GT7" s="571"/>
      <c r="GU7" s="571"/>
      <c r="GV7" s="571"/>
      <c r="GW7" s="571"/>
      <c r="GX7" s="571"/>
      <c r="GY7" s="571"/>
      <c r="GZ7" s="571"/>
      <c r="HA7" s="571"/>
      <c r="HB7" s="571"/>
      <c r="HC7" s="571"/>
      <c r="HD7" s="571"/>
      <c r="HE7" s="571"/>
      <c r="HF7" s="571"/>
      <c r="HG7" s="571"/>
      <c r="HH7" s="571"/>
      <c r="HI7" s="571"/>
      <c r="HJ7" s="571"/>
      <c r="HK7" s="571"/>
      <c r="HL7" s="571"/>
      <c r="HM7" s="571"/>
      <c r="HN7" s="571"/>
      <c r="HO7" s="571"/>
      <c r="HP7" s="571"/>
      <c r="HQ7" s="571"/>
      <c r="HR7" s="571"/>
      <c r="HS7" s="571"/>
      <c r="HT7" s="571"/>
      <c r="HU7" s="571"/>
      <c r="HV7" s="571"/>
      <c r="HW7" s="571"/>
      <c r="HX7" s="571"/>
      <c r="HY7" s="571"/>
      <c r="HZ7" s="571"/>
      <c r="IA7" s="571"/>
      <c r="IB7" s="571"/>
      <c r="IC7" s="571"/>
      <c r="ID7" s="571"/>
      <c r="IE7" s="571"/>
      <c r="IF7" s="571"/>
      <c r="IG7" s="571"/>
      <c r="IH7" s="571"/>
      <c r="II7" s="571"/>
      <c r="IJ7" s="571"/>
      <c r="IK7" s="571"/>
      <c r="IL7" s="571"/>
      <c r="IM7" s="571"/>
      <c r="IN7" s="571"/>
      <c r="IO7" s="571"/>
      <c r="IP7" s="571"/>
      <c r="IQ7" s="571"/>
      <c r="IR7" s="571"/>
      <c r="IS7" s="571"/>
      <c r="IT7" s="571"/>
      <c r="IU7" s="571"/>
      <c r="IV7" s="571"/>
    </row>
    <row r="8" spans="1:256" ht="24.75" customHeight="1">
      <c r="A8" s="834"/>
      <c r="B8" s="1178"/>
      <c r="C8" s="553" t="s">
        <v>964</v>
      </c>
      <c r="D8" s="552" t="s">
        <v>959</v>
      </c>
      <c r="E8" s="552" t="s">
        <v>960</v>
      </c>
      <c r="F8" s="552" t="s">
        <v>961</v>
      </c>
      <c r="G8" s="552" t="s">
        <v>260</v>
      </c>
      <c r="H8" s="552" t="s">
        <v>804</v>
      </c>
      <c r="I8" s="834"/>
      <c r="J8" s="571"/>
      <c r="K8" s="571"/>
      <c r="L8" s="571"/>
      <c r="M8" s="571"/>
      <c r="N8" s="571"/>
      <c r="O8" s="571"/>
      <c r="P8" s="571"/>
      <c r="Q8" s="571"/>
      <c r="R8" s="571"/>
      <c r="S8" s="571"/>
      <c r="T8" s="571"/>
      <c r="U8" s="571"/>
      <c r="V8" s="571"/>
      <c r="W8" s="571"/>
      <c r="X8" s="571"/>
      <c r="Y8" s="571"/>
      <c r="Z8" s="571"/>
      <c r="AA8" s="571"/>
      <c r="AB8" s="571"/>
      <c r="AC8" s="571"/>
      <c r="AD8" s="571"/>
      <c r="AE8" s="571"/>
      <c r="AF8" s="571"/>
      <c r="AG8" s="571"/>
      <c r="AH8" s="571"/>
      <c r="AI8" s="571"/>
      <c r="AJ8" s="571"/>
      <c r="AK8" s="571"/>
      <c r="AL8" s="571"/>
      <c r="AM8" s="571"/>
      <c r="AN8" s="571"/>
      <c r="AO8" s="571"/>
      <c r="AP8" s="571"/>
      <c r="AQ8" s="571"/>
      <c r="AR8" s="571"/>
      <c r="AS8" s="571"/>
      <c r="AT8" s="571"/>
      <c r="AU8" s="571"/>
      <c r="AV8" s="571"/>
      <c r="AW8" s="571"/>
      <c r="AX8" s="571"/>
      <c r="AY8" s="571"/>
      <c r="AZ8" s="571"/>
      <c r="BA8" s="571"/>
      <c r="BB8" s="571"/>
      <c r="BC8" s="571"/>
      <c r="BD8" s="571"/>
      <c r="BE8" s="571"/>
      <c r="BF8" s="571"/>
      <c r="BG8" s="571"/>
      <c r="BH8" s="571"/>
      <c r="BI8" s="571"/>
      <c r="BJ8" s="571"/>
      <c r="BK8" s="571"/>
      <c r="BL8" s="571"/>
      <c r="BM8" s="571"/>
      <c r="BN8" s="571"/>
      <c r="BO8" s="571"/>
      <c r="BP8" s="571"/>
      <c r="BQ8" s="571"/>
      <c r="BR8" s="571"/>
      <c r="BS8" s="571"/>
      <c r="BT8" s="571"/>
      <c r="BU8" s="571"/>
      <c r="BV8" s="571"/>
      <c r="BW8" s="571"/>
      <c r="BX8" s="571"/>
      <c r="BY8" s="571"/>
      <c r="BZ8" s="571"/>
      <c r="CA8" s="571"/>
      <c r="CB8" s="571"/>
      <c r="CC8" s="571"/>
      <c r="CD8" s="571"/>
      <c r="CE8" s="571"/>
      <c r="CF8" s="571"/>
      <c r="CG8" s="571"/>
      <c r="CH8" s="571"/>
      <c r="CI8" s="571"/>
      <c r="CJ8" s="571"/>
      <c r="CK8" s="571"/>
      <c r="CL8" s="571"/>
      <c r="CM8" s="571"/>
      <c r="CN8" s="571"/>
      <c r="CO8" s="571"/>
      <c r="CP8" s="571"/>
      <c r="CQ8" s="571"/>
      <c r="CR8" s="571"/>
      <c r="CS8" s="571"/>
      <c r="CT8" s="571"/>
      <c r="CU8" s="571"/>
      <c r="CV8" s="571"/>
      <c r="CW8" s="571"/>
      <c r="CX8" s="571"/>
      <c r="CY8" s="571"/>
      <c r="CZ8" s="571"/>
      <c r="DA8" s="571"/>
      <c r="DB8" s="571"/>
      <c r="DC8" s="571"/>
      <c r="DD8" s="571"/>
      <c r="DE8" s="571"/>
      <c r="DF8" s="571"/>
      <c r="DG8" s="571"/>
      <c r="DH8" s="571"/>
      <c r="DI8" s="571"/>
      <c r="DJ8" s="571"/>
      <c r="DK8" s="571"/>
      <c r="DL8" s="571"/>
      <c r="DM8" s="571"/>
      <c r="DN8" s="571"/>
      <c r="DO8" s="571"/>
      <c r="DP8" s="571"/>
      <c r="DQ8" s="571"/>
      <c r="DR8" s="571"/>
      <c r="DS8" s="571"/>
      <c r="DT8" s="571"/>
      <c r="DU8" s="571"/>
      <c r="DV8" s="571"/>
      <c r="DW8" s="571"/>
      <c r="DX8" s="571"/>
      <c r="DY8" s="571"/>
      <c r="DZ8" s="571"/>
      <c r="EA8" s="571"/>
      <c r="EB8" s="571"/>
      <c r="EC8" s="571"/>
      <c r="ED8" s="571"/>
      <c r="EE8" s="571"/>
      <c r="EF8" s="571"/>
      <c r="EG8" s="571"/>
      <c r="EH8" s="571"/>
      <c r="EI8" s="571"/>
      <c r="EJ8" s="571"/>
      <c r="EK8" s="571"/>
      <c r="EL8" s="571"/>
      <c r="EM8" s="571"/>
      <c r="EN8" s="571"/>
      <c r="EO8" s="571"/>
      <c r="EP8" s="571"/>
      <c r="EQ8" s="571"/>
      <c r="ER8" s="571"/>
      <c r="ES8" s="571"/>
      <c r="ET8" s="571"/>
      <c r="EU8" s="571"/>
      <c r="EV8" s="571"/>
      <c r="EW8" s="571"/>
      <c r="EX8" s="571"/>
      <c r="EY8" s="571"/>
      <c r="EZ8" s="571"/>
      <c r="FA8" s="571"/>
      <c r="FB8" s="571"/>
      <c r="FC8" s="571"/>
      <c r="FD8" s="571"/>
      <c r="FE8" s="571"/>
      <c r="FF8" s="571"/>
      <c r="FG8" s="571"/>
      <c r="FH8" s="571"/>
      <c r="FI8" s="571"/>
      <c r="FJ8" s="571"/>
      <c r="FK8" s="571"/>
      <c r="FL8" s="571"/>
      <c r="FM8" s="571"/>
      <c r="FN8" s="571"/>
      <c r="FO8" s="571"/>
      <c r="FP8" s="571"/>
      <c r="FQ8" s="571"/>
      <c r="FR8" s="571"/>
      <c r="FS8" s="571"/>
      <c r="FT8" s="571"/>
      <c r="FU8" s="571"/>
      <c r="FV8" s="571"/>
      <c r="FW8" s="571"/>
      <c r="FX8" s="571"/>
      <c r="FY8" s="571"/>
      <c r="FZ8" s="571"/>
      <c r="GA8" s="571"/>
      <c r="GB8" s="571"/>
      <c r="GC8" s="571"/>
      <c r="GD8" s="571"/>
      <c r="GE8" s="571"/>
      <c r="GF8" s="571"/>
      <c r="GG8" s="571"/>
      <c r="GH8" s="571"/>
      <c r="GI8" s="571"/>
      <c r="GJ8" s="571"/>
      <c r="GK8" s="571"/>
      <c r="GL8" s="571"/>
      <c r="GM8" s="571"/>
      <c r="GN8" s="571"/>
      <c r="GO8" s="571"/>
      <c r="GP8" s="571"/>
      <c r="GQ8" s="571"/>
      <c r="GR8" s="571"/>
      <c r="GS8" s="571"/>
      <c r="GT8" s="571"/>
      <c r="GU8" s="571"/>
      <c r="GV8" s="571"/>
      <c r="GW8" s="571"/>
      <c r="GX8" s="571"/>
      <c r="GY8" s="571"/>
      <c r="GZ8" s="571"/>
      <c r="HA8" s="571"/>
      <c r="HB8" s="571"/>
      <c r="HC8" s="571"/>
      <c r="HD8" s="571"/>
      <c r="HE8" s="571"/>
      <c r="HF8" s="571"/>
      <c r="HG8" s="571"/>
      <c r="HH8" s="571"/>
      <c r="HI8" s="571"/>
      <c r="HJ8" s="571"/>
      <c r="HK8" s="571"/>
      <c r="HL8" s="571"/>
      <c r="HM8" s="571"/>
      <c r="HN8" s="571"/>
      <c r="HO8" s="571"/>
      <c r="HP8" s="571"/>
      <c r="HQ8" s="571"/>
      <c r="HR8" s="571"/>
      <c r="HS8" s="571"/>
      <c r="HT8" s="571"/>
      <c r="HU8" s="571"/>
      <c r="HV8" s="571"/>
      <c r="HW8" s="571"/>
      <c r="HX8" s="571"/>
      <c r="HY8" s="571"/>
      <c r="HZ8" s="571"/>
      <c r="IA8" s="571"/>
      <c r="IB8" s="571"/>
      <c r="IC8" s="571"/>
      <c r="ID8" s="571"/>
      <c r="IE8" s="571"/>
      <c r="IF8" s="571"/>
      <c r="IG8" s="571"/>
      <c r="IH8" s="571"/>
      <c r="II8" s="571"/>
      <c r="IJ8" s="571"/>
      <c r="IK8" s="571"/>
      <c r="IL8" s="571"/>
      <c r="IM8" s="571"/>
      <c r="IN8" s="571"/>
      <c r="IO8" s="571"/>
      <c r="IP8" s="571"/>
      <c r="IQ8" s="571"/>
      <c r="IR8" s="571"/>
      <c r="IS8" s="571"/>
      <c r="IT8" s="571"/>
      <c r="IU8" s="571"/>
      <c r="IV8" s="571"/>
    </row>
    <row r="9" spans="1:256" ht="24.75" customHeight="1">
      <c r="A9" s="835" t="s">
        <v>1270</v>
      </c>
      <c r="B9" s="844" t="s">
        <v>301</v>
      </c>
      <c r="C9" s="839">
        <v>1</v>
      </c>
      <c r="D9" s="840">
        <v>3046</v>
      </c>
      <c r="E9" s="840">
        <v>574</v>
      </c>
      <c r="F9" s="840">
        <v>456</v>
      </c>
      <c r="G9" s="840">
        <f>G12+G13+G14+G15+G16+G17+G18+G19+G20+G21</f>
        <v>110</v>
      </c>
      <c r="H9" s="845">
        <v>196</v>
      </c>
      <c r="I9" s="707" t="s">
        <v>1270</v>
      </c>
      <c r="J9" s="836"/>
      <c r="K9" s="836"/>
      <c r="L9" s="836"/>
      <c r="M9" s="836"/>
      <c r="N9" s="836"/>
      <c r="O9" s="836"/>
      <c r="P9" s="836"/>
      <c r="Q9" s="836"/>
      <c r="R9" s="836"/>
      <c r="S9" s="836"/>
      <c r="T9" s="836"/>
      <c r="U9" s="836"/>
      <c r="V9" s="836"/>
      <c r="W9" s="836"/>
      <c r="X9" s="836"/>
      <c r="Y9" s="836"/>
      <c r="Z9" s="836"/>
      <c r="AA9" s="836"/>
      <c r="AB9" s="836"/>
      <c r="AC9" s="836"/>
      <c r="AD9" s="836"/>
      <c r="AE9" s="836"/>
      <c r="AF9" s="836"/>
      <c r="AG9" s="836"/>
      <c r="AH9" s="836"/>
      <c r="AI9" s="836"/>
      <c r="AJ9" s="836"/>
      <c r="AK9" s="836"/>
      <c r="AL9" s="836"/>
      <c r="AM9" s="836"/>
      <c r="AN9" s="836"/>
      <c r="AO9" s="836"/>
      <c r="AP9" s="836"/>
      <c r="AQ9" s="836"/>
      <c r="AR9" s="836"/>
      <c r="AS9" s="836"/>
      <c r="AT9" s="836"/>
      <c r="AU9" s="836"/>
      <c r="AV9" s="836"/>
      <c r="AW9" s="836"/>
      <c r="AX9" s="836"/>
      <c r="AY9" s="836"/>
      <c r="AZ9" s="836"/>
      <c r="BA9" s="836"/>
      <c r="BB9" s="836"/>
      <c r="BC9" s="836"/>
      <c r="BD9" s="836"/>
      <c r="BE9" s="836"/>
      <c r="BF9" s="836"/>
      <c r="BG9" s="836"/>
      <c r="BH9" s="836"/>
      <c r="BI9" s="836"/>
      <c r="BJ9" s="836"/>
      <c r="BK9" s="836"/>
      <c r="BL9" s="836"/>
      <c r="BM9" s="836"/>
      <c r="BN9" s="836"/>
      <c r="BO9" s="836"/>
      <c r="BP9" s="836"/>
      <c r="BQ9" s="836"/>
      <c r="BR9" s="836"/>
      <c r="BS9" s="836"/>
      <c r="BT9" s="836"/>
      <c r="BU9" s="836"/>
      <c r="BV9" s="836"/>
      <c r="BW9" s="836"/>
      <c r="BX9" s="836"/>
      <c r="BY9" s="836"/>
      <c r="BZ9" s="836"/>
      <c r="CA9" s="836"/>
      <c r="CB9" s="836"/>
      <c r="CC9" s="836"/>
      <c r="CD9" s="836"/>
      <c r="CE9" s="836"/>
      <c r="CF9" s="836"/>
      <c r="CG9" s="836"/>
      <c r="CH9" s="836"/>
      <c r="CI9" s="836"/>
      <c r="CJ9" s="836"/>
      <c r="CK9" s="836"/>
      <c r="CL9" s="836"/>
      <c r="CM9" s="836"/>
      <c r="CN9" s="836"/>
      <c r="CO9" s="836"/>
      <c r="CP9" s="836"/>
      <c r="CQ9" s="836"/>
      <c r="CR9" s="836"/>
      <c r="CS9" s="836"/>
      <c r="CT9" s="836"/>
      <c r="CU9" s="836"/>
      <c r="CV9" s="836"/>
      <c r="CW9" s="836"/>
      <c r="CX9" s="836"/>
      <c r="CY9" s="836"/>
      <c r="CZ9" s="836"/>
      <c r="DA9" s="836"/>
      <c r="DB9" s="836"/>
      <c r="DC9" s="836"/>
      <c r="DD9" s="836"/>
      <c r="DE9" s="836"/>
      <c r="DF9" s="836"/>
      <c r="DG9" s="836"/>
      <c r="DH9" s="836"/>
      <c r="DI9" s="836"/>
      <c r="DJ9" s="836"/>
      <c r="DK9" s="836"/>
      <c r="DL9" s="836"/>
      <c r="DM9" s="836"/>
      <c r="DN9" s="836"/>
      <c r="DO9" s="836"/>
      <c r="DP9" s="836"/>
      <c r="DQ9" s="836"/>
      <c r="DR9" s="836"/>
      <c r="DS9" s="836"/>
      <c r="DT9" s="836"/>
      <c r="DU9" s="836"/>
      <c r="DV9" s="836"/>
      <c r="DW9" s="836"/>
      <c r="DX9" s="836"/>
      <c r="DY9" s="836"/>
      <c r="DZ9" s="836"/>
      <c r="EA9" s="836"/>
      <c r="EB9" s="836"/>
      <c r="EC9" s="836"/>
      <c r="ED9" s="836"/>
      <c r="EE9" s="836"/>
      <c r="EF9" s="836"/>
      <c r="EG9" s="836"/>
      <c r="EH9" s="836"/>
      <c r="EI9" s="836"/>
      <c r="EJ9" s="836"/>
      <c r="EK9" s="836"/>
      <c r="EL9" s="836"/>
      <c r="EM9" s="836"/>
      <c r="EN9" s="836"/>
      <c r="EO9" s="836"/>
      <c r="EP9" s="836"/>
      <c r="EQ9" s="836"/>
      <c r="ER9" s="836"/>
      <c r="ES9" s="836"/>
      <c r="ET9" s="836"/>
      <c r="EU9" s="836"/>
      <c r="EV9" s="836"/>
      <c r="EW9" s="836"/>
      <c r="EX9" s="836"/>
      <c r="EY9" s="836"/>
      <c r="EZ9" s="836"/>
      <c r="FA9" s="836"/>
      <c r="FB9" s="836"/>
      <c r="FC9" s="836"/>
      <c r="FD9" s="836"/>
      <c r="FE9" s="836"/>
      <c r="FF9" s="836"/>
      <c r="FG9" s="836"/>
      <c r="FH9" s="836"/>
      <c r="FI9" s="836"/>
      <c r="FJ9" s="836"/>
      <c r="FK9" s="836"/>
      <c r="FL9" s="836"/>
      <c r="FM9" s="836"/>
      <c r="FN9" s="836"/>
      <c r="FO9" s="836"/>
      <c r="FP9" s="836"/>
      <c r="FQ9" s="836"/>
      <c r="FR9" s="836"/>
      <c r="FS9" s="836"/>
      <c r="FT9" s="836"/>
      <c r="FU9" s="836"/>
      <c r="FV9" s="836"/>
      <c r="FW9" s="836"/>
      <c r="FX9" s="836"/>
      <c r="FY9" s="836"/>
      <c r="FZ9" s="836"/>
      <c r="GA9" s="836"/>
      <c r="GB9" s="836"/>
      <c r="GC9" s="836"/>
      <c r="GD9" s="836"/>
      <c r="GE9" s="836"/>
      <c r="GF9" s="836"/>
      <c r="GG9" s="836"/>
      <c r="GH9" s="836"/>
      <c r="GI9" s="836"/>
      <c r="GJ9" s="836"/>
      <c r="GK9" s="836"/>
      <c r="GL9" s="836"/>
      <c r="GM9" s="836"/>
      <c r="GN9" s="836"/>
      <c r="GO9" s="836"/>
      <c r="GP9" s="836"/>
      <c r="GQ9" s="836"/>
      <c r="GR9" s="836"/>
      <c r="GS9" s="836"/>
      <c r="GT9" s="836"/>
      <c r="GU9" s="836"/>
      <c r="GV9" s="836"/>
      <c r="GW9" s="836"/>
      <c r="GX9" s="836"/>
      <c r="GY9" s="836"/>
      <c r="GZ9" s="836"/>
      <c r="HA9" s="836"/>
      <c r="HB9" s="836"/>
      <c r="HC9" s="836"/>
      <c r="HD9" s="836"/>
      <c r="HE9" s="836"/>
      <c r="HF9" s="836"/>
      <c r="HG9" s="836"/>
      <c r="HH9" s="836"/>
      <c r="HI9" s="836"/>
      <c r="HJ9" s="836"/>
      <c r="HK9" s="836"/>
      <c r="HL9" s="836"/>
      <c r="HM9" s="836"/>
      <c r="HN9" s="836"/>
      <c r="HO9" s="836"/>
      <c r="HP9" s="836"/>
      <c r="HQ9" s="836"/>
      <c r="HR9" s="836"/>
      <c r="HS9" s="836"/>
      <c r="HT9" s="836"/>
      <c r="HU9" s="836"/>
      <c r="HV9" s="836"/>
      <c r="HW9" s="836"/>
      <c r="HX9" s="836"/>
      <c r="HY9" s="836"/>
      <c r="HZ9" s="836"/>
      <c r="IA9" s="836"/>
      <c r="IB9" s="836"/>
      <c r="IC9" s="836"/>
      <c r="ID9" s="836"/>
      <c r="IE9" s="836"/>
      <c r="IF9" s="836"/>
      <c r="IG9" s="836"/>
      <c r="IH9" s="836"/>
      <c r="II9" s="836"/>
      <c r="IJ9" s="836"/>
      <c r="IK9" s="836"/>
      <c r="IL9" s="836"/>
      <c r="IM9" s="836"/>
      <c r="IN9" s="836"/>
      <c r="IO9" s="836"/>
      <c r="IP9" s="836"/>
      <c r="IQ9" s="836"/>
      <c r="IR9" s="836"/>
      <c r="IS9" s="836"/>
      <c r="IT9" s="836"/>
      <c r="IU9" s="836"/>
      <c r="IV9" s="836"/>
    </row>
    <row r="10" spans="1:256" ht="24.75" customHeight="1">
      <c r="A10" s="548" t="s">
        <v>705</v>
      </c>
      <c r="B10" s="846" t="s">
        <v>301</v>
      </c>
      <c r="C10" s="841">
        <v>1</v>
      </c>
      <c r="D10" s="732">
        <v>3046</v>
      </c>
      <c r="E10" s="732">
        <v>574</v>
      </c>
      <c r="F10" s="732">
        <v>0</v>
      </c>
      <c r="G10" s="732">
        <v>0</v>
      </c>
      <c r="H10" s="847">
        <v>2</v>
      </c>
      <c r="I10" s="546" t="s">
        <v>143</v>
      </c>
      <c r="J10" s="571"/>
      <c r="K10" s="571"/>
      <c r="L10" s="571"/>
      <c r="M10" s="571"/>
      <c r="N10" s="571"/>
      <c r="O10" s="571"/>
      <c r="P10" s="571"/>
      <c r="Q10" s="571"/>
      <c r="R10" s="571"/>
      <c r="S10" s="571"/>
      <c r="T10" s="571"/>
      <c r="U10" s="571"/>
      <c r="V10" s="571"/>
      <c r="W10" s="571"/>
      <c r="X10" s="571"/>
      <c r="Y10" s="571"/>
      <c r="Z10" s="571"/>
      <c r="AA10" s="571"/>
      <c r="AB10" s="571"/>
      <c r="AC10" s="571"/>
      <c r="AD10" s="571"/>
      <c r="AE10" s="571"/>
      <c r="AF10" s="571"/>
      <c r="AG10" s="571"/>
      <c r="AH10" s="571"/>
      <c r="AI10" s="571"/>
      <c r="AJ10" s="571"/>
      <c r="AK10" s="571"/>
      <c r="AL10" s="571"/>
      <c r="AM10" s="571"/>
      <c r="AN10" s="571"/>
      <c r="AO10" s="571"/>
      <c r="AP10" s="571"/>
      <c r="AQ10" s="571"/>
      <c r="AR10" s="571"/>
      <c r="AS10" s="571"/>
      <c r="AT10" s="571"/>
      <c r="AU10" s="571"/>
      <c r="AV10" s="571"/>
      <c r="AW10" s="571"/>
      <c r="AX10" s="571"/>
      <c r="AY10" s="571"/>
      <c r="AZ10" s="571"/>
      <c r="BA10" s="571"/>
      <c r="BB10" s="571"/>
      <c r="BC10" s="571"/>
      <c r="BD10" s="571"/>
      <c r="BE10" s="571"/>
      <c r="BF10" s="571"/>
      <c r="BG10" s="571"/>
      <c r="BH10" s="571"/>
      <c r="BI10" s="571"/>
      <c r="BJ10" s="571"/>
      <c r="BK10" s="571"/>
      <c r="BL10" s="571"/>
      <c r="BM10" s="571"/>
      <c r="BN10" s="571"/>
      <c r="BO10" s="571"/>
      <c r="BP10" s="571"/>
      <c r="BQ10" s="571"/>
      <c r="BR10" s="571"/>
      <c r="BS10" s="571"/>
      <c r="BT10" s="571"/>
      <c r="BU10" s="571"/>
      <c r="BV10" s="571"/>
      <c r="BW10" s="571"/>
      <c r="BX10" s="571"/>
      <c r="BY10" s="571"/>
      <c r="BZ10" s="571"/>
      <c r="CA10" s="571"/>
      <c r="CB10" s="571"/>
      <c r="CC10" s="571"/>
      <c r="CD10" s="571"/>
      <c r="CE10" s="571"/>
      <c r="CF10" s="571"/>
      <c r="CG10" s="571"/>
      <c r="CH10" s="571"/>
      <c r="CI10" s="571"/>
      <c r="CJ10" s="571"/>
      <c r="CK10" s="571"/>
      <c r="CL10" s="571"/>
      <c r="CM10" s="571"/>
      <c r="CN10" s="571"/>
      <c r="CO10" s="571"/>
      <c r="CP10" s="571"/>
      <c r="CQ10" s="571"/>
      <c r="CR10" s="571"/>
      <c r="CS10" s="571"/>
      <c r="CT10" s="571"/>
      <c r="CU10" s="571"/>
      <c r="CV10" s="571"/>
      <c r="CW10" s="571"/>
      <c r="CX10" s="571"/>
      <c r="CY10" s="571"/>
      <c r="CZ10" s="571"/>
      <c r="DA10" s="571"/>
      <c r="DB10" s="571"/>
      <c r="DC10" s="571"/>
      <c r="DD10" s="571"/>
      <c r="DE10" s="571"/>
      <c r="DF10" s="571"/>
      <c r="DG10" s="571"/>
      <c r="DH10" s="571"/>
      <c r="DI10" s="571"/>
      <c r="DJ10" s="571"/>
      <c r="DK10" s="571"/>
      <c r="DL10" s="571"/>
      <c r="DM10" s="571"/>
      <c r="DN10" s="571"/>
      <c r="DO10" s="571"/>
      <c r="DP10" s="571"/>
      <c r="DQ10" s="571"/>
      <c r="DR10" s="571"/>
      <c r="DS10" s="571"/>
      <c r="DT10" s="571"/>
      <c r="DU10" s="571"/>
      <c r="DV10" s="571"/>
      <c r="DW10" s="571"/>
      <c r="DX10" s="571"/>
      <c r="DY10" s="571"/>
      <c r="DZ10" s="571"/>
      <c r="EA10" s="571"/>
      <c r="EB10" s="571"/>
      <c r="EC10" s="571"/>
      <c r="ED10" s="571"/>
      <c r="EE10" s="571"/>
      <c r="EF10" s="571"/>
      <c r="EG10" s="571"/>
      <c r="EH10" s="571"/>
      <c r="EI10" s="571"/>
      <c r="EJ10" s="571"/>
      <c r="EK10" s="571"/>
      <c r="EL10" s="571"/>
      <c r="EM10" s="571"/>
      <c r="EN10" s="571"/>
      <c r="EO10" s="571"/>
      <c r="EP10" s="571"/>
      <c r="EQ10" s="571"/>
      <c r="ER10" s="571"/>
      <c r="ES10" s="571"/>
      <c r="ET10" s="571"/>
      <c r="EU10" s="571"/>
      <c r="EV10" s="571"/>
      <c r="EW10" s="571"/>
      <c r="EX10" s="571"/>
      <c r="EY10" s="571"/>
      <c r="EZ10" s="571"/>
      <c r="FA10" s="571"/>
      <c r="FB10" s="571"/>
      <c r="FC10" s="571"/>
      <c r="FD10" s="571"/>
      <c r="FE10" s="571"/>
      <c r="FF10" s="571"/>
      <c r="FG10" s="571"/>
      <c r="FH10" s="571"/>
      <c r="FI10" s="571"/>
      <c r="FJ10" s="571"/>
      <c r="FK10" s="571"/>
      <c r="FL10" s="571"/>
      <c r="FM10" s="571"/>
      <c r="FN10" s="571"/>
      <c r="FO10" s="571"/>
      <c r="FP10" s="571"/>
      <c r="FQ10" s="571"/>
      <c r="FR10" s="571"/>
      <c r="FS10" s="571"/>
      <c r="FT10" s="571"/>
      <c r="FU10" s="571"/>
      <c r="FV10" s="571"/>
      <c r="FW10" s="571"/>
      <c r="FX10" s="571"/>
      <c r="FY10" s="571"/>
      <c r="FZ10" s="571"/>
      <c r="GA10" s="571"/>
      <c r="GB10" s="571"/>
      <c r="GC10" s="571"/>
      <c r="GD10" s="571"/>
      <c r="GE10" s="571"/>
      <c r="GF10" s="571"/>
      <c r="GG10" s="571"/>
      <c r="GH10" s="571"/>
      <c r="GI10" s="571"/>
      <c r="GJ10" s="571"/>
      <c r="GK10" s="571"/>
      <c r="GL10" s="571"/>
      <c r="GM10" s="571"/>
      <c r="GN10" s="571"/>
      <c r="GO10" s="571"/>
      <c r="GP10" s="571"/>
      <c r="GQ10" s="571"/>
      <c r="GR10" s="571"/>
      <c r="GS10" s="571"/>
      <c r="GT10" s="571"/>
      <c r="GU10" s="571"/>
      <c r="GV10" s="571"/>
      <c r="GW10" s="571"/>
      <c r="GX10" s="571"/>
      <c r="GY10" s="571"/>
      <c r="GZ10" s="571"/>
      <c r="HA10" s="571"/>
      <c r="HB10" s="571"/>
      <c r="HC10" s="571"/>
      <c r="HD10" s="571"/>
      <c r="HE10" s="571"/>
      <c r="HF10" s="571"/>
      <c r="HG10" s="571"/>
      <c r="HH10" s="571"/>
      <c r="HI10" s="571"/>
      <c r="HJ10" s="571"/>
      <c r="HK10" s="571"/>
      <c r="HL10" s="571"/>
      <c r="HM10" s="571"/>
      <c r="HN10" s="571"/>
      <c r="HO10" s="571"/>
      <c r="HP10" s="571"/>
      <c r="HQ10" s="571"/>
      <c r="HR10" s="571"/>
      <c r="HS10" s="571"/>
      <c r="HT10" s="571"/>
      <c r="HU10" s="571"/>
      <c r="HV10" s="571"/>
      <c r="HW10" s="571"/>
      <c r="HX10" s="571"/>
      <c r="HY10" s="571"/>
      <c r="HZ10" s="571"/>
      <c r="IA10" s="571"/>
      <c r="IB10" s="571"/>
      <c r="IC10" s="571"/>
      <c r="ID10" s="571"/>
      <c r="IE10" s="571"/>
      <c r="IF10" s="571"/>
      <c r="IG10" s="571"/>
      <c r="IH10" s="571"/>
      <c r="II10" s="571"/>
      <c r="IJ10" s="571"/>
      <c r="IK10" s="571"/>
      <c r="IL10" s="571"/>
      <c r="IM10" s="571"/>
      <c r="IN10" s="571"/>
      <c r="IO10" s="571"/>
      <c r="IP10" s="571"/>
      <c r="IQ10" s="571"/>
      <c r="IR10" s="571"/>
      <c r="IS10" s="571"/>
      <c r="IT10" s="571"/>
      <c r="IU10" s="571"/>
      <c r="IV10" s="571"/>
    </row>
    <row r="11" spans="1:256" ht="24.75" customHeight="1">
      <c r="A11" s="548" t="s">
        <v>707</v>
      </c>
      <c r="B11" s="846" t="s">
        <v>301</v>
      </c>
      <c r="C11" s="841">
        <v>1</v>
      </c>
      <c r="D11" s="732">
        <v>3046</v>
      </c>
      <c r="E11" s="732">
        <v>574</v>
      </c>
      <c r="F11" s="732">
        <v>0</v>
      </c>
      <c r="G11" s="732">
        <v>0</v>
      </c>
      <c r="H11" s="847">
        <v>6</v>
      </c>
      <c r="I11" s="546" t="s">
        <v>144</v>
      </c>
      <c r="J11" s="571"/>
      <c r="K11" s="571"/>
      <c r="L11" s="571"/>
      <c r="M11" s="571"/>
      <c r="N11" s="571"/>
      <c r="O11" s="571"/>
      <c r="P11" s="571"/>
      <c r="Q11" s="571"/>
      <c r="R11" s="571"/>
      <c r="S11" s="571"/>
      <c r="T11" s="571"/>
      <c r="U11" s="571"/>
      <c r="V11" s="571"/>
      <c r="W11" s="571"/>
      <c r="X11" s="571"/>
      <c r="Y11" s="571"/>
      <c r="Z11" s="571"/>
      <c r="AA11" s="571"/>
      <c r="AB11" s="571"/>
      <c r="AC11" s="571"/>
      <c r="AD11" s="571"/>
      <c r="AE11" s="571"/>
      <c r="AF11" s="571"/>
      <c r="AG11" s="571"/>
      <c r="AH11" s="571"/>
      <c r="AI11" s="571"/>
      <c r="AJ11" s="571"/>
      <c r="AK11" s="571"/>
      <c r="AL11" s="571"/>
      <c r="AM11" s="571"/>
      <c r="AN11" s="571"/>
      <c r="AO11" s="571"/>
      <c r="AP11" s="571"/>
      <c r="AQ11" s="571"/>
      <c r="AR11" s="571"/>
      <c r="AS11" s="571"/>
      <c r="AT11" s="571"/>
      <c r="AU11" s="571"/>
      <c r="AV11" s="571"/>
      <c r="AW11" s="571"/>
      <c r="AX11" s="571"/>
      <c r="AY11" s="571"/>
      <c r="AZ11" s="571"/>
      <c r="BA11" s="571"/>
      <c r="BB11" s="571"/>
      <c r="BC11" s="571"/>
      <c r="BD11" s="571"/>
      <c r="BE11" s="571"/>
      <c r="BF11" s="571"/>
      <c r="BG11" s="571"/>
      <c r="BH11" s="571"/>
      <c r="BI11" s="571"/>
      <c r="BJ11" s="571"/>
      <c r="BK11" s="571"/>
      <c r="BL11" s="571"/>
      <c r="BM11" s="571"/>
      <c r="BN11" s="571"/>
      <c r="BO11" s="571"/>
      <c r="BP11" s="571"/>
      <c r="BQ11" s="571"/>
      <c r="BR11" s="571"/>
      <c r="BS11" s="571"/>
      <c r="BT11" s="571"/>
      <c r="BU11" s="571"/>
      <c r="BV11" s="571"/>
      <c r="BW11" s="571"/>
      <c r="BX11" s="571"/>
      <c r="BY11" s="571"/>
      <c r="BZ11" s="571"/>
      <c r="CA11" s="571"/>
      <c r="CB11" s="571"/>
      <c r="CC11" s="571"/>
      <c r="CD11" s="571"/>
      <c r="CE11" s="571"/>
      <c r="CF11" s="571"/>
      <c r="CG11" s="571"/>
      <c r="CH11" s="571"/>
      <c r="CI11" s="571"/>
      <c r="CJ11" s="571"/>
      <c r="CK11" s="571"/>
      <c r="CL11" s="571"/>
      <c r="CM11" s="571"/>
      <c r="CN11" s="571"/>
      <c r="CO11" s="571"/>
      <c r="CP11" s="571"/>
      <c r="CQ11" s="571"/>
      <c r="CR11" s="571"/>
      <c r="CS11" s="571"/>
      <c r="CT11" s="571"/>
      <c r="CU11" s="571"/>
      <c r="CV11" s="571"/>
      <c r="CW11" s="571"/>
      <c r="CX11" s="571"/>
      <c r="CY11" s="571"/>
      <c r="CZ11" s="571"/>
      <c r="DA11" s="571"/>
      <c r="DB11" s="571"/>
      <c r="DC11" s="571"/>
      <c r="DD11" s="571"/>
      <c r="DE11" s="571"/>
      <c r="DF11" s="571"/>
      <c r="DG11" s="571"/>
      <c r="DH11" s="571"/>
      <c r="DI11" s="571"/>
      <c r="DJ11" s="571"/>
      <c r="DK11" s="571"/>
      <c r="DL11" s="571"/>
      <c r="DM11" s="571"/>
      <c r="DN11" s="571"/>
      <c r="DO11" s="571"/>
      <c r="DP11" s="571"/>
      <c r="DQ11" s="571"/>
      <c r="DR11" s="571"/>
      <c r="DS11" s="571"/>
      <c r="DT11" s="571"/>
      <c r="DU11" s="571"/>
      <c r="DV11" s="571"/>
      <c r="DW11" s="571"/>
      <c r="DX11" s="571"/>
      <c r="DY11" s="571"/>
      <c r="DZ11" s="571"/>
      <c r="EA11" s="571"/>
      <c r="EB11" s="571"/>
      <c r="EC11" s="571"/>
      <c r="ED11" s="571"/>
      <c r="EE11" s="571"/>
      <c r="EF11" s="571"/>
      <c r="EG11" s="571"/>
      <c r="EH11" s="571"/>
      <c r="EI11" s="571"/>
      <c r="EJ11" s="571"/>
      <c r="EK11" s="571"/>
      <c r="EL11" s="571"/>
      <c r="EM11" s="571"/>
      <c r="EN11" s="571"/>
      <c r="EO11" s="571"/>
      <c r="EP11" s="571"/>
      <c r="EQ11" s="571"/>
      <c r="ER11" s="571"/>
      <c r="ES11" s="571"/>
      <c r="ET11" s="571"/>
      <c r="EU11" s="571"/>
      <c r="EV11" s="571"/>
      <c r="EW11" s="571"/>
      <c r="EX11" s="571"/>
      <c r="EY11" s="571"/>
      <c r="EZ11" s="571"/>
      <c r="FA11" s="571"/>
      <c r="FB11" s="571"/>
      <c r="FC11" s="571"/>
      <c r="FD11" s="571"/>
      <c r="FE11" s="571"/>
      <c r="FF11" s="571"/>
      <c r="FG11" s="571"/>
      <c r="FH11" s="571"/>
      <c r="FI11" s="571"/>
      <c r="FJ11" s="571"/>
      <c r="FK11" s="571"/>
      <c r="FL11" s="571"/>
      <c r="FM11" s="571"/>
      <c r="FN11" s="571"/>
      <c r="FO11" s="571"/>
      <c r="FP11" s="571"/>
      <c r="FQ11" s="571"/>
      <c r="FR11" s="571"/>
      <c r="FS11" s="571"/>
      <c r="FT11" s="571"/>
      <c r="FU11" s="571"/>
      <c r="FV11" s="571"/>
      <c r="FW11" s="571"/>
      <c r="FX11" s="571"/>
      <c r="FY11" s="571"/>
      <c r="FZ11" s="571"/>
      <c r="GA11" s="571"/>
      <c r="GB11" s="571"/>
      <c r="GC11" s="571"/>
      <c r="GD11" s="571"/>
      <c r="GE11" s="571"/>
      <c r="GF11" s="571"/>
      <c r="GG11" s="571"/>
      <c r="GH11" s="571"/>
      <c r="GI11" s="571"/>
      <c r="GJ11" s="571"/>
      <c r="GK11" s="571"/>
      <c r="GL11" s="571"/>
      <c r="GM11" s="571"/>
      <c r="GN11" s="571"/>
      <c r="GO11" s="571"/>
      <c r="GP11" s="571"/>
      <c r="GQ11" s="571"/>
      <c r="GR11" s="571"/>
      <c r="GS11" s="571"/>
      <c r="GT11" s="571"/>
      <c r="GU11" s="571"/>
      <c r="GV11" s="571"/>
      <c r="GW11" s="571"/>
      <c r="GX11" s="571"/>
      <c r="GY11" s="571"/>
      <c r="GZ11" s="571"/>
      <c r="HA11" s="571"/>
      <c r="HB11" s="571"/>
      <c r="HC11" s="571"/>
      <c r="HD11" s="571"/>
      <c r="HE11" s="571"/>
      <c r="HF11" s="571"/>
      <c r="HG11" s="571"/>
      <c r="HH11" s="571"/>
      <c r="HI11" s="571"/>
      <c r="HJ11" s="571"/>
      <c r="HK11" s="571"/>
      <c r="HL11" s="571"/>
      <c r="HM11" s="571"/>
      <c r="HN11" s="571"/>
      <c r="HO11" s="571"/>
      <c r="HP11" s="571"/>
      <c r="HQ11" s="571"/>
      <c r="HR11" s="571"/>
      <c r="HS11" s="571"/>
      <c r="HT11" s="571"/>
      <c r="HU11" s="571"/>
      <c r="HV11" s="571"/>
      <c r="HW11" s="571"/>
      <c r="HX11" s="571"/>
      <c r="HY11" s="571"/>
      <c r="HZ11" s="571"/>
      <c r="IA11" s="571"/>
      <c r="IB11" s="571"/>
      <c r="IC11" s="571"/>
      <c r="ID11" s="571"/>
      <c r="IE11" s="571"/>
      <c r="IF11" s="571"/>
      <c r="IG11" s="571"/>
      <c r="IH11" s="571"/>
      <c r="II11" s="571"/>
      <c r="IJ11" s="571"/>
      <c r="IK11" s="571"/>
      <c r="IL11" s="571"/>
      <c r="IM11" s="571"/>
      <c r="IN11" s="571"/>
      <c r="IO11" s="571"/>
      <c r="IP11" s="571"/>
      <c r="IQ11" s="571"/>
      <c r="IR11" s="571"/>
      <c r="IS11" s="571"/>
      <c r="IT11" s="571"/>
      <c r="IU11" s="571"/>
      <c r="IV11" s="571"/>
    </row>
    <row r="12" spans="1:256" ht="24.75" customHeight="1">
      <c r="A12" s="548" t="s">
        <v>709</v>
      </c>
      <c r="B12" s="846" t="s">
        <v>301</v>
      </c>
      <c r="C12" s="841">
        <v>1</v>
      </c>
      <c r="D12" s="732">
        <v>3046</v>
      </c>
      <c r="E12" s="732">
        <v>574</v>
      </c>
      <c r="F12" s="732">
        <v>5</v>
      </c>
      <c r="G12" s="732">
        <v>2</v>
      </c>
      <c r="H12" s="847">
        <v>6</v>
      </c>
      <c r="I12" s="546" t="s">
        <v>145</v>
      </c>
      <c r="J12" s="571"/>
      <c r="K12" s="571"/>
      <c r="L12" s="571"/>
      <c r="M12" s="571"/>
      <c r="N12" s="571"/>
      <c r="O12" s="571"/>
      <c r="P12" s="571"/>
      <c r="Q12" s="571"/>
      <c r="R12" s="571"/>
      <c r="S12" s="571"/>
      <c r="T12" s="571"/>
      <c r="U12" s="571"/>
      <c r="V12" s="571"/>
      <c r="W12" s="571"/>
      <c r="X12" s="571"/>
      <c r="Y12" s="571"/>
      <c r="Z12" s="571"/>
      <c r="AA12" s="571"/>
      <c r="AB12" s="571"/>
      <c r="AC12" s="571"/>
      <c r="AD12" s="571"/>
      <c r="AE12" s="571"/>
      <c r="AF12" s="571"/>
      <c r="AG12" s="571"/>
      <c r="AH12" s="571"/>
      <c r="AI12" s="571"/>
      <c r="AJ12" s="571"/>
      <c r="AK12" s="571"/>
      <c r="AL12" s="571"/>
      <c r="AM12" s="571"/>
      <c r="AN12" s="571"/>
      <c r="AO12" s="571"/>
      <c r="AP12" s="571"/>
      <c r="AQ12" s="571"/>
      <c r="AR12" s="571"/>
      <c r="AS12" s="571"/>
      <c r="AT12" s="571"/>
      <c r="AU12" s="571"/>
      <c r="AV12" s="571"/>
      <c r="AW12" s="571"/>
      <c r="AX12" s="571"/>
      <c r="AY12" s="571"/>
      <c r="AZ12" s="571"/>
      <c r="BA12" s="571"/>
      <c r="BB12" s="571"/>
      <c r="BC12" s="571"/>
      <c r="BD12" s="571"/>
      <c r="BE12" s="571"/>
      <c r="BF12" s="571"/>
      <c r="BG12" s="571"/>
      <c r="BH12" s="571"/>
      <c r="BI12" s="571"/>
      <c r="BJ12" s="571"/>
      <c r="BK12" s="571"/>
      <c r="BL12" s="571"/>
      <c r="BM12" s="571"/>
      <c r="BN12" s="571"/>
      <c r="BO12" s="571"/>
      <c r="BP12" s="571"/>
      <c r="BQ12" s="571"/>
      <c r="BR12" s="571"/>
      <c r="BS12" s="571"/>
      <c r="BT12" s="571"/>
      <c r="BU12" s="571"/>
      <c r="BV12" s="571"/>
      <c r="BW12" s="571"/>
      <c r="BX12" s="571"/>
      <c r="BY12" s="571"/>
      <c r="BZ12" s="571"/>
      <c r="CA12" s="571"/>
      <c r="CB12" s="571"/>
      <c r="CC12" s="571"/>
      <c r="CD12" s="571"/>
      <c r="CE12" s="571"/>
      <c r="CF12" s="571"/>
      <c r="CG12" s="571"/>
      <c r="CH12" s="571"/>
      <c r="CI12" s="571"/>
      <c r="CJ12" s="571"/>
      <c r="CK12" s="571"/>
      <c r="CL12" s="571"/>
      <c r="CM12" s="571"/>
      <c r="CN12" s="571"/>
      <c r="CO12" s="571"/>
      <c r="CP12" s="571"/>
      <c r="CQ12" s="571"/>
      <c r="CR12" s="571"/>
      <c r="CS12" s="571"/>
      <c r="CT12" s="571"/>
      <c r="CU12" s="571"/>
      <c r="CV12" s="571"/>
      <c r="CW12" s="571"/>
      <c r="CX12" s="571"/>
      <c r="CY12" s="571"/>
      <c r="CZ12" s="571"/>
      <c r="DA12" s="571"/>
      <c r="DB12" s="571"/>
      <c r="DC12" s="571"/>
      <c r="DD12" s="571"/>
      <c r="DE12" s="571"/>
      <c r="DF12" s="571"/>
      <c r="DG12" s="571"/>
      <c r="DH12" s="571"/>
      <c r="DI12" s="571"/>
      <c r="DJ12" s="571"/>
      <c r="DK12" s="571"/>
      <c r="DL12" s="571"/>
      <c r="DM12" s="571"/>
      <c r="DN12" s="571"/>
      <c r="DO12" s="571"/>
      <c r="DP12" s="571"/>
      <c r="DQ12" s="571"/>
      <c r="DR12" s="571"/>
      <c r="DS12" s="571"/>
      <c r="DT12" s="571"/>
      <c r="DU12" s="571"/>
      <c r="DV12" s="571"/>
      <c r="DW12" s="571"/>
      <c r="DX12" s="571"/>
      <c r="DY12" s="571"/>
      <c r="DZ12" s="571"/>
      <c r="EA12" s="571"/>
      <c r="EB12" s="571"/>
      <c r="EC12" s="571"/>
      <c r="ED12" s="571"/>
      <c r="EE12" s="571"/>
      <c r="EF12" s="571"/>
      <c r="EG12" s="571"/>
      <c r="EH12" s="571"/>
      <c r="EI12" s="571"/>
      <c r="EJ12" s="571"/>
      <c r="EK12" s="571"/>
      <c r="EL12" s="571"/>
      <c r="EM12" s="571"/>
      <c r="EN12" s="571"/>
      <c r="EO12" s="571"/>
      <c r="EP12" s="571"/>
      <c r="EQ12" s="571"/>
      <c r="ER12" s="571"/>
      <c r="ES12" s="571"/>
      <c r="ET12" s="571"/>
      <c r="EU12" s="571"/>
      <c r="EV12" s="571"/>
      <c r="EW12" s="571"/>
      <c r="EX12" s="571"/>
      <c r="EY12" s="571"/>
      <c r="EZ12" s="571"/>
      <c r="FA12" s="571"/>
      <c r="FB12" s="571"/>
      <c r="FC12" s="571"/>
      <c r="FD12" s="571"/>
      <c r="FE12" s="571"/>
      <c r="FF12" s="571"/>
      <c r="FG12" s="571"/>
      <c r="FH12" s="571"/>
      <c r="FI12" s="571"/>
      <c r="FJ12" s="571"/>
      <c r="FK12" s="571"/>
      <c r="FL12" s="571"/>
      <c r="FM12" s="571"/>
      <c r="FN12" s="571"/>
      <c r="FO12" s="571"/>
      <c r="FP12" s="571"/>
      <c r="FQ12" s="571"/>
      <c r="FR12" s="571"/>
      <c r="FS12" s="571"/>
      <c r="FT12" s="571"/>
      <c r="FU12" s="571"/>
      <c r="FV12" s="571"/>
      <c r="FW12" s="571"/>
      <c r="FX12" s="571"/>
      <c r="FY12" s="571"/>
      <c r="FZ12" s="571"/>
      <c r="GA12" s="571"/>
      <c r="GB12" s="571"/>
      <c r="GC12" s="571"/>
      <c r="GD12" s="571"/>
      <c r="GE12" s="571"/>
      <c r="GF12" s="571"/>
      <c r="GG12" s="571"/>
      <c r="GH12" s="571"/>
      <c r="GI12" s="571"/>
      <c r="GJ12" s="571"/>
      <c r="GK12" s="571"/>
      <c r="GL12" s="571"/>
      <c r="GM12" s="571"/>
      <c r="GN12" s="571"/>
      <c r="GO12" s="571"/>
      <c r="GP12" s="571"/>
      <c r="GQ12" s="571"/>
      <c r="GR12" s="571"/>
      <c r="GS12" s="571"/>
      <c r="GT12" s="571"/>
      <c r="GU12" s="571"/>
      <c r="GV12" s="571"/>
      <c r="GW12" s="571"/>
      <c r="GX12" s="571"/>
      <c r="GY12" s="571"/>
      <c r="GZ12" s="571"/>
      <c r="HA12" s="571"/>
      <c r="HB12" s="571"/>
      <c r="HC12" s="571"/>
      <c r="HD12" s="571"/>
      <c r="HE12" s="571"/>
      <c r="HF12" s="571"/>
      <c r="HG12" s="571"/>
      <c r="HH12" s="571"/>
      <c r="HI12" s="571"/>
      <c r="HJ12" s="571"/>
      <c r="HK12" s="571"/>
      <c r="HL12" s="571"/>
      <c r="HM12" s="571"/>
      <c r="HN12" s="571"/>
      <c r="HO12" s="571"/>
      <c r="HP12" s="571"/>
      <c r="HQ12" s="571"/>
      <c r="HR12" s="571"/>
      <c r="HS12" s="571"/>
      <c r="HT12" s="571"/>
      <c r="HU12" s="571"/>
      <c r="HV12" s="571"/>
      <c r="HW12" s="571"/>
      <c r="HX12" s="571"/>
      <c r="HY12" s="571"/>
      <c r="HZ12" s="571"/>
      <c r="IA12" s="571"/>
      <c r="IB12" s="571"/>
      <c r="IC12" s="571"/>
      <c r="ID12" s="571"/>
      <c r="IE12" s="571"/>
      <c r="IF12" s="571"/>
      <c r="IG12" s="571"/>
      <c r="IH12" s="571"/>
      <c r="II12" s="571"/>
      <c r="IJ12" s="571"/>
      <c r="IK12" s="571"/>
      <c r="IL12" s="571"/>
      <c r="IM12" s="571"/>
      <c r="IN12" s="571"/>
      <c r="IO12" s="571"/>
      <c r="IP12" s="571"/>
      <c r="IQ12" s="571"/>
      <c r="IR12" s="571"/>
      <c r="IS12" s="571"/>
      <c r="IT12" s="571"/>
      <c r="IU12" s="571"/>
      <c r="IV12" s="571"/>
    </row>
    <row r="13" spans="1:256" ht="24.75" customHeight="1">
      <c r="A13" s="548" t="s">
        <v>711</v>
      </c>
      <c r="B13" s="846" t="s">
        <v>301</v>
      </c>
      <c r="C13" s="841">
        <v>1</v>
      </c>
      <c r="D13" s="732">
        <v>3046</v>
      </c>
      <c r="E13" s="732">
        <v>574</v>
      </c>
      <c r="F13" s="732">
        <v>52</v>
      </c>
      <c r="G13" s="732">
        <v>15</v>
      </c>
      <c r="H13" s="847">
        <v>17</v>
      </c>
      <c r="I13" s="546" t="s">
        <v>146</v>
      </c>
      <c r="J13" s="571"/>
      <c r="K13" s="571"/>
      <c r="L13" s="571"/>
      <c r="M13" s="571"/>
      <c r="N13" s="571"/>
      <c r="O13" s="571"/>
      <c r="P13" s="571"/>
      <c r="Q13" s="571"/>
      <c r="R13" s="571"/>
      <c r="S13" s="571"/>
      <c r="T13" s="571"/>
      <c r="U13" s="571"/>
      <c r="V13" s="571"/>
      <c r="W13" s="571"/>
      <c r="X13" s="571"/>
      <c r="Y13" s="571"/>
      <c r="Z13" s="571"/>
      <c r="AA13" s="571"/>
      <c r="AB13" s="571"/>
      <c r="AC13" s="571"/>
      <c r="AD13" s="571"/>
      <c r="AE13" s="571"/>
      <c r="AF13" s="571"/>
      <c r="AG13" s="571"/>
      <c r="AH13" s="571"/>
      <c r="AI13" s="571"/>
      <c r="AJ13" s="571"/>
      <c r="AK13" s="571"/>
      <c r="AL13" s="571"/>
      <c r="AM13" s="571"/>
      <c r="AN13" s="571"/>
      <c r="AO13" s="571"/>
      <c r="AP13" s="571"/>
      <c r="AQ13" s="571"/>
      <c r="AR13" s="571"/>
      <c r="AS13" s="571"/>
      <c r="AT13" s="571"/>
      <c r="AU13" s="571"/>
      <c r="AV13" s="571"/>
      <c r="AW13" s="571"/>
      <c r="AX13" s="571"/>
      <c r="AY13" s="571"/>
      <c r="AZ13" s="571"/>
      <c r="BA13" s="571"/>
      <c r="BB13" s="571"/>
      <c r="BC13" s="571"/>
      <c r="BD13" s="571"/>
      <c r="BE13" s="571"/>
      <c r="BF13" s="571"/>
      <c r="BG13" s="571"/>
      <c r="BH13" s="571"/>
      <c r="BI13" s="571"/>
      <c r="BJ13" s="571"/>
      <c r="BK13" s="571"/>
      <c r="BL13" s="571"/>
      <c r="BM13" s="571"/>
      <c r="BN13" s="571"/>
      <c r="BO13" s="571"/>
      <c r="BP13" s="571"/>
      <c r="BQ13" s="571"/>
      <c r="BR13" s="571"/>
      <c r="BS13" s="571"/>
      <c r="BT13" s="571"/>
      <c r="BU13" s="571"/>
      <c r="BV13" s="571"/>
      <c r="BW13" s="571"/>
      <c r="BX13" s="571"/>
      <c r="BY13" s="571"/>
      <c r="BZ13" s="571"/>
      <c r="CA13" s="571"/>
      <c r="CB13" s="571"/>
      <c r="CC13" s="571"/>
      <c r="CD13" s="571"/>
      <c r="CE13" s="571"/>
      <c r="CF13" s="571"/>
      <c r="CG13" s="571"/>
      <c r="CH13" s="571"/>
      <c r="CI13" s="571"/>
      <c r="CJ13" s="571"/>
      <c r="CK13" s="571"/>
      <c r="CL13" s="571"/>
      <c r="CM13" s="571"/>
      <c r="CN13" s="571"/>
      <c r="CO13" s="571"/>
      <c r="CP13" s="571"/>
      <c r="CQ13" s="571"/>
      <c r="CR13" s="571"/>
      <c r="CS13" s="571"/>
      <c r="CT13" s="571"/>
      <c r="CU13" s="571"/>
      <c r="CV13" s="571"/>
      <c r="CW13" s="571"/>
      <c r="CX13" s="571"/>
      <c r="CY13" s="571"/>
      <c r="CZ13" s="571"/>
      <c r="DA13" s="571"/>
      <c r="DB13" s="571"/>
      <c r="DC13" s="571"/>
      <c r="DD13" s="571"/>
      <c r="DE13" s="571"/>
      <c r="DF13" s="571"/>
      <c r="DG13" s="571"/>
      <c r="DH13" s="571"/>
      <c r="DI13" s="571"/>
      <c r="DJ13" s="571"/>
      <c r="DK13" s="571"/>
      <c r="DL13" s="571"/>
      <c r="DM13" s="571"/>
      <c r="DN13" s="571"/>
      <c r="DO13" s="571"/>
      <c r="DP13" s="571"/>
      <c r="DQ13" s="571"/>
      <c r="DR13" s="571"/>
      <c r="DS13" s="571"/>
      <c r="DT13" s="571"/>
      <c r="DU13" s="571"/>
      <c r="DV13" s="571"/>
      <c r="DW13" s="571"/>
      <c r="DX13" s="571"/>
      <c r="DY13" s="571"/>
      <c r="DZ13" s="571"/>
      <c r="EA13" s="571"/>
      <c r="EB13" s="571"/>
      <c r="EC13" s="571"/>
      <c r="ED13" s="571"/>
      <c r="EE13" s="571"/>
      <c r="EF13" s="571"/>
      <c r="EG13" s="571"/>
      <c r="EH13" s="571"/>
      <c r="EI13" s="571"/>
      <c r="EJ13" s="571"/>
      <c r="EK13" s="571"/>
      <c r="EL13" s="571"/>
      <c r="EM13" s="571"/>
      <c r="EN13" s="571"/>
      <c r="EO13" s="571"/>
      <c r="EP13" s="571"/>
      <c r="EQ13" s="571"/>
      <c r="ER13" s="571"/>
      <c r="ES13" s="571"/>
      <c r="ET13" s="571"/>
      <c r="EU13" s="571"/>
      <c r="EV13" s="571"/>
      <c r="EW13" s="571"/>
      <c r="EX13" s="571"/>
      <c r="EY13" s="571"/>
      <c r="EZ13" s="571"/>
      <c r="FA13" s="571"/>
      <c r="FB13" s="571"/>
      <c r="FC13" s="571"/>
      <c r="FD13" s="571"/>
      <c r="FE13" s="571"/>
      <c r="FF13" s="571"/>
      <c r="FG13" s="571"/>
      <c r="FH13" s="571"/>
      <c r="FI13" s="571"/>
      <c r="FJ13" s="571"/>
      <c r="FK13" s="571"/>
      <c r="FL13" s="571"/>
      <c r="FM13" s="571"/>
      <c r="FN13" s="571"/>
      <c r="FO13" s="571"/>
      <c r="FP13" s="571"/>
      <c r="FQ13" s="571"/>
      <c r="FR13" s="571"/>
      <c r="FS13" s="571"/>
      <c r="FT13" s="571"/>
      <c r="FU13" s="571"/>
      <c r="FV13" s="571"/>
      <c r="FW13" s="571"/>
      <c r="FX13" s="571"/>
      <c r="FY13" s="571"/>
      <c r="FZ13" s="571"/>
      <c r="GA13" s="571"/>
      <c r="GB13" s="571"/>
      <c r="GC13" s="571"/>
      <c r="GD13" s="571"/>
      <c r="GE13" s="571"/>
      <c r="GF13" s="571"/>
      <c r="GG13" s="571"/>
      <c r="GH13" s="571"/>
      <c r="GI13" s="571"/>
      <c r="GJ13" s="571"/>
      <c r="GK13" s="571"/>
      <c r="GL13" s="571"/>
      <c r="GM13" s="571"/>
      <c r="GN13" s="571"/>
      <c r="GO13" s="571"/>
      <c r="GP13" s="571"/>
      <c r="GQ13" s="571"/>
      <c r="GR13" s="571"/>
      <c r="GS13" s="571"/>
      <c r="GT13" s="571"/>
      <c r="GU13" s="571"/>
      <c r="GV13" s="571"/>
      <c r="GW13" s="571"/>
      <c r="GX13" s="571"/>
      <c r="GY13" s="571"/>
      <c r="GZ13" s="571"/>
      <c r="HA13" s="571"/>
      <c r="HB13" s="571"/>
      <c r="HC13" s="571"/>
      <c r="HD13" s="571"/>
      <c r="HE13" s="571"/>
      <c r="HF13" s="571"/>
      <c r="HG13" s="571"/>
      <c r="HH13" s="571"/>
      <c r="HI13" s="571"/>
      <c r="HJ13" s="571"/>
      <c r="HK13" s="571"/>
      <c r="HL13" s="571"/>
      <c r="HM13" s="571"/>
      <c r="HN13" s="571"/>
      <c r="HO13" s="571"/>
      <c r="HP13" s="571"/>
      <c r="HQ13" s="571"/>
      <c r="HR13" s="571"/>
      <c r="HS13" s="571"/>
      <c r="HT13" s="571"/>
      <c r="HU13" s="571"/>
      <c r="HV13" s="571"/>
      <c r="HW13" s="571"/>
      <c r="HX13" s="571"/>
      <c r="HY13" s="571"/>
      <c r="HZ13" s="571"/>
      <c r="IA13" s="571"/>
      <c r="IB13" s="571"/>
      <c r="IC13" s="571"/>
      <c r="ID13" s="571"/>
      <c r="IE13" s="571"/>
      <c r="IF13" s="571"/>
      <c r="IG13" s="571"/>
      <c r="IH13" s="571"/>
      <c r="II13" s="571"/>
      <c r="IJ13" s="571"/>
      <c r="IK13" s="571"/>
      <c r="IL13" s="571"/>
      <c r="IM13" s="571"/>
      <c r="IN13" s="571"/>
      <c r="IO13" s="571"/>
      <c r="IP13" s="571"/>
      <c r="IQ13" s="571"/>
      <c r="IR13" s="571"/>
      <c r="IS13" s="571"/>
      <c r="IT13" s="571"/>
      <c r="IU13" s="571"/>
      <c r="IV13" s="571"/>
    </row>
    <row r="14" spans="1:256" ht="24.75" customHeight="1">
      <c r="A14" s="548" t="s">
        <v>713</v>
      </c>
      <c r="B14" s="846" t="s">
        <v>301</v>
      </c>
      <c r="C14" s="841">
        <v>1</v>
      </c>
      <c r="D14" s="732">
        <v>3046</v>
      </c>
      <c r="E14" s="732">
        <v>574</v>
      </c>
      <c r="F14" s="732">
        <v>54</v>
      </c>
      <c r="G14" s="732">
        <v>15</v>
      </c>
      <c r="H14" s="847">
        <v>13</v>
      </c>
      <c r="I14" s="546" t="s">
        <v>147</v>
      </c>
      <c r="J14" s="571"/>
      <c r="K14" s="571"/>
      <c r="L14" s="571"/>
      <c r="M14" s="571"/>
      <c r="N14" s="571"/>
      <c r="O14" s="571"/>
      <c r="P14" s="571"/>
      <c r="Q14" s="571"/>
      <c r="R14" s="571"/>
      <c r="S14" s="571"/>
      <c r="T14" s="571"/>
      <c r="U14" s="571"/>
      <c r="V14" s="571"/>
      <c r="W14" s="571"/>
      <c r="X14" s="571"/>
      <c r="Y14" s="571"/>
      <c r="Z14" s="571"/>
      <c r="AA14" s="571"/>
      <c r="AB14" s="571"/>
      <c r="AC14" s="571"/>
      <c r="AD14" s="571"/>
      <c r="AE14" s="571"/>
      <c r="AF14" s="571"/>
      <c r="AG14" s="571"/>
      <c r="AH14" s="571"/>
      <c r="AI14" s="571"/>
      <c r="AJ14" s="571"/>
      <c r="AK14" s="571"/>
      <c r="AL14" s="571"/>
      <c r="AM14" s="571"/>
      <c r="AN14" s="571"/>
      <c r="AO14" s="571"/>
      <c r="AP14" s="571"/>
      <c r="AQ14" s="571"/>
      <c r="AR14" s="571"/>
      <c r="AS14" s="571"/>
      <c r="AT14" s="571"/>
      <c r="AU14" s="571"/>
      <c r="AV14" s="571"/>
      <c r="AW14" s="571"/>
      <c r="AX14" s="571"/>
      <c r="AY14" s="571"/>
      <c r="AZ14" s="571"/>
      <c r="BA14" s="571"/>
      <c r="BB14" s="571"/>
      <c r="BC14" s="571"/>
      <c r="BD14" s="571"/>
      <c r="BE14" s="571"/>
      <c r="BF14" s="571"/>
      <c r="BG14" s="571"/>
      <c r="BH14" s="571"/>
      <c r="BI14" s="571"/>
      <c r="BJ14" s="571"/>
      <c r="BK14" s="571"/>
      <c r="BL14" s="571"/>
      <c r="BM14" s="571"/>
      <c r="BN14" s="571"/>
      <c r="BO14" s="571"/>
      <c r="BP14" s="571"/>
      <c r="BQ14" s="571"/>
      <c r="BR14" s="571"/>
      <c r="BS14" s="571"/>
      <c r="BT14" s="571"/>
      <c r="BU14" s="571"/>
      <c r="BV14" s="571"/>
      <c r="BW14" s="571"/>
      <c r="BX14" s="571"/>
      <c r="BY14" s="571"/>
      <c r="BZ14" s="571"/>
      <c r="CA14" s="571"/>
      <c r="CB14" s="571"/>
      <c r="CC14" s="571"/>
      <c r="CD14" s="571"/>
      <c r="CE14" s="571"/>
      <c r="CF14" s="571"/>
      <c r="CG14" s="571"/>
      <c r="CH14" s="571"/>
      <c r="CI14" s="571"/>
      <c r="CJ14" s="571"/>
      <c r="CK14" s="571"/>
      <c r="CL14" s="571"/>
      <c r="CM14" s="571"/>
      <c r="CN14" s="571"/>
      <c r="CO14" s="571"/>
      <c r="CP14" s="571"/>
      <c r="CQ14" s="571"/>
      <c r="CR14" s="571"/>
      <c r="CS14" s="571"/>
      <c r="CT14" s="571"/>
      <c r="CU14" s="571"/>
      <c r="CV14" s="571"/>
      <c r="CW14" s="571"/>
      <c r="CX14" s="571"/>
      <c r="CY14" s="571"/>
      <c r="CZ14" s="571"/>
      <c r="DA14" s="571"/>
      <c r="DB14" s="571"/>
      <c r="DC14" s="571"/>
      <c r="DD14" s="571"/>
      <c r="DE14" s="571"/>
      <c r="DF14" s="571"/>
      <c r="DG14" s="571"/>
      <c r="DH14" s="571"/>
      <c r="DI14" s="571"/>
      <c r="DJ14" s="571"/>
      <c r="DK14" s="571"/>
      <c r="DL14" s="571"/>
      <c r="DM14" s="571"/>
      <c r="DN14" s="571"/>
      <c r="DO14" s="571"/>
      <c r="DP14" s="571"/>
      <c r="DQ14" s="571"/>
      <c r="DR14" s="571"/>
      <c r="DS14" s="571"/>
      <c r="DT14" s="571"/>
      <c r="DU14" s="571"/>
      <c r="DV14" s="571"/>
      <c r="DW14" s="571"/>
      <c r="DX14" s="571"/>
      <c r="DY14" s="571"/>
      <c r="DZ14" s="571"/>
      <c r="EA14" s="571"/>
      <c r="EB14" s="571"/>
      <c r="EC14" s="571"/>
      <c r="ED14" s="571"/>
      <c r="EE14" s="571"/>
      <c r="EF14" s="571"/>
      <c r="EG14" s="571"/>
      <c r="EH14" s="571"/>
      <c r="EI14" s="571"/>
      <c r="EJ14" s="571"/>
      <c r="EK14" s="571"/>
      <c r="EL14" s="571"/>
      <c r="EM14" s="571"/>
      <c r="EN14" s="571"/>
      <c r="EO14" s="571"/>
      <c r="EP14" s="571"/>
      <c r="EQ14" s="571"/>
      <c r="ER14" s="571"/>
      <c r="ES14" s="571"/>
      <c r="ET14" s="571"/>
      <c r="EU14" s="571"/>
      <c r="EV14" s="571"/>
      <c r="EW14" s="571"/>
      <c r="EX14" s="571"/>
      <c r="EY14" s="571"/>
      <c r="EZ14" s="571"/>
      <c r="FA14" s="571"/>
      <c r="FB14" s="571"/>
      <c r="FC14" s="571"/>
      <c r="FD14" s="571"/>
      <c r="FE14" s="571"/>
      <c r="FF14" s="571"/>
      <c r="FG14" s="571"/>
      <c r="FH14" s="571"/>
      <c r="FI14" s="571"/>
      <c r="FJ14" s="571"/>
      <c r="FK14" s="571"/>
      <c r="FL14" s="571"/>
      <c r="FM14" s="571"/>
      <c r="FN14" s="571"/>
      <c r="FO14" s="571"/>
      <c r="FP14" s="571"/>
      <c r="FQ14" s="571"/>
      <c r="FR14" s="571"/>
      <c r="FS14" s="571"/>
      <c r="FT14" s="571"/>
      <c r="FU14" s="571"/>
      <c r="FV14" s="571"/>
      <c r="FW14" s="571"/>
      <c r="FX14" s="571"/>
      <c r="FY14" s="571"/>
      <c r="FZ14" s="571"/>
      <c r="GA14" s="571"/>
      <c r="GB14" s="571"/>
      <c r="GC14" s="571"/>
      <c r="GD14" s="571"/>
      <c r="GE14" s="571"/>
      <c r="GF14" s="571"/>
      <c r="GG14" s="571"/>
      <c r="GH14" s="571"/>
      <c r="GI14" s="571"/>
      <c r="GJ14" s="571"/>
      <c r="GK14" s="571"/>
      <c r="GL14" s="571"/>
      <c r="GM14" s="571"/>
      <c r="GN14" s="571"/>
      <c r="GO14" s="571"/>
      <c r="GP14" s="571"/>
      <c r="GQ14" s="571"/>
      <c r="GR14" s="571"/>
      <c r="GS14" s="571"/>
      <c r="GT14" s="571"/>
      <c r="GU14" s="571"/>
      <c r="GV14" s="571"/>
      <c r="GW14" s="571"/>
      <c r="GX14" s="571"/>
      <c r="GY14" s="571"/>
      <c r="GZ14" s="571"/>
      <c r="HA14" s="571"/>
      <c r="HB14" s="571"/>
      <c r="HC14" s="571"/>
      <c r="HD14" s="571"/>
      <c r="HE14" s="571"/>
      <c r="HF14" s="571"/>
      <c r="HG14" s="571"/>
      <c r="HH14" s="571"/>
      <c r="HI14" s="571"/>
      <c r="HJ14" s="571"/>
      <c r="HK14" s="571"/>
      <c r="HL14" s="571"/>
      <c r="HM14" s="571"/>
      <c r="HN14" s="571"/>
      <c r="HO14" s="571"/>
      <c r="HP14" s="571"/>
      <c r="HQ14" s="571"/>
      <c r="HR14" s="571"/>
      <c r="HS14" s="571"/>
      <c r="HT14" s="571"/>
      <c r="HU14" s="571"/>
      <c r="HV14" s="571"/>
      <c r="HW14" s="571"/>
      <c r="HX14" s="571"/>
      <c r="HY14" s="571"/>
      <c r="HZ14" s="571"/>
      <c r="IA14" s="571"/>
      <c r="IB14" s="571"/>
      <c r="IC14" s="571"/>
      <c r="ID14" s="571"/>
      <c r="IE14" s="571"/>
      <c r="IF14" s="571"/>
      <c r="IG14" s="571"/>
      <c r="IH14" s="571"/>
      <c r="II14" s="571"/>
      <c r="IJ14" s="571"/>
      <c r="IK14" s="571"/>
      <c r="IL14" s="571"/>
      <c r="IM14" s="571"/>
      <c r="IN14" s="571"/>
      <c r="IO14" s="571"/>
      <c r="IP14" s="571"/>
      <c r="IQ14" s="571"/>
      <c r="IR14" s="571"/>
      <c r="IS14" s="571"/>
      <c r="IT14" s="571"/>
      <c r="IU14" s="571"/>
      <c r="IV14" s="571"/>
    </row>
    <row r="15" spans="1:256" ht="24.75" customHeight="1">
      <c r="A15" s="548" t="s">
        <v>715</v>
      </c>
      <c r="B15" s="846" t="s">
        <v>301</v>
      </c>
      <c r="C15" s="841">
        <v>1</v>
      </c>
      <c r="D15" s="732">
        <v>3046</v>
      </c>
      <c r="E15" s="732">
        <v>574</v>
      </c>
      <c r="F15" s="732">
        <v>54</v>
      </c>
      <c r="G15" s="732">
        <v>13</v>
      </c>
      <c r="H15" s="847">
        <v>15</v>
      </c>
      <c r="I15" s="546" t="s">
        <v>148</v>
      </c>
      <c r="J15" s="571"/>
      <c r="K15" s="571"/>
      <c r="L15" s="571"/>
      <c r="M15" s="571"/>
      <c r="N15" s="571"/>
      <c r="O15" s="571"/>
      <c r="P15" s="571"/>
      <c r="Q15" s="571"/>
      <c r="R15" s="571"/>
      <c r="S15" s="571"/>
      <c r="T15" s="571"/>
      <c r="U15" s="571"/>
      <c r="V15" s="571"/>
      <c r="W15" s="571"/>
      <c r="X15" s="571"/>
      <c r="Y15" s="571"/>
      <c r="Z15" s="571"/>
      <c r="AA15" s="571"/>
      <c r="AB15" s="571"/>
      <c r="AC15" s="571"/>
      <c r="AD15" s="571"/>
      <c r="AE15" s="571"/>
      <c r="AF15" s="571"/>
      <c r="AG15" s="571"/>
      <c r="AH15" s="571"/>
      <c r="AI15" s="571"/>
      <c r="AJ15" s="571"/>
      <c r="AK15" s="571"/>
      <c r="AL15" s="571"/>
      <c r="AM15" s="571"/>
      <c r="AN15" s="571"/>
      <c r="AO15" s="571"/>
      <c r="AP15" s="571"/>
      <c r="AQ15" s="571"/>
      <c r="AR15" s="571"/>
      <c r="AS15" s="571"/>
      <c r="AT15" s="571"/>
      <c r="AU15" s="571"/>
      <c r="AV15" s="571"/>
      <c r="AW15" s="571"/>
      <c r="AX15" s="571"/>
      <c r="AY15" s="571"/>
      <c r="AZ15" s="571"/>
      <c r="BA15" s="571"/>
      <c r="BB15" s="571"/>
      <c r="BC15" s="571"/>
      <c r="BD15" s="571"/>
      <c r="BE15" s="571"/>
      <c r="BF15" s="571"/>
      <c r="BG15" s="571"/>
      <c r="BH15" s="571"/>
      <c r="BI15" s="571"/>
      <c r="BJ15" s="571"/>
      <c r="BK15" s="571"/>
      <c r="BL15" s="571"/>
      <c r="BM15" s="571"/>
      <c r="BN15" s="571"/>
      <c r="BO15" s="571"/>
      <c r="BP15" s="571"/>
      <c r="BQ15" s="571"/>
      <c r="BR15" s="571"/>
      <c r="BS15" s="571"/>
      <c r="BT15" s="571"/>
      <c r="BU15" s="571"/>
      <c r="BV15" s="571"/>
      <c r="BW15" s="571"/>
      <c r="BX15" s="571"/>
      <c r="BY15" s="571"/>
      <c r="BZ15" s="571"/>
      <c r="CA15" s="571"/>
      <c r="CB15" s="571"/>
      <c r="CC15" s="571"/>
      <c r="CD15" s="571"/>
      <c r="CE15" s="571"/>
      <c r="CF15" s="571"/>
      <c r="CG15" s="571"/>
      <c r="CH15" s="571"/>
      <c r="CI15" s="571"/>
      <c r="CJ15" s="571"/>
      <c r="CK15" s="571"/>
      <c r="CL15" s="571"/>
      <c r="CM15" s="571"/>
      <c r="CN15" s="571"/>
      <c r="CO15" s="571"/>
      <c r="CP15" s="571"/>
      <c r="CQ15" s="571"/>
      <c r="CR15" s="571"/>
      <c r="CS15" s="571"/>
      <c r="CT15" s="571"/>
      <c r="CU15" s="571"/>
      <c r="CV15" s="571"/>
      <c r="CW15" s="571"/>
      <c r="CX15" s="571"/>
      <c r="CY15" s="571"/>
      <c r="CZ15" s="571"/>
      <c r="DA15" s="571"/>
      <c r="DB15" s="571"/>
      <c r="DC15" s="571"/>
      <c r="DD15" s="571"/>
      <c r="DE15" s="571"/>
      <c r="DF15" s="571"/>
      <c r="DG15" s="571"/>
      <c r="DH15" s="571"/>
      <c r="DI15" s="571"/>
      <c r="DJ15" s="571"/>
      <c r="DK15" s="571"/>
      <c r="DL15" s="571"/>
      <c r="DM15" s="571"/>
      <c r="DN15" s="571"/>
      <c r="DO15" s="571"/>
      <c r="DP15" s="571"/>
      <c r="DQ15" s="571"/>
      <c r="DR15" s="571"/>
      <c r="DS15" s="571"/>
      <c r="DT15" s="571"/>
      <c r="DU15" s="571"/>
      <c r="DV15" s="571"/>
      <c r="DW15" s="571"/>
      <c r="DX15" s="571"/>
      <c r="DY15" s="571"/>
      <c r="DZ15" s="571"/>
      <c r="EA15" s="571"/>
      <c r="EB15" s="571"/>
      <c r="EC15" s="571"/>
      <c r="ED15" s="571"/>
      <c r="EE15" s="571"/>
      <c r="EF15" s="571"/>
      <c r="EG15" s="571"/>
      <c r="EH15" s="571"/>
      <c r="EI15" s="571"/>
      <c r="EJ15" s="571"/>
      <c r="EK15" s="571"/>
      <c r="EL15" s="571"/>
      <c r="EM15" s="571"/>
      <c r="EN15" s="571"/>
      <c r="EO15" s="571"/>
      <c r="EP15" s="571"/>
      <c r="EQ15" s="571"/>
      <c r="ER15" s="571"/>
      <c r="ES15" s="571"/>
      <c r="ET15" s="571"/>
      <c r="EU15" s="571"/>
      <c r="EV15" s="571"/>
      <c r="EW15" s="571"/>
      <c r="EX15" s="571"/>
      <c r="EY15" s="571"/>
      <c r="EZ15" s="571"/>
      <c r="FA15" s="571"/>
      <c r="FB15" s="571"/>
      <c r="FC15" s="571"/>
      <c r="FD15" s="571"/>
      <c r="FE15" s="571"/>
      <c r="FF15" s="571"/>
      <c r="FG15" s="571"/>
      <c r="FH15" s="571"/>
      <c r="FI15" s="571"/>
      <c r="FJ15" s="571"/>
      <c r="FK15" s="571"/>
      <c r="FL15" s="571"/>
      <c r="FM15" s="571"/>
      <c r="FN15" s="571"/>
      <c r="FO15" s="571"/>
      <c r="FP15" s="571"/>
      <c r="FQ15" s="571"/>
      <c r="FR15" s="571"/>
      <c r="FS15" s="571"/>
      <c r="FT15" s="571"/>
      <c r="FU15" s="571"/>
      <c r="FV15" s="571"/>
      <c r="FW15" s="571"/>
      <c r="FX15" s="571"/>
      <c r="FY15" s="571"/>
      <c r="FZ15" s="571"/>
      <c r="GA15" s="571"/>
      <c r="GB15" s="571"/>
      <c r="GC15" s="571"/>
      <c r="GD15" s="571"/>
      <c r="GE15" s="571"/>
      <c r="GF15" s="571"/>
      <c r="GG15" s="571"/>
      <c r="GH15" s="571"/>
      <c r="GI15" s="571"/>
      <c r="GJ15" s="571"/>
      <c r="GK15" s="571"/>
      <c r="GL15" s="571"/>
      <c r="GM15" s="571"/>
      <c r="GN15" s="571"/>
      <c r="GO15" s="571"/>
      <c r="GP15" s="571"/>
      <c r="GQ15" s="571"/>
      <c r="GR15" s="571"/>
      <c r="GS15" s="571"/>
      <c r="GT15" s="571"/>
      <c r="GU15" s="571"/>
      <c r="GV15" s="571"/>
      <c r="GW15" s="571"/>
      <c r="GX15" s="571"/>
      <c r="GY15" s="571"/>
      <c r="GZ15" s="571"/>
      <c r="HA15" s="571"/>
      <c r="HB15" s="571"/>
      <c r="HC15" s="571"/>
      <c r="HD15" s="571"/>
      <c r="HE15" s="571"/>
      <c r="HF15" s="571"/>
      <c r="HG15" s="571"/>
      <c r="HH15" s="571"/>
      <c r="HI15" s="571"/>
      <c r="HJ15" s="571"/>
      <c r="HK15" s="571"/>
      <c r="HL15" s="571"/>
      <c r="HM15" s="571"/>
      <c r="HN15" s="571"/>
      <c r="HO15" s="571"/>
      <c r="HP15" s="571"/>
      <c r="HQ15" s="571"/>
      <c r="HR15" s="571"/>
      <c r="HS15" s="571"/>
      <c r="HT15" s="571"/>
      <c r="HU15" s="571"/>
      <c r="HV15" s="571"/>
      <c r="HW15" s="571"/>
      <c r="HX15" s="571"/>
      <c r="HY15" s="571"/>
      <c r="HZ15" s="571"/>
      <c r="IA15" s="571"/>
      <c r="IB15" s="571"/>
      <c r="IC15" s="571"/>
      <c r="ID15" s="571"/>
      <c r="IE15" s="571"/>
      <c r="IF15" s="571"/>
      <c r="IG15" s="571"/>
      <c r="IH15" s="571"/>
      <c r="II15" s="571"/>
      <c r="IJ15" s="571"/>
      <c r="IK15" s="571"/>
      <c r="IL15" s="571"/>
      <c r="IM15" s="571"/>
      <c r="IN15" s="571"/>
      <c r="IO15" s="571"/>
      <c r="IP15" s="571"/>
      <c r="IQ15" s="571"/>
      <c r="IR15" s="571"/>
      <c r="IS15" s="571"/>
      <c r="IT15" s="571"/>
      <c r="IU15" s="571"/>
      <c r="IV15" s="571"/>
    </row>
    <row r="16" spans="1:256" ht="24.75" customHeight="1">
      <c r="A16" s="548" t="s">
        <v>717</v>
      </c>
      <c r="B16" s="846" t="s">
        <v>301</v>
      </c>
      <c r="C16" s="841">
        <v>1</v>
      </c>
      <c r="D16" s="732">
        <v>3046</v>
      </c>
      <c r="E16" s="732">
        <v>574</v>
      </c>
      <c r="F16" s="732">
        <v>54</v>
      </c>
      <c r="G16" s="732">
        <v>12</v>
      </c>
      <c r="H16" s="847">
        <v>25</v>
      </c>
      <c r="I16" s="546" t="s">
        <v>149</v>
      </c>
      <c r="J16" s="571"/>
      <c r="K16" s="571"/>
      <c r="L16" s="571"/>
      <c r="M16" s="571"/>
      <c r="N16" s="571"/>
      <c r="O16" s="571"/>
      <c r="P16" s="571"/>
      <c r="Q16" s="571"/>
      <c r="R16" s="571"/>
      <c r="S16" s="571"/>
      <c r="T16" s="571"/>
      <c r="U16" s="571"/>
      <c r="V16" s="571"/>
      <c r="W16" s="571"/>
      <c r="X16" s="571"/>
      <c r="Y16" s="571"/>
      <c r="Z16" s="571"/>
      <c r="AA16" s="571"/>
      <c r="AB16" s="571"/>
      <c r="AC16" s="571"/>
      <c r="AD16" s="571"/>
      <c r="AE16" s="571"/>
      <c r="AF16" s="571"/>
      <c r="AG16" s="571"/>
      <c r="AH16" s="571"/>
      <c r="AI16" s="571"/>
      <c r="AJ16" s="571"/>
      <c r="AK16" s="571"/>
      <c r="AL16" s="571"/>
      <c r="AM16" s="571"/>
      <c r="AN16" s="571"/>
      <c r="AO16" s="571"/>
      <c r="AP16" s="571"/>
      <c r="AQ16" s="571"/>
      <c r="AR16" s="571"/>
      <c r="AS16" s="571"/>
      <c r="AT16" s="571"/>
      <c r="AU16" s="571"/>
      <c r="AV16" s="571"/>
      <c r="AW16" s="571"/>
      <c r="AX16" s="571"/>
      <c r="AY16" s="571"/>
      <c r="AZ16" s="571"/>
      <c r="BA16" s="571"/>
      <c r="BB16" s="571"/>
      <c r="BC16" s="571"/>
      <c r="BD16" s="571"/>
      <c r="BE16" s="571"/>
      <c r="BF16" s="571"/>
      <c r="BG16" s="571"/>
      <c r="BH16" s="571"/>
      <c r="BI16" s="571"/>
      <c r="BJ16" s="571"/>
      <c r="BK16" s="571"/>
      <c r="BL16" s="571"/>
      <c r="BM16" s="571"/>
      <c r="BN16" s="571"/>
      <c r="BO16" s="571"/>
      <c r="BP16" s="571"/>
      <c r="BQ16" s="571"/>
      <c r="BR16" s="571"/>
      <c r="BS16" s="571"/>
      <c r="BT16" s="571"/>
      <c r="BU16" s="571"/>
      <c r="BV16" s="571"/>
      <c r="BW16" s="571"/>
      <c r="BX16" s="571"/>
      <c r="BY16" s="571"/>
      <c r="BZ16" s="571"/>
      <c r="CA16" s="571"/>
      <c r="CB16" s="571"/>
      <c r="CC16" s="571"/>
      <c r="CD16" s="571"/>
      <c r="CE16" s="571"/>
      <c r="CF16" s="571"/>
      <c r="CG16" s="571"/>
      <c r="CH16" s="571"/>
      <c r="CI16" s="571"/>
      <c r="CJ16" s="571"/>
      <c r="CK16" s="571"/>
      <c r="CL16" s="571"/>
      <c r="CM16" s="571"/>
      <c r="CN16" s="571"/>
      <c r="CO16" s="571"/>
      <c r="CP16" s="571"/>
      <c r="CQ16" s="571"/>
      <c r="CR16" s="571"/>
      <c r="CS16" s="571"/>
      <c r="CT16" s="571"/>
      <c r="CU16" s="571"/>
      <c r="CV16" s="571"/>
      <c r="CW16" s="571"/>
      <c r="CX16" s="571"/>
      <c r="CY16" s="571"/>
      <c r="CZ16" s="571"/>
      <c r="DA16" s="571"/>
      <c r="DB16" s="571"/>
      <c r="DC16" s="571"/>
      <c r="DD16" s="571"/>
      <c r="DE16" s="571"/>
      <c r="DF16" s="571"/>
      <c r="DG16" s="571"/>
      <c r="DH16" s="571"/>
      <c r="DI16" s="571"/>
      <c r="DJ16" s="571"/>
      <c r="DK16" s="571"/>
      <c r="DL16" s="571"/>
      <c r="DM16" s="571"/>
      <c r="DN16" s="571"/>
      <c r="DO16" s="571"/>
      <c r="DP16" s="571"/>
      <c r="DQ16" s="571"/>
      <c r="DR16" s="571"/>
      <c r="DS16" s="571"/>
      <c r="DT16" s="571"/>
      <c r="DU16" s="571"/>
      <c r="DV16" s="571"/>
      <c r="DW16" s="571"/>
      <c r="DX16" s="571"/>
      <c r="DY16" s="571"/>
      <c r="DZ16" s="571"/>
      <c r="EA16" s="571"/>
      <c r="EB16" s="571"/>
      <c r="EC16" s="571"/>
      <c r="ED16" s="571"/>
      <c r="EE16" s="571"/>
      <c r="EF16" s="571"/>
      <c r="EG16" s="571"/>
      <c r="EH16" s="571"/>
      <c r="EI16" s="571"/>
      <c r="EJ16" s="571"/>
      <c r="EK16" s="571"/>
      <c r="EL16" s="571"/>
      <c r="EM16" s="571"/>
      <c r="EN16" s="571"/>
      <c r="EO16" s="571"/>
      <c r="EP16" s="571"/>
      <c r="EQ16" s="571"/>
      <c r="ER16" s="571"/>
      <c r="ES16" s="571"/>
      <c r="ET16" s="571"/>
      <c r="EU16" s="571"/>
      <c r="EV16" s="571"/>
      <c r="EW16" s="571"/>
      <c r="EX16" s="571"/>
      <c r="EY16" s="571"/>
      <c r="EZ16" s="571"/>
      <c r="FA16" s="571"/>
      <c r="FB16" s="571"/>
      <c r="FC16" s="571"/>
      <c r="FD16" s="571"/>
      <c r="FE16" s="571"/>
      <c r="FF16" s="571"/>
      <c r="FG16" s="571"/>
      <c r="FH16" s="571"/>
      <c r="FI16" s="571"/>
      <c r="FJ16" s="571"/>
      <c r="FK16" s="571"/>
      <c r="FL16" s="571"/>
      <c r="FM16" s="571"/>
      <c r="FN16" s="571"/>
      <c r="FO16" s="571"/>
      <c r="FP16" s="571"/>
      <c r="FQ16" s="571"/>
      <c r="FR16" s="571"/>
      <c r="FS16" s="571"/>
      <c r="FT16" s="571"/>
      <c r="FU16" s="571"/>
      <c r="FV16" s="571"/>
      <c r="FW16" s="571"/>
      <c r="FX16" s="571"/>
      <c r="FY16" s="571"/>
      <c r="FZ16" s="571"/>
      <c r="GA16" s="571"/>
      <c r="GB16" s="571"/>
      <c r="GC16" s="571"/>
      <c r="GD16" s="571"/>
      <c r="GE16" s="571"/>
      <c r="GF16" s="571"/>
      <c r="GG16" s="571"/>
      <c r="GH16" s="571"/>
      <c r="GI16" s="571"/>
      <c r="GJ16" s="571"/>
      <c r="GK16" s="571"/>
      <c r="GL16" s="571"/>
      <c r="GM16" s="571"/>
      <c r="GN16" s="571"/>
      <c r="GO16" s="571"/>
      <c r="GP16" s="571"/>
      <c r="GQ16" s="571"/>
      <c r="GR16" s="571"/>
      <c r="GS16" s="571"/>
      <c r="GT16" s="571"/>
      <c r="GU16" s="571"/>
      <c r="GV16" s="571"/>
      <c r="GW16" s="571"/>
      <c r="GX16" s="571"/>
      <c r="GY16" s="571"/>
      <c r="GZ16" s="571"/>
      <c r="HA16" s="571"/>
      <c r="HB16" s="571"/>
      <c r="HC16" s="571"/>
      <c r="HD16" s="571"/>
      <c r="HE16" s="571"/>
      <c r="HF16" s="571"/>
      <c r="HG16" s="571"/>
      <c r="HH16" s="571"/>
      <c r="HI16" s="571"/>
      <c r="HJ16" s="571"/>
      <c r="HK16" s="571"/>
      <c r="HL16" s="571"/>
      <c r="HM16" s="571"/>
      <c r="HN16" s="571"/>
      <c r="HO16" s="571"/>
      <c r="HP16" s="571"/>
      <c r="HQ16" s="571"/>
      <c r="HR16" s="571"/>
      <c r="HS16" s="571"/>
      <c r="HT16" s="571"/>
      <c r="HU16" s="571"/>
      <c r="HV16" s="571"/>
      <c r="HW16" s="571"/>
      <c r="HX16" s="571"/>
      <c r="HY16" s="571"/>
      <c r="HZ16" s="571"/>
      <c r="IA16" s="571"/>
      <c r="IB16" s="571"/>
      <c r="IC16" s="571"/>
      <c r="ID16" s="571"/>
      <c r="IE16" s="571"/>
      <c r="IF16" s="571"/>
      <c r="IG16" s="571"/>
      <c r="IH16" s="571"/>
      <c r="II16" s="571"/>
      <c r="IJ16" s="571"/>
      <c r="IK16" s="571"/>
      <c r="IL16" s="571"/>
      <c r="IM16" s="571"/>
      <c r="IN16" s="571"/>
      <c r="IO16" s="571"/>
      <c r="IP16" s="571"/>
      <c r="IQ16" s="571"/>
      <c r="IR16" s="571"/>
      <c r="IS16" s="571"/>
      <c r="IT16" s="571"/>
      <c r="IU16" s="571"/>
      <c r="IV16" s="571"/>
    </row>
    <row r="17" spans="1:256" ht="24.75" customHeight="1">
      <c r="A17" s="548" t="s">
        <v>719</v>
      </c>
      <c r="B17" s="846" t="s">
        <v>301</v>
      </c>
      <c r="C17" s="841">
        <v>1</v>
      </c>
      <c r="D17" s="732">
        <v>3046</v>
      </c>
      <c r="E17" s="732">
        <v>574</v>
      </c>
      <c r="F17" s="732">
        <v>58</v>
      </c>
      <c r="G17" s="732">
        <v>19</v>
      </c>
      <c r="H17" s="847">
        <v>36</v>
      </c>
      <c r="I17" s="546" t="s">
        <v>150</v>
      </c>
      <c r="J17" s="571"/>
      <c r="K17" s="571"/>
      <c r="L17" s="571"/>
      <c r="M17" s="571"/>
      <c r="N17" s="571"/>
      <c r="O17" s="571"/>
      <c r="P17" s="571"/>
      <c r="Q17" s="571"/>
      <c r="R17" s="571"/>
      <c r="S17" s="571"/>
      <c r="T17" s="571"/>
      <c r="U17" s="571"/>
      <c r="V17" s="571"/>
      <c r="W17" s="571"/>
      <c r="X17" s="571"/>
      <c r="Y17" s="571"/>
      <c r="Z17" s="571"/>
      <c r="AA17" s="571"/>
      <c r="AB17" s="571"/>
      <c r="AC17" s="571"/>
      <c r="AD17" s="571"/>
      <c r="AE17" s="571"/>
      <c r="AF17" s="571"/>
      <c r="AG17" s="571"/>
      <c r="AH17" s="571"/>
      <c r="AI17" s="571"/>
      <c r="AJ17" s="571"/>
      <c r="AK17" s="571"/>
      <c r="AL17" s="571"/>
      <c r="AM17" s="571"/>
      <c r="AN17" s="571"/>
      <c r="AO17" s="571"/>
      <c r="AP17" s="571"/>
      <c r="AQ17" s="571"/>
      <c r="AR17" s="571"/>
      <c r="AS17" s="571"/>
      <c r="AT17" s="571"/>
      <c r="AU17" s="571"/>
      <c r="AV17" s="571"/>
      <c r="AW17" s="571"/>
      <c r="AX17" s="571"/>
      <c r="AY17" s="571"/>
      <c r="AZ17" s="571"/>
      <c r="BA17" s="571"/>
      <c r="BB17" s="571"/>
      <c r="BC17" s="571"/>
      <c r="BD17" s="571"/>
      <c r="BE17" s="571"/>
      <c r="BF17" s="571"/>
      <c r="BG17" s="571"/>
      <c r="BH17" s="571"/>
      <c r="BI17" s="571"/>
      <c r="BJ17" s="571"/>
      <c r="BK17" s="571"/>
      <c r="BL17" s="571"/>
      <c r="BM17" s="571"/>
      <c r="BN17" s="571"/>
      <c r="BO17" s="571"/>
      <c r="BP17" s="571"/>
      <c r="BQ17" s="571"/>
      <c r="BR17" s="571"/>
      <c r="BS17" s="571"/>
      <c r="BT17" s="571"/>
      <c r="BU17" s="571"/>
      <c r="BV17" s="571"/>
      <c r="BW17" s="571"/>
      <c r="BX17" s="571"/>
      <c r="BY17" s="571"/>
      <c r="BZ17" s="571"/>
      <c r="CA17" s="571"/>
      <c r="CB17" s="571"/>
      <c r="CC17" s="571"/>
      <c r="CD17" s="571"/>
      <c r="CE17" s="571"/>
      <c r="CF17" s="571"/>
      <c r="CG17" s="571"/>
      <c r="CH17" s="571"/>
      <c r="CI17" s="571"/>
      <c r="CJ17" s="571"/>
      <c r="CK17" s="571"/>
      <c r="CL17" s="571"/>
      <c r="CM17" s="571"/>
      <c r="CN17" s="571"/>
      <c r="CO17" s="571"/>
      <c r="CP17" s="571"/>
      <c r="CQ17" s="571"/>
      <c r="CR17" s="571"/>
      <c r="CS17" s="571"/>
      <c r="CT17" s="571"/>
      <c r="CU17" s="571"/>
      <c r="CV17" s="571"/>
      <c r="CW17" s="571"/>
      <c r="CX17" s="571"/>
      <c r="CY17" s="571"/>
      <c r="CZ17" s="571"/>
      <c r="DA17" s="571"/>
      <c r="DB17" s="571"/>
      <c r="DC17" s="571"/>
      <c r="DD17" s="571"/>
      <c r="DE17" s="571"/>
      <c r="DF17" s="571"/>
      <c r="DG17" s="571"/>
      <c r="DH17" s="571"/>
      <c r="DI17" s="571"/>
      <c r="DJ17" s="571"/>
      <c r="DK17" s="571"/>
      <c r="DL17" s="571"/>
      <c r="DM17" s="571"/>
      <c r="DN17" s="571"/>
      <c r="DO17" s="571"/>
      <c r="DP17" s="571"/>
      <c r="DQ17" s="571"/>
      <c r="DR17" s="571"/>
      <c r="DS17" s="571"/>
      <c r="DT17" s="571"/>
      <c r="DU17" s="571"/>
      <c r="DV17" s="571"/>
      <c r="DW17" s="571"/>
      <c r="DX17" s="571"/>
      <c r="DY17" s="571"/>
      <c r="DZ17" s="571"/>
      <c r="EA17" s="571"/>
      <c r="EB17" s="571"/>
      <c r="EC17" s="571"/>
      <c r="ED17" s="571"/>
      <c r="EE17" s="571"/>
      <c r="EF17" s="571"/>
      <c r="EG17" s="571"/>
      <c r="EH17" s="571"/>
      <c r="EI17" s="571"/>
      <c r="EJ17" s="571"/>
      <c r="EK17" s="571"/>
      <c r="EL17" s="571"/>
      <c r="EM17" s="571"/>
      <c r="EN17" s="571"/>
      <c r="EO17" s="571"/>
      <c r="EP17" s="571"/>
      <c r="EQ17" s="571"/>
      <c r="ER17" s="571"/>
      <c r="ES17" s="571"/>
      <c r="ET17" s="571"/>
      <c r="EU17" s="571"/>
      <c r="EV17" s="571"/>
      <c r="EW17" s="571"/>
      <c r="EX17" s="571"/>
      <c r="EY17" s="571"/>
      <c r="EZ17" s="571"/>
      <c r="FA17" s="571"/>
      <c r="FB17" s="571"/>
      <c r="FC17" s="571"/>
      <c r="FD17" s="571"/>
      <c r="FE17" s="571"/>
      <c r="FF17" s="571"/>
      <c r="FG17" s="571"/>
      <c r="FH17" s="571"/>
      <c r="FI17" s="571"/>
      <c r="FJ17" s="571"/>
      <c r="FK17" s="571"/>
      <c r="FL17" s="571"/>
      <c r="FM17" s="571"/>
      <c r="FN17" s="571"/>
      <c r="FO17" s="571"/>
      <c r="FP17" s="571"/>
      <c r="FQ17" s="571"/>
      <c r="FR17" s="571"/>
      <c r="FS17" s="571"/>
      <c r="FT17" s="571"/>
      <c r="FU17" s="571"/>
      <c r="FV17" s="571"/>
      <c r="FW17" s="571"/>
      <c r="FX17" s="571"/>
      <c r="FY17" s="571"/>
      <c r="FZ17" s="571"/>
      <c r="GA17" s="571"/>
      <c r="GB17" s="571"/>
      <c r="GC17" s="571"/>
      <c r="GD17" s="571"/>
      <c r="GE17" s="571"/>
      <c r="GF17" s="571"/>
      <c r="GG17" s="571"/>
      <c r="GH17" s="571"/>
      <c r="GI17" s="571"/>
      <c r="GJ17" s="571"/>
      <c r="GK17" s="571"/>
      <c r="GL17" s="571"/>
      <c r="GM17" s="571"/>
      <c r="GN17" s="571"/>
      <c r="GO17" s="571"/>
      <c r="GP17" s="571"/>
      <c r="GQ17" s="571"/>
      <c r="GR17" s="571"/>
      <c r="GS17" s="571"/>
      <c r="GT17" s="571"/>
      <c r="GU17" s="571"/>
      <c r="GV17" s="571"/>
      <c r="GW17" s="571"/>
      <c r="GX17" s="571"/>
      <c r="GY17" s="571"/>
      <c r="GZ17" s="571"/>
      <c r="HA17" s="571"/>
      <c r="HB17" s="571"/>
      <c r="HC17" s="571"/>
      <c r="HD17" s="571"/>
      <c r="HE17" s="571"/>
      <c r="HF17" s="571"/>
      <c r="HG17" s="571"/>
      <c r="HH17" s="571"/>
      <c r="HI17" s="571"/>
      <c r="HJ17" s="571"/>
      <c r="HK17" s="571"/>
      <c r="HL17" s="571"/>
      <c r="HM17" s="571"/>
      <c r="HN17" s="571"/>
      <c r="HO17" s="571"/>
      <c r="HP17" s="571"/>
      <c r="HQ17" s="571"/>
      <c r="HR17" s="571"/>
      <c r="HS17" s="571"/>
      <c r="HT17" s="571"/>
      <c r="HU17" s="571"/>
      <c r="HV17" s="571"/>
      <c r="HW17" s="571"/>
      <c r="HX17" s="571"/>
      <c r="HY17" s="571"/>
      <c r="HZ17" s="571"/>
      <c r="IA17" s="571"/>
      <c r="IB17" s="571"/>
      <c r="IC17" s="571"/>
      <c r="ID17" s="571"/>
      <c r="IE17" s="571"/>
      <c r="IF17" s="571"/>
      <c r="IG17" s="571"/>
      <c r="IH17" s="571"/>
      <c r="II17" s="571"/>
      <c r="IJ17" s="571"/>
      <c r="IK17" s="571"/>
      <c r="IL17" s="571"/>
      <c r="IM17" s="571"/>
      <c r="IN17" s="571"/>
      <c r="IO17" s="571"/>
      <c r="IP17" s="571"/>
      <c r="IQ17" s="571"/>
      <c r="IR17" s="571"/>
      <c r="IS17" s="571"/>
      <c r="IT17" s="571"/>
      <c r="IU17" s="571"/>
      <c r="IV17" s="571"/>
    </row>
    <row r="18" spans="1:256" ht="24.75" customHeight="1">
      <c r="A18" s="548" t="s">
        <v>721</v>
      </c>
      <c r="B18" s="846" t="s">
        <v>301</v>
      </c>
      <c r="C18" s="841">
        <v>1</v>
      </c>
      <c r="D18" s="732">
        <v>3046</v>
      </c>
      <c r="E18" s="732">
        <v>574</v>
      </c>
      <c r="F18" s="732">
        <v>52</v>
      </c>
      <c r="G18" s="732">
        <v>11</v>
      </c>
      <c r="H18" s="847">
        <v>24</v>
      </c>
      <c r="I18" s="546" t="s">
        <v>151</v>
      </c>
      <c r="J18" s="571"/>
      <c r="K18" s="571"/>
      <c r="L18" s="571"/>
      <c r="M18" s="571"/>
      <c r="N18" s="571"/>
      <c r="O18" s="571"/>
      <c r="P18" s="571"/>
      <c r="Q18" s="571"/>
      <c r="R18" s="571"/>
      <c r="S18" s="571"/>
      <c r="T18" s="571"/>
      <c r="U18" s="571"/>
      <c r="V18" s="571"/>
      <c r="W18" s="571"/>
      <c r="X18" s="571"/>
      <c r="Y18" s="571"/>
      <c r="Z18" s="571"/>
      <c r="AA18" s="571"/>
      <c r="AB18" s="571"/>
      <c r="AC18" s="571"/>
      <c r="AD18" s="571"/>
      <c r="AE18" s="571"/>
      <c r="AF18" s="571"/>
      <c r="AG18" s="571"/>
      <c r="AH18" s="571"/>
      <c r="AI18" s="571"/>
      <c r="AJ18" s="571"/>
      <c r="AK18" s="571"/>
      <c r="AL18" s="571"/>
      <c r="AM18" s="571"/>
      <c r="AN18" s="571"/>
      <c r="AO18" s="571"/>
      <c r="AP18" s="571"/>
      <c r="AQ18" s="571"/>
      <c r="AR18" s="571"/>
      <c r="AS18" s="571"/>
      <c r="AT18" s="571"/>
      <c r="AU18" s="571"/>
      <c r="AV18" s="571"/>
      <c r="AW18" s="571"/>
      <c r="AX18" s="571"/>
      <c r="AY18" s="571"/>
      <c r="AZ18" s="571"/>
      <c r="BA18" s="571"/>
      <c r="BB18" s="571"/>
      <c r="BC18" s="571"/>
      <c r="BD18" s="571"/>
      <c r="BE18" s="571"/>
      <c r="BF18" s="571"/>
      <c r="BG18" s="571"/>
      <c r="BH18" s="571"/>
      <c r="BI18" s="571"/>
      <c r="BJ18" s="571"/>
      <c r="BK18" s="571"/>
      <c r="BL18" s="571"/>
      <c r="BM18" s="571"/>
      <c r="BN18" s="571"/>
      <c r="BO18" s="571"/>
      <c r="BP18" s="571"/>
      <c r="BQ18" s="571"/>
      <c r="BR18" s="571"/>
      <c r="BS18" s="571"/>
      <c r="BT18" s="571"/>
      <c r="BU18" s="571"/>
      <c r="BV18" s="571"/>
      <c r="BW18" s="571"/>
      <c r="BX18" s="571"/>
      <c r="BY18" s="571"/>
      <c r="BZ18" s="571"/>
      <c r="CA18" s="571"/>
      <c r="CB18" s="571"/>
      <c r="CC18" s="571"/>
      <c r="CD18" s="571"/>
      <c r="CE18" s="571"/>
      <c r="CF18" s="571"/>
      <c r="CG18" s="571"/>
      <c r="CH18" s="571"/>
      <c r="CI18" s="571"/>
      <c r="CJ18" s="571"/>
      <c r="CK18" s="571"/>
      <c r="CL18" s="571"/>
      <c r="CM18" s="571"/>
      <c r="CN18" s="571"/>
      <c r="CO18" s="571"/>
      <c r="CP18" s="571"/>
      <c r="CQ18" s="571"/>
      <c r="CR18" s="571"/>
      <c r="CS18" s="571"/>
      <c r="CT18" s="571"/>
      <c r="CU18" s="571"/>
      <c r="CV18" s="571"/>
      <c r="CW18" s="571"/>
      <c r="CX18" s="571"/>
      <c r="CY18" s="571"/>
      <c r="CZ18" s="571"/>
      <c r="DA18" s="571"/>
      <c r="DB18" s="571"/>
      <c r="DC18" s="571"/>
      <c r="DD18" s="571"/>
      <c r="DE18" s="571"/>
      <c r="DF18" s="571"/>
      <c r="DG18" s="571"/>
      <c r="DH18" s="571"/>
      <c r="DI18" s="571"/>
      <c r="DJ18" s="571"/>
      <c r="DK18" s="571"/>
      <c r="DL18" s="571"/>
      <c r="DM18" s="571"/>
      <c r="DN18" s="571"/>
      <c r="DO18" s="571"/>
      <c r="DP18" s="571"/>
      <c r="DQ18" s="571"/>
      <c r="DR18" s="571"/>
      <c r="DS18" s="571"/>
      <c r="DT18" s="571"/>
      <c r="DU18" s="571"/>
      <c r="DV18" s="571"/>
      <c r="DW18" s="571"/>
      <c r="DX18" s="571"/>
      <c r="DY18" s="571"/>
      <c r="DZ18" s="571"/>
      <c r="EA18" s="571"/>
      <c r="EB18" s="571"/>
      <c r="EC18" s="571"/>
      <c r="ED18" s="571"/>
      <c r="EE18" s="571"/>
      <c r="EF18" s="571"/>
      <c r="EG18" s="571"/>
      <c r="EH18" s="571"/>
      <c r="EI18" s="571"/>
      <c r="EJ18" s="571"/>
      <c r="EK18" s="571"/>
      <c r="EL18" s="571"/>
      <c r="EM18" s="571"/>
      <c r="EN18" s="571"/>
      <c r="EO18" s="571"/>
      <c r="EP18" s="571"/>
      <c r="EQ18" s="571"/>
      <c r="ER18" s="571"/>
      <c r="ES18" s="571"/>
      <c r="ET18" s="571"/>
      <c r="EU18" s="571"/>
      <c r="EV18" s="571"/>
      <c r="EW18" s="571"/>
      <c r="EX18" s="571"/>
      <c r="EY18" s="571"/>
      <c r="EZ18" s="571"/>
      <c r="FA18" s="571"/>
      <c r="FB18" s="571"/>
      <c r="FC18" s="571"/>
      <c r="FD18" s="571"/>
      <c r="FE18" s="571"/>
      <c r="FF18" s="571"/>
      <c r="FG18" s="571"/>
      <c r="FH18" s="571"/>
      <c r="FI18" s="571"/>
      <c r="FJ18" s="571"/>
      <c r="FK18" s="571"/>
      <c r="FL18" s="571"/>
      <c r="FM18" s="571"/>
      <c r="FN18" s="571"/>
      <c r="FO18" s="571"/>
      <c r="FP18" s="571"/>
      <c r="FQ18" s="571"/>
      <c r="FR18" s="571"/>
      <c r="FS18" s="571"/>
      <c r="FT18" s="571"/>
      <c r="FU18" s="571"/>
      <c r="FV18" s="571"/>
      <c r="FW18" s="571"/>
      <c r="FX18" s="571"/>
      <c r="FY18" s="571"/>
      <c r="FZ18" s="571"/>
      <c r="GA18" s="571"/>
      <c r="GB18" s="571"/>
      <c r="GC18" s="571"/>
      <c r="GD18" s="571"/>
      <c r="GE18" s="571"/>
      <c r="GF18" s="571"/>
      <c r="GG18" s="571"/>
      <c r="GH18" s="571"/>
      <c r="GI18" s="571"/>
      <c r="GJ18" s="571"/>
      <c r="GK18" s="571"/>
      <c r="GL18" s="571"/>
      <c r="GM18" s="571"/>
      <c r="GN18" s="571"/>
      <c r="GO18" s="571"/>
      <c r="GP18" s="571"/>
      <c r="GQ18" s="571"/>
      <c r="GR18" s="571"/>
      <c r="GS18" s="571"/>
      <c r="GT18" s="571"/>
      <c r="GU18" s="571"/>
      <c r="GV18" s="571"/>
      <c r="GW18" s="571"/>
      <c r="GX18" s="571"/>
      <c r="GY18" s="571"/>
      <c r="GZ18" s="571"/>
      <c r="HA18" s="571"/>
      <c r="HB18" s="571"/>
      <c r="HC18" s="571"/>
      <c r="HD18" s="571"/>
      <c r="HE18" s="571"/>
      <c r="HF18" s="571"/>
      <c r="HG18" s="571"/>
      <c r="HH18" s="571"/>
      <c r="HI18" s="571"/>
      <c r="HJ18" s="571"/>
      <c r="HK18" s="571"/>
      <c r="HL18" s="571"/>
      <c r="HM18" s="571"/>
      <c r="HN18" s="571"/>
      <c r="HO18" s="571"/>
      <c r="HP18" s="571"/>
      <c r="HQ18" s="571"/>
      <c r="HR18" s="571"/>
      <c r="HS18" s="571"/>
      <c r="HT18" s="571"/>
      <c r="HU18" s="571"/>
      <c r="HV18" s="571"/>
      <c r="HW18" s="571"/>
      <c r="HX18" s="571"/>
      <c r="HY18" s="571"/>
      <c r="HZ18" s="571"/>
      <c r="IA18" s="571"/>
      <c r="IB18" s="571"/>
      <c r="IC18" s="571"/>
      <c r="ID18" s="571"/>
      <c r="IE18" s="571"/>
      <c r="IF18" s="571"/>
      <c r="IG18" s="571"/>
      <c r="IH18" s="571"/>
      <c r="II18" s="571"/>
      <c r="IJ18" s="571"/>
      <c r="IK18" s="571"/>
      <c r="IL18" s="571"/>
      <c r="IM18" s="571"/>
      <c r="IN18" s="571"/>
      <c r="IO18" s="571"/>
      <c r="IP18" s="571"/>
      <c r="IQ18" s="571"/>
      <c r="IR18" s="571"/>
      <c r="IS18" s="571"/>
      <c r="IT18" s="571"/>
      <c r="IU18" s="571"/>
      <c r="IV18" s="571"/>
    </row>
    <row r="19" spans="1:256" ht="24.75" customHeight="1">
      <c r="A19" s="548" t="s">
        <v>723</v>
      </c>
      <c r="B19" s="846" t="s">
        <v>301</v>
      </c>
      <c r="C19" s="841">
        <v>1</v>
      </c>
      <c r="D19" s="732">
        <v>3046</v>
      </c>
      <c r="E19" s="732">
        <v>574</v>
      </c>
      <c r="F19" s="732">
        <v>47</v>
      </c>
      <c r="G19" s="732">
        <v>9</v>
      </c>
      <c r="H19" s="847">
        <v>18</v>
      </c>
      <c r="I19" s="546" t="s">
        <v>152</v>
      </c>
      <c r="J19" s="571"/>
      <c r="K19" s="571"/>
      <c r="L19" s="571"/>
      <c r="M19" s="571"/>
      <c r="N19" s="571"/>
      <c r="O19" s="571"/>
      <c r="P19" s="571"/>
      <c r="Q19" s="571"/>
      <c r="R19" s="571"/>
      <c r="S19" s="571"/>
      <c r="T19" s="571"/>
      <c r="U19" s="571"/>
      <c r="V19" s="571"/>
      <c r="W19" s="571"/>
      <c r="X19" s="571"/>
      <c r="Y19" s="571"/>
      <c r="Z19" s="571"/>
      <c r="AA19" s="571"/>
      <c r="AB19" s="571"/>
      <c r="AC19" s="571"/>
      <c r="AD19" s="571"/>
      <c r="AE19" s="571"/>
      <c r="AF19" s="571"/>
      <c r="AG19" s="571"/>
      <c r="AH19" s="571"/>
      <c r="AI19" s="571"/>
      <c r="AJ19" s="571"/>
      <c r="AK19" s="571"/>
      <c r="AL19" s="571"/>
      <c r="AM19" s="571"/>
      <c r="AN19" s="571"/>
      <c r="AO19" s="571"/>
      <c r="AP19" s="571"/>
      <c r="AQ19" s="571"/>
      <c r="AR19" s="571"/>
      <c r="AS19" s="571"/>
      <c r="AT19" s="571"/>
      <c r="AU19" s="571"/>
      <c r="AV19" s="571"/>
      <c r="AW19" s="571"/>
      <c r="AX19" s="571"/>
      <c r="AY19" s="571"/>
      <c r="AZ19" s="571"/>
      <c r="BA19" s="571"/>
      <c r="BB19" s="571"/>
      <c r="BC19" s="571"/>
      <c r="BD19" s="571"/>
      <c r="BE19" s="571"/>
      <c r="BF19" s="571"/>
      <c r="BG19" s="571"/>
      <c r="BH19" s="571"/>
      <c r="BI19" s="571"/>
      <c r="BJ19" s="571"/>
      <c r="BK19" s="571"/>
      <c r="BL19" s="571"/>
      <c r="BM19" s="571"/>
      <c r="BN19" s="571"/>
      <c r="BO19" s="571"/>
      <c r="BP19" s="571"/>
      <c r="BQ19" s="571"/>
      <c r="BR19" s="571"/>
      <c r="BS19" s="571"/>
      <c r="BT19" s="571"/>
      <c r="BU19" s="571"/>
      <c r="BV19" s="571"/>
      <c r="BW19" s="571"/>
      <c r="BX19" s="571"/>
      <c r="BY19" s="571"/>
      <c r="BZ19" s="571"/>
      <c r="CA19" s="571"/>
      <c r="CB19" s="571"/>
      <c r="CC19" s="571"/>
      <c r="CD19" s="571"/>
      <c r="CE19" s="571"/>
      <c r="CF19" s="571"/>
      <c r="CG19" s="571"/>
      <c r="CH19" s="571"/>
      <c r="CI19" s="571"/>
      <c r="CJ19" s="571"/>
      <c r="CK19" s="571"/>
      <c r="CL19" s="571"/>
      <c r="CM19" s="571"/>
      <c r="CN19" s="571"/>
      <c r="CO19" s="571"/>
      <c r="CP19" s="571"/>
      <c r="CQ19" s="571"/>
      <c r="CR19" s="571"/>
      <c r="CS19" s="571"/>
      <c r="CT19" s="571"/>
      <c r="CU19" s="571"/>
      <c r="CV19" s="571"/>
      <c r="CW19" s="571"/>
      <c r="CX19" s="571"/>
      <c r="CY19" s="571"/>
      <c r="CZ19" s="571"/>
      <c r="DA19" s="571"/>
      <c r="DB19" s="571"/>
      <c r="DC19" s="571"/>
      <c r="DD19" s="571"/>
      <c r="DE19" s="571"/>
      <c r="DF19" s="571"/>
      <c r="DG19" s="571"/>
      <c r="DH19" s="571"/>
      <c r="DI19" s="571"/>
      <c r="DJ19" s="571"/>
      <c r="DK19" s="571"/>
      <c r="DL19" s="571"/>
      <c r="DM19" s="571"/>
      <c r="DN19" s="571"/>
      <c r="DO19" s="571"/>
      <c r="DP19" s="571"/>
      <c r="DQ19" s="571"/>
      <c r="DR19" s="571"/>
      <c r="DS19" s="571"/>
      <c r="DT19" s="571"/>
      <c r="DU19" s="571"/>
      <c r="DV19" s="571"/>
      <c r="DW19" s="571"/>
      <c r="DX19" s="571"/>
      <c r="DY19" s="571"/>
      <c r="DZ19" s="571"/>
      <c r="EA19" s="571"/>
      <c r="EB19" s="571"/>
      <c r="EC19" s="571"/>
      <c r="ED19" s="571"/>
      <c r="EE19" s="571"/>
      <c r="EF19" s="571"/>
      <c r="EG19" s="571"/>
      <c r="EH19" s="571"/>
      <c r="EI19" s="571"/>
      <c r="EJ19" s="571"/>
      <c r="EK19" s="571"/>
      <c r="EL19" s="571"/>
      <c r="EM19" s="571"/>
      <c r="EN19" s="571"/>
      <c r="EO19" s="571"/>
      <c r="EP19" s="571"/>
      <c r="EQ19" s="571"/>
      <c r="ER19" s="571"/>
      <c r="ES19" s="571"/>
      <c r="ET19" s="571"/>
      <c r="EU19" s="571"/>
      <c r="EV19" s="571"/>
      <c r="EW19" s="571"/>
      <c r="EX19" s="571"/>
      <c r="EY19" s="571"/>
      <c r="EZ19" s="571"/>
      <c r="FA19" s="571"/>
      <c r="FB19" s="571"/>
      <c r="FC19" s="571"/>
      <c r="FD19" s="571"/>
      <c r="FE19" s="571"/>
      <c r="FF19" s="571"/>
      <c r="FG19" s="571"/>
      <c r="FH19" s="571"/>
      <c r="FI19" s="571"/>
      <c r="FJ19" s="571"/>
      <c r="FK19" s="571"/>
      <c r="FL19" s="571"/>
      <c r="FM19" s="571"/>
      <c r="FN19" s="571"/>
      <c r="FO19" s="571"/>
      <c r="FP19" s="571"/>
      <c r="FQ19" s="571"/>
      <c r="FR19" s="571"/>
      <c r="FS19" s="571"/>
      <c r="FT19" s="571"/>
      <c r="FU19" s="571"/>
      <c r="FV19" s="571"/>
      <c r="FW19" s="571"/>
      <c r="FX19" s="571"/>
      <c r="FY19" s="571"/>
      <c r="FZ19" s="571"/>
      <c r="GA19" s="571"/>
      <c r="GB19" s="571"/>
      <c r="GC19" s="571"/>
      <c r="GD19" s="571"/>
      <c r="GE19" s="571"/>
      <c r="GF19" s="571"/>
      <c r="GG19" s="571"/>
      <c r="GH19" s="571"/>
      <c r="GI19" s="571"/>
      <c r="GJ19" s="571"/>
      <c r="GK19" s="571"/>
      <c r="GL19" s="571"/>
      <c r="GM19" s="571"/>
      <c r="GN19" s="571"/>
      <c r="GO19" s="571"/>
      <c r="GP19" s="571"/>
      <c r="GQ19" s="571"/>
      <c r="GR19" s="571"/>
      <c r="GS19" s="571"/>
      <c r="GT19" s="571"/>
      <c r="GU19" s="571"/>
      <c r="GV19" s="571"/>
      <c r="GW19" s="571"/>
      <c r="GX19" s="571"/>
      <c r="GY19" s="571"/>
      <c r="GZ19" s="571"/>
      <c r="HA19" s="571"/>
      <c r="HB19" s="571"/>
      <c r="HC19" s="571"/>
      <c r="HD19" s="571"/>
      <c r="HE19" s="571"/>
      <c r="HF19" s="571"/>
      <c r="HG19" s="571"/>
      <c r="HH19" s="571"/>
      <c r="HI19" s="571"/>
      <c r="HJ19" s="571"/>
      <c r="HK19" s="571"/>
      <c r="HL19" s="571"/>
      <c r="HM19" s="571"/>
      <c r="HN19" s="571"/>
      <c r="HO19" s="571"/>
      <c r="HP19" s="571"/>
      <c r="HQ19" s="571"/>
      <c r="HR19" s="571"/>
      <c r="HS19" s="571"/>
      <c r="HT19" s="571"/>
      <c r="HU19" s="571"/>
      <c r="HV19" s="571"/>
      <c r="HW19" s="571"/>
      <c r="HX19" s="571"/>
      <c r="HY19" s="571"/>
      <c r="HZ19" s="571"/>
      <c r="IA19" s="571"/>
      <c r="IB19" s="571"/>
      <c r="IC19" s="571"/>
      <c r="ID19" s="571"/>
      <c r="IE19" s="571"/>
      <c r="IF19" s="571"/>
      <c r="IG19" s="571"/>
      <c r="IH19" s="571"/>
      <c r="II19" s="571"/>
      <c r="IJ19" s="571"/>
      <c r="IK19" s="571"/>
      <c r="IL19" s="571"/>
      <c r="IM19" s="571"/>
      <c r="IN19" s="571"/>
      <c r="IO19" s="571"/>
      <c r="IP19" s="571"/>
      <c r="IQ19" s="571"/>
      <c r="IR19" s="571"/>
      <c r="IS19" s="571"/>
      <c r="IT19" s="571"/>
      <c r="IU19" s="571"/>
      <c r="IV19" s="571"/>
    </row>
    <row r="20" spans="1:256" ht="24.75" customHeight="1">
      <c r="A20" s="548" t="s">
        <v>725</v>
      </c>
      <c r="B20" s="846" t="s">
        <v>301</v>
      </c>
      <c r="C20" s="841">
        <v>1</v>
      </c>
      <c r="D20" s="732">
        <v>3046</v>
      </c>
      <c r="E20" s="732">
        <v>574</v>
      </c>
      <c r="F20" s="732">
        <v>43</v>
      </c>
      <c r="G20" s="732">
        <v>9</v>
      </c>
      <c r="H20" s="847">
        <v>20</v>
      </c>
      <c r="I20" s="546" t="s">
        <v>153</v>
      </c>
      <c r="J20" s="571"/>
      <c r="K20" s="571"/>
      <c r="L20" s="571"/>
      <c r="M20" s="571"/>
      <c r="N20" s="571"/>
      <c r="O20" s="571"/>
      <c r="P20" s="571"/>
      <c r="Q20" s="571"/>
      <c r="R20" s="571"/>
      <c r="S20" s="571"/>
      <c r="T20" s="571"/>
      <c r="U20" s="571"/>
      <c r="V20" s="571"/>
      <c r="W20" s="571"/>
      <c r="X20" s="571"/>
      <c r="Y20" s="571"/>
      <c r="Z20" s="571"/>
      <c r="AA20" s="571"/>
      <c r="AB20" s="571"/>
      <c r="AC20" s="571"/>
      <c r="AD20" s="571"/>
      <c r="AE20" s="571"/>
      <c r="AF20" s="571"/>
      <c r="AG20" s="571"/>
      <c r="AH20" s="571"/>
      <c r="AI20" s="571"/>
      <c r="AJ20" s="571"/>
      <c r="AK20" s="571"/>
      <c r="AL20" s="571"/>
      <c r="AM20" s="571"/>
      <c r="AN20" s="571"/>
      <c r="AO20" s="571"/>
      <c r="AP20" s="571"/>
      <c r="AQ20" s="571"/>
      <c r="AR20" s="571"/>
      <c r="AS20" s="571"/>
      <c r="AT20" s="571"/>
      <c r="AU20" s="571"/>
      <c r="AV20" s="571"/>
      <c r="AW20" s="571"/>
      <c r="AX20" s="571"/>
      <c r="AY20" s="571"/>
      <c r="AZ20" s="571"/>
      <c r="BA20" s="571"/>
      <c r="BB20" s="571"/>
      <c r="BC20" s="571"/>
      <c r="BD20" s="571"/>
      <c r="BE20" s="571"/>
      <c r="BF20" s="571"/>
      <c r="BG20" s="571"/>
      <c r="BH20" s="571"/>
      <c r="BI20" s="571"/>
      <c r="BJ20" s="571"/>
      <c r="BK20" s="571"/>
      <c r="BL20" s="571"/>
      <c r="BM20" s="571"/>
      <c r="BN20" s="571"/>
      <c r="BO20" s="571"/>
      <c r="BP20" s="571"/>
      <c r="BQ20" s="571"/>
      <c r="BR20" s="571"/>
      <c r="BS20" s="571"/>
      <c r="BT20" s="571"/>
      <c r="BU20" s="571"/>
      <c r="BV20" s="571"/>
      <c r="BW20" s="571"/>
      <c r="BX20" s="571"/>
      <c r="BY20" s="571"/>
      <c r="BZ20" s="571"/>
      <c r="CA20" s="571"/>
      <c r="CB20" s="571"/>
      <c r="CC20" s="571"/>
      <c r="CD20" s="571"/>
      <c r="CE20" s="571"/>
      <c r="CF20" s="571"/>
      <c r="CG20" s="571"/>
      <c r="CH20" s="571"/>
      <c r="CI20" s="571"/>
      <c r="CJ20" s="571"/>
      <c r="CK20" s="571"/>
      <c r="CL20" s="571"/>
      <c r="CM20" s="571"/>
      <c r="CN20" s="571"/>
      <c r="CO20" s="571"/>
      <c r="CP20" s="571"/>
      <c r="CQ20" s="571"/>
      <c r="CR20" s="571"/>
      <c r="CS20" s="571"/>
      <c r="CT20" s="571"/>
      <c r="CU20" s="571"/>
      <c r="CV20" s="571"/>
      <c r="CW20" s="571"/>
      <c r="CX20" s="571"/>
      <c r="CY20" s="571"/>
      <c r="CZ20" s="571"/>
      <c r="DA20" s="571"/>
      <c r="DB20" s="571"/>
      <c r="DC20" s="571"/>
      <c r="DD20" s="571"/>
      <c r="DE20" s="571"/>
      <c r="DF20" s="571"/>
      <c r="DG20" s="571"/>
      <c r="DH20" s="571"/>
      <c r="DI20" s="571"/>
      <c r="DJ20" s="571"/>
      <c r="DK20" s="571"/>
      <c r="DL20" s="571"/>
      <c r="DM20" s="571"/>
      <c r="DN20" s="571"/>
      <c r="DO20" s="571"/>
      <c r="DP20" s="571"/>
      <c r="DQ20" s="571"/>
      <c r="DR20" s="571"/>
      <c r="DS20" s="571"/>
      <c r="DT20" s="571"/>
      <c r="DU20" s="571"/>
      <c r="DV20" s="571"/>
      <c r="DW20" s="571"/>
      <c r="DX20" s="571"/>
      <c r="DY20" s="571"/>
      <c r="DZ20" s="571"/>
      <c r="EA20" s="571"/>
      <c r="EB20" s="571"/>
      <c r="EC20" s="571"/>
      <c r="ED20" s="571"/>
      <c r="EE20" s="571"/>
      <c r="EF20" s="571"/>
      <c r="EG20" s="571"/>
      <c r="EH20" s="571"/>
      <c r="EI20" s="571"/>
      <c r="EJ20" s="571"/>
      <c r="EK20" s="571"/>
      <c r="EL20" s="571"/>
      <c r="EM20" s="571"/>
      <c r="EN20" s="571"/>
      <c r="EO20" s="571"/>
      <c r="EP20" s="571"/>
      <c r="EQ20" s="571"/>
      <c r="ER20" s="571"/>
      <c r="ES20" s="571"/>
      <c r="ET20" s="571"/>
      <c r="EU20" s="571"/>
      <c r="EV20" s="571"/>
      <c r="EW20" s="571"/>
      <c r="EX20" s="571"/>
      <c r="EY20" s="571"/>
      <c r="EZ20" s="571"/>
      <c r="FA20" s="571"/>
      <c r="FB20" s="571"/>
      <c r="FC20" s="571"/>
      <c r="FD20" s="571"/>
      <c r="FE20" s="571"/>
      <c r="FF20" s="571"/>
      <c r="FG20" s="571"/>
      <c r="FH20" s="571"/>
      <c r="FI20" s="571"/>
      <c r="FJ20" s="571"/>
      <c r="FK20" s="571"/>
      <c r="FL20" s="571"/>
      <c r="FM20" s="571"/>
      <c r="FN20" s="571"/>
      <c r="FO20" s="571"/>
      <c r="FP20" s="571"/>
      <c r="FQ20" s="571"/>
      <c r="FR20" s="571"/>
      <c r="FS20" s="571"/>
      <c r="FT20" s="571"/>
      <c r="FU20" s="571"/>
      <c r="FV20" s="571"/>
      <c r="FW20" s="571"/>
      <c r="FX20" s="571"/>
      <c r="FY20" s="571"/>
      <c r="FZ20" s="571"/>
      <c r="GA20" s="571"/>
      <c r="GB20" s="571"/>
      <c r="GC20" s="571"/>
      <c r="GD20" s="571"/>
      <c r="GE20" s="571"/>
      <c r="GF20" s="571"/>
      <c r="GG20" s="571"/>
      <c r="GH20" s="571"/>
      <c r="GI20" s="571"/>
      <c r="GJ20" s="571"/>
      <c r="GK20" s="571"/>
      <c r="GL20" s="571"/>
      <c r="GM20" s="571"/>
      <c r="GN20" s="571"/>
      <c r="GO20" s="571"/>
      <c r="GP20" s="571"/>
      <c r="GQ20" s="571"/>
      <c r="GR20" s="571"/>
      <c r="GS20" s="571"/>
      <c r="GT20" s="571"/>
      <c r="GU20" s="571"/>
      <c r="GV20" s="571"/>
      <c r="GW20" s="571"/>
      <c r="GX20" s="571"/>
      <c r="GY20" s="571"/>
      <c r="GZ20" s="571"/>
      <c r="HA20" s="571"/>
      <c r="HB20" s="571"/>
      <c r="HC20" s="571"/>
      <c r="HD20" s="571"/>
      <c r="HE20" s="571"/>
      <c r="HF20" s="571"/>
      <c r="HG20" s="571"/>
      <c r="HH20" s="571"/>
      <c r="HI20" s="571"/>
      <c r="HJ20" s="571"/>
      <c r="HK20" s="571"/>
      <c r="HL20" s="571"/>
      <c r="HM20" s="571"/>
      <c r="HN20" s="571"/>
      <c r="HO20" s="571"/>
      <c r="HP20" s="571"/>
      <c r="HQ20" s="571"/>
      <c r="HR20" s="571"/>
      <c r="HS20" s="571"/>
      <c r="HT20" s="571"/>
      <c r="HU20" s="571"/>
      <c r="HV20" s="571"/>
      <c r="HW20" s="571"/>
      <c r="HX20" s="571"/>
      <c r="HY20" s="571"/>
      <c r="HZ20" s="571"/>
      <c r="IA20" s="571"/>
      <c r="IB20" s="571"/>
      <c r="IC20" s="571"/>
      <c r="ID20" s="571"/>
      <c r="IE20" s="571"/>
      <c r="IF20" s="571"/>
      <c r="IG20" s="571"/>
      <c r="IH20" s="571"/>
      <c r="II20" s="571"/>
      <c r="IJ20" s="571"/>
      <c r="IK20" s="571"/>
      <c r="IL20" s="571"/>
      <c r="IM20" s="571"/>
      <c r="IN20" s="571"/>
      <c r="IO20" s="571"/>
      <c r="IP20" s="571"/>
      <c r="IQ20" s="571"/>
      <c r="IR20" s="571"/>
      <c r="IS20" s="571"/>
      <c r="IT20" s="571"/>
      <c r="IU20" s="571"/>
      <c r="IV20" s="571"/>
    </row>
    <row r="21" spans="1:256" ht="24.75" customHeight="1">
      <c r="A21" s="554" t="s">
        <v>727</v>
      </c>
      <c r="B21" s="848" t="s">
        <v>301</v>
      </c>
      <c r="C21" s="849">
        <v>1</v>
      </c>
      <c r="D21" s="850">
        <v>3046</v>
      </c>
      <c r="E21" s="850">
        <v>574</v>
      </c>
      <c r="F21" s="850">
        <v>37</v>
      </c>
      <c r="G21" s="850">
        <v>5</v>
      </c>
      <c r="H21" s="851">
        <v>14</v>
      </c>
      <c r="I21" s="551" t="s">
        <v>154</v>
      </c>
      <c r="J21" s="655"/>
      <c r="K21" s="655"/>
      <c r="L21" s="571"/>
      <c r="M21" s="571"/>
      <c r="N21" s="571"/>
      <c r="O21" s="571"/>
      <c r="P21" s="571"/>
      <c r="Q21" s="571"/>
      <c r="R21" s="571"/>
      <c r="S21" s="571"/>
      <c r="T21" s="571"/>
      <c r="U21" s="571"/>
      <c r="V21" s="571"/>
      <c r="W21" s="571"/>
      <c r="X21" s="571"/>
      <c r="Y21" s="571"/>
      <c r="Z21" s="571"/>
      <c r="AA21" s="571"/>
      <c r="AB21" s="571"/>
      <c r="AC21" s="571"/>
      <c r="AD21" s="571"/>
      <c r="AE21" s="571"/>
      <c r="AF21" s="571"/>
      <c r="AG21" s="571"/>
      <c r="AH21" s="571"/>
      <c r="AI21" s="571"/>
      <c r="AJ21" s="571"/>
      <c r="AK21" s="571"/>
      <c r="AL21" s="571"/>
      <c r="AM21" s="571"/>
      <c r="AN21" s="571"/>
      <c r="AO21" s="571"/>
      <c r="AP21" s="571"/>
      <c r="AQ21" s="571"/>
      <c r="AR21" s="571"/>
      <c r="AS21" s="571"/>
      <c r="AT21" s="571"/>
      <c r="AU21" s="571"/>
      <c r="AV21" s="571"/>
      <c r="AW21" s="571"/>
      <c r="AX21" s="571"/>
      <c r="AY21" s="571"/>
      <c r="AZ21" s="571"/>
      <c r="BA21" s="571"/>
      <c r="BB21" s="571"/>
      <c r="BC21" s="571"/>
      <c r="BD21" s="571"/>
      <c r="BE21" s="571"/>
      <c r="BF21" s="571"/>
      <c r="BG21" s="571"/>
      <c r="BH21" s="571"/>
      <c r="BI21" s="571"/>
      <c r="BJ21" s="571"/>
      <c r="BK21" s="571"/>
      <c r="BL21" s="571"/>
      <c r="BM21" s="571"/>
      <c r="BN21" s="571"/>
      <c r="BO21" s="571"/>
      <c r="BP21" s="571"/>
      <c r="BQ21" s="571"/>
      <c r="BR21" s="571"/>
      <c r="BS21" s="571"/>
      <c r="BT21" s="571"/>
      <c r="BU21" s="571"/>
      <c r="BV21" s="571"/>
      <c r="BW21" s="571"/>
      <c r="BX21" s="571"/>
      <c r="BY21" s="571"/>
      <c r="BZ21" s="571"/>
      <c r="CA21" s="571"/>
      <c r="CB21" s="571"/>
      <c r="CC21" s="571"/>
      <c r="CD21" s="571"/>
      <c r="CE21" s="571"/>
      <c r="CF21" s="571"/>
      <c r="CG21" s="571"/>
      <c r="CH21" s="571"/>
      <c r="CI21" s="571"/>
      <c r="CJ21" s="571"/>
      <c r="CK21" s="571"/>
      <c r="CL21" s="571"/>
      <c r="CM21" s="571"/>
      <c r="CN21" s="571"/>
      <c r="CO21" s="571"/>
      <c r="CP21" s="571"/>
      <c r="CQ21" s="571"/>
      <c r="CR21" s="571"/>
      <c r="CS21" s="571"/>
      <c r="CT21" s="571"/>
      <c r="CU21" s="571"/>
      <c r="CV21" s="571"/>
      <c r="CW21" s="571"/>
      <c r="CX21" s="571"/>
      <c r="CY21" s="571"/>
      <c r="CZ21" s="571"/>
      <c r="DA21" s="571"/>
      <c r="DB21" s="571"/>
      <c r="DC21" s="571"/>
      <c r="DD21" s="571"/>
      <c r="DE21" s="571"/>
      <c r="DF21" s="571"/>
      <c r="DG21" s="571"/>
      <c r="DH21" s="571"/>
      <c r="DI21" s="571"/>
      <c r="DJ21" s="571"/>
      <c r="DK21" s="571"/>
      <c r="DL21" s="571"/>
      <c r="DM21" s="571"/>
      <c r="DN21" s="571"/>
      <c r="DO21" s="571"/>
      <c r="DP21" s="571"/>
      <c r="DQ21" s="571"/>
      <c r="DR21" s="571"/>
      <c r="DS21" s="571"/>
      <c r="DT21" s="571"/>
      <c r="DU21" s="571"/>
      <c r="DV21" s="571"/>
      <c r="DW21" s="571"/>
      <c r="DX21" s="571"/>
      <c r="DY21" s="571"/>
      <c r="DZ21" s="571"/>
      <c r="EA21" s="571"/>
      <c r="EB21" s="571"/>
      <c r="EC21" s="571"/>
      <c r="ED21" s="571"/>
      <c r="EE21" s="571"/>
      <c r="EF21" s="571"/>
      <c r="EG21" s="571"/>
      <c r="EH21" s="571"/>
      <c r="EI21" s="571"/>
      <c r="EJ21" s="571"/>
      <c r="EK21" s="571"/>
      <c r="EL21" s="571"/>
      <c r="EM21" s="571"/>
      <c r="EN21" s="571"/>
      <c r="EO21" s="571"/>
      <c r="EP21" s="571"/>
      <c r="EQ21" s="571"/>
      <c r="ER21" s="571"/>
      <c r="ES21" s="571"/>
      <c r="ET21" s="571"/>
      <c r="EU21" s="571"/>
      <c r="EV21" s="571"/>
      <c r="EW21" s="571"/>
      <c r="EX21" s="571"/>
      <c r="EY21" s="571"/>
      <c r="EZ21" s="571"/>
      <c r="FA21" s="571"/>
      <c r="FB21" s="571"/>
      <c r="FC21" s="571"/>
      <c r="FD21" s="571"/>
      <c r="FE21" s="571"/>
      <c r="FF21" s="571"/>
      <c r="FG21" s="571"/>
      <c r="FH21" s="571"/>
      <c r="FI21" s="571"/>
      <c r="FJ21" s="571"/>
      <c r="FK21" s="571"/>
      <c r="FL21" s="571"/>
      <c r="FM21" s="571"/>
      <c r="FN21" s="571"/>
      <c r="FO21" s="571"/>
      <c r="FP21" s="571"/>
      <c r="FQ21" s="571"/>
      <c r="FR21" s="571"/>
      <c r="FS21" s="571"/>
      <c r="FT21" s="571"/>
      <c r="FU21" s="571"/>
      <c r="FV21" s="571"/>
      <c r="FW21" s="571"/>
      <c r="FX21" s="571"/>
      <c r="FY21" s="571"/>
      <c r="FZ21" s="571"/>
      <c r="GA21" s="571"/>
      <c r="GB21" s="571"/>
      <c r="GC21" s="571"/>
      <c r="GD21" s="571"/>
      <c r="GE21" s="571"/>
      <c r="GF21" s="571"/>
      <c r="GG21" s="571"/>
      <c r="GH21" s="571"/>
      <c r="GI21" s="571"/>
      <c r="GJ21" s="571"/>
      <c r="GK21" s="571"/>
      <c r="GL21" s="571"/>
      <c r="GM21" s="571"/>
      <c r="GN21" s="571"/>
      <c r="GO21" s="571"/>
      <c r="GP21" s="571"/>
      <c r="GQ21" s="571"/>
      <c r="GR21" s="571"/>
      <c r="GS21" s="571"/>
      <c r="GT21" s="571"/>
      <c r="GU21" s="571"/>
      <c r="GV21" s="571"/>
      <c r="GW21" s="571"/>
      <c r="GX21" s="571"/>
      <c r="GY21" s="571"/>
      <c r="GZ21" s="571"/>
      <c r="HA21" s="571"/>
      <c r="HB21" s="571"/>
      <c r="HC21" s="571"/>
      <c r="HD21" s="571"/>
      <c r="HE21" s="571"/>
      <c r="HF21" s="571"/>
      <c r="HG21" s="571"/>
      <c r="HH21" s="571"/>
      <c r="HI21" s="571"/>
      <c r="HJ21" s="571"/>
      <c r="HK21" s="571"/>
      <c r="HL21" s="571"/>
      <c r="HM21" s="571"/>
      <c r="HN21" s="571"/>
      <c r="HO21" s="571"/>
      <c r="HP21" s="571"/>
      <c r="HQ21" s="571"/>
      <c r="HR21" s="571"/>
      <c r="HS21" s="571"/>
      <c r="HT21" s="571"/>
      <c r="HU21" s="571"/>
      <c r="HV21" s="571"/>
      <c r="HW21" s="571"/>
      <c r="HX21" s="571"/>
      <c r="HY21" s="571"/>
      <c r="HZ21" s="571"/>
      <c r="IA21" s="571"/>
      <c r="IB21" s="571"/>
      <c r="IC21" s="571"/>
      <c r="ID21" s="571"/>
      <c r="IE21" s="571"/>
      <c r="IF21" s="571"/>
      <c r="IG21" s="571"/>
      <c r="IH21" s="571"/>
      <c r="II21" s="571"/>
      <c r="IJ21" s="571"/>
      <c r="IK21" s="571"/>
      <c r="IL21" s="571"/>
      <c r="IM21" s="571"/>
      <c r="IN21" s="571"/>
      <c r="IO21" s="571"/>
      <c r="IP21" s="571"/>
      <c r="IQ21" s="571"/>
      <c r="IR21" s="571"/>
      <c r="IS21" s="571"/>
      <c r="IT21" s="571"/>
      <c r="IU21" s="571"/>
      <c r="IV21" s="571"/>
    </row>
    <row r="22" spans="1:256" ht="13.5">
      <c r="A22" s="1183" t="s">
        <v>1578</v>
      </c>
      <c r="B22" s="1184"/>
      <c r="C22" s="1184"/>
      <c r="D22" s="1184"/>
      <c r="E22" s="1184"/>
      <c r="F22" s="1184"/>
      <c r="G22" s="1185" t="s">
        <v>1579</v>
      </c>
      <c r="H22" s="1185"/>
      <c r="I22" s="1185"/>
      <c r="J22" s="837"/>
      <c r="K22" s="837"/>
      <c r="L22" s="571"/>
      <c r="M22" s="571"/>
      <c r="N22" s="571"/>
      <c r="O22" s="571"/>
      <c r="P22" s="571"/>
      <c r="Q22" s="571"/>
      <c r="R22" s="571"/>
      <c r="S22" s="571"/>
      <c r="T22" s="571"/>
      <c r="U22" s="571"/>
      <c r="V22" s="571"/>
      <c r="W22" s="571"/>
      <c r="X22" s="571"/>
      <c r="Y22" s="571"/>
      <c r="Z22" s="571"/>
      <c r="AA22" s="571"/>
      <c r="AB22" s="571"/>
      <c r="AC22" s="571"/>
      <c r="AD22" s="571"/>
      <c r="AE22" s="571"/>
      <c r="AF22" s="571"/>
      <c r="AG22" s="571"/>
      <c r="AH22" s="571"/>
      <c r="AI22" s="571"/>
      <c r="AJ22" s="571"/>
      <c r="AK22" s="571"/>
      <c r="AL22" s="571"/>
      <c r="AM22" s="571"/>
      <c r="AN22" s="571"/>
      <c r="AO22" s="571"/>
      <c r="AP22" s="571"/>
      <c r="AQ22" s="571"/>
      <c r="AR22" s="571"/>
      <c r="AS22" s="571"/>
      <c r="AT22" s="571"/>
      <c r="AU22" s="571"/>
      <c r="AV22" s="571"/>
      <c r="AW22" s="571"/>
      <c r="AX22" s="571"/>
      <c r="AY22" s="571"/>
      <c r="AZ22" s="571"/>
      <c r="BA22" s="571"/>
      <c r="BB22" s="571"/>
      <c r="BC22" s="571"/>
      <c r="BD22" s="571"/>
      <c r="BE22" s="571"/>
      <c r="BF22" s="571"/>
      <c r="BG22" s="571"/>
      <c r="BH22" s="571"/>
      <c r="BI22" s="571"/>
      <c r="BJ22" s="571"/>
      <c r="BK22" s="571"/>
      <c r="BL22" s="571"/>
      <c r="BM22" s="571"/>
      <c r="BN22" s="571"/>
      <c r="BO22" s="571"/>
      <c r="BP22" s="571"/>
      <c r="BQ22" s="571"/>
      <c r="BR22" s="571"/>
      <c r="BS22" s="571"/>
      <c r="BT22" s="571"/>
      <c r="BU22" s="571"/>
      <c r="BV22" s="571"/>
      <c r="BW22" s="571"/>
      <c r="BX22" s="571"/>
      <c r="BY22" s="571"/>
      <c r="BZ22" s="571"/>
      <c r="CA22" s="571"/>
      <c r="CB22" s="571"/>
      <c r="CC22" s="571"/>
      <c r="CD22" s="571"/>
      <c r="CE22" s="571"/>
      <c r="CF22" s="571"/>
      <c r="CG22" s="571"/>
      <c r="CH22" s="571"/>
      <c r="CI22" s="571"/>
      <c r="CJ22" s="571"/>
      <c r="CK22" s="571"/>
      <c r="CL22" s="571"/>
      <c r="CM22" s="571"/>
      <c r="CN22" s="571"/>
      <c r="CO22" s="571"/>
      <c r="CP22" s="571"/>
      <c r="CQ22" s="571"/>
      <c r="CR22" s="571"/>
      <c r="CS22" s="571"/>
      <c r="CT22" s="571"/>
      <c r="CU22" s="571"/>
      <c r="CV22" s="571"/>
      <c r="CW22" s="571"/>
      <c r="CX22" s="571"/>
      <c r="CY22" s="571"/>
      <c r="CZ22" s="571"/>
      <c r="DA22" s="571"/>
      <c r="DB22" s="571"/>
      <c r="DC22" s="571"/>
      <c r="DD22" s="571"/>
      <c r="DE22" s="571"/>
      <c r="DF22" s="571"/>
      <c r="DG22" s="571"/>
      <c r="DH22" s="571"/>
      <c r="DI22" s="571"/>
      <c r="DJ22" s="571"/>
      <c r="DK22" s="571"/>
      <c r="DL22" s="571"/>
      <c r="DM22" s="571"/>
      <c r="DN22" s="571"/>
      <c r="DO22" s="571"/>
      <c r="DP22" s="571"/>
      <c r="DQ22" s="571"/>
      <c r="DR22" s="571"/>
      <c r="DS22" s="571"/>
      <c r="DT22" s="571"/>
      <c r="DU22" s="571"/>
      <c r="DV22" s="571"/>
      <c r="DW22" s="571"/>
      <c r="DX22" s="571"/>
      <c r="DY22" s="571"/>
      <c r="DZ22" s="571"/>
      <c r="EA22" s="571"/>
      <c r="EB22" s="571"/>
      <c r="EC22" s="571"/>
      <c r="ED22" s="571"/>
      <c r="EE22" s="571"/>
      <c r="EF22" s="571"/>
      <c r="EG22" s="571"/>
      <c r="EH22" s="571"/>
      <c r="EI22" s="571"/>
      <c r="EJ22" s="571"/>
      <c r="EK22" s="571"/>
      <c r="EL22" s="571"/>
      <c r="EM22" s="571"/>
      <c r="EN22" s="571"/>
      <c r="EO22" s="571"/>
      <c r="EP22" s="571"/>
      <c r="EQ22" s="571"/>
      <c r="ER22" s="571"/>
      <c r="ES22" s="571"/>
      <c r="ET22" s="571"/>
      <c r="EU22" s="571"/>
      <c r="EV22" s="571"/>
      <c r="EW22" s="571"/>
      <c r="EX22" s="571"/>
      <c r="EY22" s="571"/>
      <c r="EZ22" s="571"/>
      <c r="FA22" s="571"/>
      <c r="FB22" s="571"/>
      <c r="FC22" s="571"/>
      <c r="FD22" s="571"/>
      <c r="FE22" s="571"/>
      <c r="FF22" s="571"/>
      <c r="FG22" s="571"/>
      <c r="FH22" s="571"/>
      <c r="FI22" s="571"/>
      <c r="FJ22" s="571"/>
      <c r="FK22" s="571"/>
      <c r="FL22" s="571"/>
      <c r="FM22" s="571"/>
      <c r="FN22" s="571"/>
      <c r="FO22" s="571"/>
      <c r="FP22" s="571"/>
      <c r="FQ22" s="571"/>
      <c r="FR22" s="571"/>
      <c r="FS22" s="571"/>
      <c r="FT22" s="571"/>
      <c r="FU22" s="571"/>
      <c r="FV22" s="571"/>
      <c r="FW22" s="571"/>
      <c r="FX22" s="571"/>
      <c r="FY22" s="571"/>
      <c r="FZ22" s="571"/>
      <c r="GA22" s="571"/>
      <c r="GB22" s="571"/>
      <c r="GC22" s="571"/>
      <c r="GD22" s="571"/>
      <c r="GE22" s="571"/>
      <c r="GF22" s="571"/>
      <c r="GG22" s="571"/>
      <c r="GH22" s="571"/>
      <c r="GI22" s="571"/>
      <c r="GJ22" s="571"/>
      <c r="GK22" s="571"/>
      <c r="GL22" s="571"/>
      <c r="GM22" s="571"/>
      <c r="GN22" s="571"/>
      <c r="GO22" s="571"/>
      <c r="GP22" s="571"/>
      <c r="GQ22" s="571"/>
      <c r="GR22" s="571"/>
      <c r="GS22" s="571"/>
      <c r="GT22" s="571"/>
      <c r="GU22" s="571"/>
      <c r="GV22" s="571"/>
      <c r="GW22" s="571"/>
      <c r="GX22" s="571"/>
      <c r="GY22" s="571"/>
      <c r="GZ22" s="571"/>
      <c r="HA22" s="571"/>
      <c r="HB22" s="571"/>
      <c r="HC22" s="571"/>
      <c r="HD22" s="571"/>
      <c r="HE22" s="571"/>
      <c r="HF22" s="571"/>
      <c r="HG22" s="571"/>
      <c r="HH22" s="571"/>
      <c r="HI22" s="571"/>
      <c r="HJ22" s="571"/>
      <c r="HK22" s="571"/>
      <c r="HL22" s="571"/>
      <c r="HM22" s="571"/>
      <c r="HN22" s="571"/>
      <c r="HO22" s="571"/>
      <c r="HP22" s="571"/>
      <c r="HQ22" s="571"/>
      <c r="HR22" s="571"/>
      <c r="HS22" s="571"/>
      <c r="HT22" s="571"/>
      <c r="HU22" s="571"/>
      <c r="HV22" s="571"/>
      <c r="HW22" s="571"/>
      <c r="HX22" s="571"/>
      <c r="HY22" s="571"/>
      <c r="HZ22" s="571"/>
      <c r="IA22" s="571"/>
      <c r="IB22" s="571"/>
      <c r="IC22" s="571"/>
      <c r="ID22" s="571"/>
      <c r="IE22" s="571"/>
      <c r="IF22" s="571"/>
      <c r="IG22" s="571"/>
      <c r="IH22" s="571"/>
      <c r="II22" s="571"/>
      <c r="IJ22" s="571"/>
      <c r="IK22" s="571"/>
      <c r="IL22" s="571"/>
      <c r="IM22" s="571"/>
      <c r="IN22" s="571"/>
      <c r="IO22" s="571"/>
      <c r="IP22" s="571"/>
      <c r="IQ22" s="571"/>
      <c r="IR22" s="571"/>
      <c r="IS22" s="571"/>
      <c r="IT22" s="571"/>
      <c r="IU22" s="571"/>
      <c r="IV22" s="571"/>
    </row>
    <row r="23" spans="1:256" ht="14.25">
      <c r="A23" s="1174" t="s">
        <v>1580</v>
      </c>
      <c r="B23" s="1174"/>
      <c r="C23" s="1174"/>
      <c r="D23" s="1174"/>
      <c r="E23" s="557"/>
      <c r="F23" s="557"/>
      <c r="G23" s="557"/>
      <c r="H23" s="557"/>
      <c r="I23" s="557"/>
      <c r="J23" s="557"/>
      <c r="K23" s="557"/>
      <c r="L23" s="557"/>
      <c r="M23" s="557"/>
      <c r="N23" s="557"/>
      <c r="O23" s="557"/>
      <c r="P23" s="557"/>
      <c r="Q23" s="557"/>
      <c r="R23" s="557"/>
      <c r="S23" s="557"/>
      <c r="T23" s="557"/>
      <c r="U23" s="557"/>
      <c r="V23" s="557"/>
      <c r="W23" s="557"/>
      <c r="X23" s="557"/>
      <c r="Y23" s="557"/>
      <c r="Z23" s="557"/>
      <c r="AA23" s="557"/>
      <c r="AB23" s="557"/>
      <c r="AC23" s="557"/>
      <c r="AD23" s="557"/>
      <c r="AE23" s="557"/>
      <c r="AF23" s="557"/>
      <c r="AG23" s="557"/>
      <c r="AH23" s="557"/>
      <c r="AI23" s="557"/>
      <c r="AJ23" s="557"/>
      <c r="AK23" s="557"/>
      <c r="AL23" s="557"/>
      <c r="AM23" s="557"/>
      <c r="AN23" s="557"/>
      <c r="AO23" s="557"/>
      <c r="AP23" s="557"/>
      <c r="AQ23" s="557"/>
      <c r="AR23" s="557"/>
      <c r="AS23" s="557"/>
      <c r="AT23" s="557"/>
      <c r="AU23" s="557"/>
      <c r="AV23" s="557"/>
      <c r="AW23" s="557"/>
      <c r="AX23" s="557"/>
      <c r="AY23" s="557"/>
      <c r="AZ23" s="557"/>
      <c r="BA23" s="557"/>
      <c r="BB23" s="557"/>
      <c r="BC23" s="557"/>
      <c r="BD23" s="557"/>
      <c r="BE23" s="557"/>
      <c r="BF23" s="557"/>
      <c r="BG23" s="557"/>
      <c r="BH23" s="557"/>
      <c r="BI23" s="557"/>
      <c r="BJ23" s="557"/>
      <c r="BK23" s="557"/>
      <c r="BL23" s="557"/>
      <c r="BM23" s="557"/>
      <c r="BN23" s="557"/>
      <c r="BO23" s="557"/>
      <c r="BP23" s="557"/>
      <c r="BQ23" s="557"/>
      <c r="BR23" s="557"/>
      <c r="BS23" s="557"/>
      <c r="BT23" s="557"/>
      <c r="BU23" s="557"/>
      <c r="BV23" s="557"/>
      <c r="BW23" s="557"/>
      <c r="BX23" s="557"/>
      <c r="BY23" s="557"/>
      <c r="BZ23" s="557"/>
      <c r="CA23" s="557"/>
      <c r="CB23" s="557"/>
      <c r="CC23" s="557"/>
      <c r="CD23" s="557"/>
      <c r="CE23" s="557"/>
      <c r="CF23" s="557"/>
      <c r="CG23" s="557"/>
      <c r="CH23" s="557"/>
      <c r="CI23" s="557"/>
      <c r="CJ23" s="557"/>
      <c r="CK23" s="557"/>
      <c r="CL23" s="557"/>
      <c r="CM23" s="557"/>
      <c r="CN23" s="557"/>
      <c r="CO23" s="557"/>
      <c r="CP23" s="557"/>
      <c r="CQ23" s="557"/>
      <c r="CR23" s="557"/>
      <c r="CS23" s="557"/>
      <c r="CT23" s="557"/>
      <c r="CU23" s="557"/>
      <c r="CV23" s="557"/>
      <c r="CW23" s="557"/>
      <c r="CX23" s="557"/>
      <c r="CY23" s="557"/>
      <c r="CZ23" s="557"/>
      <c r="DA23" s="557"/>
      <c r="DB23" s="557"/>
      <c r="DC23" s="557"/>
      <c r="DD23" s="557"/>
      <c r="DE23" s="557"/>
      <c r="DF23" s="557"/>
      <c r="DG23" s="557"/>
      <c r="DH23" s="557"/>
      <c r="DI23" s="557"/>
      <c r="DJ23" s="557"/>
      <c r="DK23" s="557"/>
      <c r="DL23" s="557"/>
      <c r="DM23" s="557"/>
      <c r="DN23" s="557"/>
      <c r="DO23" s="557"/>
      <c r="DP23" s="557"/>
      <c r="DQ23" s="557"/>
      <c r="DR23" s="557"/>
      <c r="DS23" s="557"/>
      <c r="DT23" s="557"/>
      <c r="DU23" s="557"/>
      <c r="DV23" s="557"/>
      <c r="DW23" s="557"/>
      <c r="DX23" s="557"/>
      <c r="DY23" s="557"/>
      <c r="DZ23" s="557"/>
      <c r="EA23" s="557"/>
      <c r="EB23" s="557"/>
      <c r="EC23" s="557"/>
      <c r="ED23" s="557"/>
      <c r="EE23" s="557"/>
      <c r="EF23" s="557"/>
      <c r="EG23" s="557"/>
      <c r="EH23" s="557"/>
      <c r="EI23" s="557"/>
      <c r="EJ23" s="557"/>
      <c r="EK23" s="557"/>
      <c r="EL23" s="557"/>
      <c r="EM23" s="557"/>
      <c r="EN23" s="557"/>
      <c r="EO23" s="557"/>
      <c r="EP23" s="557"/>
      <c r="EQ23" s="557"/>
      <c r="ER23" s="557"/>
      <c r="ES23" s="557"/>
      <c r="ET23" s="557"/>
      <c r="EU23" s="557"/>
      <c r="EV23" s="557"/>
      <c r="EW23" s="557"/>
      <c r="EX23" s="557"/>
      <c r="EY23" s="557"/>
      <c r="EZ23" s="557"/>
      <c r="FA23" s="557"/>
      <c r="FB23" s="557"/>
      <c r="FC23" s="557"/>
      <c r="FD23" s="557"/>
      <c r="FE23" s="557"/>
      <c r="FF23" s="557"/>
      <c r="FG23" s="557"/>
      <c r="FH23" s="557"/>
      <c r="FI23" s="557"/>
      <c r="FJ23" s="557"/>
      <c r="FK23" s="557"/>
      <c r="FL23" s="557"/>
      <c r="FM23" s="557"/>
      <c r="FN23" s="557"/>
      <c r="FO23" s="557"/>
      <c r="FP23" s="557"/>
      <c r="FQ23" s="557"/>
      <c r="FR23" s="557"/>
      <c r="FS23" s="557"/>
      <c r="FT23" s="557"/>
      <c r="FU23" s="557"/>
      <c r="FV23" s="557"/>
      <c r="FW23" s="557"/>
      <c r="FX23" s="557"/>
      <c r="FY23" s="557"/>
      <c r="FZ23" s="557"/>
      <c r="GA23" s="557"/>
      <c r="GB23" s="557"/>
      <c r="GC23" s="557"/>
      <c r="GD23" s="557"/>
      <c r="GE23" s="557"/>
      <c r="GF23" s="557"/>
      <c r="GG23" s="557"/>
      <c r="GH23" s="557"/>
      <c r="GI23" s="557"/>
      <c r="GJ23" s="557"/>
      <c r="GK23" s="557"/>
      <c r="GL23" s="557"/>
      <c r="GM23" s="557"/>
      <c r="GN23" s="557"/>
      <c r="GO23" s="557"/>
      <c r="GP23" s="557"/>
      <c r="GQ23" s="557"/>
      <c r="GR23" s="557"/>
      <c r="GS23" s="557"/>
      <c r="GT23" s="557"/>
      <c r="GU23" s="557"/>
      <c r="GV23" s="557"/>
      <c r="GW23" s="557"/>
      <c r="GX23" s="557"/>
      <c r="GY23" s="557"/>
      <c r="GZ23" s="557"/>
      <c r="HA23" s="557"/>
      <c r="HB23" s="557"/>
      <c r="HC23" s="557"/>
      <c r="HD23" s="557"/>
      <c r="HE23" s="557"/>
      <c r="HF23" s="557"/>
      <c r="HG23" s="557"/>
      <c r="HH23" s="557"/>
      <c r="HI23" s="557"/>
      <c r="HJ23" s="557"/>
      <c r="HK23" s="557"/>
      <c r="HL23" s="557"/>
      <c r="HM23" s="557"/>
      <c r="HN23" s="557"/>
      <c r="HO23" s="557"/>
      <c r="HP23" s="557"/>
      <c r="HQ23" s="557"/>
      <c r="HR23" s="557"/>
      <c r="HS23" s="557"/>
      <c r="HT23" s="557"/>
      <c r="HU23" s="557"/>
      <c r="HV23" s="557"/>
      <c r="HW23" s="557"/>
      <c r="HX23" s="557"/>
      <c r="HY23" s="557"/>
      <c r="HZ23" s="557"/>
      <c r="IA23" s="557"/>
      <c r="IB23" s="557"/>
      <c r="IC23" s="557"/>
      <c r="ID23" s="557"/>
      <c r="IE23" s="557"/>
      <c r="IF23" s="557"/>
      <c r="IG23" s="557"/>
      <c r="IH23" s="557"/>
      <c r="II23" s="557"/>
      <c r="IJ23" s="557"/>
      <c r="IK23" s="557"/>
      <c r="IL23" s="557"/>
      <c r="IM23" s="557"/>
      <c r="IN23" s="557"/>
      <c r="IO23" s="557"/>
      <c r="IP23" s="557"/>
      <c r="IQ23" s="557"/>
      <c r="IR23" s="557"/>
      <c r="IS23" s="557"/>
      <c r="IT23" s="557"/>
      <c r="IU23" s="557"/>
      <c r="IV23" s="557"/>
    </row>
    <row r="24" spans="1:256" ht="13.5">
      <c r="A24" s="571" t="s">
        <v>1581</v>
      </c>
      <c r="B24" s="571"/>
      <c r="C24" s="571"/>
      <c r="D24" s="571"/>
      <c r="E24" s="571"/>
      <c r="F24" s="571"/>
      <c r="G24" s="571"/>
      <c r="H24" s="571"/>
      <c r="I24" s="571"/>
      <c r="J24" s="571"/>
      <c r="K24" s="571"/>
      <c r="L24" s="571"/>
      <c r="M24" s="571"/>
      <c r="N24" s="571"/>
      <c r="O24" s="571"/>
      <c r="P24" s="571"/>
      <c r="Q24" s="571"/>
      <c r="R24" s="571"/>
      <c r="S24" s="571"/>
      <c r="T24" s="571"/>
      <c r="U24" s="571"/>
      <c r="V24" s="571"/>
      <c r="W24" s="571"/>
      <c r="X24" s="571"/>
      <c r="Y24" s="571"/>
      <c r="Z24" s="571"/>
      <c r="AA24" s="571"/>
      <c r="AB24" s="571"/>
      <c r="AC24" s="571"/>
      <c r="AD24" s="571"/>
      <c r="AE24" s="571"/>
      <c r="AF24" s="571"/>
      <c r="AG24" s="571"/>
      <c r="AH24" s="571"/>
      <c r="AI24" s="571"/>
      <c r="AJ24" s="571"/>
      <c r="AK24" s="571"/>
      <c r="AL24" s="571"/>
      <c r="AM24" s="571"/>
      <c r="AN24" s="571"/>
      <c r="AO24" s="571"/>
      <c r="AP24" s="571"/>
      <c r="AQ24" s="571"/>
      <c r="AR24" s="571"/>
      <c r="AS24" s="571"/>
      <c r="AT24" s="571"/>
      <c r="AU24" s="571"/>
      <c r="AV24" s="571"/>
      <c r="AW24" s="571"/>
      <c r="AX24" s="571"/>
      <c r="AY24" s="571"/>
      <c r="AZ24" s="571"/>
      <c r="BA24" s="571"/>
      <c r="BB24" s="571"/>
      <c r="BC24" s="571"/>
      <c r="BD24" s="571"/>
      <c r="BE24" s="571"/>
      <c r="BF24" s="571"/>
      <c r="BG24" s="571"/>
      <c r="BH24" s="571"/>
      <c r="BI24" s="571"/>
      <c r="BJ24" s="571"/>
      <c r="BK24" s="571"/>
      <c r="BL24" s="571"/>
      <c r="BM24" s="571"/>
      <c r="BN24" s="571"/>
      <c r="BO24" s="571"/>
      <c r="BP24" s="571"/>
      <c r="BQ24" s="571"/>
      <c r="BR24" s="571"/>
      <c r="BS24" s="571"/>
      <c r="BT24" s="571"/>
      <c r="BU24" s="571"/>
      <c r="BV24" s="571"/>
      <c r="BW24" s="571"/>
      <c r="BX24" s="571"/>
      <c r="BY24" s="571"/>
      <c r="BZ24" s="571"/>
      <c r="CA24" s="571"/>
      <c r="CB24" s="571"/>
      <c r="CC24" s="571"/>
      <c r="CD24" s="571"/>
      <c r="CE24" s="571"/>
      <c r="CF24" s="571"/>
      <c r="CG24" s="571"/>
      <c r="CH24" s="571"/>
      <c r="CI24" s="571"/>
      <c r="CJ24" s="571"/>
      <c r="CK24" s="571"/>
      <c r="CL24" s="571"/>
      <c r="CM24" s="571"/>
      <c r="CN24" s="571"/>
      <c r="CO24" s="571"/>
      <c r="CP24" s="571"/>
      <c r="CQ24" s="571"/>
      <c r="CR24" s="571"/>
      <c r="CS24" s="571"/>
      <c r="CT24" s="571"/>
      <c r="CU24" s="571"/>
      <c r="CV24" s="571"/>
      <c r="CW24" s="571"/>
      <c r="CX24" s="571"/>
      <c r="CY24" s="571"/>
      <c r="CZ24" s="571"/>
      <c r="DA24" s="571"/>
      <c r="DB24" s="571"/>
      <c r="DC24" s="571"/>
      <c r="DD24" s="571"/>
      <c r="DE24" s="571"/>
      <c r="DF24" s="571"/>
      <c r="DG24" s="571"/>
      <c r="DH24" s="571"/>
      <c r="DI24" s="571"/>
      <c r="DJ24" s="571"/>
      <c r="DK24" s="571"/>
      <c r="DL24" s="571"/>
      <c r="DM24" s="571"/>
      <c r="DN24" s="571"/>
      <c r="DO24" s="571"/>
      <c r="DP24" s="571"/>
      <c r="DQ24" s="571"/>
      <c r="DR24" s="571"/>
      <c r="DS24" s="571"/>
      <c r="DT24" s="571"/>
      <c r="DU24" s="571"/>
      <c r="DV24" s="571"/>
      <c r="DW24" s="571"/>
      <c r="DX24" s="571"/>
      <c r="DY24" s="571"/>
      <c r="DZ24" s="571"/>
      <c r="EA24" s="571"/>
      <c r="EB24" s="571"/>
      <c r="EC24" s="571"/>
      <c r="ED24" s="571"/>
      <c r="EE24" s="571"/>
      <c r="EF24" s="571"/>
      <c r="EG24" s="571"/>
      <c r="EH24" s="571"/>
      <c r="EI24" s="571"/>
      <c r="EJ24" s="571"/>
      <c r="EK24" s="571"/>
      <c r="EL24" s="571"/>
      <c r="EM24" s="571"/>
      <c r="EN24" s="571"/>
      <c r="EO24" s="571"/>
      <c r="EP24" s="571"/>
      <c r="EQ24" s="571"/>
      <c r="ER24" s="571"/>
      <c r="ES24" s="571"/>
      <c r="ET24" s="571"/>
      <c r="EU24" s="571"/>
      <c r="EV24" s="571"/>
      <c r="EW24" s="571"/>
      <c r="EX24" s="571"/>
      <c r="EY24" s="571"/>
      <c r="EZ24" s="571"/>
      <c r="FA24" s="571"/>
      <c r="FB24" s="571"/>
      <c r="FC24" s="571"/>
      <c r="FD24" s="571"/>
      <c r="FE24" s="571"/>
      <c r="FF24" s="571"/>
      <c r="FG24" s="571"/>
      <c r="FH24" s="571"/>
      <c r="FI24" s="571"/>
      <c r="FJ24" s="571"/>
      <c r="FK24" s="571"/>
      <c r="FL24" s="571"/>
      <c r="FM24" s="571"/>
      <c r="FN24" s="571"/>
      <c r="FO24" s="571"/>
      <c r="FP24" s="571"/>
      <c r="FQ24" s="571"/>
      <c r="FR24" s="571"/>
      <c r="FS24" s="571"/>
      <c r="FT24" s="571"/>
      <c r="FU24" s="571"/>
      <c r="FV24" s="571"/>
      <c r="FW24" s="571"/>
      <c r="FX24" s="571"/>
      <c r="FY24" s="571"/>
      <c r="FZ24" s="571"/>
      <c r="GA24" s="571"/>
      <c r="GB24" s="571"/>
      <c r="GC24" s="571"/>
      <c r="GD24" s="571"/>
      <c r="GE24" s="571"/>
      <c r="GF24" s="571"/>
      <c r="GG24" s="571"/>
      <c r="GH24" s="571"/>
      <c r="GI24" s="571"/>
      <c r="GJ24" s="571"/>
      <c r="GK24" s="571"/>
      <c r="GL24" s="571"/>
      <c r="GM24" s="571"/>
      <c r="GN24" s="571"/>
      <c r="GO24" s="571"/>
      <c r="GP24" s="571"/>
      <c r="GQ24" s="571"/>
      <c r="GR24" s="571"/>
      <c r="GS24" s="571"/>
      <c r="GT24" s="571"/>
      <c r="GU24" s="571"/>
      <c r="GV24" s="571"/>
      <c r="GW24" s="571"/>
      <c r="GX24" s="571"/>
      <c r="GY24" s="571"/>
      <c r="GZ24" s="571"/>
      <c r="HA24" s="571"/>
      <c r="HB24" s="571"/>
      <c r="HC24" s="571"/>
      <c r="HD24" s="571"/>
      <c r="HE24" s="571"/>
      <c r="HF24" s="571"/>
      <c r="HG24" s="571"/>
      <c r="HH24" s="571"/>
      <c r="HI24" s="571"/>
      <c r="HJ24" s="571"/>
      <c r="HK24" s="571"/>
      <c r="HL24" s="571"/>
      <c r="HM24" s="571"/>
      <c r="HN24" s="571"/>
      <c r="HO24" s="571"/>
      <c r="HP24" s="571"/>
      <c r="HQ24" s="571"/>
      <c r="HR24" s="571"/>
      <c r="HS24" s="571"/>
      <c r="HT24" s="571"/>
      <c r="HU24" s="571"/>
      <c r="HV24" s="571"/>
      <c r="HW24" s="571"/>
      <c r="HX24" s="571"/>
      <c r="HY24" s="571"/>
      <c r="HZ24" s="571"/>
      <c r="IA24" s="571"/>
      <c r="IB24" s="571"/>
      <c r="IC24" s="571"/>
      <c r="ID24" s="571"/>
      <c r="IE24" s="571"/>
      <c r="IF24" s="571"/>
      <c r="IG24" s="571"/>
      <c r="IH24" s="571"/>
      <c r="II24" s="571"/>
      <c r="IJ24" s="571"/>
      <c r="IK24" s="571"/>
      <c r="IL24" s="571"/>
      <c r="IM24" s="571"/>
      <c r="IN24" s="571"/>
      <c r="IO24" s="571"/>
      <c r="IP24" s="571"/>
      <c r="IQ24" s="571"/>
      <c r="IR24" s="571"/>
      <c r="IS24" s="571"/>
      <c r="IT24" s="571"/>
      <c r="IU24" s="571"/>
      <c r="IV24" s="571"/>
    </row>
    <row r="25" spans="1:256" ht="13.5">
      <c r="A25" s="768" t="s">
        <v>1582</v>
      </c>
      <c r="B25" s="769"/>
      <c r="C25" s="769"/>
      <c r="D25" s="769"/>
      <c r="E25" s="276"/>
      <c r="F25" s="769"/>
      <c r="G25" s="769" t="s">
        <v>1243</v>
      </c>
      <c r="H25" s="769"/>
      <c r="I25" s="769"/>
      <c r="J25" s="769"/>
      <c r="K25" s="769"/>
      <c r="L25" s="276"/>
      <c r="M25" s="35"/>
      <c r="N25" s="35"/>
      <c r="O25" s="35"/>
      <c r="P25" s="35"/>
      <c r="Q25" s="35"/>
      <c r="R25" s="35"/>
      <c r="S25" s="35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  <c r="IJ25" s="36"/>
      <c r="IK25" s="36"/>
      <c r="IL25" s="36"/>
      <c r="IM25" s="36"/>
      <c r="IN25" s="36"/>
      <c r="IO25" s="36"/>
      <c r="IP25" s="36"/>
      <c r="IQ25" s="36"/>
      <c r="IR25" s="36"/>
      <c r="IS25" s="36"/>
      <c r="IT25" s="36"/>
      <c r="IU25" s="36"/>
      <c r="IV25" s="36"/>
    </row>
  </sheetData>
  <sheetProtection/>
  <mergeCells count="8">
    <mergeCell ref="A23:D23"/>
    <mergeCell ref="A1:I1"/>
    <mergeCell ref="B4:B8"/>
    <mergeCell ref="C4:E4"/>
    <mergeCell ref="F4:H4"/>
    <mergeCell ref="G5:H5"/>
    <mergeCell ref="A22:F22"/>
    <mergeCell ref="G22:I22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FF00"/>
  </sheetPr>
  <dimension ref="A1:IV29"/>
  <sheetViews>
    <sheetView zoomScale="80" zoomScaleNormal="80" zoomScalePageLayoutView="0" workbookViewId="0" topLeftCell="B1">
      <selection activeCell="B29" sqref="A29:IV29"/>
    </sheetView>
  </sheetViews>
  <sheetFormatPr defaultColWidth="8.88671875" defaultRowHeight="13.5"/>
  <cols>
    <col min="1" max="3" width="28.4453125" style="18" customWidth="1"/>
    <col min="4" max="10" width="13.3359375" style="18" customWidth="1"/>
    <col min="11" max="37" width="8.88671875" style="18" customWidth="1"/>
    <col min="38" max="38" width="8.88671875" style="197" customWidth="1"/>
    <col min="39" max="39" width="17.88671875" style="197" customWidth="1"/>
    <col min="40" max="57" width="8.88671875" style="197" customWidth="1"/>
    <col min="58" max="16384" width="8.88671875" style="18" customWidth="1"/>
  </cols>
  <sheetData>
    <row r="1" spans="1:10" s="278" customFormat="1" ht="29.25" customHeight="1">
      <c r="A1" s="1026" t="s">
        <v>1128</v>
      </c>
      <c r="B1" s="1026"/>
      <c r="C1" s="1026"/>
      <c r="D1" s="1026"/>
      <c r="E1" s="1026"/>
      <c r="F1" s="1026"/>
      <c r="G1" s="1026"/>
      <c r="H1" s="1026"/>
      <c r="I1" s="1026"/>
      <c r="J1" s="1026"/>
    </row>
    <row r="2" s="197" customFormat="1" ht="22.5" customHeight="1"/>
    <row r="3" spans="1:10" s="197" customFormat="1" ht="27.75" customHeight="1">
      <c r="A3" s="572" t="s">
        <v>27</v>
      </c>
      <c r="B3" s="572" t="s">
        <v>343</v>
      </c>
      <c r="C3" s="564" t="s">
        <v>965</v>
      </c>
      <c r="D3" s="564" t="s">
        <v>966</v>
      </c>
      <c r="E3" s="564" t="s">
        <v>967</v>
      </c>
      <c r="F3" s="564" t="s">
        <v>968</v>
      </c>
      <c r="G3" s="1196" t="s">
        <v>969</v>
      </c>
      <c r="H3" s="1197"/>
      <c r="I3" s="564" t="s">
        <v>970</v>
      </c>
      <c r="J3" s="852" t="s">
        <v>971</v>
      </c>
    </row>
    <row r="4" spans="1:10" s="197" customFormat="1" ht="27.75" customHeight="1">
      <c r="A4" s="558"/>
      <c r="B4" s="558"/>
      <c r="C4" s="547"/>
      <c r="D4" s="547"/>
      <c r="E4" s="547"/>
      <c r="F4" s="547"/>
      <c r="G4" s="1198" t="s">
        <v>972</v>
      </c>
      <c r="H4" s="1199"/>
      <c r="I4" s="547" t="s">
        <v>973</v>
      </c>
      <c r="J4" s="853"/>
    </row>
    <row r="5" spans="1:10" s="197" customFormat="1" ht="27.75" customHeight="1">
      <c r="A5" s="558"/>
      <c r="B5" s="854" t="s">
        <v>974</v>
      </c>
      <c r="C5" s="547" t="s">
        <v>975</v>
      </c>
      <c r="D5" s="547" t="s">
        <v>963</v>
      </c>
      <c r="E5" s="547" t="s">
        <v>960</v>
      </c>
      <c r="F5" s="547" t="s">
        <v>976</v>
      </c>
      <c r="G5" s="564" t="s">
        <v>344</v>
      </c>
      <c r="H5" s="564" t="s">
        <v>345</v>
      </c>
      <c r="I5" s="547" t="s">
        <v>977</v>
      </c>
      <c r="J5" s="550" t="s">
        <v>978</v>
      </c>
    </row>
    <row r="6" spans="1:10" s="197" customFormat="1" ht="27.75" customHeight="1">
      <c r="A6" s="855" t="s">
        <v>1159</v>
      </c>
      <c r="B6" s="855" t="s">
        <v>964</v>
      </c>
      <c r="C6" s="856" t="s">
        <v>979</v>
      </c>
      <c r="D6" s="394" t="s">
        <v>980</v>
      </c>
      <c r="E6" s="477" t="s">
        <v>683</v>
      </c>
      <c r="F6" s="477" t="s">
        <v>981</v>
      </c>
      <c r="G6" s="477" t="s">
        <v>982</v>
      </c>
      <c r="H6" s="394" t="s">
        <v>983</v>
      </c>
      <c r="I6" s="477" t="s">
        <v>984</v>
      </c>
      <c r="J6" s="554" t="s">
        <v>984</v>
      </c>
    </row>
    <row r="7" spans="1:10" s="197" customFormat="1" ht="35.25" customHeight="1">
      <c r="A7" s="1193" t="s">
        <v>1583</v>
      </c>
      <c r="B7" s="476" t="s">
        <v>1584</v>
      </c>
      <c r="C7" s="843" t="s">
        <v>348</v>
      </c>
      <c r="D7" s="857">
        <v>6626</v>
      </c>
      <c r="E7" s="582">
        <v>613</v>
      </c>
      <c r="F7" s="582">
        <v>17</v>
      </c>
      <c r="G7" s="858">
        <v>0.7916666666666666</v>
      </c>
      <c r="H7" s="859">
        <v>0.25</v>
      </c>
      <c r="I7" s="638">
        <v>13.4</v>
      </c>
      <c r="J7" s="548">
        <v>169</v>
      </c>
    </row>
    <row r="8" spans="1:10" s="197" customFormat="1" ht="35.25" customHeight="1">
      <c r="A8" s="1194"/>
      <c r="B8" s="860" t="s">
        <v>1585</v>
      </c>
      <c r="C8" s="861" t="s">
        <v>348</v>
      </c>
      <c r="D8" s="862">
        <v>5223</v>
      </c>
      <c r="E8" s="582">
        <v>880</v>
      </c>
      <c r="F8" s="582">
        <v>17</v>
      </c>
      <c r="G8" s="858">
        <v>0.7916666666666666</v>
      </c>
      <c r="H8" s="863">
        <v>0.25</v>
      </c>
      <c r="I8" s="638">
        <v>13.4</v>
      </c>
      <c r="J8" s="548">
        <v>169</v>
      </c>
    </row>
    <row r="9" spans="1:10" s="197" customFormat="1" ht="35.25" customHeight="1">
      <c r="A9" s="1176" t="s">
        <v>358</v>
      </c>
      <c r="B9" s="864" t="s">
        <v>359</v>
      </c>
      <c r="C9" s="843" t="s">
        <v>348</v>
      </c>
      <c r="D9" s="865">
        <v>6322</v>
      </c>
      <c r="E9" s="866">
        <v>937</v>
      </c>
      <c r="F9" s="867">
        <v>21</v>
      </c>
      <c r="G9" s="868">
        <v>0.7708333333333334</v>
      </c>
      <c r="H9" s="868">
        <v>0.3125</v>
      </c>
      <c r="I9" s="869" t="s">
        <v>1235</v>
      </c>
      <c r="J9" s="870">
        <v>266</v>
      </c>
    </row>
    <row r="10" spans="1:10" s="197" customFormat="1" ht="35.25" customHeight="1">
      <c r="A10" s="1200"/>
      <c r="B10" s="871" t="s">
        <v>1586</v>
      </c>
      <c r="C10" s="861" t="s">
        <v>348</v>
      </c>
      <c r="D10" s="857">
        <v>6825</v>
      </c>
      <c r="E10" s="872">
        <v>921</v>
      </c>
      <c r="F10" s="873">
        <v>21</v>
      </c>
      <c r="G10" s="859">
        <v>0.7708333333333334</v>
      </c>
      <c r="H10" s="859">
        <v>0.3125</v>
      </c>
      <c r="I10" s="874" t="s">
        <v>1587</v>
      </c>
      <c r="J10" s="864">
        <v>266</v>
      </c>
    </row>
    <row r="11" spans="1:10" s="197" customFormat="1" ht="35.25" customHeight="1">
      <c r="A11" s="1176" t="s">
        <v>346</v>
      </c>
      <c r="B11" s="875" t="s">
        <v>347</v>
      </c>
      <c r="C11" s="864" t="s">
        <v>348</v>
      </c>
      <c r="D11" s="857">
        <v>15089</v>
      </c>
      <c r="E11" s="872">
        <v>1935</v>
      </c>
      <c r="F11" s="873">
        <v>23</v>
      </c>
      <c r="G11" s="859">
        <v>0.7083333333333334</v>
      </c>
      <c r="H11" s="859">
        <v>0.5625</v>
      </c>
      <c r="I11" s="874" t="s">
        <v>1231</v>
      </c>
      <c r="J11" s="1202">
        <v>96</v>
      </c>
    </row>
    <row r="12" spans="1:10" s="197" customFormat="1" ht="35.25" customHeight="1">
      <c r="A12" s="1201"/>
      <c r="B12" s="876" t="s">
        <v>349</v>
      </c>
      <c r="C12" s="877" t="s">
        <v>348</v>
      </c>
      <c r="D12" s="862">
        <v>5360</v>
      </c>
      <c r="E12" s="878">
        <v>880</v>
      </c>
      <c r="F12" s="879">
        <v>35</v>
      </c>
      <c r="G12" s="863">
        <v>0.5555555555555556</v>
      </c>
      <c r="H12" s="863">
        <v>0.47222222222222227</v>
      </c>
      <c r="I12" s="880" t="s">
        <v>350</v>
      </c>
      <c r="J12" s="1203"/>
    </row>
    <row r="13" spans="1:10" s="197" customFormat="1" ht="35.25" customHeight="1">
      <c r="A13" s="1200"/>
      <c r="B13" s="881" t="s">
        <v>351</v>
      </c>
      <c r="C13" s="882" t="s">
        <v>352</v>
      </c>
      <c r="D13" s="883">
        <v>223</v>
      </c>
      <c r="E13" s="884">
        <v>250</v>
      </c>
      <c r="F13" s="885">
        <v>35</v>
      </c>
      <c r="G13" s="886">
        <v>0.3958333333333333</v>
      </c>
      <c r="H13" s="886">
        <v>0.7222222222222222</v>
      </c>
      <c r="I13" s="887" t="s">
        <v>1232</v>
      </c>
      <c r="J13" s="1204"/>
    </row>
    <row r="14" spans="1:10" s="197" customFormat="1" ht="35.25" customHeight="1">
      <c r="A14" s="843" t="s">
        <v>1588</v>
      </c>
      <c r="B14" s="888" t="s">
        <v>1589</v>
      </c>
      <c r="C14" s="877" t="s">
        <v>348</v>
      </c>
      <c r="D14" s="862">
        <v>3046</v>
      </c>
      <c r="E14" s="878">
        <v>574</v>
      </c>
      <c r="F14" s="879">
        <v>30</v>
      </c>
      <c r="G14" s="863">
        <v>0.5208333333333334</v>
      </c>
      <c r="H14" s="863">
        <v>0.46527777777777773</v>
      </c>
      <c r="I14" s="880" t="s">
        <v>1587</v>
      </c>
      <c r="J14" s="877">
        <v>67</v>
      </c>
    </row>
    <row r="15" spans="1:10" s="197" customFormat="1" ht="35.25" customHeight="1">
      <c r="A15" s="1187" t="s">
        <v>353</v>
      </c>
      <c r="B15" s="875" t="s">
        <v>354</v>
      </c>
      <c r="C15" s="864" t="s">
        <v>348</v>
      </c>
      <c r="D15" s="857">
        <v>6327</v>
      </c>
      <c r="E15" s="872">
        <v>975</v>
      </c>
      <c r="F15" s="873">
        <v>20</v>
      </c>
      <c r="G15" s="889">
        <v>0.34722222222222227</v>
      </c>
      <c r="H15" s="859">
        <v>0.7847222222222222</v>
      </c>
      <c r="I15" s="874" t="s">
        <v>1233</v>
      </c>
      <c r="J15" s="1190">
        <v>56</v>
      </c>
    </row>
    <row r="16" spans="1:10" s="197" customFormat="1" ht="35.25" customHeight="1">
      <c r="A16" s="1188"/>
      <c r="B16" s="876" t="s">
        <v>355</v>
      </c>
      <c r="C16" s="877" t="s">
        <v>348</v>
      </c>
      <c r="D16" s="862">
        <v>3032</v>
      </c>
      <c r="E16" s="878">
        <v>572</v>
      </c>
      <c r="F16" s="879">
        <v>34</v>
      </c>
      <c r="G16" s="863" t="s">
        <v>28</v>
      </c>
      <c r="H16" s="863" t="s">
        <v>29</v>
      </c>
      <c r="I16" s="880" t="s">
        <v>356</v>
      </c>
      <c r="J16" s="1191"/>
    </row>
    <row r="17" spans="1:10" s="197" customFormat="1" ht="35.25" customHeight="1">
      <c r="A17" s="1189"/>
      <c r="B17" s="881" t="s">
        <v>357</v>
      </c>
      <c r="C17" s="882" t="s">
        <v>348</v>
      </c>
      <c r="D17" s="883">
        <v>606</v>
      </c>
      <c r="E17" s="884">
        <v>255</v>
      </c>
      <c r="F17" s="885">
        <v>14.2</v>
      </c>
      <c r="G17" s="886">
        <v>0.5833333333333334</v>
      </c>
      <c r="H17" s="886">
        <v>0.5416666666666666</v>
      </c>
      <c r="I17" s="887" t="s">
        <v>1234</v>
      </c>
      <c r="J17" s="1192"/>
    </row>
    <row r="18" spans="1:10" s="197" customFormat="1" ht="35.25" customHeight="1">
      <c r="A18" s="1193" t="s">
        <v>360</v>
      </c>
      <c r="B18" s="843" t="s">
        <v>361</v>
      </c>
      <c r="C18" s="843" t="s">
        <v>348</v>
      </c>
      <c r="D18" s="878">
        <v>3719</v>
      </c>
      <c r="E18" s="878">
        <v>1081</v>
      </c>
      <c r="F18" s="879">
        <v>20</v>
      </c>
      <c r="G18" s="863">
        <v>0.7152777777777778</v>
      </c>
      <c r="H18" s="863">
        <v>0.548611111111111</v>
      </c>
      <c r="I18" s="880" t="s">
        <v>1236</v>
      </c>
      <c r="J18" s="876">
        <v>70</v>
      </c>
    </row>
    <row r="19" spans="1:10" s="197" customFormat="1" ht="35.25" customHeight="1">
      <c r="A19" s="1194"/>
      <c r="B19" s="861" t="s">
        <v>362</v>
      </c>
      <c r="C19" s="882" t="s">
        <v>348</v>
      </c>
      <c r="D19" s="883">
        <v>2009</v>
      </c>
      <c r="E19" s="884">
        <v>550</v>
      </c>
      <c r="F19" s="885">
        <v>36</v>
      </c>
      <c r="G19" s="886">
        <v>0.3958333333333333</v>
      </c>
      <c r="H19" s="886">
        <v>0.7638888888888888</v>
      </c>
      <c r="I19" s="887" t="s">
        <v>350</v>
      </c>
      <c r="J19" s="881"/>
    </row>
    <row r="20" spans="1:10" s="197" customFormat="1" ht="35.25" customHeight="1">
      <c r="A20" s="890" t="s">
        <v>364</v>
      </c>
      <c r="B20" s="881" t="s">
        <v>365</v>
      </c>
      <c r="C20" s="882" t="s">
        <v>348</v>
      </c>
      <c r="D20" s="883">
        <v>4332</v>
      </c>
      <c r="E20" s="884">
        <v>550</v>
      </c>
      <c r="F20" s="885">
        <v>16</v>
      </c>
      <c r="G20" s="886">
        <v>0.5416666666666666</v>
      </c>
      <c r="H20" s="886">
        <v>0.2916666666666667</v>
      </c>
      <c r="I20" s="887" t="s">
        <v>363</v>
      </c>
      <c r="J20" s="882">
        <v>128</v>
      </c>
    </row>
    <row r="21" spans="1:10" s="197" customFormat="1" ht="14.25">
      <c r="A21" s="891"/>
      <c r="B21" s="891"/>
      <c r="C21" s="891"/>
      <c r="D21" s="891"/>
      <c r="E21" s="891"/>
      <c r="F21" s="891"/>
      <c r="G21" s="891"/>
      <c r="H21" s="891"/>
      <c r="I21" s="891"/>
      <c r="J21" s="891"/>
    </row>
    <row r="22" spans="1:10" s="197" customFormat="1" ht="63.75">
      <c r="A22" s="890" t="s">
        <v>1590</v>
      </c>
      <c r="B22" s="870" t="s">
        <v>1591</v>
      </c>
      <c r="C22" s="890" t="s">
        <v>348</v>
      </c>
      <c r="D22" s="865">
        <v>4114</v>
      </c>
      <c r="E22" s="866">
        <v>825</v>
      </c>
      <c r="F22" s="867">
        <v>32</v>
      </c>
      <c r="G22" s="868">
        <v>0.5208333333333334</v>
      </c>
      <c r="H22" s="868">
        <v>0.7083333333333334</v>
      </c>
      <c r="I22" s="869" t="s">
        <v>363</v>
      </c>
      <c r="J22" s="864">
        <v>60</v>
      </c>
    </row>
    <row r="23" spans="1:10" s="197" customFormat="1" ht="42.75" customHeight="1">
      <c r="A23" s="892" t="s">
        <v>366</v>
      </c>
      <c r="B23" s="893" t="s">
        <v>367</v>
      </c>
      <c r="C23" s="890" t="s">
        <v>352</v>
      </c>
      <c r="D23" s="865">
        <v>36</v>
      </c>
      <c r="E23" s="866">
        <v>91</v>
      </c>
      <c r="F23" s="867">
        <v>12</v>
      </c>
      <c r="G23" s="868" t="s">
        <v>30</v>
      </c>
      <c r="H23" s="868" t="s">
        <v>31</v>
      </c>
      <c r="I23" s="869" t="s">
        <v>1237</v>
      </c>
      <c r="J23" s="864">
        <v>6.3</v>
      </c>
    </row>
    <row r="24" spans="1:10" s="197" customFormat="1" ht="42" customHeight="1">
      <c r="A24" s="843" t="s">
        <v>368</v>
      </c>
      <c r="B24" s="860" t="s">
        <v>32</v>
      </c>
      <c r="C24" s="861" t="s">
        <v>352</v>
      </c>
      <c r="D24" s="894">
        <v>199</v>
      </c>
      <c r="E24" s="895">
        <v>294</v>
      </c>
      <c r="F24" s="896">
        <v>13</v>
      </c>
      <c r="G24" s="895" t="s">
        <v>33</v>
      </c>
      <c r="H24" s="895" t="s">
        <v>34</v>
      </c>
      <c r="I24" s="897" t="s">
        <v>35</v>
      </c>
      <c r="J24" s="864">
        <v>9.8</v>
      </c>
    </row>
    <row r="25" spans="1:10" s="197" customFormat="1" ht="64.5" customHeight="1">
      <c r="A25" s="1176" t="s">
        <v>369</v>
      </c>
      <c r="B25" s="864" t="s">
        <v>370</v>
      </c>
      <c r="C25" s="864" t="s">
        <v>352</v>
      </c>
      <c r="D25" s="857">
        <v>173</v>
      </c>
      <c r="E25" s="872">
        <v>240</v>
      </c>
      <c r="F25" s="873">
        <v>17</v>
      </c>
      <c r="G25" s="859" t="s">
        <v>36</v>
      </c>
      <c r="H25" s="859" t="s">
        <v>37</v>
      </c>
      <c r="I25" s="874" t="s">
        <v>622</v>
      </c>
      <c r="J25" s="1050">
        <v>9.8</v>
      </c>
    </row>
    <row r="26" spans="1:10" s="197" customFormat="1" ht="36.75" customHeight="1">
      <c r="A26" s="1195"/>
      <c r="B26" s="860" t="s">
        <v>32</v>
      </c>
      <c r="C26" s="861" t="s">
        <v>352</v>
      </c>
      <c r="D26" s="894">
        <v>199</v>
      </c>
      <c r="E26" s="895">
        <v>294</v>
      </c>
      <c r="F26" s="896">
        <v>13</v>
      </c>
      <c r="G26" s="898">
        <v>0.5416666666666666</v>
      </c>
      <c r="H26" s="898">
        <v>0.5972222222222222</v>
      </c>
      <c r="I26" s="897" t="s">
        <v>35</v>
      </c>
      <c r="J26" s="1056"/>
    </row>
    <row r="27" spans="1:16" s="79" customFormat="1" ht="18" customHeight="1">
      <c r="A27" s="286" t="s">
        <v>389</v>
      </c>
      <c r="B27" s="285"/>
      <c r="C27" s="285"/>
      <c r="D27" s="215" t="s">
        <v>390</v>
      </c>
      <c r="E27" s="215"/>
      <c r="F27" s="285"/>
      <c r="G27" s="215"/>
      <c r="I27" s="215"/>
      <c r="J27" s="271"/>
      <c r="K27" s="271"/>
      <c r="L27" s="215"/>
      <c r="M27" s="271"/>
      <c r="N27" s="271"/>
      <c r="O27" s="271"/>
      <c r="P27" s="271"/>
    </row>
    <row r="28" spans="1:10" s="197" customFormat="1" ht="14.25">
      <c r="A28" s="1186" t="s">
        <v>1592</v>
      </c>
      <c r="B28" s="1186"/>
      <c r="C28" s="1186"/>
      <c r="D28" s="1186"/>
      <c r="E28" s="1186"/>
      <c r="F28" s="571"/>
      <c r="G28" s="571"/>
      <c r="H28" s="571"/>
      <c r="I28" s="571"/>
      <c r="J28" s="832"/>
    </row>
    <row r="29" spans="1:256" ht="14.25">
      <c r="A29" s="768" t="s">
        <v>392</v>
      </c>
      <c r="B29" s="769"/>
      <c r="C29" s="769"/>
      <c r="D29" s="769" t="s">
        <v>1245</v>
      </c>
      <c r="E29" s="276"/>
      <c r="F29" s="769"/>
      <c r="H29" s="769"/>
      <c r="I29" s="769"/>
      <c r="J29" s="769"/>
      <c r="K29" s="769"/>
      <c r="L29" s="276"/>
      <c r="M29" s="35"/>
      <c r="N29" s="35"/>
      <c r="O29" s="35"/>
      <c r="P29" s="35"/>
      <c r="Q29" s="35"/>
      <c r="R29" s="35"/>
      <c r="S29" s="35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  <c r="II29" s="36"/>
      <c r="IJ29" s="36"/>
      <c r="IK29" s="36"/>
      <c r="IL29" s="36"/>
      <c r="IM29" s="36"/>
      <c r="IN29" s="36"/>
      <c r="IO29" s="36"/>
      <c r="IP29" s="36"/>
      <c r="IQ29" s="36"/>
      <c r="IR29" s="36"/>
      <c r="IS29" s="36"/>
      <c r="IT29" s="36"/>
      <c r="IU29" s="36"/>
      <c r="IV29" s="36"/>
    </row>
    <row r="30" s="197" customFormat="1" ht="14.25"/>
    <row r="31" s="197" customFormat="1" ht="14.25"/>
    <row r="32" s="197" customFormat="1" ht="14.25"/>
    <row r="33" s="197" customFormat="1" ht="14.25"/>
    <row r="34" s="197" customFormat="1" ht="14.25"/>
    <row r="35" s="197" customFormat="1" ht="14.25"/>
    <row r="36" s="197" customFormat="1" ht="14.25"/>
    <row r="37" s="197" customFormat="1" ht="14.25"/>
    <row r="38" s="197" customFormat="1" ht="14.25"/>
    <row r="39" s="197" customFormat="1" ht="14.25"/>
    <row r="40" s="197" customFormat="1" ht="14.25"/>
    <row r="41" s="197" customFormat="1" ht="14.25"/>
    <row r="42" s="197" customFormat="1" ht="14.25"/>
    <row r="43" s="197" customFormat="1" ht="14.25"/>
    <row r="44" s="197" customFormat="1" ht="14.25"/>
    <row r="45" s="197" customFormat="1" ht="14.25"/>
    <row r="46" s="197" customFormat="1" ht="14.25"/>
    <row r="47" s="197" customFormat="1" ht="14.25"/>
    <row r="48" s="197" customFormat="1" ht="14.25"/>
    <row r="49" s="197" customFormat="1" ht="14.25"/>
    <row r="50" s="197" customFormat="1" ht="14.25"/>
    <row r="51" s="197" customFormat="1" ht="14.25"/>
    <row r="52" s="197" customFormat="1" ht="14.25"/>
    <row r="53" s="197" customFormat="1" ht="14.25"/>
    <row r="54" s="197" customFormat="1" ht="14.25"/>
    <row r="55" s="197" customFormat="1" ht="14.25"/>
    <row r="56" s="197" customFormat="1" ht="14.25"/>
    <row r="57" s="197" customFormat="1" ht="14.25"/>
    <row r="58" s="197" customFormat="1" ht="14.25"/>
    <row r="59" s="197" customFormat="1" ht="14.25"/>
    <row r="60" s="197" customFormat="1" ht="14.25"/>
    <row r="61" s="197" customFormat="1" ht="14.25"/>
    <row r="62" s="197" customFormat="1" ht="14.25"/>
    <row r="63" s="197" customFormat="1" ht="14.25"/>
    <row r="64" s="197" customFormat="1" ht="14.25"/>
    <row r="65" s="197" customFormat="1" ht="14.25"/>
    <row r="66" s="197" customFormat="1" ht="14.25"/>
    <row r="67" s="197" customFormat="1" ht="14.25"/>
    <row r="68" s="197" customFormat="1" ht="14.25"/>
    <row r="69" s="197" customFormat="1" ht="14.25"/>
    <row r="70" s="197" customFormat="1" ht="14.25"/>
    <row r="71" s="197" customFormat="1" ht="14.25"/>
    <row r="72" s="197" customFormat="1" ht="14.25"/>
    <row r="73" s="197" customFormat="1" ht="14.25"/>
    <row r="74" s="197" customFormat="1" ht="14.25"/>
    <row r="75" s="197" customFormat="1" ht="14.25"/>
    <row r="76" s="197" customFormat="1" ht="14.25"/>
    <row r="77" s="197" customFormat="1" ht="14.25"/>
    <row r="78" s="197" customFormat="1" ht="14.25"/>
    <row r="79" s="197" customFormat="1" ht="14.25"/>
    <row r="80" s="197" customFormat="1" ht="14.25"/>
    <row r="81" s="197" customFormat="1" ht="14.25"/>
    <row r="82" s="197" customFormat="1" ht="14.25"/>
    <row r="83" s="197" customFormat="1" ht="14.25"/>
    <row r="84" s="197" customFormat="1" ht="14.25"/>
    <row r="85" s="197" customFormat="1" ht="14.25"/>
    <row r="86" s="197" customFormat="1" ht="14.25"/>
    <row r="87" s="197" customFormat="1" ht="14.25"/>
    <row r="88" s="197" customFormat="1" ht="14.25"/>
    <row r="89" s="197" customFormat="1" ht="14.25"/>
    <row r="90" s="197" customFormat="1" ht="14.25"/>
  </sheetData>
  <sheetProtection/>
  <mergeCells count="13">
    <mergeCell ref="A1:J1"/>
    <mergeCell ref="G3:H3"/>
    <mergeCell ref="G4:H4"/>
    <mergeCell ref="A7:A8"/>
    <mergeCell ref="A9:A10"/>
    <mergeCell ref="A11:A13"/>
    <mergeCell ref="J11:J13"/>
    <mergeCell ref="A28:E28"/>
    <mergeCell ref="A15:A17"/>
    <mergeCell ref="J15:J17"/>
    <mergeCell ref="A18:A19"/>
    <mergeCell ref="A25:A26"/>
    <mergeCell ref="J25:J26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6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FF00"/>
  </sheetPr>
  <dimension ref="A1:IV194"/>
  <sheetViews>
    <sheetView zoomScalePageLayoutView="0" workbookViewId="0" topLeftCell="A1">
      <selection activeCell="G30" sqref="G30"/>
    </sheetView>
  </sheetViews>
  <sheetFormatPr defaultColWidth="8.88671875" defaultRowHeight="13.5"/>
  <cols>
    <col min="1" max="16" width="10.99609375" style="14" customWidth="1"/>
    <col min="17" max="17" width="10.99609375" style="17" customWidth="1"/>
    <col min="18" max="18" width="10.99609375" style="14" customWidth="1"/>
    <col min="19" max="19" width="11.21484375" style="14" customWidth="1"/>
    <col min="20" max="16384" width="8.88671875" style="14" customWidth="1"/>
  </cols>
  <sheetData>
    <row r="1" spans="1:19" s="27" customFormat="1" ht="25.5" customHeight="1">
      <c r="A1" s="1026" t="s">
        <v>38</v>
      </c>
      <c r="B1" s="1026"/>
      <c r="C1" s="1026"/>
      <c r="D1" s="1026"/>
      <c r="E1" s="1026"/>
      <c r="F1" s="1026"/>
      <c r="G1" s="1026"/>
      <c r="H1" s="1026"/>
      <c r="I1" s="1026"/>
      <c r="J1" s="1026"/>
      <c r="K1" s="1026"/>
      <c r="L1" s="1026"/>
      <c r="M1" s="1026"/>
      <c r="N1" s="1026"/>
      <c r="O1" s="1026"/>
      <c r="P1" s="1026"/>
      <c r="Q1" s="1026"/>
      <c r="R1" s="1026"/>
      <c r="S1" s="1026"/>
    </row>
    <row r="2" spans="1:19" s="27" customFormat="1" ht="18" customHeight="1">
      <c r="A2" s="27" t="s">
        <v>39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208" t="s">
        <v>40</v>
      </c>
      <c r="S2" s="1209"/>
    </row>
    <row r="3" spans="1:256" s="79" customFormat="1" ht="21.75" customHeight="1">
      <c r="A3" s="899"/>
      <c r="B3" s="564" t="s">
        <v>371</v>
      </c>
      <c r="C3" s="564" t="s">
        <v>372</v>
      </c>
      <c r="D3" s="564" t="s">
        <v>373</v>
      </c>
      <c r="E3" s="1205" t="s">
        <v>374</v>
      </c>
      <c r="F3" s="1206"/>
      <c r="G3" s="1206"/>
      <c r="H3" s="1206"/>
      <c r="I3" s="1206"/>
      <c r="J3" s="1206"/>
      <c r="K3" s="1206"/>
      <c r="L3" s="1206"/>
      <c r="M3" s="1206"/>
      <c r="N3" s="1206"/>
      <c r="O3" s="1206"/>
      <c r="P3" s="1206"/>
      <c r="Q3" s="1206"/>
      <c r="R3" s="1197"/>
      <c r="S3" s="899"/>
      <c r="T3" s="571"/>
      <c r="U3" s="571"/>
      <c r="V3" s="571"/>
      <c r="W3" s="571"/>
      <c r="X3" s="571"/>
      <c r="Y3" s="571"/>
      <c r="Z3" s="571"/>
      <c r="AA3" s="571"/>
      <c r="AB3" s="571"/>
      <c r="AC3" s="571"/>
      <c r="AD3" s="571"/>
      <c r="AE3" s="571"/>
      <c r="AF3" s="571"/>
      <c r="AG3" s="571"/>
      <c r="AH3" s="571"/>
      <c r="AI3" s="571"/>
      <c r="AJ3" s="571"/>
      <c r="AK3" s="571"/>
      <c r="AL3" s="571"/>
      <c r="AM3" s="571"/>
      <c r="AN3" s="571"/>
      <c r="AO3" s="571"/>
      <c r="AP3" s="571"/>
      <c r="AQ3" s="571"/>
      <c r="AR3" s="571"/>
      <c r="AS3" s="571"/>
      <c r="AT3" s="571"/>
      <c r="AU3" s="571"/>
      <c r="AV3" s="571"/>
      <c r="AW3" s="571"/>
      <c r="AX3" s="571"/>
      <c r="AY3" s="571"/>
      <c r="AZ3" s="571"/>
      <c r="BA3" s="571"/>
      <c r="BB3" s="571"/>
      <c r="BC3" s="571"/>
      <c r="BD3" s="571"/>
      <c r="BE3" s="571"/>
      <c r="BF3" s="571"/>
      <c r="BG3" s="571"/>
      <c r="BH3" s="571"/>
      <c r="BI3" s="571"/>
      <c r="BJ3" s="571"/>
      <c r="BK3" s="571"/>
      <c r="BL3" s="571"/>
      <c r="BM3" s="571"/>
      <c r="BN3" s="571"/>
      <c r="BO3" s="571"/>
      <c r="BP3" s="571"/>
      <c r="BQ3" s="571"/>
      <c r="BR3" s="571"/>
      <c r="BS3" s="571"/>
      <c r="BT3" s="571"/>
      <c r="BU3" s="571"/>
      <c r="BV3" s="571"/>
      <c r="BW3" s="571"/>
      <c r="BX3" s="571"/>
      <c r="BY3" s="571"/>
      <c r="BZ3" s="571"/>
      <c r="CA3" s="571"/>
      <c r="CB3" s="571"/>
      <c r="CC3" s="571"/>
      <c r="CD3" s="571"/>
      <c r="CE3" s="571"/>
      <c r="CF3" s="571"/>
      <c r="CG3" s="571"/>
      <c r="CH3" s="571"/>
      <c r="CI3" s="571"/>
      <c r="CJ3" s="571"/>
      <c r="CK3" s="571"/>
      <c r="CL3" s="571"/>
      <c r="CM3" s="571"/>
      <c r="CN3" s="571"/>
      <c r="CO3" s="571"/>
      <c r="CP3" s="571"/>
      <c r="CQ3" s="571"/>
      <c r="CR3" s="571"/>
      <c r="CS3" s="571"/>
      <c r="CT3" s="571"/>
      <c r="CU3" s="571"/>
      <c r="CV3" s="571"/>
      <c r="CW3" s="571"/>
      <c r="CX3" s="571"/>
      <c r="CY3" s="571"/>
      <c r="CZ3" s="571"/>
      <c r="DA3" s="571"/>
      <c r="DB3" s="571"/>
      <c r="DC3" s="571"/>
      <c r="DD3" s="571"/>
      <c r="DE3" s="571"/>
      <c r="DF3" s="571"/>
      <c r="DG3" s="571"/>
      <c r="DH3" s="571"/>
      <c r="DI3" s="571"/>
      <c r="DJ3" s="571"/>
      <c r="DK3" s="571"/>
      <c r="DL3" s="571"/>
      <c r="DM3" s="571"/>
      <c r="DN3" s="571"/>
      <c r="DO3" s="571"/>
      <c r="DP3" s="571"/>
      <c r="DQ3" s="571"/>
      <c r="DR3" s="571"/>
      <c r="DS3" s="571"/>
      <c r="DT3" s="571"/>
      <c r="DU3" s="571"/>
      <c r="DV3" s="571"/>
      <c r="DW3" s="571"/>
      <c r="DX3" s="571"/>
      <c r="DY3" s="571"/>
      <c r="DZ3" s="571"/>
      <c r="EA3" s="571"/>
      <c r="EB3" s="571"/>
      <c r="EC3" s="571"/>
      <c r="ED3" s="571"/>
      <c r="EE3" s="571"/>
      <c r="EF3" s="571"/>
      <c r="EG3" s="571"/>
      <c r="EH3" s="571"/>
      <c r="EI3" s="571"/>
      <c r="EJ3" s="571"/>
      <c r="EK3" s="571"/>
      <c r="EL3" s="571"/>
      <c r="EM3" s="571"/>
      <c r="EN3" s="571"/>
      <c r="EO3" s="571"/>
      <c r="EP3" s="571"/>
      <c r="EQ3" s="571"/>
      <c r="ER3" s="571"/>
      <c r="ES3" s="571"/>
      <c r="ET3" s="571"/>
      <c r="EU3" s="571"/>
      <c r="EV3" s="571"/>
      <c r="EW3" s="571"/>
      <c r="EX3" s="571"/>
      <c r="EY3" s="571"/>
      <c r="EZ3" s="571"/>
      <c r="FA3" s="571"/>
      <c r="FB3" s="571"/>
      <c r="FC3" s="571"/>
      <c r="FD3" s="571"/>
      <c r="FE3" s="571"/>
      <c r="FF3" s="571"/>
      <c r="FG3" s="571"/>
      <c r="FH3" s="571"/>
      <c r="FI3" s="571"/>
      <c r="FJ3" s="571"/>
      <c r="FK3" s="571"/>
      <c r="FL3" s="571"/>
      <c r="FM3" s="571"/>
      <c r="FN3" s="571"/>
      <c r="FO3" s="571"/>
      <c r="FP3" s="571"/>
      <c r="FQ3" s="571"/>
      <c r="FR3" s="571"/>
      <c r="FS3" s="571"/>
      <c r="FT3" s="571"/>
      <c r="FU3" s="571"/>
      <c r="FV3" s="571"/>
      <c r="FW3" s="571"/>
      <c r="FX3" s="571"/>
      <c r="FY3" s="571"/>
      <c r="FZ3" s="571"/>
      <c r="GA3" s="571"/>
      <c r="GB3" s="571"/>
      <c r="GC3" s="571"/>
      <c r="GD3" s="571"/>
      <c r="GE3" s="571"/>
      <c r="GF3" s="571"/>
      <c r="GG3" s="571"/>
      <c r="GH3" s="571"/>
      <c r="GI3" s="571"/>
      <c r="GJ3" s="571"/>
      <c r="GK3" s="571"/>
      <c r="GL3" s="571"/>
      <c r="GM3" s="571"/>
      <c r="GN3" s="571"/>
      <c r="GO3" s="571"/>
      <c r="GP3" s="571"/>
      <c r="GQ3" s="571"/>
      <c r="GR3" s="571"/>
      <c r="GS3" s="571"/>
      <c r="GT3" s="571"/>
      <c r="GU3" s="571"/>
      <c r="GV3" s="571"/>
      <c r="GW3" s="571"/>
      <c r="GX3" s="571"/>
      <c r="GY3" s="571"/>
      <c r="GZ3" s="571"/>
      <c r="HA3" s="571"/>
      <c r="HB3" s="571"/>
      <c r="HC3" s="571"/>
      <c r="HD3" s="571"/>
      <c r="HE3" s="571"/>
      <c r="HF3" s="571"/>
      <c r="HG3" s="571"/>
      <c r="HH3" s="571"/>
      <c r="HI3" s="571"/>
      <c r="HJ3" s="571"/>
      <c r="HK3" s="571"/>
      <c r="HL3" s="571"/>
      <c r="HM3" s="571"/>
      <c r="HN3" s="571"/>
      <c r="HO3" s="571"/>
      <c r="HP3" s="571"/>
      <c r="HQ3" s="571"/>
      <c r="HR3" s="571"/>
      <c r="HS3" s="571"/>
      <c r="HT3" s="571"/>
      <c r="HU3" s="571"/>
      <c r="HV3" s="571"/>
      <c r="HW3" s="571"/>
      <c r="HX3" s="571"/>
      <c r="HY3" s="571"/>
      <c r="HZ3" s="571"/>
      <c r="IA3" s="571"/>
      <c r="IB3" s="571"/>
      <c r="IC3" s="571"/>
      <c r="ID3" s="571"/>
      <c r="IE3" s="571"/>
      <c r="IF3" s="571"/>
      <c r="IG3" s="571"/>
      <c r="IH3" s="571"/>
      <c r="II3" s="571"/>
      <c r="IJ3" s="571"/>
      <c r="IK3" s="571"/>
      <c r="IL3" s="571"/>
      <c r="IM3" s="571"/>
      <c r="IN3" s="571"/>
      <c r="IO3" s="571"/>
      <c r="IP3" s="571"/>
      <c r="IQ3" s="571"/>
      <c r="IR3" s="571"/>
      <c r="IS3" s="571"/>
      <c r="IT3" s="571"/>
      <c r="IU3" s="571"/>
      <c r="IV3" s="571"/>
    </row>
    <row r="4" spans="1:256" s="79" customFormat="1" ht="21.75" customHeight="1">
      <c r="A4" s="546" t="s">
        <v>255</v>
      </c>
      <c r="B4" s="547"/>
      <c r="C4" s="547" t="s">
        <v>45</v>
      </c>
      <c r="D4" s="547"/>
      <c r="E4" s="900"/>
      <c r="F4" s="564" t="s">
        <v>375</v>
      </c>
      <c r="G4" s="564" t="s">
        <v>376</v>
      </c>
      <c r="H4" s="564" t="s">
        <v>377</v>
      </c>
      <c r="I4" s="564" t="s">
        <v>378</v>
      </c>
      <c r="J4" s="564" t="s">
        <v>379</v>
      </c>
      <c r="K4" s="564" t="s">
        <v>380</v>
      </c>
      <c r="L4" s="564" t="s">
        <v>381</v>
      </c>
      <c r="M4" s="564" t="s">
        <v>382</v>
      </c>
      <c r="N4" s="852" t="s">
        <v>383</v>
      </c>
      <c r="O4" s="564" t="s">
        <v>385</v>
      </c>
      <c r="P4" s="572" t="s">
        <v>384</v>
      </c>
      <c r="Q4" s="564" t="s">
        <v>386</v>
      </c>
      <c r="R4" s="564" t="s">
        <v>387</v>
      </c>
      <c r="S4" s="546" t="s">
        <v>256</v>
      </c>
      <c r="T4" s="571"/>
      <c r="U4" s="571"/>
      <c r="V4" s="571"/>
      <c r="W4" s="571"/>
      <c r="X4" s="571"/>
      <c r="Y4" s="571"/>
      <c r="Z4" s="571"/>
      <c r="AA4" s="571"/>
      <c r="AB4" s="571"/>
      <c r="AC4" s="571"/>
      <c r="AD4" s="571"/>
      <c r="AE4" s="571"/>
      <c r="AF4" s="571"/>
      <c r="AG4" s="571"/>
      <c r="AH4" s="571"/>
      <c r="AI4" s="571"/>
      <c r="AJ4" s="571"/>
      <c r="AK4" s="571"/>
      <c r="AL4" s="571"/>
      <c r="AM4" s="571"/>
      <c r="AN4" s="571"/>
      <c r="AO4" s="571"/>
      <c r="AP4" s="571"/>
      <c r="AQ4" s="571"/>
      <c r="AR4" s="571"/>
      <c r="AS4" s="571"/>
      <c r="AT4" s="571"/>
      <c r="AU4" s="571"/>
      <c r="AV4" s="571"/>
      <c r="AW4" s="571"/>
      <c r="AX4" s="571"/>
      <c r="AY4" s="571"/>
      <c r="AZ4" s="571"/>
      <c r="BA4" s="571"/>
      <c r="BB4" s="571"/>
      <c r="BC4" s="571"/>
      <c r="BD4" s="571"/>
      <c r="BE4" s="571"/>
      <c r="BF4" s="571"/>
      <c r="BG4" s="571"/>
      <c r="BH4" s="571"/>
      <c r="BI4" s="571"/>
      <c r="BJ4" s="571"/>
      <c r="BK4" s="571"/>
      <c r="BL4" s="571"/>
      <c r="BM4" s="571"/>
      <c r="BN4" s="571"/>
      <c r="BO4" s="571"/>
      <c r="BP4" s="571"/>
      <c r="BQ4" s="571"/>
      <c r="BR4" s="571"/>
      <c r="BS4" s="571"/>
      <c r="BT4" s="571"/>
      <c r="BU4" s="571"/>
      <c r="BV4" s="571"/>
      <c r="BW4" s="571"/>
      <c r="BX4" s="571"/>
      <c r="BY4" s="571"/>
      <c r="BZ4" s="571"/>
      <c r="CA4" s="571"/>
      <c r="CB4" s="571"/>
      <c r="CC4" s="571"/>
      <c r="CD4" s="571"/>
      <c r="CE4" s="571"/>
      <c r="CF4" s="571"/>
      <c r="CG4" s="571"/>
      <c r="CH4" s="571"/>
      <c r="CI4" s="571"/>
      <c r="CJ4" s="571"/>
      <c r="CK4" s="571"/>
      <c r="CL4" s="571"/>
      <c r="CM4" s="571"/>
      <c r="CN4" s="571"/>
      <c r="CO4" s="571"/>
      <c r="CP4" s="571"/>
      <c r="CQ4" s="571"/>
      <c r="CR4" s="571"/>
      <c r="CS4" s="571"/>
      <c r="CT4" s="571"/>
      <c r="CU4" s="571"/>
      <c r="CV4" s="571"/>
      <c r="CW4" s="571"/>
      <c r="CX4" s="571"/>
      <c r="CY4" s="571"/>
      <c r="CZ4" s="571"/>
      <c r="DA4" s="571"/>
      <c r="DB4" s="571"/>
      <c r="DC4" s="571"/>
      <c r="DD4" s="571"/>
      <c r="DE4" s="571"/>
      <c r="DF4" s="571"/>
      <c r="DG4" s="571"/>
      <c r="DH4" s="571"/>
      <c r="DI4" s="571"/>
      <c r="DJ4" s="571"/>
      <c r="DK4" s="571"/>
      <c r="DL4" s="571"/>
      <c r="DM4" s="571"/>
      <c r="DN4" s="571"/>
      <c r="DO4" s="571"/>
      <c r="DP4" s="571"/>
      <c r="DQ4" s="571"/>
      <c r="DR4" s="571"/>
      <c r="DS4" s="571"/>
      <c r="DT4" s="571"/>
      <c r="DU4" s="571"/>
      <c r="DV4" s="571"/>
      <c r="DW4" s="571"/>
      <c r="DX4" s="571"/>
      <c r="DY4" s="571"/>
      <c r="DZ4" s="571"/>
      <c r="EA4" s="571"/>
      <c r="EB4" s="571"/>
      <c r="EC4" s="571"/>
      <c r="ED4" s="571"/>
      <c r="EE4" s="571"/>
      <c r="EF4" s="571"/>
      <c r="EG4" s="571"/>
      <c r="EH4" s="571"/>
      <c r="EI4" s="571"/>
      <c r="EJ4" s="571"/>
      <c r="EK4" s="571"/>
      <c r="EL4" s="571"/>
      <c r="EM4" s="571"/>
      <c r="EN4" s="571"/>
      <c r="EO4" s="571"/>
      <c r="EP4" s="571"/>
      <c r="EQ4" s="571"/>
      <c r="ER4" s="571"/>
      <c r="ES4" s="571"/>
      <c r="ET4" s="571"/>
      <c r="EU4" s="571"/>
      <c r="EV4" s="571"/>
      <c r="EW4" s="571"/>
      <c r="EX4" s="571"/>
      <c r="EY4" s="571"/>
      <c r="EZ4" s="571"/>
      <c r="FA4" s="571"/>
      <c r="FB4" s="571"/>
      <c r="FC4" s="571"/>
      <c r="FD4" s="571"/>
      <c r="FE4" s="571"/>
      <c r="FF4" s="571"/>
      <c r="FG4" s="571"/>
      <c r="FH4" s="571"/>
      <c r="FI4" s="571"/>
      <c r="FJ4" s="571"/>
      <c r="FK4" s="571"/>
      <c r="FL4" s="571"/>
      <c r="FM4" s="571"/>
      <c r="FN4" s="571"/>
      <c r="FO4" s="571"/>
      <c r="FP4" s="571"/>
      <c r="FQ4" s="571"/>
      <c r="FR4" s="571"/>
      <c r="FS4" s="571"/>
      <c r="FT4" s="571"/>
      <c r="FU4" s="571"/>
      <c r="FV4" s="571"/>
      <c r="FW4" s="571"/>
      <c r="FX4" s="571"/>
      <c r="FY4" s="571"/>
      <c r="FZ4" s="571"/>
      <c r="GA4" s="571"/>
      <c r="GB4" s="571"/>
      <c r="GC4" s="571"/>
      <c r="GD4" s="571"/>
      <c r="GE4" s="571"/>
      <c r="GF4" s="571"/>
      <c r="GG4" s="571"/>
      <c r="GH4" s="571"/>
      <c r="GI4" s="571"/>
      <c r="GJ4" s="571"/>
      <c r="GK4" s="571"/>
      <c r="GL4" s="571"/>
      <c r="GM4" s="571"/>
      <c r="GN4" s="571"/>
      <c r="GO4" s="571"/>
      <c r="GP4" s="571"/>
      <c r="GQ4" s="571"/>
      <c r="GR4" s="571"/>
      <c r="GS4" s="571"/>
      <c r="GT4" s="571"/>
      <c r="GU4" s="571"/>
      <c r="GV4" s="571"/>
      <c r="GW4" s="571"/>
      <c r="GX4" s="571"/>
      <c r="GY4" s="571"/>
      <c r="GZ4" s="571"/>
      <c r="HA4" s="571"/>
      <c r="HB4" s="571"/>
      <c r="HC4" s="571"/>
      <c r="HD4" s="571"/>
      <c r="HE4" s="571"/>
      <c r="HF4" s="571"/>
      <c r="HG4" s="571"/>
      <c r="HH4" s="571"/>
      <c r="HI4" s="571"/>
      <c r="HJ4" s="571"/>
      <c r="HK4" s="571"/>
      <c r="HL4" s="571"/>
      <c r="HM4" s="571"/>
      <c r="HN4" s="571"/>
      <c r="HO4" s="571"/>
      <c r="HP4" s="571"/>
      <c r="HQ4" s="571"/>
      <c r="HR4" s="571"/>
      <c r="HS4" s="571"/>
      <c r="HT4" s="571"/>
      <c r="HU4" s="571"/>
      <c r="HV4" s="571"/>
      <c r="HW4" s="571"/>
      <c r="HX4" s="571"/>
      <c r="HY4" s="571"/>
      <c r="HZ4" s="571"/>
      <c r="IA4" s="571"/>
      <c r="IB4" s="571"/>
      <c r="IC4" s="571"/>
      <c r="ID4" s="571"/>
      <c r="IE4" s="571"/>
      <c r="IF4" s="571"/>
      <c r="IG4" s="571"/>
      <c r="IH4" s="571"/>
      <c r="II4" s="571"/>
      <c r="IJ4" s="571"/>
      <c r="IK4" s="571"/>
      <c r="IL4" s="571"/>
      <c r="IM4" s="571"/>
      <c r="IN4" s="571"/>
      <c r="IO4" s="571"/>
      <c r="IP4" s="571"/>
      <c r="IQ4" s="571"/>
      <c r="IR4" s="571"/>
      <c r="IS4" s="571"/>
      <c r="IT4" s="571"/>
      <c r="IU4" s="571"/>
      <c r="IV4" s="571"/>
    </row>
    <row r="5" spans="1:256" s="79" customFormat="1" ht="21.75" customHeight="1">
      <c r="A5" s="546"/>
      <c r="B5" s="547"/>
      <c r="C5" s="547" t="s">
        <v>57</v>
      </c>
      <c r="D5" s="547" t="s">
        <v>58</v>
      </c>
      <c r="E5" s="900"/>
      <c r="F5" s="547"/>
      <c r="G5" s="547"/>
      <c r="H5" s="547" t="s">
        <v>59</v>
      </c>
      <c r="I5" s="547"/>
      <c r="J5" s="547"/>
      <c r="K5" s="547"/>
      <c r="L5" s="547"/>
      <c r="M5" s="547"/>
      <c r="N5" s="548"/>
      <c r="O5" s="547" t="s">
        <v>60</v>
      </c>
      <c r="P5" s="558"/>
      <c r="Q5" s="547"/>
      <c r="R5" s="547"/>
      <c r="S5" s="546"/>
      <c r="T5" s="571"/>
      <c r="U5" s="571"/>
      <c r="V5" s="571"/>
      <c r="W5" s="571"/>
      <c r="X5" s="571"/>
      <c r="Y5" s="571"/>
      <c r="Z5" s="571"/>
      <c r="AA5" s="571"/>
      <c r="AB5" s="571"/>
      <c r="AC5" s="571"/>
      <c r="AD5" s="571"/>
      <c r="AE5" s="571"/>
      <c r="AF5" s="571"/>
      <c r="AG5" s="571"/>
      <c r="AH5" s="571"/>
      <c r="AI5" s="571"/>
      <c r="AJ5" s="571"/>
      <c r="AK5" s="571"/>
      <c r="AL5" s="571"/>
      <c r="AM5" s="571"/>
      <c r="AN5" s="571"/>
      <c r="AO5" s="571"/>
      <c r="AP5" s="571"/>
      <c r="AQ5" s="571"/>
      <c r="AR5" s="571"/>
      <c r="AS5" s="571"/>
      <c r="AT5" s="571"/>
      <c r="AU5" s="571"/>
      <c r="AV5" s="571"/>
      <c r="AW5" s="571"/>
      <c r="AX5" s="571"/>
      <c r="AY5" s="571"/>
      <c r="AZ5" s="571"/>
      <c r="BA5" s="571"/>
      <c r="BB5" s="571"/>
      <c r="BC5" s="571"/>
      <c r="BD5" s="571"/>
      <c r="BE5" s="571"/>
      <c r="BF5" s="571"/>
      <c r="BG5" s="571"/>
      <c r="BH5" s="571"/>
      <c r="BI5" s="571"/>
      <c r="BJ5" s="571"/>
      <c r="BK5" s="571"/>
      <c r="BL5" s="571"/>
      <c r="BM5" s="571"/>
      <c r="BN5" s="571"/>
      <c r="BO5" s="571"/>
      <c r="BP5" s="571"/>
      <c r="BQ5" s="571"/>
      <c r="BR5" s="571"/>
      <c r="BS5" s="571"/>
      <c r="BT5" s="571"/>
      <c r="BU5" s="571"/>
      <c r="BV5" s="571"/>
      <c r="BW5" s="571"/>
      <c r="BX5" s="571"/>
      <c r="BY5" s="571"/>
      <c r="BZ5" s="571"/>
      <c r="CA5" s="571"/>
      <c r="CB5" s="571"/>
      <c r="CC5" s="571"/>
      <c r="CD5" s="571"/>
      <c r="CE5" s="571"/>
      <c r="CF5" s="571"/>
      <c r="CG5" s="571"/>
      <c r="CH5" s="571"/>
      <c r="CI5" s="571"/>
      <c r="CJ5" s="571"/>
      <c r="CK5" s="571"/>
      <c r="CL5" s="571"/>
      <c r="CM5" s="571"/>
      <c r="CN5" s="571"/>
      <c r="CO5" s="571"/>
      <c r="CP5" s="571"/>
      <c r="CQ5" s="571"/>
      <c r="CR5" s="571"/>
      <c r="CS5" s="571"/>
      <c r="CT5" s="571"/>
      <c r="CU5" s="571"/>
      <c r="CV5" s="571"/>
      <c r="CW5" s="571"/>
      <c r="CX5" s="571"/>
      <c r="CY5" s="571"/>
      <c r="CZ5" s="571"/>
      <c r="DA5" s="571"/>
      <c r="DB5" s="571"/>
      <c r="DC5" s="571"/>
      <c r="DD5" s="571"/>
      <c r="DE5" s="571"/>
      <c r="DF5" s="571"/>
      <c r="DG5" s="571"/>
      <c r="DH5" s="571"/>
      <c r="DI5" s="571"/>
      <c r="DJ5" s="571"/>
      <c r="DK5" s="571"/>
      <c r="DL5" s="571"/>
      <c r="DM5" s="571"/>
      <c r="DN5" s="571"/>
      <c r="DO5" s="571"/>
      <c r="DP5" s="571"/>
      <c r="DQ5" s="571"/>
      <c r="DR5" s="571"/>
      <c r="DS5" s="571"/>
      <c r="DT5" s="571"/>
      <c r="DU5" s="571"/>
      <c r="DV5" s="571"/>
      <c r="DW5" s="571"/>
      <c r="DX5" s="571"/>
      <c r="DY5" s="571"/>
      <c r="DZ5" s="571"/>
      <c r="EA5" s="571"/>
      <c r="EB5" s="571"/>
      <c r="EC5" s="571"/>
      <c r="ED5" s="571"/>
      <c r="EE5" s="571"/>
      <c r="EF5" s="571"/>
      <c r="EG5" s="571"/>
      <c r="EH5" s="571"/>
      <c r="EI5" s="571"/>
      <c r="EJ5" s="571"/>
      <c r="EK5" s="571"/>
      <c r="EL5" s="571"/>
      <c r="EM5" s="571"/>
      <c r="EN5" s="571"/>
      <c r="EO5" s="571"/>
      <c r="EP5" s="571"/>
      <c r="EQ5" s="571"/>
      <c r="ER5" s="571"/>
      <c r="ES5" s="571"/>
      <c r="ET5" s="571"/>
      <c r="EU5" s="571"/>
      <c r="EV5" s="571"/>
      <c r="EW5" s="571"/>
      <c r="EX5" s="571"/>
      <c r="EY5" s="571"/>
      <c r="EZ5" s="571"/>
      <c r="FA5" s="571"/>
      <c r="FB5" s="571"/>
      <c r="FC5" s="571"/>
      <c r="FD5" s="571"/>
      <c r="FE5" s="571"/>
      <c r="FF5" s="571"/>
      <c r="FG5" s="571"/>
      <c r="FH5" s="571"/>
      <c r="FI5" s="571"/>
      <c r="FJ5" s="571"/>
      <c r="FK5" s="571"/>
      <c r="FL5" s="571"/>
      <c r="FM5" s="571"/>
      <c r="FN5" s="571"/>
      <c r="FO5" s="571"/>
      <c r="FP5" s="571"/>
      <c r="FQ5" s="571"/>
      <c r="FR5" s="571"/>
      <c r="FS5" s="571"/>
      <c r="FT5" s="571"/>
      <c r="FU5" s="571"/>
      <c r="FV5" s="571"/>
      <c r="FW5" s="571"/>
      <c r="FX5" s="571"/>
      <c r="FY5" s="571"/>
      <c r="FZ5" s="571"/>
      <c r="GA5" s="571"/>
      <c r="GB5" s="571"/>
      <c r="GC5" s="571"/>
      <c r="GD5" s="571"/>
      <c r="GE5" s="571"/>
      <c r="GF5" s="571"/>
      <c r="GG5" s="571"/>
      <c r="GH5" s="571"/>
      <c r="GI5" s="571"/>
      <c r="GJ5" s="571"/>
      <c r="GK5" s="571"/>
      <c r="GL5" s="571"/>
      <c r="GM5" s="571"/>
      <c r="GN5" s="571"/>
      <c r="GO5" s="571"/>
      <c r="GP5" s="571"/>
      <c r="GQ5" s="571"/>
      <c r="GR5" s="571"/>
      <c r="GS5" s="571"/>
      <c r="GT5" s="571"/>
      <c r="GU5" s="571"/>
      <c r="GV5" s="571"/>
      <c r="GW5" s="571"/>
      <c r="GX5" s="571"/>
      <c r="GY5" s="571"/>
      <c r="GZ5" s="571"/>
      <c r="HA5" s="571"/>
      <c r="HB5" s="571"/>
      <c r="HC5" s="571"/>
      <c r="HD5" s="571"/>
      <c r="HE5" s="571"/>
      <c r="HF5" s="571"/>
      <c r="HG5" s="571"/>
      <c r="HH5" s="571"/>
      <c r="HI5" s="571"/>
      <c r="HJ5" s="571"/>
      <c r="HK5" s="571"/>
      <c r="HL5" s="571"/>
      <c r="HM5" s="571"/>
      <c r="HN5" s="571"/>
      <c r="HO5" s="571"/>
      <c r="HP5" s="571"/>
      <c r="HQ5" s="571"/>
      <c r="HR5" s="571"/>
      <c r="HS5" s="571"/>
      <c r="HT5" s="571"/>
      <c r="HU5" s="571"/>
      <c r="HV5" s="571"/>
      <c r="HW5" s="571"/>
      <c r="HX5" s="571"/>
      <c r="HY5" s="571"/>
      <c r="HZ5" s="571"/>
      <c r="IA5" s="571"/>
      <c r="IB5" s="571"/>
      <c r="IC5" s="571"/>
      <c r="ID5" s="571"/>
      <c r="IE5" s="571"/>
      <c r="IF5" s="571"/>
      <c r="IG5" s="571"/>
      <c r="IH5" s="571"/>
      <c r="II5" s="571"/>
      <c r="IJ5" s="571"/>
      <c r="IK5" s="571"/>
      <c r="IL5" s="571"/>
      <c r="IM5" s="571"/>
      <c r="IN5" s="571"/>
      <c r="IO5" s="571"/>
      <c r="IP5" s="571"/>
      <c r="IQ5" s="571"/>
      <c r="IR5" s="571"/>
      <c r="IS5" s="571"/>
      <c r="IT5" s="571"/>
      <c r="IU5" s="571"/>
      <c r="IV5" s="571"/>
    </row>
    <row r="6" spans="1:256" s="79" customFormat="1" ht="21.75" customHeight="1">
      <c r="A6" s="551"/>
      <c r="B6" s="552" t="s">
        <v>61</v>
      </c>
      <c r="C6" s="552" t="s">
        <v>62</v>
      </c>
      <c r="D6" s="552" t="s">
        <v>62</v>
      </c>
      <c r="E6" s="834"/>
      <c r="F6" s="552" t="s">
        <v>63</v>
      </c>
      <c r="G6" s="552" t="s">
        <v>1608</v>
      </c>
      <c r="H6" s="552" t="s">
        <v>65</v>
      </c>
      <c r="I6" s="552" t="s">
        <v>66</v>
      </c>
      <c r="J6" s="552" t="s">
        <v>67</v>
      </c>
      <c r="K6" s="552" t="s">
        <v>68</v>
      </c>
      <c r="L6" s="552" t="s">
        <v>69</v>
      </c>
      <c r="M6" s="552" t="s">
        <v>70</v>
      </c>
      <c r="N6" s="554" t="s">
        <v>71</v>
      </c>
      <c r="O6" s="553" t="s">
        <v>73</v>
      </c>
      <c r="P6" s="641" t="s">
        <v>72</v>
      </c>
      <c r="Q6" s="552" t="s">
        <v>74</v>
      </c>
      <c r="R6" s="552" t="s">
        <v>952</v>
      </c>
      <c r="S6" s="551" t="s">
        <v>679</v>
      </c>
      <c r="T6" s="571"/>
      <c r="U6" s="571"/>
      <c r="V6" s="571"/>
      <c r="W6" s="571"/>
      <c r="X6" s="571"/>
      <c r="Y6" s="571"/>
      <c r="Z6" s="571"/>
      <c r="AA6" s="571"/>
      <c r="AB6" s="571"/>
      <c r="AC6" s="571"/>
      <c r="AD6" s="571"/>
      <c r="AE6" s="571"/>
      <c r="AF6" s="571"/>
      <c r="AG6" s="571"/>
      <c r="AH6" s="571"/>
      <c r="AI6" s="571"/>
      <c r="AJ6" s="571"/>
      <c r="AK6" s="571"/>
      <c r="AL6" s="571"/>
      <c r="AM6" s="571"/>
      <c r="AN6" s="571"/>
      <c r="AO6" s="571"/>
      <c r="AP6" s="571"/>
      <c r="AQ6" s="571"/>
      <c r="AR6" s="571"/>
      <c r="AS6" s="571"/>
      <c r="AT6" s="571"/>
      <c r="AU6" s="571"/>
      <c r="AV6" s="571"/>
      <c r="AW6" s="571"/>
      <c r="AX6" s="571"/>
      <c r="AY6" s="571"/>
      <c r="AZ6" s="571"/>
      <c r="BA6" s="571"/>
      <c r="BB6" s="571"/>
      <c r="BC6" s="571"/>
      <c r="BD6" s="571"/>
      <c r="BE6" s="571"/>
      <c r="BF6" s="571"/>
      <c r="BG6" s="571"/>
      <c r="BH6" s="571"/>
      <c r="BI6" s="571"/>
      <c r="BJ6" s="571"/>
      <c r="BK6" s="571"/>
      <c r="BL6" s="571"/>
      <c r="BM6" s="571"/>
      <c r="BN6" s="571"/>
      <c r="BO6" s="571"/>
      <c r="BP6" s="571"/>
      <c r="BQ6" s="571"/>
      <c r="BR6" s="571"/>
      <c r="BS6" s="571"/>
      <c r="BT6" s="571"/>
      <c r="BU6" s="571"/>
      <c r="BV6" s="571"/>
      <c r="BW6" s="571"/>
      <c r="BX6" s="571"/>
      <c r="BY6" s="571"/>
      <c r="BZ6" s="571"/>
      <c r="CA6" s="571"/>
      <c r="CB6" s="571"/>
      <c r="CC6" s="571"/>
      <c r="CD6" s="571"/>
      <c r="CE6" s="571"/>
      <c r="CF6" s="571"/>
      <c r="CG6" s="571"/>
      <c r="CH6" s="571"/>
      <c r="CI6" s="571"/>
      <c r="CJ6" s="571"/>
      <c r="CK6" s="571"/>
      <c r="CL6" s="571"/>
      <c r="CM6" s="571"/>
      <c r="CN6" s="571"/>
      <c r="CO6" s="571"/>
      <c r="CP6" s="571"/>
      <c r="CQ6" s="571"/>
      <c r="CR6" s="571"/>
      <c r="CS6" s="571"/>
      <c r="CT6" s="571"/>
      <c r="CU6" s="571"/>
      <c r="CV6" s="571"/>
      <c r="CW6" s="571"/>
      <c r="CX6" s="571"/>
      <c r="CY6" s="571"/>
      <c r="CZ6" s="571"/>
      <c r="DA6" s="571"/>
      <c r="DB6" s="571"/>
      <c r="DC6" s="571"/>
      <c r="DD6" s="571"/>
      <c r="DE6" s="571"/>
      <c r="DF6" s="571"/>
      <c r="DG6" s="571"/>
      <c r="DH6" s="571"/>
      <c r="DI6" s="571"/>
      <c r="DJ6" s="571"/>
      <c r="DK6" s="571"/>
      <c r="DL6" s="571"/>
      <c r="DM6" s="571"/>
      <c r="DN6" s="571"/>
      <c r="DO6" s="571"/>
      <c r="DP6" s="571"/>
      <c r="DQ6" s="571"/>
      <c r="DR6" s="571"/>
      <c r="DS6" s="571"/>
      <c r="DT6" s="571"/>
      <c r="DU6" s="571"/>
      <c r="DV6" s="571"/>
      <c r="DW6" s="571"/>
      <c r="DX6" s="571"/>
      <c r="DY6" s="571"/>
      <c r="DZ6" s="571"/>
      <c r="EA6" s="571"/>
      <c r="EB6" s="571"/>
      <c r="EC6" s="571"/>
      <c r="ED6" s="571"/>
      <c r="EE6" s="571"/>
      <c r="EF6" s="571"/>
      <c r="EG6" s="571"/>
      <c r="EH6" s="571"/>
      <c r="EI6" s="571"/>
      <c r="EJ6" s="571"/>
      <c r="EK6" s="571"/>
      <c r="EL6" s="571"/>
      <c r="EM6" s="571"/>
      <c r="EN6" s="571"/>
      <c r="EO6" s="571"/>
      <c r="EP6" s="571"/>
      <c r="EQ6" s="571"/>
      <c r="ER6" s="571"/>
      <c r="ES6" s="571"/>
      <c r="ET6" s="571"/>
      <c r="EU6" s="571"/>
      <c r="EV6" s="571"/>
      <c r="EW6" s="571"/>
      <c r="EX6" s="571"/>
      <c r="EY6" s="571"/>
      <c r="EZ6" s="571"/>
      <c r="FA6" s="571"/>
      <c r="FB6" s="571"/>
      <c r="FC6" s="571"/>
      <c r="FD6" s="571"/>
      <c r="FE6" s="571"/>
      <c r="FF6" s="571"/>
      <c r="FG6" s="571"/>
      <c r="FH6" s="571"/>
      <c r="FI6" s="571"/>
      <c r="FJ6" s="571"/>
      <c r="FK6" s="571"/>
      <c r="FL6" s="571"/>
      <c r="FM6" s="571"/>
      <c r="FN6" s="571"/>
      <c r="FO6" s="571"/>
      <c r="FP6" s="571"/>
      <c r="FQ6" s="571"/>
      <c r="FR6" s="571"/>
      <c r="FS6" s="571"/>
      <c r="FT6" s="571"/>
      <c r="FU6" s="571"/>
      <c r="FV6" s="571"/>
      <c r="FW6" s="571"/>
      <c r="FX6" s="571"/>
      <c r="FY6" s="571"/>
      <c r="FZ6" s="571"/>
      <c r="GA6" s="571"/>
      <c r="GB6" s="571"/>
      <c r="GC6" s="571"/>
      <c r="GD6" s="571"/>
      <c r="GE6" s="571"/>
      <c r="GF6" s="571"/>
      <c r="GG6" s="571"/>
      <c r="GH6" s="571"/>
      <c r="GI6" s="571"/>
      <c r="GJ6" s="571"/>
      <c r="GK6" s="571"/>
      <c r="GL6" s="571"/>
      <c r="GM6" s="571"/>
      <c r="GN6" s="571"/>
      <c r="GO6" s="571"/>
      <c r="GP6" s="571"/>
      <c r="GQ6" s="571"/>
      <c r="GR6" s="571"/>
      <c r="GS6" s="571"/>
      <c r="GT6" s="571"/>
      <c r="GU6" s="571"/>
      <c r="GV6" s="571"/>
      <c r="GW6" s="571"/>
      <c r="GX6" s="571"/>
      <c r="GY6" s="571"/>
      <c r="GZ6" s="571"/>
      <c r="HA6" s="571"/>
      <c r="HB6" s="571"/>
      <c r="HC6" s="571"/>
      <c r="HD6" s="571"/>
      <c r="HE6" s="571"/>
      <c r="HF6" s="571"/>
      <c r="HG6" s="571"/>
      <c r="HH6" s="571"/>
      <c r="HI6" s="571"/>
      <c r="HJ6" s="571"/>
      <c r="HK6" s="571"/>
      <c r="HL6" s="571"/>
      <c r="HM6" s="571"/>
      <c r="HN6" s="571"/>
      <c r="HO6" s="571"/>
      <c r="HP6" s="571"/>
      <c r="HQ6" s="571"/>
      <c r="HR6" s="571"/>
      <c r="HS6" s="571"/>
      <c r="HT6" s="571"/>
      <c r="HU6" s="571"/>
      <c r="HV6" s="571"/>
      <c r="HW6" s="571"/>
      <c r="HX6" s="571"/>
      <c r="HY6" s="571"/>
      <c r="HZ6" s="571"/>
      <c r="IA6" s="571"/>
      <c r="IB6" s="571"/>
      <c r="IC6" s="571"/>
      <c r="ID6" s="571"/>
      <c r="IE6" s="571"/>
      <c r="IF6" s="571"/>
      <c r="IG6" s="571"/>
      <c r="IH6" s="571"/>
      <c r="II6" s="571"/>
      <c r="IJ6" s="571"/>
      <c r="IK6" s="571"/>
      <c r="IL6" s="571"/>
      <c r="IM6" s="571"/>
      <c r="IN6" s="571"/>
      <c r="IO6" s="571"/>
      <c r="IP6" s="571"/>
      <c r="IQ6" s="571"/>
      <c r="IR6" s="571"/>
      <c r="IS6" s="571"/>
      <c r="IT6" s="571"/>
      <c r="IU6" s="571"/>
      <c r="IV6" s="571"/>
    </row>
    <row r="7" spans="1:256" s="27" customFormat="1" ht="21.75" customHeight="1">
      <c r="A7" s="558" t="s">
        <v>123</v>
      </c>
      <c r="B7" s="841">
        <v>10183017</v>
      </c>
      <c r="C7" s="732">
        <v>6943</v>
      </c>
      <c r="D7" s="732">
        <v>10176074</v>
      </c>
      <c r="E7" s="732">
        <v>10183017</v>
      </c>
      <c r="F7" s="732">
        <v>3010</v>
      </c>
      <c r="G7" s="732">
        <v>1177403</v>
      </c>
      <c r="H7" s="732">
        <v>0</v>
      </c>
      <c r="I7" s="732">
        <v>22567</v>
      </c>
      <c r="J7" s="732">
        <v>640779</v>
      </c>
      <c r="K7" s="732">
        <v>0</v>
      </c>
      <c r="L7" s="732">
        <v>0</v>
      </c>
      <c r="M7" s="732">
        <v>7378</v>
      </c>
      <c r="N7" s="732">
        <v>626</v>
      </c>
      <c r="O7" s="732">
        <v>443875</v>
      </c>
      <c r="P7" s="732">
        <v>991776</v>
      </c>
      <c r="Q7" s="732">
        <v>970972</v>
      </c>
      <c r="R7" s="847">
        <v>5924631</v>
      </c>
      <c r="S7" s="546" t="s">
        <v>123</v>
      </c>
      <c r="T7" s="571"/>
      <c r="U7" s="571"/>
      <c r="V7" s="571"/>
      <c r="W7" s="571"/>
      <c r="X7" s="571"/>
      <c r="Y7" s="571"/>
      <c r="Z7" s="571"/>
      <c r="AA7" s="571"/>
      <c r="AB7" s="571"/>
      <c r="AC7" s="571"/>
      <c r="AD7" s="571"/>
      <c r="AE7" s="571"/>
      <c r="AF7" s="571"/>
      <c r="AG7" s="571"/>
      <c r="AH7" s="571"/>
      <c r="AI7" s="571"/>
      <c r="AJ7" s="571"/>
      <c r="AK7" s="571"/>
      <c r="AL7" s="571"/>
      <c r="AM7" s="571"/>
      <c r="AN7" s="571"/>
      <c r="AO7" s="571"/>
      <c r="AP7" s="571"/>
      <c r="AQ7" s="571"/>
      <c r="AR7" s="571"/>
      <c r="AS7" s="571"/>
      <c r="AT7" s="571"/>
      <c r="AU7" s="571"/>
      <c r="AV7" s="571"/>
      <c r="AW7" s="571"/>
      <c r="AX7" s="571"/>
      <c r="AY7" s="571"/>
      <c r="AZ7" s="571"/>
      <c r="BA7" s="571"/>
      <c r="BB7" s="571"/>
      <c r="BC7" s="571"/>
      <c r="BD7" s="571"/>
      <c r="BE7" s="571"/>
      <c r="BF7" s="571"/>
      <c r="BG7" s="571"/>
      <c r="BH7" s="571"/>
      <c r="BI7" s="571"/>
      <c r="BJ7" s="571"/>
      <c r="BK7" s="571"/>
      <c r="BL7" s="571"/>
      <c r="BM7" s="571"/>
      <c r="BN7" s="571"/>
      <c r="BO7" s="571"/>
      <c r="BP7" s="571"/>
      <c r="BQ7" s="571"/>
      <c r="BR7" s="571"/>
      <c r="BS7" s="571"/>
      <c r="BT7" s="571"/>
      <c r="BU7" s="571"/>
      <c r="BV7" s="571"/>
      <c r="BW7" s="571"/>
      <c r="BX7" s="571"/>
      <c r="BY7" s="571"/>
      <c r="BZ7" s="571"/>
      <c r="CA7" s="571"/>
      <c r="CB7" s="571"/>
      <c r="CC7" s="571"/>
      <c r="CD7" s="571"/>
      <c r="CE7" s="571"/>
      <c r="CF7" s="571"/>
      <c r="CG7" s="571"/>
      <c r="CH7" s="571"/>
      <c r="CI7" s="571"/>
      <c r="CJ7" s="571"/>
      <c r="CK7" s="571"/>
      <c r="CL7" s="571"/>
      <c r="CM7" s="571"/>
      <c r="CN7" s="571"/>
      <c r="CO7" s="571"/>
      <c r="CP7" s="571"/>
      <c r="CQ7" s="571"/>
      <c r="CR7" s="571"/>
      <c r="CS7" s="571"/>
      <c r="CT7" s="571"/>
      <c r="CU7" s="571"/>
      <c r="CV7" s="571"/>
      <c r="CW7" s="571"/>
      <c r="CX7" s="571"/>
      <c r="CY7" s="571"/>
      <c r="CZ7" s="571"/>
      <c r="DA7" s="571"/>
      <c r="DB7" s="571"/>
      <c r="DC7" s="571"/>
      <c r="DD7" s="571"/>
      <c r="DE7" s="571"/>
      <c r="DF7" s="571"/>
      <c r="DG7" s="571"/>
      <c r="DH7" s="571"/>
      <c r="DI7" s="571"/>
      <c r="DJ7" s="571"/>
      <c r="DK7" s="571"/>
      <c r="DL7" s="571"/>
      <c r="DM7" s="571"/>
      <c r="DN7" s="571"/>
      <c r="DO7" s="571"/>
      <c r="DP7" s="571"/>
      <c r="DQ7" s="571"/>
      <c r="DR7" s="571"/>
      <c r="DS7" s="571"/>
      <c r="DT7" s="571"/>
      <c r="DU7" s="571"/>
      <c r="DV7" s="571"/>
      <c r="DW7" s="571"/>
      <c r="DX7" s="571"/>
      <c r="DY7" s="571"/>
      <c r="DZ7" s="571"/>
      <c r="EA7" s="571"/>
      <c r="EB7" s="571"/>
      <c r="EC7" s="571"/>
      <c r="ED7" s="571"/>
      <c r="EE7" s="571"/>
      <c r="EF7" s="571"/>
      <c r="EG7" s="571"/>
      <c r="EH7" s="571"/>
      <c r="EI7" s="571"/>
      <c r="EJ7" s="571"/>
      <c r="EK7" s="571"/>
      <c r="EL7" s="571"/>
      <c r="EM7" s="571"/>
      <c r="EN7" s="571"/>
      <c r="EO7" s="571"/>
      <c r="EP7" s="571"/>
      <c r="EQ7" s="571"/>
      <c r="ER7" s="571"/>
      <c r="ES7" s="571"/>
      <c r="ET7" s="571"/>
      <c r="EU7" s="571"/>
      <c r="EV7" s="571"/>
      <c r="EW7" s="571"/>
      <c r="EX7" s="571"/>
      <c r="EY7" s="571"/>
      <c r="EZ7" s="571"/>
      <c r="FA7" s="571"/>
      <c r="FB7" s="571"/>
      <c r="FC7" s="571"/>
      <c r="FD7" s="571"/>
      <c r="FE7" s="571"/>
      <c r="FF7" s="571"/>
      <c r="FG7" s="571"/>
      <c r="FH7" s="571"/>
      <c r="FI7" s="571"/>
      <c r="FJ7" s="571"/>
      <c r="FK7" s="571"/>
      <c r="FL7" s="571"/>
      <c r="FM7" s="571"/>
      <c r="FN7" s="571"/>
      <c r="FO7" s="571"/>
      <c r="FP7" s="571"/>
      <c r="FQ7" s="571"/>
      <c r="FR7" s="571"/>
      <c r="FS7" s="571"/>
      <c r="FT7" s="571"/>
      <c r="FU7" s="571"/>
      <c r="FV7" s="571"/>
      <c r="FW7" s="571"/>
      <c r="FX7" s="571"/>
      <c r="FY7" s="571"/>
      <c r="FZ7" s="571"/>
      <c r="GA7" s="571"/>
      <c r="GB7" s="571"/>
      <c r="GC7" s="571"/>
      <c r="GD7" s="571"/>
      <c r="GE7" s="571"/>
      <c r="GF7" s="571"/>
      <c r="GG7" s="571"/>
      <c r="GH7" s="571"/>
      <c r="GI7" s="571"/>
      <c r="GJ7" s="571"/>
      <c r="GK7" s="571"/>
      <c r="GL7" s="571"/>
      <c r="GM7" s="571"/>
      <c r="GN7" s="571"/>
      <c r="GO7" s="571"/>
      <c r="GP7" s="571"/>
      <c r="GQ7" s="571"/>
      <c r="GR7" s="571"/>
      <c r="GS7" s="571"/>
      <c r="GT7" s="571"/>
      <c r="GU7" s="571"/>
      <c r="GV7" s="571"/>
      <c r="GW7" s="571"/>
      <c r="GX7" s="571"/>
      <c r="GY7" s="571"/>
      <c r="GZ7" s="571"/>
      <c r="HA7" s="571"/>
      <c r="HB7" s="571"/>
      <c r="HC7" s="571"/>
      <c r="HD7" s="571"/>
      <c r="HE7" s="571"/>
      <c r="HF7" s="571"/>
      <c r="HG7" s="571"/>
      <c r="HH7" s="571"/>
      <c r="HI7" s="571"/>
      <c r="HJ7" s="571"/>
      <c r="HK7" s="571"/>
      <c r="HL7" s="571"/>
      <c r="HM7" s="571"/>
      <c r="HN7" s="571"/>
      <c r="HO7" s="571"/>
      <c r="HP7" s="571"/>
      <c r="HQ7" s="571"/>
      <c r="HR7" s="571"/>
      <c r="HS7" s="571"/>
      <c r="HT7" s="571"/>
      <c r="HU7" s="571"/>
      <c r="HV7" s="571"/>
      <c r="HW7" s="571"/>
      <c r="HX7" s="571"/>
      <c r="HY7" s="571"/>
      <c r="HZ7" s="571"/>
      <c r="IA7" s="571"/>
      <c r="IB7" s="571"/>
      <c r="IC7" s="571"/>
      <c r="ID7" s="571"/>
      <c r="IE7" s="571"/>
      <c r="IF7" s="571"/>
      <c r="IG7" s="571"/>
      <c r="IH7" s="571"/>
      <c r="II7" s="571"/>
      <c r="IJ7" s="571"/>
      <c r="IK7" s="571"/>
      <c r="IL7" s="571"/>
      <c r="IM7" s="571"/>
      <c r="IN7" s="571"/>
      <c r="IO7" s="571"/>
      <c r="IP7" s="571"/>
      <c r="IQ7" s="571"/>
      <c r="IR7" s="571"/>
      <c r="IS7" s="571"/>
      <c r="IT7" s="571"/>
      <c r="IU7" s="571"/>
      <c r="IV7" s="571"/>
    </row>
    <row r="8" spans="1:256" s="27" customFormat="1" ht="21.75" customHeight="1">
      <c r="A8" s="558" t="s">
        <v>666</v>
      </c>
      <c r="B8" s="841">
        <v>10516860</v>
      </c>
      <c r="C8" s="732">
        <v>29871</v>
      </c>
      <c r="D8" s="732">
        <v>10486989</v>
      </c>
      <c r="E8" s="732">
        <v>10516860</v>
      </c>
      <c r="F8" s="732">
        <v>2535</v>
      </c>
      <c r="G8" s="732">
        <v>1192418</v>
      </c>
      <c r="H8" s="732">
        <v>0</v>
      </c>
      <c r="I8" s="732">
        <v>25893</v>
      </c>
      <c r="J8" s="732">
        <v>675255</v>
      </c>
      <c r="K8" s="732">
        <v>0</v>
      </c>
      <c r="L8" s="732">
        <v>0</v>
      </c>
      <c r="M8" s="732">
        <v>8996</v>
      </c>
      <c r="N8" s="732">
        <v>13819</v>
      </c>
      <c r="O8" s="732">
        <v>389353</v>
      </c>
      <c r="P8" s="732">
        <v>992789</v>
      </c>
      <c r="Q8" s="732">
        <v>907994</v>
      </c>
      <c r="R8" s="847">
        <v>6307808</v>
      </c>
      <c r="S8" s="546" t="s">
        <v>666</v>
      </c>
      <c r="T8" s="571"/>
      <c r="U8" s="571"/>
      <c r="V8" s="571"/>
      <c r="W8" s="571"/>
      <c r="X8" s="571"/>
      <c r="Y8" s="571"/>
      <c r="Z8" s="571"/>
      <c r="AA8" s="571"/>
      <c r="AB8" s="571"/>
      <c r="AC8" s="571"/>
      <c r="AD8" s="571"/>
      <c r="AE8" s="571"/>
      <c r="AF8" s="571"/>
      <c r="AG8" s="571"/>
      <c r="AH8" s="571"/>
      <c r="AI8" s="571"/>
      <c r="AJ8" s="571"/>
      <c r="AK8" s="571"/>
      <c r="AL8" s="571"/>
      <c r="AM8" s="571"/>
      <c r="AN8" s="571"/>
      <c r="AO8" s="571"/>
      <c r="AP8" s="571"/>
      <c r="AQ8" s="571"/>
      <c r="AR8" s="571"/>
      <c r="AS8" s="571"/>
      <c r="AT8" s="571"/>
      <c r="AU8" s="571"/>
      <c r="AV8" s="571"/>
      <c r="AW8" s="571"/>
      <c r="AX8" s="571"/>
      <c r="AY8" s="571"/>
      <c r="AZ8" s="571"/>
      <c r="BA8" s="571"/>
      <c r="BB8" s="571"/>
      <c r="BC8" s="571"/>
      <c r="BD8" s="571"/>
      <c r="BE8" s="571"/>
      <c r="BF8" s="571"/>
      <c r="BG8" s="571"/>
      <c r="BH8" s="571"/>
      <c r="BI8" s="571"/>
      <c r="BJ8" s="571"/>
      <c r="BK8" s="571"/>
      <c r="BL8" s="571"/>
      <c r="BM8" s="571"/>
      <c r="BN8" s="571"/>
      <c r="BO8" s="571"/>
      <c r="BP8" s="571"/>
      <c r="BQ8" s="571"/>
      <c r="BR8" s="571"/>
      <c r="BS8" s="571"/>
      <c r="BT8" s="571"/>
      <c r="BU8" s="571"/>
      <c r="BV8" s="571"/>
      <c r="BW8" s="571"/>
      <c r="BX8" s="571"/>
      <c r="BY8" s="571"/>
      <c r="BZ8" s="571"/>
      <c r="CA8" s="571"/>
      <c r="CB8" s="571"/>
      <c r="CC8" s="571"/>
      <c r="CD8" s="571"/>
      <c r="CE8" s="571"/>
      <c r="CF8" s="571"/>
      <c r="CG8" s="571"/>
      <c r="CH8" s="571"/>
      <c r="CI8" s="571"/>
      <c r="CJ8" s="571"/>
      <c r="CK8" s="571"/>
      <c r="CL8" s="571"/>
      <c r="CM8" s="571"/>
      <c r="CN8" s="571"/>
      <c r="CO8" s="571"/>
      <c r="CP8" s="571"/>
      <c r="CQ8" s="571"/>
      <c r="CR8" s="571"/>
      <c r="CS8" s="571"/>
      <c r="CT8" s="571"/>
      <c r="CU8" s="571"/>
      <c r="CV8" s="571"/>
      <c r="CW8" s="571"/>
      <c r="CX8" s="571"/>
      <c r="CY8" s="571"/>
      <c r="CZ8" s="571"/>
      <c r="DA8" s="571"/>
      <c r="DB8" s="571"/>
      <c r="DC8" s="571"/>
      <c r="DD8" s="571"/>
      <c r="DE8" s="571"/>
      <c r="DF8" s="571"/>
      <c r="DG8" s="571"/>
      <c r="DH8" s="571"/>
      <c r="DI8" s="571"/>
      <c r="DJ8" s="571"/>
      <c r="DK8" s="571"/>
      <c r="DL8" s="571"/>
      <c r="DM8" s="571"/>
      <c r="DN8" s="571"/>
      <c r="DO8" s="571"/>
      <c r="DP8" s="571"/>
      <c r="DQ8" s="571"/>
      <c r="DR8" s="571"/>
      <c r="DS8" s="571"/>
      <c r="DT8" s="571"/>
      <c r="DU8" s="571"/>
      <c r="DV8" s="571"/>
      <c r="DW8" s="571"/>
      <c r="DX8" s="571"/>
      <c r="DY8" s="571"/>
      <c r="DZ8" s="571"/>
      <c r="EA8" s="571"/>
      <c r="EB8" s="571"/>
      <c r="EC8" s="571"/>
      <c r="ED8" s="571"/>
      <c r="EE8" s="571"/>
      <c r="EF8" s="571"/>
      <c r="EG8" s="571"/>
      <c r="EH8" s="571"/>
      <c r="EI8" s="571"/>
      <c r="EJ8" s="571"/>
      <c r="EK8" s="571"/>
      <c r="EL8" s="571"/>
      <c r="EM8" s="571"/>
      <c r="EN8" s="571"/>
      <c r="EO8" s="571"/>
      <c r="EP8" s="571"/>
      <c r="EQ8" s="571"/>
      <c r="ER8" s="571"/>
      <c r="ES8" s="571"/>
      <c r="ET8" s="571"/>
      <c r="EU8" s="571"/>
      <c r="EV8" s="571"/>
      <c r="EW8" s="571"/>
      <c r="EX8" s="571"/>
      <c r="EY8" s="571"/>
      <c r="EZ8" s="571"/>
      <c r="FA8" s="571"/>
      <c r="FB8" s="571"/>
      <c r="FC8" s="571"/>
      <c r="FD8" s="571"/>
      <c r="FE8" s="571"/>
      <c r="FF8" s="571"/>
      <c r="FG8" s="571"/>
      <c r="FH8" s="571"/>
      <c r="FI8" s="571"/>
      <c r="FJ8" s="571"/>
      <c r="FK8" s="571"/>
      <c r="FL8" s="571"/>
      <c r="FM8" s="571"/>
      <c r="FN8" s="571"/>
      <c r="FO8" s="571"/>
      <c r="FP8" s="571"/>
      <c r="FQ8" s="571"/>
      <c r="FR8" s="571"/>
      <c r="FS8" s="571"/>
      <c r="FT8" s="571"/>
      <c r="FU8" s="571"/>
      <c r="FV8" s="571"/>
      <c r="FW8" s="571"/>
      <c r="FX8" s="571"/>
      <c r="FY8" s="571"/>
      <c r="FZ8" s="571"/>
      <c r="GA8" s="571"/>
      <c r="GB8" s="571"/>
      <c r="GC8" s="571"/>
      <c r="GD8" s="571"/>
      <c r="GE8" s="571"/>
      <c r="GF8" s="571"/>
      <c r="GG8" s="571"/>
      <c r="GH8" s="571"/>
      <c r="GI8" s="571"/>
      <c r="GJ8" s="571"/>
      <c r="GK8" s="571"/>
      <c r="GL8" s="571"/>
      <c r="GM8" s="571"/>
      <c r="GN8" s="571"/>
      <c r="GO8" s="571"/>
      <c r="GP8" s="571"/>
      <c r="GQ8" s="571"/>
      <c r="GR8" s="571"/>
      <c r="GS8" s="571"/>
      <c r="GT8" s="571"/>
      <c r="GU8" s="571"/>
      <c r="GV8" s="571"/>
      <c r="GW8" s="571"/>
      <c r="GX8" s="571"/>
      <c r="GY8" s="571"/>
      <c r="GZ8" s="571"/>
      <c r="HA8" s="571"/>
      <c r="HB8" s="571"/>
      <c r="HC8" s="571"/>
      <c r="HD8" s="571"/>
      <c r="HE8" s="571"/>
      <c r="HF8" s="571"/>
      <c r="HG8" s="571"/>
      <c r="HH8" s="571"/>
      <c r="HI8" s="571"/>
      <c r="HJ8" s="571"/>
      <c r="HK8" s="571"/>
      <c r="HL8" s="571"/>
      <c r="HM8" s="571"/>
      <c r="HN8" s="571"/>
      <c r="HO8" s="571"/>
      <c r="HP8" s="571"/>
      <c r="HQ8" s="571"/>
      <c r="HR8" s="571"/>
      <c r="HS8" s="571"/>
      <c r="HT8" s="571"/>
      <c r="HU8" s="571"/>
      <c r="HV8" s="571"/>
      <c r="HW8" s="571"/>
      <c r="HX8" s="571"/>
      <c r="HY8" s="571"/>
      <c r="HZ8" s="571"/>
      <c r="IA8" s="571"/>
      <c r="IB8" s="571"/>
      <c r="IC8" s="571"/>
      <c r="ID8" s="571"/>
      <c r="IE8" s="571"/>
      <c r="IF8" s="571"/>
      <c r="IG8" s="571"/>
      <c r="IH8" s="571"/>
      <c r="II8" s="571"/>
      <c r="IJ8" s="571"/>
      <c r="IK8" s="571"/>
      <c r="IL8" s="571"/>
      <c r="IM8" s="571"/>
      <c r="IN8" s="571"/>
      <c r="IO8" s="571"/>
      <c r="IP8" s="571"/>
      <c r="IQ8" s="571"/>
      <c r="IR8" s="571"/>
      <c r="IS8" s="571"/>
      <c r="IT8" s="571"/>
      <c r="IU8" s="571"/>
      <c r="IV8" s="571"/>
    </row>
    <row r="9" spans="1:256" s="27" customFormat="1" ht="21.75" customHeight="1">
      <c r="A9" s="558" t="s">
        <v>125</v>
      </c>
      <c r="B9" s="841">
        <v>11389918</v>
      </c>
      <c r="C9" s="732">
        <v>23911</v>
      </c>
      <c r="D9" s="732">
        <v>11366007</v>
      </c>
      <c r="E9" s="732">
        <v>11389918</v>
      </c>
      <c r="F9" s="732">
        <v>71315</v>
      </c>
      <c r="G9" s="732">
        <v>1117988</v>
      </c>
      <c r="H9" s="732">
        <v>0</v>
      </c>
      <c r="I9" s="732">
        <v>196135</v>
      </c>
      <c r="J9" s="732">
        <v>598268</v>
      </c>
      <c r="K9" s="732">
        <v>0</v>
      </c>
      <c r="L9" s="732">
        <v>0</v>
      </c>
      <c r="M9" s="732">
        <v>11430</v>
      </c>
      <c r="N9" s="732">
        <v>381790</v>
      </c>
      <c r="O9" s="732">
        <v>384064</v>
      </c>
      <c r="P9" s="732">
        <v>691378</v>
      </c>
      <c r="Q9" s="732">
        <v>874050</v>
      </c>
      <c r="R9" s="847">
        <v>7063500</v>
      </c>
      <c r="S9" s="546" t="s">
        <v>125</v>
      </c>
      <c r="T9" s="571"/>
      <c r="U9" s="571"/>
      <c r="V9" s="571"/>
      <c r="W9" s="571"/>
      <c r="X9" s="571"/>
      <c r="Y9" s="571"/>
      <c r="Z9" s="571"/>
      <c r="AA9" s="571"/>
      <c r="AB9" s="571"/>
      <c r="AC9" s="571"/>
      <c r="AD9" s="571"/>
      <c r="AE9" s="571"/>
      <c r="AF9" s="571"/>
      <c r="AG9" s="571"/>
      <c r="AH9" s="571"/>
      <c r="AI9" s="571"/>
      <c r="AJ9" s="571"/>
      <c r="AK9" s="571"/>
      <c r="AL9" s="571"/>
      <c r="AM9" s="571"/>
      <c r="AN9" s="571"/>
      <c r="AO9" s="571"/>
      <c r="AP9" s="571"/>
      <c r="AQ9" s="571"/>
      <c r="AR9" s="571"/>
      <c r="AS9" s="571"/>
      <c r="AT9" s="571"/>
      <c r="AU9" s="571"/>
      <c r="AV9" s="571"/>
      <c r="AW9" s="571"/>
      <c r="AX9" s="571"/>
      <c r="AY9" s="571"/>
      <c r="AZ9" s="571"/>
      <c r="BA9" s="571"/>
      <c r="BB9" s="571"/>
      <c r="BC9" s="571"/>
      <c r="BD9" s="571"/>
      <c r="BE9" s="571"/>
      <c r="BF9" s="571"/>
      <c r="BG9" s="571"/>
      <c r="BH9" s="571"/>
      <c r="BI9" s="571"/>
      <c r="BJ9" s="571"/>
      <c r="BK9" s="571"/>
      <c r="BL9" s="571"/>
      <c r="BM9" s="571"/>
      <c r="BN9" s="571"/>
      <c r="BO9" s="571"/>
      <c r="BP9" s="571"/>
      <c r="BQ9" s="571"/>
      <c r="BR9" s="571"/>
      <c r="BS9" s="571"/>
      <c r="BT9" s="571"/>
      <c r="BU9" s="571"/>
      <c r="BV9" s="571"/>
      <c r="BW9" s="571"/>
      <c r="BX9" s="571"/>
      <c r="BY9" s="571"/>
      <c r="BZ9" s="571"/>
      <c r="CA9" s="571"/>
      <c r="CB9" s="571"/>
      <c r="CC9" s="571"/>
      <c r="CD9" s="571"/>
      <c r="CE9" s="571"/>
      <c r="CF9" s="571"/>
      <c r="CG9" s="571"/>
      <c r="CH9" s="571"/>
      <c r="CI9" s="571"/>
      <c r="CJ9" s="571"/>
      <c r="CK9" s="571"/>
      <c r="CL9" s="571"/>
      <c r="CM9" s="571"/>
      <c r="CN9" s="571"/>
      <c r="CO9" s="571"/>
      <c r="CP9" s="571"/>
      <c r="CQ9" s="571"/>
      <c r="CR9" s="571"/>
      <c r="CS9" s="571"/>
      <c r="CT9" s="571"/>
      <c r="CU9" s="571"/>
      <c r="CV9" s="571"/>
      <c r="CW9" s="571"/>
      <c r="CX9" s="571"/>
      <c r="CY9" s="571"/>
      <c r="CZ9" s="571"/>
      <c r="DA9" s="571"/>
      <c r="DB9" s="571"/>
      <c r="DC9" s="571"/>
      <c r="DD9" s="571"/>
      <c r="DE9" s="571"/>
      <c r="DF9" s="571"/>
      <c r="DG9" s="571"/>
      <c r="DH9" s="571"/>
      <c r="DI9" s="571"/>
      <c r="DJ9" s="571"/>
      <c r="DK9" s="571"/>
      <c r="DL9" s="571"/>
      <c r="DM9" s="571"/>
      <c r="DN9" s="571"/>
      <c r="DO9" s="571"/>
      <c r="DP9" s="571"/>
      <c r="DQ9" s="571"/>
      <c r="DR9" s="571"/>
      <c r="DS9" s="571"/>
      <c r="DT9" s="571"/>
      <c r="DU9" s="571"/>
      <c r="DV9" s="571"/>
      <c r="DW9" s="571"/>
      <c r="DX9" s="571"/>
      <c r="DY9" s="571"/>
      <c r="DZ9" s="571"/>
      <c r="EA9" s="571"/>
      <c r="EB9" s="571"/>
      <c r="EC9" s="571"/>
      <c r="ED9" s="571"/>
      <c r="EE9" s="571"/>
      <c r="EF9" s="571"/>
      <c r="EG9" s="571"/>
      <c r="EH9" s="571"/>
      <c r="EI9" s="571"/>
      <c r="EJ9" s="571"/>
      <c r="EK9" s="571"/>
      <c r="EL9" s="571"/>
      <c r="EM9" s="571"/>
      <c r="EN9" s="571"/>
      <c r="EO9" s="571"/>
      <c r="EP9" s="571"/>
      <c r="EQ9" s="571"/>
      <c r="ER9" s="571"/>
      <c r="ES9" s="571"/>
      <c r="ET9" s="571"/>
      <c r="EU9" s="571"/>
      <c r="EV9" s="571"/>
      <c r="EW9" s="571"/>
      <c r="EX9" s="571"/>
      <c r="EY9" s="571"/>
      <c r="EZ9" s="571"/>
      <c r="FA9" s="571"/>
      <c r="FB9" s="571"/>
      <c r="FC9" s="571"/>
      <c r="FD9" s="571"/>
      <c r="FE9" s="571"/>
      <c r="FF9" s="571"/>
      <c r="FG9" s="571"/>
      <c r="FH9" s="571"/>
      <c r="FI9" s="571"/>
      <c r="FJ9" s="571"/>
      <c r="FK9" s="571"/>
      <c r="FL9" s="571"/>
      <c r="FM9" s="571"/>
      <c r="FN9" s="571"/>
      <c r="FO9" s="571"/>
      <c r="FP9" s="571"/>
      <c r="FQ9" s="571"/>
      <c r="FR9" s="571"/>
      <c r="FS9" s="571"/>
      <c r="FT9" s="571"/>
      <c r="FU9" s="571"/>
      <c r="FV9" s="571"/>
      <c r="FW9" s="571"/>
      <c r="FX9" s="571"/>
      <c r="FY9" s="571"/>
      <c r="FZ9" s="571"/>
      <c r="GA9" s="571"/>
      <c r="GB9" s="571"/>
      <c r="GC9" s="571"/>
      <c r="GD9" s="571"/>
      <c r="GE9" s="571"/>
      <c r="GF9" s="571"/>
      <c r="GG9" s="571"/>
      <c r="GH9" s="571"/>
      <c r="GI9" s="571"/>
      <c r="GJ9" s="571"/>
      <c r="GK9" s="571"/>
      <c r="GL9" s="571"/>
      <c r="GM9" s="571"/>
      <c r="GN9" s="571"/>
      <c r="GO9" s="571"/>
      <c r="GP9" s="571"/>
      <c r="GQ9" s="571"/>
      <c r="GR9" s="571"/>
      <c r="GS9" s="571"/>
      <c r="GT9" s="571"/>
      <c r="GU9" s="571"/>
      <c r="GV9" s="571"/>
      <c r="GW9" s="571"/>
      <c r="GX9" s="571"/>
      <c r="GY9" s="571"/>
      <c r="GZ9" s="571"/>
      <c r="HA9" s="571"/>
      <c r="HB9" s="571"/>
      <c r="HC9" s="571"/>
      <c r="HD9" s="571"/>
      <c r="HE9" s="571"/>
      <c r="HF9" s="571"/>
      <c r="HG9" s="571"/>
      <c r="HH9" s="571"/>
      <c r="HI9" s="571"/>
      <c r="HJ9" s="571"/>
      <c r="HK9" s="571"/>
      <c r="HL9" s="571"/>
      <c r="HM9" s="571"/>
      <c r="HN9" s="571"/>
      <c r="HO9" s="571"/>
      <c r="HP9" s="571"/>
      <c r="HQ9" s="571"/>
      <c r="HR9" s="571"/>
      <c r="HS9" s="571"/>
      <c r="HT9" s="571"/>
      <c r="HU9" s="571"/>
      <c r="HV9" s="571"/>
      <c r="HW9" s="571"/>
      <c r="HX9" s="571"/>
      <c r="HY9" s="571"/>
      <c r="HZ9" s="571"/>
      <c r="IA9" s="571"/>
      <c r="IB9" s="571"/>
      <c r="IC9" s="571"/>
      <c r="ID9" s="571"/>
      <c r="IE9" s="571"/>
      <c r="IF9" s="571"/>
      <c r="IG9" s="571"/>
      <c r="IH9" s="571"/>
      <c r="II9" s="571"/>
      <c r="IJ9" s="571"/>
      <c r="IK9" s="571"/>
      <c r="IL9" s="571"/>
      <c r="IM9" s="571"/>
      <c r="IN9" s="571"/>
      <c r="IO9" s="571"/>
      <c r="IP9" s="571"/>
      <c r="IQ9" s="571"/>
      <c r="IR9" s="571"/>
      <c r="IS9" s="571"/>
      <c r="IT9" s="571"/>
      <c r="IU9" s="571"/>
      <c r="IV9" s="571"/>
    </row>
    <row r="10" spans="1:256" s="27" customFormat="1" ht="21.75" customHeight="1">
      <c r="A10" s="558" t="s">
        <v>1268</v>
      </c>
      <c r="B10" s="841">
        <v>11699649</v>
      </c>
      <c r="C10" s="732">
        <v>15223</v>
      </c>
      <c r="D10" s="732">
        <v>11684426</v>
      </c>
      <c r="E10" s="732">
        <v>11699649</v>
      </c>
      <c r="F10" s="732">
        <v>3311</v>
      </c>
      <c r="G10" s="732">
        <v>1208924</v>
      </c>
      <c r="H10" s="732">
        <v>0</v>
      </c>
      <c r="I10" s="732">
        <v>98776</v>
      </c>
      <c r="J10" s="732">
        <v>926227</v>
      </c>
      <c r="K10" s="732">
        <v>0</v>
      </c>
      <c r="L10" s="732">
        <v>0</v>
      </c>
      <c r="M10" s="732">
        <v>18507</v>
      </c>
      <c r="N10" s="732">
        <v>568</v>
      </c>
      <c r="O10" s="732">
        <v>375173</v>
      </c>
      <c r="P10" s="732">
        <v>1244460</v>
      </c>
      <c r="Q10" s="732">
        <v>801619</v>
      </c>
      <c r="R10" s="847">
        <v>7022084</v>
      </c>
      <c r="S10" s="546" t="s">
        <v>1268</v>
      </c>
      <c r="T10" s="571"/>
      <c r="U10" s="571"/>
      <c r="V10" s="571"/>
      <c r="W10" s="571"/>
      <c r="X10" s="571"/>
      <c r="Y10" s="571"/>
      <c r="Z10" s="571"/>
      <c r="AA10" s="571"/>
      <c r="AB10" s="571"/>
      <c r="AC10" s="571"/>
      <c r="AD10" s="571"/>
      <c r="AE10" s="571"/>
      <c r="AF10" s="571"/>
      <c r="AG10" s="571"/>
      <c r="AH10" s="571"/>
      <c r="AI10" s="571"/>
      <c r="AJ10" s="571"/>
      <c r="AK10" s="571"/>
      <c r="AL10" s="571"/>
      <c r="AM10" s="571"/>
      <c r="AN10" s="571"/>
      <c r="AO10" s="571"/>
      <c r="AP10" s="571"/>
      <c r="AQ10" s="571"/>
      <c r="AR10" s="571"/>
      <c r="AS10" s="571"/>
      <c r="AT10" s="571"/>
      <c r="AU10" s="571"/>
      <c r="AV10" s="571"/>
      <c r="AW10" s="571"/>
      <c r="AX10" s="571"/>
      <c r="AY10" s="571"/>
      <c r="AZ10" s="571"/>
      <c r="BA10" s="571"/>
      <c r="BB10" s="571"/>
      <c r="BC10" s="571"/>
      <c r="BD10" s="571"/>
      <c r="BE10" s="571"/>
      <c r="BF10" s="571"/>
      <c r="BG10" s="571"/>
      <c r="BH10" s="571"/>
      <c r="BI10" s="571"/>
      <c r="BJ10" s="571"/>
      <c r="BK10" s="571"/>
      <c r="BL10" s="571"/>
      <c r="BM10" s="571"/>
      <c r="BN10" s="571"/>
      <c r="BO10" s="571"/>
      <c r="BP10" s="571"/>
      <c r="BQ10" s="571"/>
      <c r="BR10" s="571"/>
      <c r="BS10" s="571"/>
      <c r="BT10" s="571"/>
      <c r="BU10" s="571"/>
      <c r="BV10" s="571"/>
      <c r="BW10" s="571"/>
      <c r="BX10" s="571"/>
      <c r="BY10" s="571"/>
      <c r="BZ10" s="571"/>
      <c r="CA10" s="571"/>
      <c r="CB10" s="571"/>
      <c r="CC10" s="571"/>
      <c r="CD10" s="571"/>
      <c r="CE10" s="571"/>
      <c r="CF10" s="571"/>
      <c r="CG10" s="571"/>
      <c r="CH10" s="571"/>
      <c r="CI10" s="571"/>
      <c r="CJ10" s="571"/>
      <c r="CK10" s="571"/>
      <c r="CL10" s="571"/>
      <c r="CM10" s="571"/>
      <c r="CN10" s="571"/>
      <c r="CO10" s="571"/>
      <c r="CP10" s="571"/>
      <c r="CQ10" s="571"/>
      <c r="CR10" s="571"/>
      <c r="CS10" s="571"/>
      <c r="CT10" s="571"/>
      <c r="CU10" s="571"/>
      <c r="CV10" s="571"/>
      <c r="CW10" s="571"/>
      <c r="CX10" s="571"/>
      <c r="CY10" s="571"/>
      <c r="CZ10" s="571"/>
      <c r="DA10" s="571"/>
      <c r="DB10" s="571"/>
      <c r="DC10" s="571"/>
      <c r="DD10" s="571"/>
      <c r="DE10" s="571"/>
      <c r="DF10" s="571"/>
      <c r="DG10" s="571"/>
      <c r="DH10" s="571"/>
      <c r="DI10" s="571"/>
      <c r="DJ10" s="571"/>
      <c r="DK10" s="571"/>
      <c r="DL10" s="571"/>
      <c r="DM10" s="571"/>
      <c r="DN10" s="571"/>
      <c r="DO10" s="571"/>
      <c r="DP10" s="571"/>
      <c r="DQ10" s="571"/>
      <c r="DR10" s="571"/>
      <c r="DS10" s="571"/>
      <c r="DT10" s="571"/>
      <c r="DU10" s="571"/>
      <c r="DV10" s="571"/>
      <c r="DW10" s="571"/>
      <c r="DX10" s="571"/>
      <c r="DY10" s="571"/>
      <c r="DZ10" s="571"/>
      <c r="EA10" s="571"/>
      <c r="EB10" s="571"/>
      <c r="EC10" s="571"/>
      <c r="ED10" s="571"/>
      <c r="EE10" s="571"/>
      <c r="EF10" s="571"/>
      <c r="EG10" s="571"/>
      <c r="EH10" s="571"/>
      <c r="EI10" s="571"/>
      <c r="EJ10" s="571"/>
      <c r="EK10" s="571"/>
      <c r="EL10" s="571"/>
      <c r="EM10" s="571"/>
      <c r="EN10" s="571"/>
      <c r="EO10" s="571"/>
      <c r="EP10" s="571"/>
      <c r="EQ10" s="571"/>
      <c r="ER10" s="571"/>
      <c r="ES10" s="571"/>
      <c r="ET10" s="571"/>
      <c r="EU10" s="571"/>
      <c r="EV10" s="571"/>
      <c r="EW10" s="571"/>
      <c r="EX10" s="571"/>
      <c r="EY10" s="571"/>
      <c r="EZ10" s="571"/>
      <c r="FA10" s="571"/>
      <c r="FB10" s="571"/>
      <c r="FC10" s="571"/>
      <c r="FD10" s="571"/>
      <c r="FE10" s="571"/>
      <c r="FF10" s="571"/>
      <c r="FG10" s="571"/>
      <c r="FH10" s="571"/>
      <c r="FI10" s="571"/>
      <c r="FJ10" s="571"/>
      <c r="FK10" s="571"/>
      <c r="FL10" s="571"/>
      <c r="FM10" s="571"/>
      <c r="FN10" s="571"/>
      <c r="FO10" s="571"/>
      <c r="FP10" s="571"/>
      <c r="FQ10" s="571"/>
      <c r="FR10" s="571"/>
      <c r="FS10" s="571"/>
      <c r="FT10" s="571"/>
      <c r="FU10" s="571"/>
      <c r="FV10" s="571"/>
      <c r="FW10" s="571"/>
      <c r="FX10" s="571"/>
      <c r="FY10" s="571"/>
      <c r="FZ10" s="571"/>
      <c r="GA10" s="571"/>
      <c r="GB10" s="571"/>
      <c r="GC10" s="571"/>
      <c r="GD10" s="571"/>
      <c r="GE10" s="571"/>
      <c r="GF10" s="571"/>
      <c r="GG10" s="571"/>
      <c r="GH10" s="571"/>
      <c r="GI10" s="571"/>
      <c r="GJ10" s="571"/>
      <c r="GK10" s="571"/>
      <c r="GL10" s="571"/>
      <c r="GM10" s="571"/>
      <c r="GN10" s="571"/>
      <c r="GO10" s="571"/>
      <c r="GP10" s="571"/>
      <c r="GQ10" s="571"/>
      <c r="GR10" s="571"/>
      <c r="GS10" s="571"/>
      <c r="GT10" s="571"/>
      <c r="GU10" s="571"/>
      <c r="GV10" s="571"/>
      <c r="GW10" s="571"/>
      <c r="GX10" s="571"/>
      <c r="GY10" s="571"/>
      <c r="GZ10" s="571"/>
      <c r="HA10" s="571"/>
      <c r="HB10" s="571"/>
      <c r="HC10" s="571"/>
      <c r="HD10" s="571"/>
      <c r="HE10" s="571"/>
      <c r="HF10" s="571"/>
      <c r="HG10" s="571"/>
      <c r="HH10" s="571"/>
      <c r="HI10" s="571"/>
      <c r="HJ10" s="571"/>
      <c r="HK10" s="571"/>
      <c r="HL10" s="571"/>
      <c r="HM10" s="571"/>
      <c r="HN10" s="571"/>
      <c r="HO10" s="571"/>
      <c r="HP10" s="571"/>
      <c r="HQ10" s="571"/>
      <c r="HR10" s="571"/>
      <c r="HS10" s="571"/>
      <c r="HT10" s="571"/>
      <c r="HU10" s="571"/>
      <c r="HV10" s="571"/>
      <c r="HW10" s="571"/>
      <c r="HX10" s="571"/>
      <c r="HY10" s="571"/>
      <c r="HZ10" s="571"/>
      <c r="IA10" s="571"/>
      <c r="IB10" s="571"/>
      <c r="IC10" s="571"/>
      <c r="ID10" s="571"/>
      <c r="IE10" s="571"/>
      <c r="IF10" s="571"/>
      <c r="IG10" s="571"/>
      <c r="IH10" s="571"/>
      <c r="II10" s="571"/>
      <c r="IJ10" s="571"/>
      <c r="IK10" s="571"/>
      <c r="IL10" s="571"/>
      <c r="IM10" s="571"/>
      <c r="IN10" s="571"/>
      <c r="IO10" s="571"/>
      <c r="IP10" s="571"/>
      <c r="IQ10" s="571"/>
      <c r="IR10" s="571"/>
      <c r="IS10" s="571"/>
      <c r="IT10" s="571"/>
      <c r="IU10" s="571"/>
      <c r="IV10" s="571"/>
    </row>
    <row r="11" spans="1:256" s="27" customFormat="1" ht="21.75" customHeight="1">
      <c r="A11" s="910" t="s">
        <v>1270</v>
      </c>
      <c r="B11" s="921">
        <v>12392158.332</v>
      </c>
      <c r="C11" s="840">
        <v>6395</v>
      </c>
      <c r="D11" s="840">
        <v>12385763.332</v>
      </c>
      <c r="E11" s="840">
        <v>12392158.332000002</v>
      </c>
      <c r="F11" s="840">
        <v>3372.080000000001</v>
      </c>
      <c r="G11" s="840">
        <v>1212122</v>
      </c>
      <c r="H11" s="732">
        <v>0</v>
      </c>
      <c r="I11" s="840">
        <v>87138</v>
      </c>
      <c r="J11" s="840">
        <v>961171</v>
      </c>
      <c r="K11" s="840">
        <v>0</v>
      </c>
      <c r="L11" s="840">
        <v>0</v>
      </c>
      <c r="M11" s="840">
        <v>12912.48</v>
      </c>
      <c r="N11" s="840">
        <v>2456</v>
      </c>
      <c r="O11" s="840">
        <v>424469.33499999996</v>
      </c>
      <c r="P11" s="840">
        <v>1306858</v>
      </c>
      <c r="Q11" s="840">
        <v>823253.21</v>
      </c>
      <c r="R11" s="845">
        <v>7558406.227000001</v>
      </c>
      <c r="S11" s="589" t="s">
        <v>1270</v>
      </c>
      <c r="T11" s="575"/>
      <c r="U11" s="575"/>
      <c r="V11" s="575"/>
      <c r="W11" s="575"/>
      <c r="X11" s="575"/>
      <c r="Y11" s="575"/>
      <c r="Z11" s="575"/>
      <c r="AA11" s="575"/>
      <c r="AB11" s="575"/>
      <c r="AC11" s="575"/>
      <c r="AD11" s="575"/>
      <c r="AE11" s="575"/>
      <c r="AF11" s="575"/>
      <c r="AG11" s="575"/>
      <c r="AH11" s="575"/>
      <c r="AI11" s="575"/>
      <c r="AJ11" s="575"/>
      <c r="AK11" s="575"/>
      <c r="AL11" s="575"/>
      <c r="AM11" s="575"/>
      <c r="AN11" s="575"/>
      <c r="AO11" s="575"/>
      <c r="AP11" s="575"/>
      <c r="AQ11" s="575"/>
      <c r="AR11" s="575"/>
      <c r="AS11" s="575"/>
      <c r="AT11" s="575"/>
      <c r="AU11" s="575"/>
      <c r="AV11" s="575"/>
      <c r="AW11" s="575"/>
      <c r="AX11" s="575"/>
      <c r="AY11" s="575"/>
      <c r="AZ11" s="575"/>
      <c r="BA11" s="575"/>
      <c r="BB11" s="575"/>
      <c r="BC11" s="575"/>
      <c r="BD11" s="575"/>
      <c r="BE11" s="575"/>
      <c r="BF11" s="575"/>
      <c r="BG11" s="575"/>
      <c r="BH11" s="575"/>
      <c r="BI11" s="575"/>
      <c r="BJ11" s="575"/>
      <c r="BK11" s="575"/>
      <c r="BL11" s="575"/>
      <c r="BM11" s="575"/>
      <c r="BN11" s="575"/>
      <c r="BO11" s="575"/>
      <c r="BP11" s="575"/>
      <c r="BQ11" s="575"/>
      <c r="BR11" s="575"/>
      <c r="BS11" s="575"/>
      <c r="BT11" s="575"/>
      <c r="BU11" s="575"/>
      <c r="BV11" s="575"/>
      <c r="BW11" s="575"/>
      <c r="BX11" s="575"/>
      <c r="BY11" s="575"/>
      <c r="BZ11" s="575"/>
      <c r="CA11" s="575"/>
      <c r="CB11" s="575"/>
      <c r="CC11" s="575"/>
      <c r="CD11" s="575"/>
      <c r="CE11" s="575"/>
      <c r="CF11" s="575"/>
      <c r="CG11" s="575"/>
      <c r="CH11" s="575"/>
      <c r="CI11" s="575"/>
      <c r="CJ11" s="575"/>
      <c r="CK11" s="575"/>
      <c r="CL11" s="575"/>
      <c r="CM11" s="575"/>
      <c r="CN11" s="575"/>
      <c r="CO11" s="575"/>
      <c r="CP11" s="575"/>
      <c r="CQ11" s="575"/>
      <c r="CR11" s="575"/>
      <c r="CS11" s="575"/>
      <c r="CT11" s="575"/>
      <c r="CU11" s="575"/>
      <c r="CV11" s="575"/>
      <c r="CW11" s="575"/>
      <c r="CX11" s="575"/>
      <c r="CY11" s="575"/>
      <c r="CZ11" s="575"/>
      <c r="DA11" s="575"/>
      <c r="DB11" s="575"/>
      <c r="DC11" s="575"/>
      <c r="DD11" s="575"/>
      <c r="DE11" s="575"/>
      <c r="DF11" s="575"/>
      <c r="DG11" s="575"/>
      <c r="DH11" s="575"/>
      <c r="DI11" s="575"/>
      <c r="DJ11" s="575"/>
      <c r="DK11" s="575"/>
      <c r="DL11" s="575"/>
      <c r="DM11" s="575"/>
      <c r="DN11" s="575"/>
      <c r="DO11" s="575"/>
      <c r="DP11" s="575"/>
      <c r="DQ11" s="575"/>
      <c r="DR11" s="575"/>
      <c r="DS11" s="575"/>
      <c r="DT11" s="575"/>
      <c r="DU11" s="575"/>
      <c r="DV11" s="575"/>
      <c r="DW11" s="575"/>
      <c r="DX11" s="575"/>
      <c r="DY11" s="575"/>
      <c r="DZ11" s="575"/>
      <c r="EA11" s="575"/>
      <c r="EB11" s="575"/>
      <c r="EC11" s="575"/>
      <c r="ED11" s="575"/>
      <c r="EE11" s="575"/>
      <c r="EF11" s="575"/>
      <c r="EG11" s="575"/>
      <c r="EH11" s="575"/>
      <c r="EI11" s="575"/>
      <c r="EJ11" s="575"/>
      <c r="EK11" s="575"/>
      <c r="EL11" s="575"/>
      <c r="EM11" s="575"/>
      <c r="EN11" s="575"/>
      <c r="EO11" s="575"/>
      <c r="EP11" s="575"/>
      <c r="EQ11" s="575"/>
      <c r="ER11" s="575"/>
      <c r="ES11" s="575"/>
      <c r="ET11" s="575"/>
      <c r="EU11" s="575"/>
      <c r="EV11" s="575"/>
      <c r="EW11" s="575"/>
      <c r="EX11" s="575"/>
      <c r="EY11" s="575"/>
      <c r="EZ11" s="575"/>
      <c r="FA11" s="575"/>
      <c r="FB11" s="575"/>
      <c r="FC11" s="575"/>
      <c r="FD11" s="575"/>
      <c r="FE11" s="575"/>
      <c r="FF11" s="575"/>
      <c r="FG11" s="575"/>
      <c r="FH11" s="575"/>
      <c r="FI11" s="575"/>
      <c r="FJ11" s="575"/>
      <c r="FK11" s="575"/>
      <c r="FL11" s="575"/>
      <c r="FM11" s="575"/>
      <c r="FN11" s="575"/>
      <c r="FO11" s="575"/>
      <c r="FP11" s="575"/>
      <c r="FQ11" s="575"/>
      <c r="FR11" s="575"/>
      <c r="FS11" s="575"/>
      <c r="FT11" s="575"/>
      <c r="FU11" s="575"/>
      <c r="FV11" s="575"/>
      <c r="FW11" s="575"/>
      <c r="FX11" s="575"/>
      <c r="FY11" s="575"/>
      <c r="FZ11" s="575"/>
      <c r="GA11" s="575"/>
      <c r="GB11" s="575"/>
      <c r="GC11" s="575"/>
      <c r="GD11" s="575"/>
      <c r="GE11" s="575"/>
      <c r="GF11" s="575"/>
      <c r="GG11" s="575"/>
      <c r="GH11" s="575"/>
      <c r="GI11" s="575"/>
      <c r="GJ11" s="575"/>
      <c r="GK11" s="575"/>
      <c r="GL11" s="575"/>
      <c r="GM11" s="575"/>
      <c r="GN11" s="575"/>
      <c r="GO11" s="575"/>
      <c r="GP11" s="575"/>
      <c r="GQ11" s="575"/>
      <c r="GR11" s="575"/>
      <c r="GS11" s="575"/>
      <c r="GT11" s="575"/>
      <c r="GU11" s="575"/>
      <c r="GV11" s="575"/>
      <c r="GW11" s="575"/>
      <c r="GX11" s="575"/>
      <c r="GY11" s="575"/>
      <c r="GZ11" s="575"/>
      <c r="HA11" s="575"/>
      <c r="HB11" s="575"/>
      <c r="HC11" s="575"/>
      <c r="HD11" s="575"/>
      <c r="HE11" s="575"/>
      <c r="HF11" s="575"/>
      <c r="HG11" s="575"/>
      <c r="HH11" s="575"/>
      <c r="HI11" s="575"/>
      <c r="HJ11" s="575"/>
      <c r="HK11" s="575"/>
      <c r="HL11" s="575"/>
      <c r="HM11" s="575"/>
      <c r="HN11" s="575"/>
      <c r="HO11" s="575"/>
      <c r="HP11" s="575"/>
      <c r="HQ11" s="575"/>
      <c r="HR11" s="575"/>
      <c r="HS11" s="575"/>
      <c r="HT11" s="575"/>
      <c r="HU11" s="575"/>
      <c r="HV11" s="575"/>
      <c r="HW11" s="575"/>
      <c r="HX11" s="575"/>
      <c r="HY11" s="575"/>
      <c r="HZ11" s="575"/>
      <c r="IA11" s="575"/>
      <c r="IB11" s="575"/>
      <c r="IC11" s="575"/>
      <c r="ID11" s="575"/>
      <c r="IE11" s="575"/>
      <c r="IF11" s="575"/>
      <c r="IG11" s="575"/>
      <c r="IH11" s="575"/>
      <c r="II11" s="575"/>
      <c r="IJ11" s="575"/>
      <c r="IK11" s="575"/>
      <c r="IL11" s="575"/>
      <c r="IM11" s="575"/>
      <c r="IN11" s="575"/>
      <c r="IO11" s="575"/>
      <c r="IP11" s="575"/>
      <c r="IQ11" s="575"/>
      <c r="IR11" s="575"/>
      <c r="IS11" s="575"/>
      <c r="IT11" s="575"/>
      <c r="IU11" s="575"/>
      <c r="IV11" s="575"/>
    </row>
    <row r="12" spans="1:256" s="27" customFormat="1" ht="21.75" customHeight="1">
      <c r="A12" s="558" t="s">
        <v>1598</v>
      </c>
      <c r="B12" s="841">
        <v>8954885.332</v>
      </c>
      <c r="C12" s="732">
        <v>6395</v>
      </c>
      <c r="D12" s="662">
        <v>8948490.332</v>
      </c>
      <c r="E12" s="732">
        <v>8954885.332</v>
      </c>
      <c r="F12" s="732">
        <v>3372.080000000001</v>
      </c>
      <c r="G12" s="732">
        <v>759954</v>
      </c>
      <c r="H12" s="732">
        <v>0</v>
      </c>
      <c r="I12" s="732">
        <v>32579</v>
      </c>
      <c r="J12" s="732">
        <v>261577</v>
      </c>
      <c r="K12" s="732">
        <v>0</v>
      </c>
      <c r="L12" s="732">
        <v>0</v>
      </c>
      <c r="M12" s="732">
        <v>9772.48</v>
      </c>
      <c r="N12" s="732">
        <v>0</v>
      </c>
      <c r="O12" s="732">
        <v>424469.33499999996</v>
      </c>
      <c r="P12" s="732">
        <v>472190</v>
      </c>
      <c r="Q12" s="732">
        <v>92317.21</v>
      </c>
      <c r="R12" s="847">
        <v>6898654.227000001</v>
      </c>
      <c r="S12" s="913" t="s">
        <v>75</v>
      </c>
      <c r="T12" s="571"/>
      <c r="U12" s="571"/>
      <c r="V12" s="571"/>
      <c r="W12" s="571"/>
      <c r="X12" s="571"/>
      <c r="Y12" s="571"/>
      <c r="Z12" s="571"/>
      <c r="AA12" s="571"/>
      <c r="AB12" s="571"/>
      <c r="AC12" s="571"/>
      <c r="AD12" s="571"/>
      <c r="AE12" s="571"/>
      <c r="AF12" s="571"/>
      <c r="AG12" s="571"/>
      <c r="AH12" s="571"/>
      <c r="AI12" s="571"/>
      <c r="AJ12" s="571"/>
      <c r="AK12" s="571"/>
      <c r="AL12" s="571"/>
      <c r="AM12" s="571"/>
      <c r="AN12" s="571"/>
      <c r="AO12" s="571"/>
      <c r="AP12" s="571"/>
      <c r="AQ12" s="571"/>
      <c r="AR12" s="571"/>
      <c r="AS12" s="571"/>
      <c r="AT12" s="571"/>
      <c r="AU12" s="571"/>
      <c r="AV12" s="571"/>
      <c r="AW12" s="571"/>
      <c r="AX12" s="571"/>
      <c r="AY12" s="571"/>
      <c r="AZ12" s="571"/>
      <c r="BA12" s="571"/>
      <c r="BB12" s="571"/>
      <c r="BC12" s="571"/>
      <c r="BD12" s="571"/>
      <c r="BE12" s="571"/>
      <c r="BF12" s="571"/>
      <c r="BG12" s="571"/>
      <c r="BH12" s="571"/>
      <c r="BI12" s="571"/>
      <c r="BJ12" s="571"/>
      <c r="BK12" s="571"/>
      <c r="BL12" s="571"/>
      <c r="BM12" s="571"/>
      <c r="BN12" s="571"/>
      <c r="BO12" s="571"/>
      <c r="BP12" s="571"/>
      <c r="BQ12" s="571"/>
      <c r="BR12" s="571"/>
      <c r="BS12" s="571"/>
      <c r="BT12" s="571"/>
      <c r="BU12" s="571"/>
      <c r="BV12" s="571"/>
      <c r="BW12" s="571"/>
      <c r="BX12" s="571"/>
      <c r="BY12" s="571"/>
      <c r="BZ12" s="571"/>
      <c r="CA12" s="571"/>
      <c r="CB12" s="571"/>
      <c r="CC12" s="571"/>
      <c r="CD12" s="571"/>
      <c r="CE12" s="571"/>
      <c r="CF12" s="571"/>
      <c r="CG12" s="571"/>
      <c r="CH12" s="571"/>
      <c r="CI12" s="571"/>
      <c r="CJ12" s="571"/>
      <c r="CK12" s="571"/>
      <c r="CL12" s="571"/>
      <c r="CM12" s="571"/>
      <c r="CN12" s="571"/>
      <c r="CO12" s="571"/>
      <c r="CP12" s="571"/>
      <c r="CQ12" s="571"/>
      <c r="CR12" s="571"/>
      <c r="CS12" s="571"/>
      <c r="CT12" s="571"/>
      <c r="CU12" s="571"/>
      <c r="CV12" s="571"/>
      <c r="CW12" s="571"/>
      <c r="CX12" s="571"/>
      <c r="CY12" s="571"/>
      <c r="CZ12" s="571"/>
      <c r="DA12" s="571"/>
      <c r="DB12" s="571"/>
      <c r="DC12" s="571"/>
      <c r="DD12" s="571"/>
      <c r="DE12" s="571"/>
      <c r="DF12" s="571"/>
      <c r="DG12" s="571"/>
      <c r="DH12" s="571"/>
      <c r="DI12" s="571"/>
      <c r="DJ12" s="571"/>
      <c r="DK12" s="571"/>
      <c r="DL12" s="571"/>
      <c r="DM12" s="571"/>
      <c r="DN12" s="571"/>
      <c r="DO12" s="571"/>
      <c r="DP12" s="571"/>
      <c r="DQ12" s="571"/>
      <c r="DR12" s="571"/>
      <c r="DS12" s="571"/>
      <c r="DT12" s="571"/>
      <c r="DU12" s="571"/>
      <c r="DV12" s="571"/>
      <c r="DW12" s="571"/>
      <c r="DX12" s="571"/>
      <c r="DY12" s="571"/>
      <c r="DZ12" s="571"/>
      <c r="EA12" s="571"/>
      <c r="EB12" s="571"/>
      <c r="EC12" s="571"/>
      <c r="ED12" s="571"/>
      <c r="EE12" s="571"/>
      <c r="EF12" s="571"/>
      <c r="EG12" s="571"/>
      <c r="EH12" s="571"/>
      <c r="EI12" s="571"/>
      <c r="EJ12" s="571"/>
      <c r="EK12" s="571"/>
      <c r="EL12" s="571"/>
      <c r="EM12" s="571"/>
      <c r="EN12" s="571"/>
      <c r="EO12" s="571"/>
      <c r="EP12" s="571"/>
      <c r="EQ12" s="571"/>
      <c r="ER12" s="571"/>
      <c r="ES12" s="571"/>
      <c r="ET12" s="571"/>
      <c r="EU12" s="571"/>
      <c r="EV12" s="571"/>
      <c r="EW12" s="571"/>
      <c r="EX12" s="571"/>
      <c r="EY12" s="571"/>
      <c r="EZ12" s="571"/>
      <c r="FA12" s="571"/>
      <c r="FB12" s="571"/>
      <c r="FC12" s="571"/>
      <c r="FD12" s="571"/>
      <c r="FE12" s="571"/>
      <c r="FF12" s="571"/>
      <c r="FG12" s="571"/>
      <c r="FH12" s="571"/>
      <c r="FI12" s="571"/>
      <c r="FJ12" s="571"/>
      <c r="FK12" s="571"/>
      <c r="FL12" s="571"/>
      <c r="FM12" s="571"/>
      <c r="FN12" s="571"/>
      <c r="FO12" s="571"/>
      <c r="FP12" s="571"/>
      <c r="FQ12" s="571"/>
      <c r="FR12" s="571"/>
      <c r="FS12" s="571"/>
      <c r="FT12" s="571"/>
      <c r="FU12" s="571"/>
      <c r="FV12" s="571"/>
      <c r="FW12" s="571"/>
      <c r="FX12" s="571"/>
      <c r="FY12" s="571"/>
      <c r="FZ12" s="571"/>
      <c r="GA12" s="571"/>
      <c r="GB12" s="571"/>
      <c r="GC12" s="571"/>
      <c r="GD12" s="571"/>
      <c r="GE12" s="571"/>
      <c r="GF12" s="571"/>
      <c r="GG12" s="571"/>
      <c r="GH12" s="571"/>
      <c r="GI12" s="571"/>
      <c r="GJ12" s="571"/>
      <c r="GK12" s="571"/>
      <c r="GL12" s="571"/>
      <c r="GM12" s="571"/>
      <c r="GN12" s="571"/>
      <c r="GO12" s="571"/>
      <c r="GP12" s="571"/>
      <c r="GQ12" s="571"/>
      <c r="GR12" s="571"/>
      <c r="GS12" s="571"/>
      <c r="GT12" s="571"/>
      <c r="GU12" s="571"/>
      <c r="GV12" s="571"/>
      <c r="GW12" s="571"/>
      <c r="GX12" s="571"/>
      <c r="GY12" s="571"/>
      <c r="GZ12" s="571"/>
      <c r="HA12" s="571"/>
      <c r="HB12" s="571"/>
      <c r="HC12" s="571"/>
      <c r="HD12" s="571"/>
      <c r="HE12" s="571"/>
      <c r="HF12" s="571"/>
      <c r="HG12" s="571"/>
      <c r="HH12" s="571"/>
      <c r="HI12" s="571"/>
      <c r="HJ12" s="571"/>
      <c r="HK12" s="571"/>
      <c r="HL12" s="571"/>
      <c r="HM12" s="571"/>
      <c r="HN12" s="571"/>
      <c r="HO12" s="571"/>
      <c r="HP12" s="571"/>
      <c r="HQ12" s="571"/>
      <c r="HR12" s="571"/>
      <c r="HS12" s="571"/>
      <c r="HT12" s="571"/>
      <c r="HU12" s="571"/>
      <c r="HV12" s="571"/>
      <c r="HW12" s="571"/>
      <c r="HX12" s="571"/>
      <c r="HY12" s="571"/>
      <c r="HZ12" s="571"/>
      <c r="IA12" s="571"/>
      <c r="IB12" s="571"/>
      <c r="IC12" s="571"/>
      <c r="ID12" s="571"/>
      <c r="IE12" s="571"/>
      <c r="IF12" s="571"/>
      <c r="IG12" s="571"/>
      <c r="IH12" s="571"/>
      <c r="II12" s="571"/>
      <c r="IJ12" s="571"/>
      <c r="IK12" s="571"/>
      <c r="IL12" s="571"/>
      <c r="IM12" s="571"/>
      <c r="IN12" s="571"/>
      <c r="IO12" s="571"/>
      <c r="IP12" s="571"/>
      <c r="IQ12" s="571"/>
      <c r="IR12" s="571"/>
      <c r="IS12" s="571"/>
      <c r="IT12" s="571"/>
      <c r="IU12" s="571"/>
      <c r="IV12" s="571"/>
    </row>
    <row r="13" spans="1:256" s="27" customFormat="1" ht="21.75" customHeight="1">
      <c r="A13" s="558" t="s">
        <v>1599</v>
      </c>
      <c r="B13" s="841">
        <v>507492</v>
      </c>
      <c r="C13" s="662">
        <v>0</v>
      </c>
      <c r="D13" s="732">
        <v>507492</v>
      </c>
      <c r="E13" s="732">
        <v>507492</v>
      </c>
      <c r="F13" s="662">
        <v>0</v>
      </c>
      <c r="G13" s="662">
        <v>19340</v>
      </c>
      <c r="H13" s="732">
        <v>0</v>
      </c>
      <c r="I13" s="662">
        <v>0</v>
      </c>
      <c r="J13" s="662">
        <v>0</v>
      </c>
      <c r="K13" s="662">
        <v>0</v>
      </c>
      <c r="L13" s="662">
        <v>0</v>
      </c>
      <c r="M13" s="662">
        <v>0</v>
      </c>
      <c r="N13" s="662">
        <v>0</v>
      </c>
      <c r="O13" s="662">
        <v>0</v>
      </c>
      <c r="P13" s="662">
        <v>136500</v>
      </c>
      <c r="Q13" s="662">
        <v>265896</v>
      </c>
      <c r="R13" s="925">
        <v>85756</v>
      </c>
      <c r="S13" s="913" t="s">
        <v>76</v>
      </c>
      <c r="T13" s="571"/>
      <c r="U13" s="571"/>
      <c r="V13" s="571"/>
      <c r="W13" s="571"/>
      <c r="X13" s="571"/>
      <c r="Y13" s="571"/>
      <c r="Z13" s="571"/>
      <c r="AA13" s="571"/>
      <c r="AB13" s="571"/>
      <c r="AC13" s="571"/>
      <c r="AD13" s="571"/>
      <c r="AE13" s="571"/>
      <c r="AF13" s="571"/>
      <c r="AG13" s="571"/>
      <c r="AH13" s="571"/>
      <c r="AI13" s="571"/>
      <c r="AJ13" s="571"/>
      <c r="AK13" s="571"/>
      <c r="AL13" s="571"/>
      <c r="AM13" s="571"/>
      <c r="AN13" s="571"/>
      <c r="AO13" s="571"/>
      <c r="AP13" s="571"/>
      <c r="AQ13" s="571"/>
      <c r="AR13" s="571"/>
      <c r="AS13" s="571"/>
      <c r="AT13" s="571"/>
      <c r="AU13" s="571"/>
      <c r="AV13" s="571"/>
      <c r="AW13" s="571"/>
      <c r="AX13" s="571"/>
      <c r="AY13" s="571"/>
      <c r="AZ13" s="571"/>
      <c r="BA13" s="571"/>
      <c r="BB13" s="571"/>
      <c r="BC13" s="571"/>
      <c r="BD13" s="571"/>
      <c r="BE13" s="571"/>
      <c r="BF13" s="571"/>
      <c r="BG13" s="571"/>
      <c r="BH13" s="571"/>
      <c r="BI13" s="571"/>
      <c r="BJ13" s="571"/>
      <c r="BK13" s="571"/>
      <c r="BL13" s="571"/>
      <c r="BM13" s="571"/>
      <c r="BN13" s="571"/>
      <c r="BO13" s="571"/>
      <c r="BP13" s="571"/>
      <c r="BQ13" s="571"/>
      <c r="BR13" s="571"/>
      <c r="BS13" s="571"/>
      <c r="BT13" s="571"/>
      <c r="BU13" s="571"/>
      <c r="BV13" s="571"/>
      <c r="BW13" s="571"/>
      <c r="BX13" s="571"/>
      <c r="BY13" s="571"/>
      <c r="BZ13" s="571"/>
      <c r="CA13" s="571"/>
      <c r="CB13" s="571"/>
      <c r="CC13" s="571"/>
      <c r="CD13" s="571"/>
      <c r="CE13" s="571"/>
      <c r="CF13" s="571"/>
      <c r="CG13" s="571"/>
      <c r="CH13" s="571"/>
      <c r="CI13" s="571"/>
      <c r="CJ13" s="571"/>
      <c r="CK13" s="571"/>
      <c r="CL13" s="571"/>
      <c r="CM13" s="571"/>
      <c r="CN13" s="571"/>
      <c r="CO13" s="571"/>
      <c r="CP13" s="571"/>
      <c r="CQ13" s="571"/>
      <c r="CR13" s="571"/>
      <c r="CS13" s="571"/>
      <c r="CT13" s="571"/>
      <c r="CU13" s="571"/>
      <c r="CV13" s="571"/>
      <c r="CW13" s="571"/>
      <c r="CX13" s="571"/>
      <c r="CY13" s="571"/>
      <c r="CZ13" s="571"/>
      <c r="DA13" s="571"/>
      <c r="DB13" s="571"/>
      <c r="DC13" s="571"/>
      <c r="DD13" s="571"/>
      <c r="DE13" s="571"/>
      <c r="DF13" s="571"/>
      <c r="DG13" s="571"/>
      <c r="DH13" s="571"/>
      <c r="DI13" s="571"/>
      <c r="DJ13" s="571"/>
      <c r="DK13" s="571"/>
      <c r="DL13" s="571"/>
      <c r="DM13" s="571"/>
      <c r="DN13" s="571"/>
      <c r="DO13" s="571"/>
      <c r="DP13" s="571"/>
      <c r="DQ13" s="571"/>
      <c r="DR13" s="571"/>
      <c r="DS13" s="571"/>
      <c r="DT13" s="571"/>
      <c r="DU13" s="571"/>
      <c r="DV13" s="571"/>
      <c r="DW13" s="571"/>
      <c r="DX13" s="571"/>
      <c r="DY13" s="571"/>
      <c r="DZ13" s="571"/>
      <c r="EA13" s="571"/>
      <c r="EB13" s="571"/>
      <c r="EC13" s="571"/>
      <c r="ED13" s="571"/>
      <c r="EE13" s="571"/>
      <c r="EF13" s="571"/>
      <c r="EG13" s="571"/>
      <c r="EH13" s="571"/>
      <c r="EI13" s="571"/>
      <c r="EJ13" s="571"/>
      <c r="EK13" s="571"/>
      <c r="EL13" s="571"/>
      <c r="EM13" s="571"/>
      <c r="EN13" s="571"/>
      <c r="EO13" s="571"/>
      <c r="EP13" s="571"/>
      <c r="EQ13" s="571"/>
      <c r="ER13" s="571"/>
      <c r="ES13" s="571"/>
      <c r="ET13" s="571"/>
      <c r="EU13" s="571"/>
      <c r="EV13" s="571"/>
      <c r="EW13" s="571"/>
      <c r="EX13" s="571"/>
      <c r="EY13" s="571"/>
      <c r="EZ13" s="571"/>
      <c r="FA13" s="571"/>
      <c r="FB13" s="571"/>
      <c r="FC13" s="571"/>
      <c r="FD13" s="571"/>
      <c r="FE13" s="571"/>
      <c r="FF13" s="571"/>
      <c r="FG13" s="571"/>
      <c r="FH13" s="571"/>
      <c r="FI13" s="571"/>
      <c r="FJ13" s="571"/>
      <c r="FK13" s="571"/>
      <c r="FL13" s="571"/>
      <c r="FM13" s="571"/>
      <c r="FN13" s="571"/>
      <c r="FO13" s="571"/>
      <c r="FP13" s="571"/>
      <c r="FQ13" s="571"/>
      <c r="FR13" s="571"/>
      <c r="FS13" s="571"/>
      <c r="FT13" s="571"/>
      <c r="FU13" s="571"/>
      <c r="FV13" s="571"/>
      <c r="FW13" s="571"/>
      <c r="FX13" s="571"/>
      <c r="FY13" s="571"/>
      <c r="FZ13" s="571"/>
      <c r="GA13" s="571"/>
      <c r="GB13" s="571"/>
      <c r="GC13" s="571"/>
      <c r="GD13" s="571"/>
      <c r="GE13" s="571"/>
      <c r="GF13" s="571"/>
      <c r="GG13" s="571"/>
      <c r="GH13" s="571"/>
      <c r="GI13" s="571"/>
      <c r="GJ13" s="571"/>
      <c r="GK13" s="571"/>
      <c r="GL13" s="571"/>
      <c r="GM13" s="571"/>
      <c r="GN13" s="571"/>
      <c r="GO13" s="571"/>
      <c r="GP13" s="571"/>
      <c r="GQ13" s="571"/>
      <c r="GR13" s="571"/>
      <c r="GS13" s="571"/>
      <c r="GT13" s="571"/>
      <c r="GU13" s="571"/>
      <c r="GV13" s="571"/>
      <c r="GW13" s="571"/>
      <c r="GX13" s="571"/>
      <c r="GY13" s="571"/>
      <c r="GZ13" s="571"/>
      <c r="HA13" s="571"/>
      <c r="HB13" s="571"/>
      <c r="HC13" s="571"/>
      <c r="HD13" s="571"/>
      <c r="HE13" s="571"/>
      <c r="HF13" s="571"/>
      <c r="HG13" s="571"/>
      <c r="HH13" s="571"/>
      <c r="HI13" s="571"/>
      <c r="HJ13" s="571"/>
      <c r="HK13" s="571"/>
      <c r="HL13" s="571"/>
      <c r="HM13" s="571"/>
      <c r="HN13" s="571"/>
      <c r="HO13" s="571"/>
      <c r="HP13" s="571"/>
      <c r="HQ13" s="571"/>
      <c r="HR13" s="571"/>
      <c r="HS13" s="571"/>
      <c r="HT13" s="571"/>
      <c r="HU13" s="571"/>
      <c r="HV13" s="571"/>
      <c r="HW13" s="571"/>
      <c r="HX13" s="571"/>
      <c r="HY13" s="571"/>
      <c r="HZ13" s="571"/>
      <c r="IA13" s="571"/>
      <c r="IB13" s="571"/>
      <c r="IC13" s="571"/>
      <c r="ID13" s="571"/>
      <c r="IE13" s="571"/>
      <c r="IF13" s="571"/>
      <c r="IG13" s="571"/>
      <c r="IH13" s="571"/>
      <c r="II13" s="571"/>
      <c r="IJ13" s="571"/>
      <c r="IK13" s="571"/>
      <c r="IL13" s="571"/>
      <c r="IM13" s="571"/>
      <c r="IN13" s="571"/>
      <c r="IO13" s="571"/>
      <c r="IP13" s="571"/>
      <c r="IQ13" s="571"/>
      <c r="IR13" s="571"/>
      <c r="IS13" s="571"/>
      <c r="IT13" s="571"/>
      <c r="IU13" s="571"/>
      <c r="IV13" s="571"/>
    </row>
    <row r="14" spans="1:256" s="27" customFormat="1" ht="21.75" customHeight="1">
      <c r="A14" s="558" t="s">
        <v>1600</v>
      </c>
      <c r="B14" s="841">
        <v>683264</v>
      </c>
      <c r="C14" s="662">
        <v>0</v>
      </c>
      <c r="D14" s="732">
        <v>683264</v>
      </c>
      <c r="E14" s="732">
        <v>683264</v>
      </c>
      <c r="F14" s="662">
        <v>0</v>
      </c>
      <c r="G14" s="732">
        <v>106257</v>
      </c>
      <c r="H14" s="732">
        <v>0</v>
      </c>
      <c r="I14" s="732">
        <v>0</v>
      </c>
      <c r="J14" s="662">
        <v>206698</v>
      </c>
      <c r="K14" s="732">
        <v>0</v>
      </c>
      <c r="L14" s="662">
        <v>0</v>
      </c>
      <c r="M14" s="662">
        <v>0</v>
      </c>
      <c r="N14" s="662">
        <v>0</v>
      </c>
      <c r="O14" s="732">
        <v>0</v>
      </c>
      <c r="P14" s="662">
        <v>313468</v>
      </c>
      <c r="Q14" s="662">
        <v>0</v>
      </c>
      <c r="R14" s="925">
        <v>56841</v>
      </c>
      <c r="S14" s="546" t="s">
        <v>77</v>
      </c>
      <c r="T14" s="571"/>
      <c r="U14" s="571"/>
      <c r="V14" s="571"/>
      <c r="W14" s="571"/>
      <c r="X14" s="571"/>
      <c r="Y14" s="571"/>
      <c r="Z14" s="571"/>
      <c r="AA14" s="571"/>
      <c r="AB14" s="571"/>
      <c r="AC14" s="571"/>
      <c r="AD14" s="571"/>
      <c r="AE14" s="571"/>
      <c r="AF14" s="571"/>
      <c r="AG14" s="571"/>
      <c r="AH14" s="571"/>
      <c r="AI14" s="571"/>
      <c r="AJ14" s="571"/>
      <c r="AK14" s="571"/>
      <c r="AL14" s="571"/>
      <c r="AM14" s="571"/>
      <c r="AN14" s="571"/>
      <c r="AO14" s="571"/>
      <c r="AP14" s="571"/>
      <c r="AQ14" s="571"/>
      <c r="AR14" s="571"/>
      <c r="AS14" s="571"/>
      <c r="AT14" s="571"/>
      <c r="AU14" s="571"/>
      <c r="AV14" s="571"/>
      <c r="AW14" s="571"/>
      <c r="AX14" s="571"/>
      <c r="AY14" s="571"/>
      <c r="AZ14" s="571"/>
      <c r="BA14" s="571"/>
      <c r="BB14" s="571"/>
      <c r="BC14" s="571"/>
      <c r="BD14" s="571"/>
      <c r="BE14" s="571"/>
      <c r="BF14" s="571"/>
      <c r="BG14" s="571"/>
      <c r="BH14" s="571"/>
      <c r="BI14" s="571"/>
      <c r="BJ14" s="571"/>
      <c r="BK14" s="571"/>
      <c r="BL14" s="571"/>
      <c r="BM14" s="571"/>
      <c r="BN14" s="571"/>
      <c r="BO14" s="571"/>
      <c r="BP14" s="571"/>
      <c r="BQ14" s="571"/>
      <c r="BR14" s="571"/>
      <c r="BS14" s="571"/>
      <c r="BT14" s="571"/>
      <c r="BU14" s="571"/>
      <c r="BV14" s="571"/>
      <c r="BW14" s="571"/>
      <c r="BX14" s="571"/>
      <c r="BY14" s="571"/>
      <c r="BZ14" s="571"/>
      <c r="CA14" s="571"/>
      <c r="CB14" s="571"/>
      <c r="CC14" s="571"/>
      <c r="CD14" s="571"/>
      <c r="CE14" s="571"/>
      <c r="CF14" s="571"/>
      <c r="CG14" s="571"/>
      <c r="CH14" s="571"/>
      <c r="CI14" s="571"/>
      <c r="CJ14" s="571"/>
      <c r="CK14" s="571"/>
      <c r="CL14" s="571"/>
      <c r="CM14" s="571"/>
      <c r="CN14" s="571"/>
      <c r="CO14" s="571"/>
      <c r="CP14" s="571"/>
      <c r="CQ14" s="571"/>
      <c r="CR14" s="571"/>
      <c r="CS14" s="571"/>
      <c r="CT14" s="571"/>
      <c r="CU14" s="571"/>
      <c r="CV14" s="571"/>
      <c r="CW14" s="571"/>
      <c r="CX14" s="571"/>
      <c r="CY14" s="571"/>
      <c r="CZ14" s="571"/>
      <c r="DA14" s="571"/>
      <c r="DB14" s="571"/>
      <c r="DC14" s="571"/>
      <c r="DD14" s="571"/>
      <c r="DE14" s="571"/>
      <c r="DF14" s="571"/>
      <c r="DG14" s="571"/>
      <c r="DH14" s="571"/>
      <c r="DI14" s="571"/>
      <c r="DJ14" s="571"/>
      <c r="DK14" s="571"/>
      <c r="DL14" s="571"/>
      <c r="DM14" s="571"/>
      <c r="DN14" s="571"/>
      <c r="DO14" s="571"/>
      <c r="DP14" s="571"/>
      <c r="DQ14" s="571"/>
      <c r="DR14" s="571"/>
      <c r="DS14" s="571"/>
      <c r="DT14" s="571"/>
      <c r="DU14" s="571"/>
      <c r="DV14" s="571"/>
      <c r="DW14" s="571"/>
      <c r="DX14" s="571"/>
      <c r="DY14" s="571"/>
      <c r="DZ14" s="571"/>
      <c r="EA14" s="571"/>
      <c r="EB14" s="571"/>
      <c r="EC14" s="571"/>
      <c r="ED14" s="571"/>
      <c r="EE14" s="571"/>
      <c r="EF14" s="571"/>
      <c r="EG14" s="571"/>
      <c r="EH14" s="571"/>
      <c r="EI14" s="571"/>
      <c r="EJ14" s="571"/>
      <c r="EK14" s="571"/>
      <c r="EL14" s="571"/>
      <c r="EM14" s="571"/>
      <c r="EN14" s="571"/>
      <c r="EO14" s="571"/>
      <c r="EP14" s="571"/>
      <c r="EQ14" s="571"/>
      <c r="ER14" s="571"/>
      <c r="ES14" s="571"/>
      <c r="ET14" s="571"/>
      <c r="EU14" s="571"/>
      <c r="EV14" s="571"/>
      <c r="EW14" s="571"/>
      <c r="EX14" s="571"/>
      <c r="EY14" s="571"/>
      <c r="EZ14" s="571"/>
      <c r="FA14" s="571"/>
      <c r="FB14" s="571"/>
      <c r="FC14" s="571"/>
      <c r="FD14" s="571"/>
      <c r="FE14" s="571"/>
      <c r="FF14" s="571"/>
      <c r="FG14" s="571"/>
      <c r="FH14" s="571"/>
      <c r="FI14" s="571"/>
      <c r="FJ14" s="571"/>
      <c r="FK14" s="571"/>
      <c r="FL14" s="571"/>
      <c r="FM14" s="571"/>
      <c r="FN14" s="571"/>
      <c r="FO14" s="571"/>
      <c r="FP14" s="571"/>
      <c r="FQ14" s="571"/>
      <c r="FR14" s="571"/>
      <c r="FS14" s="571"/>
      <c r="FT14" s="571"/>
      <c r="FU14" s="571"/>
      <c r="FV14" s="571"/>
      <c r="FW14" s="571"/>
      <c r="FX14" s="571"/>
      <c r="FY14" s="571"/>
      <c r="FZ14" s="571"/>
      <c r="GA14" s="571"/>
      <c r="GB14" s="571"/>
      <c r="GC14" s="571"/>
      <c r="GD14" s="571"/>
      <c r="GE14" s="571"/>
      <c r="GF14" s="571"/>
      <c r="GG14" s="571"/>
      <c r="GH14" s="571"/>
      <c r="GI14" s="571"/>
      <c r="GJ14" s="571"/>
      <c r="GK14" s="571"/>
      <c r="GL14" s="571"/>
      <c r="GM14" s="571"/>
      <c r="GN14" s="571"/>
      <c r="GO14" s="571"/>
      <c r="GP14" s="571"/>
      <c r="GQ14" s="571"/>
      <c r="GR14" s="571"/>
      <c r="GS14" s="571"/>
      <c r="GT14" s="571"/>
      <c r="GU14" s="571"/>
      <c r="GV14" s="571"/>
      <c r="GW14" s="571"/>
      <c r="GX14" s="571"/>
      <c r="GY14" s="571"/>
      <c r="GZ14" s="571"/>
      <c r="HA14" s="571"/>
      <c r="HB14" s="571"/>
      <c r="HC14" s="571"/>
      <c r="HD14" s="571"/>
      <c r="HE14" s="571"/>
      <c r="HF14" s="571"/>
      <c r="HG14" s="571"/>
      <c r="HH14" s="571"/>
      <c r="HI14" s="571"/>
      <c r="HJ14" s="571"/>
      <c r="HK14" s="571"/>
      <c r="HL14" s="571"/>
      <c r="HM14" s="571"/>
      <c r="HN14" s="571"/>
      <c r="HO14" s="571"/>
      <c r="HP14" s="571"/>
      <c r="HQ14" s="571"/>
      <c r="HR14" s="571"/>
      <c r="HS14" s="571"/>
      <c r="HT14" s="571"/>
      <c r="HU14" s="571"/>
      <c r="HV14" s="571"/>
      <c r="HW14" s="571"/>
      <c r="HX14" s="571"/>
      <c r="HY14" s="571"/>
      <c r="HZ14" s="571"/>
      <c r="IA14" s="571"/>
      <c r="IB14" s="571"/>
      <c r="IC14" s="571"/>
      <c r="ID14" s="571"/>
      <c r="IE14" s="571"/>
      <c r="IF14" s="571"/>
      <c r="IG14" s="571"/>
      <c r="IH14" s="571"/>
      <c r="II14" s="571"/>
      <c r="IJ14" s="571"/>
      <c r="IK14" s="571"/>
      <c r="IL14" s="571"/>
      <c r="IM14" s="571"/>
      <c r="IN14" s="571"/>
      <c r="IO14" s="571"/>
      <c r="IP14" s="571"/>
      <c r="IQ14" s="571"/>
      <c r="IR14" s="571"/>
      <c r="IS14" s="571"/>
      <c r="IT14" s="571"/>
      <c r="IU14" s="571"/>
      <c r="IV14" s="571"/>
    </row>
    <row r="15" spans="1:256" s="27" customFormat="1" ht="21.75" customHeight="1">
      <c r="A15" s="558" t="s">
        <v>1601</v>
      </c>
      <c r="B15" s="841">
        <v>1030834</v>
      </c>
      <c r="C15" s="662">
        <v>0</v>
      </c>
      <c r="D15" s="732">
        <v>1030834</v>
      </c>
      <c r="E15" s="732">
        <v>1030834</v>
      </c>
      <c r="F15" s="662">
        <v>0</v>
      </c>
      <c r="G15" s="732">
        <v>15520</v>
      </c>
      <c r="H15" s="732">
        <v>0</v>
      </c>
      <c r="I15" s="732">
        <v>35600</v>
      </c>
      <c r="J15" s="732">
        <v>396844</v>
      </c>
      <c r="K15" s="732">
        <v>0</v>
      </c>
      <c r="L15" s="662">
        <v>0</v>
      </c>
      <c r="M15" s="662">
        <v>3140</v>
      </c>
      <c r="N15" s="732">
        <v>1600</v>
      </c>
      <c r="O15" s="662">
        <v>0</v>
      </c>
      <c r="P15" s="662">
        <v>0</v>
      </c>
      <c r="Q15" s="662">
        <v>172900</v>
      </c>
      <c r="R15" s="847">
        <v>405230</v>
      </c>
      <c r="S15" s="546" t="s">
        <v>78</v>
      </c>
      <c r="T15" s="571"/>
      <c r="U15" s="571"/>
      <c r="V15" s="571"/>
      <c r="W15" s="571"/>
      <c r="X15" s="571"/>
      <c r="Y15" s="571"/>
      <c r="Z15" s="571"/>
      <c r="AA15" s="571"/>
      <c r="AB15" s="571"/>
      <c r="AC15" s="571"/>
      <c r="AD15" s="571"/>
      <c r="AE15" s="571"/>
      <c r="AF15" s="571"/>
      <c r="AG15" s="571"/>
      <c r="AH15" s="571"/>
      <c r="AI15" s="571"/>
      <c r="AJ15" s="571"/>
      <c r="AK15" s="571"/>
      <c r="AL15" s="571"/>
      <c r="AM15" s="571"/>
      <c r="AN15" s="571"/>
      <c r="AO15" s="571"/>
      <c r="AP15" s="571"/>
      <c r="AQ15" s="571"/>
      <c r="AR15" s="571"/>
      <c r="AS15" s="571"/>
      <c r="AT15" s="571"/>
      <c r="AU15" s="571"/>
      <c r="AV15" s="571"/>
      <c r="AW15" s="571"/>
      <c r="AX15" s="571"/>
      <c r="AY15" s="571"/>
      <c r="AZ15" s="571"/>
      <c r="BA15" s="571"/>
      <c r="BB15" s="571"/>
      <c r="BC15" s="571"/>
      <c r="BD15" s="571"/>
      <c r="BE15" s="571"/>
      <c r="BF15" s="571"/>
      <c r="BG15" s="571"/>
      <c r="BH15" s="571"/>
      <c r="BI15" s="571"/>
      <c r="BJ15" s="571"/>
      <c r="BK15" s="571"/>
      <c r="BL15" s="571"/>
      <c r="BM15" s="571"/>
      <c r="BN15" s="571"/>
      <c r="BO15" s="571"/>
      <c r="BP15" s="571"/>
      <c r="BQ15" s="571"/>
      <c r="BR15" s="571"/>
      <c r="BS15" s="571"/>
      <c r="BT15" s="571"/>
      <c r="BU15" s="571"/>
      <c r="BV15" s="571"/>
      <c r="BW15" s="571"/>
      <c r="BX15" s="571"/>
      <c r="BY15" s="571"/>
      <c r="BZ15" s="571"/>
      <c r="CA15" s="571"/>
      <c r="CB15" s="571"/>
      <c r="CC15" s="571"/>
      <c r="CD15" s="571"/>
      <c r="CE15" s="571"/>
      <c r="CF15" s="571"/>
      <c r="CG15" s="571"/>
      <c r="CH15" s="571"/>
      <c r="CI15" s="571"/>
      <c r="CJ15" s="571"/>
      <c r="CK15" s="571"/>
      <c r="CL15" s="571"/>
      <c r="CM15" s="571"/>
      <c r="CN15" s="571"/>
      <c r="CO15" s="571"/>
      <c r="CP15" s="571"/>
      <c r="CQ15" s="571"/>
      <c r="CR15" s="571"/>
      <c r="CS15" s="571"/>
      <c r="CT15" s="571"/>
      <c r="CU15" s="571"/>
      <c r="CV15" s="571"/>
      <c r="CW15" s="571"/>
      <c r="CX15" s="571"/>
      <c r="CY15" s="571"/>
      <c r="CZ15" s="571"/>
      <c r="DA15" s="571"/>
      <c r="DB15" s="571"/>
      <c r="DC15" s="571"/>
      <c r="DD15" s="571"/>
      <c r="DE15" s="571"/>
      <c r="DF15" s="571"/>
      <c r="DG15" s="571"/>
      <c r="DH15" s="571"/>
      <c r="DI15" s="571"/>
      <c r="DJ15" s="571"/>
      <c r="DK15" s="571"/>
      <c r="DL15" s="571"/>
      <c r="DM15" s="571"/>
      <c r="DN15" s="571"/>
      <c r="DO15" s="571"/>
      <c r="DP15" s="571"/>
      <c r="DQ15" s="571"/>
      <c r="DR15" s="571"/>
      <c r="DS15" s="571"/>
      <c r="DT15" s="571"/>
      <c r="DU15" s="571"/>
      <c r="DV15" s="571"/>
      <c r="DW15" s="571"/>
      <c r="DX15" s="571"/>
      <c r="DY15" s="571"/>
      <c r="DZ15" s="571"/>
      <c r="EA15" s="571"/>
      <c r="EB15" s="571"/>
      <c r="EC15" s="571"/>
      <c r="ED15" s="571"/>
      <c r="EE15" s="571"/>
      <c r="EF15" s="571"/>
      <c r="EG15" s="571"/>
      <c r="EH15" s="571"/>
      <c r="EI15" s="571"/>
      <c r="EJ15" s="571"/>
      <c r="EK15" s="571"/>
      <c r="EL15" s="571"/>
      <c r="EM15" s="571"/>
      <c r="EN15" s="571"/>
      <c r="EO15" s="571"/>
      <c r="EP15" s="571"/>
      <c r="EQ15" s="571"/>
      <c r="ER15" s="571"/>
      <c r="ES15" s="571"/>
      <c r="ET15" s="571"/>
      <c r="EU15" s="571"/>
      <c r="EV15" s="571"/>
      <c r="EW15" s="571"/>
      <c r="EX15" s="571"/>
      <c r="EY15" s="571"/>
      <c r="EZ15" s="571"/>
      <c r="FA15" s="571"/>
      <c r="FB15" s="571"/>
      <c r="FC15" s="571"/>
      <c r="FD15" s="571"/>
      <c r="FE15" s="571"/>
      <c r="FF15" s="571"/>
      <c r="FG15" s="571"/>
      <c r="FH15" s="571"/>
      <c r="FI15" s="571"/>
      <c r="FJ15" s="571"/>
      <c r="FK15" s="571"/>
      <c r="FL15" s="571"/>
      <c r="FM15" s="571"/>
      <c r="FN15" s="571"/>
      <c r="FO15" s="571"/>
      <c r="FP15" s="571"/>
      <c r="FQ15" s="571"/>
      <c r="FR15" s="571"/>
      <c r="FS15" s="571"/>
      <c r="FT15" s="571"/>
      <c r="FU15" s="571"/>
      <c r="FV15" s="571"/>
      <c r="FW15" s="571"/>
      <c r="FX15" s="571"/>
      <c r="FY15" s="571"/>
      <c r="FZ15" s="571"/>
      <c r="GA15" s="571"/>
      <c r="GB15" s="571"/>
      <c r="GC15" s="571"/>
      <c r="GD15" s="571"/>
      <c r="GE15" s="571"/>
      <c r="GF15" s="571"/>
      <c r="GG15" s="571"/>
      <c r="GH15" s="571"/>
      <c r="GI15" s="571"/>
      <c r="GJ15" s="571"/>
      <c r="GK15" s="571"/>
      <c r="GL15" s="571"/>
      <c r="GM15" s="571"/>
      <c r="GN15" s="571"/>
      <c r="GO15" s="571"/>
      <c r="GP15" s="571"/>
      <c r="GQ15" s="571"/>
      <c r="GR15" s="571"/>
      <c r="GS15" s="571"/>
      <c r="GT15" s="571"/>
      <c r="GU15" s="571"/>
      <c r="GV15" s="571"/>
      <c r="GW15" s="571"/>
      <c r="GX15" s="571"/>
      <c r="GY15" s="571"/>
      <c r="GZ15" s="571"/>
      <c r="HA15" s="571"/>
      <c r="HB15" s="571"/>
      <c r="HC15" s="571"/>
      <c r="HD15" s="571"/>
      <c r="HE15" s="571"/>
      <c r="HF15" s="571"/>
      <c r="HG15" s="571"/>
      <c r="HH15" s="571"/>
      <c r="HI15" s="571"/>
      <c r="HJ15" s="571"/>
      <c r="HK15" s="571"/>
      <c r="HL15" s="571"/>
      <c r="HM15" s="571"/>
      <c r="HN15" s="571"/>
      <c r="HO15" s="571"/>
      <c r="HP15" s="571"/>
      <c r="HQ15" s="571"/>
      <c r="HR15" s="571"/>
      <c r="HS15" s="571"/>
      <c r="HT15" s="571"/>
      <c r="HU15" s="571"/>
      <c r="HV15" s="571"/>
      <c r="HW15" s="571"/>
      <c r="HX15" s="571"/>
      <c r="HY15" s="571"/>
      <c r="HZ15" s="571"/>
      <c r="IA15" s="571"/>
      <c r="IB15" s="571"/>
      <c r="IC15" s="571"/>
      <c r="ID15" s="571"/>
      <c r="IE15" s="571"/>
      <c r="IF15" s="571"/>
      <c r="IG15" s="571"/>
      <c r="IH15" s="571"/>
      <c r="II15" s="571"/>
      <c r="IJ15" s="571"/>
      <c r="IK15" s="571"/>
      <c r="IL15" s="571"/>
      <c r="IM15" s="571"/>
      <c r="IN15" s="571"/>
      <c r="IO15" s="571"/>
      <c r="IP15" s="571"/>
      <c r="IQ15" s="571"/>
      <c r="IR15" s="571"/>
      <c r="IS15" s="571"/>
      <c r="IT15" s="571"/>
      <c r="IU15" s="571"/>
      <c r="IV15" s="571"/>
    </row>
    <row r="16" spans="1:256" s="27" customFormat="1" ht="21.75" customHeight="1">
      <c r="A16" s="558" t="s">
        <v>1602</v>
      </c>
      <c r="B16" s="841">
        <v>509915</v>
      </c>
      <c r="C16" s="662">
        <v>0</v>
      </c>
      <c r="D16" s="732">
        <v>509915</v>
      </c>
      <c r="E16" s="732">
        <v>509915</v>
      </c>
      <c r="F16" s="662">
        <v>0</v>
      </c>
      <c r="G16" s="662">
        <v>0</v>
      </c>
      <c r="H16" s="732">
        <v>0</v>
      </c>
      <c r="I16" s="732">
        <v>18959</v>
      </c>
      <c r="J16" s="732">
        <v>0</v>
      </c>
      <c r="K16" s="732">
        <v>0</v>
      </c>
      <c r="L16" s="662">
        <v>0</v>
      </c>
      <c r="M16" s="662">
        <v>0</v>
      </c>
      <c r="N16" s="662">
        <v>856</v>
      </c>
      <c r="O16" s="732">
        <v>0</v>
      </c>
      <c r="P16" s="732">
        <v>147450</v>
      </c>
      <c r="Q16" s="662">
        <v>292140</v>
      </c>
      <c r="R16" s="847">
        <v>50510</v>
      </c>
      <c r="S16" s="546" t="s">
        <v>79</v>
      </c>
      <c r="T16" s="571"/>
      <c r="U16" s="571"/>
      <c r="V16" s="571"/>
      <c r="W16" s="571"/>
      <c r="X16" s="571"/>
      <c r="Y16" s="571"/>
      <c r="Z16" s="571"/>
      <c r="AA16" s="571"/>
      <c r="AB16" s="571"/>
      <c r="AC16" s="571"/>
      <c r="AD16" s="571"/>
      <c r="AE16" s="571"/>
      <c r="AF16" s="571"/>
      <c r="AG16" s="571"/>
      <c r="AH16" s="571"/>
      <c r="AI16" s="571"/>
      <c r="AJ16" s="571"/>
      <c r="AK16" s="571"/>
      <c r="AL16" s="571"/>
      <c r="AM16" s="571"/>
      <c r="AN16" s="571"/>
      <c r="AO16" s="571"/>
      <c r="AP16" s="571"/>
      <c r="AQ16" s="571"/>
      <c r="AR16" s="571"/>
      <c r="AS16" s="571"/>
      <c r="AT16" s="571"/>
      <c r="AU16" s="571"/>
      <c r="AV16" s="571"/>
      <c r="AW16" s="571"/>
      <c r="AX16" s="571"/>
      <c r="AY16" s="571"/>
      <c r="AZ16" s="571"/>
      <c r="BA16" s="571"/>
      <c r="BB16" s="571"/>
      <c r="BC16" s="571"/>
      <c r="BD16" s="571"/>
      <c r="BE16" s="571"/>
      <c r="BF16" s="571"/>
      <c r="BG16" s="571"/>
      <c r="BH16" s="571"/>
      <c r="BI16" s="571"/>
      <c r="BJ16" s="571"/>
      <c r="BK16" s="571"/>
      <c r="BL16" s="571"/>
      <c r="BM16" s="571"/>
      <c r="BN16" s="571"/>
      <c r="BO16" s="571"/>
      <c r="BP16" s="571"/>
      <c r="BQ16" s="571"/>
      <c r="BR16" s="571"/>
      <c r="BS16" s="571"/>
      <c r="BT16" s="571"/>
      <c r="BU16" s="571"/>
      <c r="BV16" s="571"/>
      <c r="BW16" s="571"/>
      <c r="BX16" s="571"/>
      <c r="BY16" s="571"/>
      <c r="BZ16" s="571"/>
      <c r="CA16" s="571"/>
      <c r="CB16" s="571"/>
      <c r="CC16" s="571"/>
      <c r="CD16" s="571"/>
      <c r="CE16" s="571"/>
      <c r="CF16" s="571"/>
      <c r="CG16" s="571"/>
      <c r="CH16" s="571"/>
      <c r="CI16" s="571"/>
      <c r="CJ16" s="571"/>
      <c r="CK16" s="571"/>
      <c r="CL16" s="571"/>
      <c r="CM16" s="571"/>
      <c r="CN16" s="571"/>
      <c r="CO16" s="571"/>
      <c r="CP16" s="571"/>
      <c r="CQ16" s="571"/>
      <c r="CR16" s="571"/>
      <c r="CS16" s="571"/>
      <c r="CT16" s="571"/>
      <c r="CU16" s="571"/>
      <c r="CV16" s="571"/>
      <c r="CW16" s="571"/>
      <c r="CX16" s="571"/>
      <c r="CY16" s="571"/>
      <c r="CZ16" s="571"/>
      <c r="DA16" s="571"/>
      <c r="DB16" s="571"/>
      <c r="DC16" s="571"/>
      <c r="DD16" s="571"/>
      <c r="DE16" s="571"/>
      <c r="DF16" s="571"/>
      <c r="DG16" s="571"/>
      <c r="DH16" s="571"/>
      <c r="DI16" s="571"/>
      <c r="DJ16" s="571"/>
      <c r="DK16" s="571"/>
      <c r="DL16" s="571"/>
      <c r="DM16" s="571"/>
      <c r="DN16" s="571"/>
      <c r="DO16" s="571"/>
      <c r="DP16" s="571"/>
      <c r="DQ16" s="571"/>
      <c r="DR16" s="571"/>
      <c r="DS16" s="571"/>
      <c r="DT16" s="571"/>
      <c r="DU16" s="571"/>
      <c r="DV16" s="571"/>
      <c r="DW16" s="571"/>
      <c r="DX16" s="571"/>
      <c r="DY16" s="571"/>
      <c r="DZ16" s="571"/>
      <c r="EA16" s="571"/>
      <c r="EB16" s="571"/>
      <c r="EC16" s="571"/>
      <c r="ED16" s="571"/>
      <c r="EE16" s="571"/>
      <c r="EF16" s="571"/>
      <c r="EG16" s="571"/>
      <c r="EH16" s="571"/>
      <c r="EI16" s="571"/>
      <c r="EJ16" s="571"/>
      <c r="EK16" s="571"/>
      <c r="EL16" s="571"/>
      <c r="EM16" s="571"/>
      <c r="EN16" s="571"/>
      <c r="EO16" s="571"/>
      <c r="EP16" s="571"/>
      <c r="EQ16" s="571"/>
      <c r="ER16" s="571"/>
      <c r="ES16" s="571"/>
      <c r="ET16" s="571"/>
      <c r="EU16" s="571"/>
      <c r="EV16" s="571"/>
      <c r="EW16" s="571"/>
      <c r="EX16" s="571"/>
      <c r="EY16" s="571"/>
      <c r="EZ16" s="571"/>
      <c r="FA16" s="571"/>
      <c r="FB16" s="571"/>
      <c r="FC16" s="571"/>
      <c r="FD16" s="571"/>
      <c r="FE16" s="571"/>
      <c r="FF16" s="571"/>
      <c r="FG16" s="571"/>
      <c r="FH16" s="571"/>
      <c r="FI16" s="571"/>
      <c r="FJ16" s="571"/>
      <c r="FK16" s="571"/>
      <c r="FL16" s="571"/>
      <c r="FM16" s="571"/>
      <c r="FN16" s="571"/>
      <c r="FO16" s="571"/>
      <c r="FP16" s="571"/>
      <c r="FQ16" s="571"/>
      <c r="FR16" s="571"/>
      <c r="FS16" s="571"/>
      <c r="FT16" s="571"/>
      <c r="FU16" s="571"/>
      <c r="FV16" s="571"/>
      <c r="FW16" s="571"/>
      <c r="FX16" s="571"/>
      <c r="FY16" s="571"/>
      <c r="FZ16" s="571"/>
      <c r="GA16" s="571"/>
      <c r="GB16" s="571"/>
      <c r="GC16" s="571"/>
      <c r="GD16" s="571"/>
      <c r="GE16" s="571"/>
      <c r="GF16" s="571"/>
      <c r="GG16" s="571"/>
      <c r="GH16" s="571"/>
      <c r="GI16" s="571"/>
      <c r="GJ16" s="571"/>
      <c r="GK16" s="571"/>
      <c r="GL16" s="571"/>
      <c r="GM16" s="571"/>
      <c r="GN16" s="571"/>
      <c r="GO16" s="571"/>
      <c r="GP16" s="571"/>
      <c r="GQ16" s="571"/>
      <c r="GR16" s="571"/>
      <c r="GS16" s="571"/>
      <c r="GT16" s="571"/>
      <c r="GU16" s="571"/>
      <c r="GV16" s="571"/>
      <c r="GW16" s="571"/>
      <c r="GX16" s="571"/>
      <c r="GY16" s="571"/>
      <c r="GZ16" s="571"/>
      <c r="HA16" s="571"/>
      <c r="HB16" s="571"/>
      <c r="HC16" s="571"/>
      <c r="HD16" s="571"/>
      <c r="HE16" s="571"/>
      <c r="HF16" s="571"/>
      <c r="HG16" s="571"/>
      <c r="HH16" s="571"/>
      <c r="HI16" s="571"/>
      <c r="HJ16" s="571"/>
      <c r="HK16" s="571"/>
      <c r="HL16" s="571"/>
      <c r="HM16" s="571"/>
      <c r="HN16" s="571"/>
      <c r="HO16" s="571"/>
      <c r="HP16" s="571"/>
      <c r="HQ16" s="571"/>
      <c r="HR16" s="571"/>
      <c r="HS16" s="571"/>
      <c r="HT16" s="571"/>
      <c r="HU16" s="571"/>
      <c r="HV16" s="571"/>
      <c r="HW16" s="571"/>
      <c r="HX16" s="571"/>
      <c r="HY16" s="571"/>
      <c r="HZ16" s="571"/>
      <c r="IA16" s="571"/>
      <c r="IB16" s="571"/>
      <c r="IC16" s="571"/>
      <c r="ID16" s="571"/>
      <c r="IE16" s="571"/>
      <c r="IF16" s="571"/>
      <c r="IG16" s="571"/>
      <c r="IH16" s="571"/>
      <c r="II16" s="571"/>
      <c r="IJ16" s="571"/>
      <c r="IK16" s="571"/>
      <c r="IL16" s="571"/>
      <c r="IM16" s="571"/>
      <c r="IN16" s="571"/>
      <c r="IO16" s="571"/>
      <c r="IP16" s="571"/>
      <c r="IQ16" s="571"/>
      <c r="IR16" s="571"/>
      <c r="IS16" s="571"/>
      <c r="IT16" s="571"/>
      <c r="IU16" s="571"/>
      <c r="IV16" s="571"/>
    </row>
    <row r="17" spans="1:256" s="27" customFormat="1" ht="21.75" customHeight="1">
      <c r="A17" s="641" t="s">
        <v>1603</v>
      </c>
      <c r="B17" s="849">
        <v>705768</v>
      </c>
      <c r="C17" s="850">
        <v>0</v>
      </c>
      <c r="D17" s="850">
        <v>705768</v>
      </c>
      <c r="E17" s="850">
        <v>705768</v>
      </c>
      <c r="F17" s="850">
        <v>0</v>
      </c>
      <c r="G17" s="850">
        <v>311051</v>
      </c>
      <c r="H17" s="850">
        <v>0</v>
      </c>
      <c r="I17" s="850">
        <v>0</v>
      </c>
      <c r="J17" s="850">
        <v>96052</v>
      </c>
      <c r="K17" s="850">
        <v>0</v>
      </c>
      <c r="L17" s="850">
        <v>0</v>
      </c>
      <c r="M17" s="850">
        <v>0</v>
      </c>
      <c r="N17" s="850">
        <v>0</v>
      </c>
      <c r="O17" s="850">
        <v>0</v>
      </c>
      <c r="P17" s="850">
        <v>237250</v>
      </c>
      <c r="Q17" s="850">
        <v>0</v>
      </c>
      <c r="R17" s="851">
        <v>61415</v>
      </c>
      <c r="S17" s="551" t="s">
        <v>80</v>
      </c>
      <c r="T17" s="571"/>
      <c r="U17" s="571"/>
      <c r="V17" s="571"/>
      <c r="W17" s="571"/>
      <c r="X17" s="571"/>
      <c r="Y17" s="571"/>
      <c r="Z17" s="571"/>
      <c r="AA17" s="571"/>
      <c r="AB17" s="571"/>
      <c r="AC17" s="571"/>
      <c r="AD17" s="571"/>
      <c r="AE17" s="571"/>
      <c r="AF17" s="571"/>
      <c r="AG17" s="571"/>
      <c r="AH17" s="571"/>
      <c r="AI17" s="571"/>
      <c r="AJ17" s="571"/>
      <c r="AK17" s="571"/>
      <c r="AL17" s="571"/>
      <c r="AM17" s="571"/>
      <c r="AN17" s="571"/>
      <c r="AO17" s="571"/>
      <c r="AP17" s="571"/>
      <c r="AQ17" s="571"/>
      <c r="AR17" s="571"/>
      <c r="AS17" s="571"/>
      <c r="AT17" s="571"/>
      <c r="AU17" s="571"/>
      <c r="AV17" s="571"/>
      <c r="AW17" s="571"/>
      <c r="AX17" s="571"/>
      <c r="AY17" s="571"/>
      <c r="AZ17" s="571"/>
      <c r="BA17" s="571"/>
      <c r="BB17" s="571"/>
      <c r="BC17" s="571"/>
      <c r="BD17" s="571"/>
      <c r="BE17" s="571"/>
      <c r="BF17" s="571"/>
      <c r="BG17" s="571"/>
      <c r="BH17" s="571"/>
      <c r="BI17" s="571"/>
      <c r="BJ17" s="571"/>
      <c r="BK17" s="571"/>
      <c r="BL17" s="571"/>
      <c r="BM17" s="571"/>
      <c r="BN17" s="571"/>
      <c r="BO17" s="571"/>
      <c r="BP17" s="571"/>
      <c r="BQ17" s="571"/>
      <c r="BR17" s="571"/>
      <c r="BS17" s="571"/>
      <c r="BT17" s="571"/>
      <c r="BU17" s="571"/>
      <c r="BV17" s="571"/>
      <c r="BW17" s="571"/>
      <c r="BX17" s="571"/>
      <c r="BY17" s="571"/>
      <c r="BZ17" s="571"/>
      <c r="CA17" s="571"/>
      <c r="CB17" s="571"/>
      <c r="CC17" s="571"/>
      <c r="CD17" s="571"/>
      <c r="CE17" s="571"/>
      <c r="CF17" s="571"/>
      <c r="CG17" s="571"/>
      <c r="CH17" s="571"/>
      <c r="CI17" s="571"/>
      <c r="CJ17" s="571"/>
      <c r="CK17" s="571"/>
      <c r="CL17" s="571"/>
      <c r="CM17" s="571"/>
      <c r="CN17" s="571"/>
      <c r="CO17" s="571"/>
      <c r="CP17" s="571"/>
      <c r="CQ17" s="571"/>
      <c r="CR17" s="571"/>
      <c r="CS17" s="571"/>
      <c r="CT17" s="571"/>
      <c r="CU17" s="571"/>
      <c r="CV17" s="571"/>
      <c r="CW17" s="571"/>
      <c r="CX17" s="571"/>
      <c r="CY17" s="571"/>
      <c r="CZ17" s="571"/>
      <c r="DA17" s="571"/>
      <c r="DB17" s="571"/>
      <c r="DC17" s="571"/>
      <c r="DD17" s="571"/>
      <c r="DE17" s="571"/>
      <c r="DF17" s="571"/>
      <c r="DG17" s="571"/>
      <c r="DH17" s="571"/>
      <c r="DI17" s="571"/>
      <c r="DJ17" s="571"/>
      <c r="DK17" s="571"/>
      <c r="DL17" s="571"/>
      <c r="DM17" s="571"/>
      <c r="DN17" s="571"/>
      <c r="DO17" s="571"/>
      <c r="DP17" s="571"/>
      <c r="DQ17" s="571"/>
      <c r="DR17" s="571"/>
      <c r="DS17" s="571"/>
      <c r="DT17" s="571"/>
      <c r="DU17" s="571"/>
      <c r="DV17" s="571"/>
      <c r="DW17" s="571"/>
      <c r="DX17" s="571"/>
      <c r="DY17" s="571"/>
      <c r="DZ17" s="571"/>
      <c r="EA17" s="571"/>
      <c r="EB17" s="571"/>
      <c r="EC17" s="571"/>
      <c r="ED17" s="571"/>
      <c r="EE17" s="571"/>
      <c r="EF17" s="571"/>
      <c r="EG17" s="571"/>
      <c r="EH17" s="571"/>
      <c r="EI17" s="571"/>
      <c r="EJ17" s="571"/>
      <c r="EK17" s="571"/>
      <c r="EL17" s="571"/>
      <c r="EM17" s="571"/>
      <c r="EN17" s="571"/>
      <c r="EO17" s="571"/>
      <c r="EP17" s="571"/>
      <c r="EQ17" s="571"/>
      <c r="ER17" s="571"/>
      <c r="ES17" s="571"/>
      <c r="ET17" s="571"/>
      <c r="EU17" s="571"/>
      <c r="EV17" s="571"/>
      <c r="EW17" s="571"/>
      <c r="EX17" s="571"/>
      <c r="EY17" s="571"/>
      <c r="EZ17" s="571"/>
      <c r="FA17" s="571"/>
      <c r="FB17" s="571"/>
      <c r="FC17" s="571"/>
      <c r="FD17" s="571"/>
      <c r="FE17" s="571"/>
      <c r="FF17" s="571"/>
      <c r="FG17" s="571"/>
      <c r="FH17" s="571"/>
      <c r="FI17" s="571"/>
      <c r="FJ17" s="571"/>
      <c r="FK17" s="571"/>
      <c r="FL17" s="571"/>
      <c r="FM17" s="571"/>
      <c r="FN17" s="571"/>
      <c r="FO17" s="571"/>
      <c r="FP17" s="571"/>
      <c r="FQ17" s="571"/>
      <c r="FR17" s="571"/>
      <c r="FS17" s="571"/>
      <c r="FT17" s="571"/>
      <c r="FU17" s="571"/>
      <c r="FV17" s="571"/>
      <c r="FW17" s="571"/>
      <c r="FX17" s="571"/>
      <c r="FY17" s="571"/>
      <c r="FZ17" s="571"/>
      <c r="GA17" s="571"/>
      <c r="GB17" s="571"/>
      <c r="GC17" s="571"/>
      <c r="GD17" s="571"/>
      <c r="GE17" s="571"/>
      <c r="GF17" s="571"/>
      <c r="GG17" s="571"/>
      <c r="GH17" s="571"/>
      <c r="GI17" s="571"/>
      <c r="GJ17" s="571"/>
      <c r="GK17" s="571"/>
      <c r="GL17" s="571"/>
      <c r="GM17" s="571"/>
      <c r="GN17" s="571"/>
      <c r="GO17" s="571"/>
      <c r="GP17" s="571"/>
      <c r="GQ17" s="571"/>
      <c r="GR17" s="571"/>
      <c r="GS17" s="571"/>
      <c r="GT17" s="571"/>
      <c r="GU17" s="571"/>
      <c r="GV17" s="571"/>
      <c r="GW17" s="571"/>
      <c r="GX17" s="571"/>
      <c r="GY17" s="571"/>
      <c r="GZ17" s="571"/>
      <c r="HA17" s="571"/>
      <c r="HB17" s="571"/>
      <c r="HC17" s="571"/>
      <c r="HD17" s="571"/>
      <c r="HE17" s="571"/>
      <c r="HF17" s="571"/>
      <c r="HG17" s="571"/>
      <c r="HH17" s="571"/>
      <c r="HI17" s="571"/>
      <c r="HJ17" s="571"/>
      <c r="HK17" s="571"/>
      <c r="HL17" s="571"/>
      <c r="HM17" s="571"/>
      <c r="HN17" s="571"/>
      <c r="HO17" s="571"/>
      <c r="HP17" s="571"/>
      <c r="HQ17" s="571"/>
      <c r="HR17" s="571"/>
      <c r="HS17" s="571"/>
      <c r="HT17" s="571"/>
      <c r="HU17" s="571"/>
      <c r="HV17" s="571"/>
      <c r="HW17" s="571"/>
      <c r="HX17" s="571"/>
      <c r="HY17" s="571"/>
      <c r="HZ17" s="571"/>
      <c r="IA17" s="571"/>
      <c r="IB17" s="571"/>
      <c r="IC17" s="571"/>
      <c r="ID17" s="571"/>
      <c r="IE17" s="571"/>
      <c r="IF17" s="571"/>
      <c r="IG17" s="571"/>
      <c r="IH17" s="571"/>
      <c r="II17" s="571"/>
      <c r="IJ17" s="571"/>
      <c r="IK17" s="571"/>
      <c r="IL17" s="571"/>
      <c r="IM17" s="571"/>
      <c r="IN17" s="571"/>
      <c r="IO17" s="571"/>
      <c r="IP17" s="571"/>
      <c r="IQ17" s="571"/>
      <c r="IR17" s="571"/>
      <c r="IS17" s="571"/>
      <c r="IT17" s="571"/>
      <c r="IU17" s="571"/>
      <c r="IV17" s="571"/>
    </row>
    <row r="18" spans="1:256" s="27" customFormat="1" ht="12.75">
      <c r="A18" s="287" t="s">
        <v>1593</v>
      </c>
      <c r="B18" s="79"/>
      <c r="C18" s="79"/>
      <c r="D18" s="79"/>
      <c r="E18" s="288"/>
      <c r="F18" s="79"/>
      <c r="G18" s="288" t="s">
        <v>261</v>
      </c>
      <c r="H18" s="288" t="s">
        <v>261</v>
      </c>
      <c r="I18" s="79"/>
      <c r="J18" s="79"/>
      <c r="K18" s="79"/>
      <c r="L18" s="289"/>
      <c r="M18" s="286" t="s">
        <v>1594</v>
      </c>
      <c r="N18" s="289"/>
      <c r="O18" s="289"/>
      <c r="P18" s="286"/>
      <c r="Q18" s="286"/>
      <c r="R18" s="286"/>
      <c r="S18" s="286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79"/>
      <c r="EG18" s="79"/>
      <c r="EH18" s="79"/>
      <c r="EI18" s="79"/>
      <c r="EJ18" s="79"/>
      <c r="EK18" s="79"/>
      <c r="EL18" s="79"/>
      <c r="EM18" s="79"/>
      <c r="EN18" s="79"/>
      <c r="EO18" s="79"/>
      <c r="EP18" s="79"/>
      <c r="EQ18" s="79"/>
      <c r="ER18" s="79"/>
      <c r="ES18" s="79"/>
      <c r="ET18" s="79"/>
      <c r="EU18" s="79"/>
      <c r="EV18" s="79"/>
      <c r="EW18" s="79"/>
      <c r="EX18" s="79"/>
      <c r="EY18" s="79"/>
      <c r="EZ18" s="79"/>
      <c r="FA18" s="79"/>
      <c r="FB18" s="79"/>
      <c r="FC18" s="79"/>
      <c r="FD18" s="79"/>
      <c r="FE18" s="79"/>
      <c r="FF18" s="79"/>
      <c r="FG18" s="79"/>
      <c r="FH18" s="79"/>
      <c r="FI18" s="79"/>
      <c r="FJ18" s="79"/>
      <c r="FK18" s="79"/>
      <c r="FL18" s="79"/>
      <c r="FM18" s="79"/>
      <c r="FN18" s="79"/>
      <c r="FO18" s="79"/>
      <c r="FP18" s="79"/>
      <c r="FQ18" s="79"/>
      <c r="FR18" s="79"/>
      <c r="FS18" s="79"/>
      <c r="FT18" s="79"/>
      <c r="FU18" s="79"/>
      <c r="FV18" s="79"/>
      <c r="FW18" s="79"/>
      <c r="FX18" s="79"/>
      <c r="FY18" s="79"/>
      <c r="FZ18" s="79"/>
      <c r="GA18" s="79"/>
      <c r="GB18" s="79"/>
      <c r="GC18" s="79"/>
      <c r="GD18" s="79"/>
      <c r="GE18" s="79"/>
      <c r="GF18" s="79"/>
      <c r="GG18" s="79"/>
      <c r="GH18" s="79"/>
      <c r="GI18" s="79"/>
      <c r="GJ18" s="79"/>
      <c r="GK18" s="79"/>
      <c r="GL18" s="79"/>
      <c r="GM18" s="79"/>
      <c r="GN18" s="79"/>
      <c r="GO18" s="79"/>
      <c r="GP18" s="79"/>
      <c r="GQ18" s="79"/>
      <c r="GR18" s="79"/>
      <c r="GS18" s="79"/>
      <c r="GT18" s="79"/>
      <c r="GU18" s="79"/>
      <c r="GV18" s="79"/>
      <c r="GW18" s="79"/>
      <c r="GX18" s="79"/>
      <c r="GY18" s="79"/>
      <c r="GZ18" s="79"/>
      <c r="HA18" s="79"/>
      <c r="HB18" s="79"/>
      <c r="HC18" s="79"/>
      <c r="HD18" s="79"/>
      <c r="HE18" s="79"/>
      <c r="HF18" s="79"/>
      <c r="HG18" s="79"/>
      <c r="HH18" s="79"/>
      <c r="HI18" s="79"/>
      <c r="HJ18" s="79"/>
      <c r="HK18" s="79"/>
      <c r="HL18" s="79"/>
      <c r="HM18" s="79"/>
      <c r="HN18" s="79"/>
      <c r="HO18" s="79"/>
      <c r="HP18" s="79"/>
      <c r="HQ18" s="79"/>
      <c r="HR18" s="79"/>
      <c r="HS18" s="79"/>
      <c r="HT18" s="79"/>
      <c r="HU18" s="79"/>
      <c r="HV18" s="79"/>
      <c r="HW18" s="79"/>
      <c r="HX18" s="79"/>
      <c r="HY18" s="79"/>
      <c r="HZ18" s="79"/>
      <c r="IA18" s="79"/>
      <c r="IB18" s="79"/>
      <c r="IC18" s="79"/>
      <c r="ID18" s="79"/>
      <c r="IE18" s="79"/>
      <c r="IF18" s="79"/>
      <c r="IG18" s="79"/>
      <c r="IH18" s="79"/>
      <c r="II18" s="79"/>
      <c r="IJ18" s="79"/>
      <c r="IK18" s="79"/>
      <c r="IL18" s="79"/>
      <c r="IM18" s="79"/>
      <c r="IN18" s="79"/>
      <c r="IO18" s="79"/>
      <c r="IP18" s="79"/>
      <c r="IQ18" s="79"/>
      <c r="IR18" s="79"/>
      <c r="IS18" s="79"/>
      <c r="IT18" s="79"/>
      <c r="IU18" s="79"/>
      <c r="IV18" s="79"/>
    </row>
    <row r="19" spans="1:256" s="27" customFormat="1" ht="12.75">
      <c r="A19" s="1207" t="s">
        <v>1595</v>
      </c>
      <c r="B19" s="1207"/>
      <c r="C19" s="1207"/>
      <c r="D19" s="1207"/>
      <c r="E19" s="1207"/>
      <c r="F19" s="688"/>
      <c r="G19" s="688"/>
      <c r="H19" s="688"/>
      <c r="I19" s="688"/>
      <c r="J19" s="688"/>
      <c r="K19" s="688"/>
      <c r="L19" s="688"/>
      <c r="M19" s="688"/>
      <c r="N19" s="688"/>
      <c r="O19" s="1155"/>
      <c r="P19" s="1155"/>
      <c r="Q19" s="1155"/>
      <c r="R19" s="1155"/>
      <c r="S19" s="1155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79"/>
      <c r="FB19" s="79"/>
      <c r="FC19" s="79"/>
      <c r="FD19" s="79"/>
      <c r="FE19" s="79"/>
      <c r="FF19" s="79"/>
      <c r="FG19" s="79"/>
      <c r="FH19" s="79"/>
      <c r="FI19" s="79"/>
      <c r="FJ19" s="79"/>
      <c r="FK19" s="79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  <c r="IQ19" s="79"/>
      <c r="IR19" s="79"/>
      <c r="IS19" s="79"/>
      <c r="IT19" s="79"/>
      <c r="IU19" s="79"/>
      <c r="IV19" s="79"/>
    </row>
    <row r="20" spans="1:256" s="27" customFormat="1" ht="12.75">
      <c r="A20" s="1207" t="s">
        <v>1596</v>
      </c>
      <c r="B20" s="1207"/>
      <c r="C20" s="1207"/>
      <c r="D20" s="1207"/>
      <c r="E20" s="1207"/>
      <c r="F20" s="1207"/>
      <c r="G20" s="1207"/>
      <c r="H20" s="1207"/>
      <c r="I20" s="1207"/>
      <c r="J20" s="1207"/>
      <c r="K20" s="1207"/>
      <c r="L20" s="1207"/>
      <c r="M20" s="1207"/>
      <c r="N20" s="1207"/>
      <c r="O20" s="1155"/>
      <c r="P20" s="1155"/>
      <c r="Q20" s="1155"/>
      <c r="R20" s="1155"/>
      <c r="S20" s="1155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 s="79"/>
      <c r="DX20" s="79"/>
      <c r="DY20" s="79"/>
      <c r="DZ20" s="79"/>
      <c r="EA20" s="79"/>
      <c r="EB20" s="79"/>
      <c r="EC20" s="79"/>
      <c r="ED20" s="79"/>
      <c r="EE20" s="79"/>
      <c r="EF20" s="79"/>
      <c r="EG20" s="79"/>
      <c r="EH20" s="79"/>
      <c r="EI20" s="79"/>
      <c r="EJ20" s="79"/>
      <c r="EK20" s="79"/>
      <c r="EL20" s="79"/>
      <c r="EM20" s="79"/>
      <c r="EN20" s="79"/>
      <c r="EO20" s="79"/>
      <c r="EP20" s="79"/>
      <c r="EQ20" s="79"/>
      <c r="ER20" s="79"/>
      <c r="ES20" s="79"/>
      <c r="ET20" s="79"/>
      <c r="EU20" s="79"/>
      <c r="EV20" s="79"/>
      <c r="EW20" s="79"/>
      <c r="EX20" s="79"/>
      <c r="EY20" s="79"/>
      <c r="EZ20" s="79"/>
      <c r="FA20" s="79"/>
      <c r="FB20" s="79"/>
      <c r="FC20" s="79"/>
      <c r="FD20" s="79"/>
      <c r="FE20" s="79"/>
      <c r="FF20" s="79"/>
      <c r="FG20" s="79"/>
      <c r="FH20" s="79"/>
      <c r="FI20" s="79"/>
      <c r="FJ20" s="79"/>
      <c r="FK20" s="79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  <c r="IP20" s="79"/>
      <c r="IQ20" s="79"/>
      <c r="IR20" s="79"/>
      <c r="IS20" s="79"/>
      <c r="IT20" s="79"/>
      <c r="IU20" s="79"/>
      <c r="IV20" s="79"/>
    </row>
    <row r="21" spans="1:256" s="27" customFormat="1" ht="12.75">
      <c r="A21" s="768" t="s">
        <v>1597</v>
      </c>
      <c r="B21" s="769"/>
      <c r="C21" s="769"/>
      <c r="D21" s="16"/>
      <c r="E21" s="276"/>
      <c r="F21" s="769"/>
      <c r="G21" s="43"/>
      <c r="H21" s="769"/>
      <c r="I21" s="769"/>
      <c r="J21" s="769"/>
      <c r="K21" s="769"/>
      <c r="L21" s="276"/>
      <c r="M21" s="769" t="s">
        <v>1243</v>
      </c>
      <c r="N21" s="35"/>
      <c r="O21" s="35"/>
      <c r="P21" s="35"/>
      <c r="Q21" s="35"/>
      <c r="R21" s="35"/>
      <c r="S21" s="35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  <c r="IL21" s="36"/>
      <c r="IM21" s="36"/>
      <c r="IN21" s="36"/>
      <c r="IO21" s="36"/>
      <c r="IP21" s="36"/>
      <c r="IQ21" s="36"/>
      <c r="IR21" s="36"/>
      <c r="IS21" s="36"/>
      <c r="IT21" s="36"/>
      <c r="IU21" s="36"/>
      <c r="IV21" s="36"/>
    </row>
    <row r="22" s="27" customFormat="1" ht="12.75">
      <c r="Q22" s="150"/>
    </row>
    <row r="23" s="27" customFormat="1" ht="12.75">
      <c r="Q23" s="150"/>
    </row>
    <row r="24" s="27" customFormat="1" ht="12.75">
      <c r="Q24" s="150"/>
    </row>
    <row r="25" s="27" customFormat="1" ht="12.75">
      <c r="Q25" s="150"/>
    </row>
    <row r="26" s="27" customFormat="1" ht="12.75">
      <c r="Q26" s="150"/>
    </row>
    <row r="27" s="27" customFormat="1" ht="12.75">
      <c r="Q27" s="150"/>
    </row>
    <row r="28" s="27" customFormat="1" ht="12.75">
      <c r="Q28" s="150"/>
    </row>
    <row r="29" s="27" customFormat="1" ht="12.75">
      <c r="Q29" s="150"/>
    </row>
    <row r="30" s="27" customFormat="1" ht="12.75">
      <c r="Q30" s="150"/>
    </row>
    <row r="31" s="27" customFormat="1" ht="12.75">
      <c r="Q31" s="150"/>
    </row>
    <row r="32" s="27" customFormat="1" ht="12.75">
      <c r="Q32" s="150"/>
    </row>
    <row r="33" s="27" customFormat="1" ht="12.75">
      <c r="Q33" s="150"/>
    </row>
    <row r="34" s="27" customFormat="1" ht="12.75">
      <c r="Q34" s="150"/>
    </row>
    <row r="35" s="27" customFormat="1" ht="12.75">
      <c r="Q35" s="150"/>
    </row>
    <row r="36" s="27" customFormat="1" ht="12.75">
      <c r="Q36" s="150"/>
    </row>
    <row r="37" s="27" customFormat="1" ht="12.75">
      <c r="Q37" s="150"/>
    </row>
    <row r="38" s="27" customFormat="1" ht="12.75">
      <c r="Q38" s="150"/>
    </row>
    <row r="39" s="27" customFormat="1" ht="12.75">
      <c r="Q39" s="150"/>
    </row>
    <row r="40" s="27" customFormat="1" ht="12.75">
      <c r="Q40" s="150"/>
    </row>
    <row r="41" s="27" customFormat="1" ht="12.75">
      <c r="Q41" s="150"/>
    </row>
    <row r="42" s="27" customFormat="1" ht="12.75">
      <c r="Q42" s="150"/>
    </row>
    <row r="43" s="27" customFormat="1" ht="12.75">
      <c r="Q43" s="150"/>
    </row>
    <row r="44" s="27" customFormat="1" ht="12.75">
      <c r="Q44" s="150"/>
    </row>
    <row r="45" s="27" customFormat="1" ht="12.75">
      <c r="Q45" s="150"/>
    </row>
    <row r="46" s="27" customFormat="1" ht="12.75">
      <c r="Q46" s="150"/>
    </row>
    <row r="47" s="27" customFormat="1" ht="12.75">
      <c r="Q47" s="150"/>
    </row>
    <row r="48" s="27" customFormat="1" ht="12.75">
      <c r="Q48" s="150"/>
    </row>
    <row r="49" s="27" customFormat="1" ht="12.75">
      <c r="Q49" s="150"/>
    </row>
    <row r="50" s="27" customFormat="1" ht="12.75">
      <c r="Q50" s="150"/>
    </row>
    <row r="51" s="27" customFormat="1" ht="12.75">
      <c r="Q51" s="150"/>
    </row>
    <row r="52" s="27" customFormat="1" ht="12.75">
      <c r="Q52" s="150"/>
    </row>
    <row r="53" s="27" customFormat="1" ht="12.75">
      <c r="Q53" s="150"/>
    </row>
    <row r="54" s="27" customFormat="1" ht="12.75">
      <c r="Q54" s="150"/>
    </row>
    <row r="55" s="27" customFormat="1" ht="12.75">
      <c r="Q55" s="150"/>
    </row>
    <row r="56" s="27" customFormat="1" ht="12.75">
      <c r="Q56" s="150"/>
    </row>
    <row r="57" s="27" customFormat="1" ht="12.75">
      <c r="Q57" s="150"/>
    </row>
    <row r="58" s="27" customFormat="1" ht="12.75">
      <c r="Q58" s="150"/>
    </row>
    <row r="59" s="27" customFormat="1" ht="12.75">
      <c r="Q59" s="150"/>
    </row>
    <row r="60" s="27" customFormat="1" ht="12.75">
      <c r="Q60" s="150"/>
    </row>
    <row r="61" s="27" customFormat="1" ht="12.75">
      <c r="Q61" s="150"/>
    </row>
    <row r="62" s="27" customFormat="1" ht="12.75">
      <c r="Q62" s="150"/>
    </row>
    <row r="63" s="27" customFormat="1" ht="12.75">
      <c r="Q63" s="150"/>
    </row>
    <row r="64" s="27" customFormat="1" ht="12.75">
      <c r="Q64" s="150"/>
    </row>
    <row r="65" s="27" customFormat="1" ht="12.75">
      <c r="Q65" s="150"/>
    </row>
    <row r="66" s="27" customFormat="1" ht="12.75">
      <c r="Q66" s="150"/>
    </row>
    <row r="67" s="27" customFormat="1" ht="12.75">
      <c r="Q67" s="150"/>
    </row>
    <row r="68" s="27" customFormat="1" ht="12.75">
      <c r="Q68" s="150"/>
    </row>
    <row r="69" s="27" customFormat="1" ht="12.75">
      <c r="Q69" s="150"/>
    </row>
    <row r="70" s="27" customFormat="1" ht="12.75">
      <c r="Q70" s="150"/>
    </row>
    <row r="71" s="27" customFormat="1" ht="12.75">
      <c r="Q71" s="150"/>
    </row>
    <row r="72" s="27" customFormat="1" ht="12.75">
      <c r="Q72" s="150"/>
    </row>
    <row r="73" s="27" customFormat="1" ht="12.75">
      <c r="Q73" s="150"/>
    </row>
    <row r="74" s="27" customFormat="1" ht="12.75">
      <c r="Q74" s="150"/>
    </row>
    <row r="75" s="27" customFormat="1" ht="12.75">
      <c r="Q75" s="150"/>
    </row>
    <row r="76" s="27" customFormat="1" ht="12.75">
      <c r="Q76" s="150"/>
    </row>
    <row r="77" s="27" customFormat="1" ht="12.75">
      <c r="Q77" s="150"/>
    </row>
    <row r="78" s="27" customFormat="1" ht="12.75">
      <c r="Q78" s="150"/>
    </row>
    <row r="79" s="27" customFormat="1" ht="12.75">
      <c r="Q79" s="150"/>
    </row>
    <row r="80" s="27" customFormat="1" ht="12.75">
      <c r="Q80" s="150"/>
    </row>
    <row r="81" s="27" customFormat="1" ht="12.75">
      <c r="Q81" s="150"/>
    </row>
    <row r="82" s="27" customFormat="1" ht="12.75">
      <c r="Q82" s="150"/>
    </row>
    <row r="83" s="27" customFormat="1" ht="12.75">
      <c r="Q83" s="150"/>
    </row>
    <row r="84" s="27" customFormat="1" ht="12.75">
      <c r="Q84" s="150"/>
    </row>
    <row r="85" s="27" customFormat="1" ht="12.75">
      <c r="Q85" s="150"/>
    </row>
    <row r="86" s="27" customFormat="1" ht="12.75">
      <c r="Q86" s="150"/>
    </row>
    <row r="87" s="27" customFormat="1" ht="12.75">
      <c r="Q87" s="150"/>
    </row>
    <row r="88" s="27" customFormat="1" ht="12.75">
      <c r="Q88" s="150"/>
    </row>
    <row r="89" s="27" customFormat="1" ht="12.75">
      <c r="Q89" s="150"/>
    </row>
    <row r="90" s="27" customFormat="1" ht="12.75">
      <c r="Q90" s="150"/>
    </row>
    <row r="91" s="27" customFormat="1" ht="12.75">
      <c r="Q91" s="150"/>
    </row>
    <row r="92" s="27" customFormat="1" ht="12.75">
      <c r="Q92" s="150"/>
    </row>
    <row r="93" s="27" customFormat="1" ht="12.75">
      <c r="Q93" s="150"/>
    </row>
    <row r="94" s="27" customFormat="1" ht="12.75">
      <c r="Q94" s="150"/>
    </row>
    <row r="95" s="27" customFormat="1" ht="12.75">
      <c r="Q95" s="150"/>
    </row>
    <row r="96" s="27" customFormat="1" ht="12.75">
      <c r="Q96" s="150"/>
    </row>
    <row r="97" s="27" customFormat="1" ht="12.75">
      <c r="Q97" s="150"/>
    </row>
    <row r="98" s="27" customFormat="1" ht="12.75">
      <c r="Q98" s="150"/>
    </row>
    <row r="99" s="27" customFormat="1" ht="12.75">
      <c r="Q99" s="150"/>
    </row>
    <row r="100" s="27" customFormat="1" ht="12.75">
      <c r="Q100" s="150"/>
    </row>
    <row r="101" s="27" customFormat="1" ht="12.75">
      <c r="Q101" s="150"/>
    </row>
    <row r="102" s="27" customFormat="1" ht="12.75">
      <c r="Q102" s="150"/>
    </row>
    <row r="103" s="27" customFormat="1" ht="12.75">
      <c r="Q103" s="150"/>
    </row>
    <row r="104" s="27" customFormat="1" ht="12.75">
      <c r="Q104" s="150"/>
    </row>
    <row r="105" s="27" customFormat="1" ht="12.75">
      <c r="Q105" s="150"/>
    </row>
    <row r="106" s="27" customFormat="1" ht="12.75">
      <c r="Q106" s="150"/>
    </row>
    <row r="107" s="27" customFormat="1" ht="12.75">
      <c r="Q107" s="150"/>
    </row>
    <row r="108" s="27" customFormat="1" ht="12.75">
      <c r="Q108" s="150"/>
    </row>
    <row r="109" s="27" customFormat="1" ht="12.75">
      <c r="Q109" s="150"/>
    </row>
    <row r="110" s="27" customFormat="1" ht="12.75">
      <c r="Q110" s="150"/>
    </row>
    <row r="111" s="27" customFormat="1" ht="12.75">
      <c r="Q111" s="150"/>
    </row>
    <row r="112" s="27" customFormat="1" ht="12.75">
      <c r="Q112" s="150"/>
    </row>
    <row r="113" s="27" customFormat="1" ht="12.75">
      <c r="Q113" s="150"/>
    </row>
    <row r="114" s="27" customFormat="1" ht="12.75">
      <c r="Q114" s="150"/>
    </row>
    <row r="115" s="27" customFormat="1" ht="12.75">
      <c r="Q115" s="150"/>
    </row>
    <row r="116" s="27" customFormat="1" ht="12.75">
      <c r="Q116" s="150"/>
    </row>
    <row r="117" s="27" customFormat="1" ht="12.75">
      <c r="Q117" s="150"/>
    </row>
    <row r="118" s="27" customFormat="1" ht="12.75">
      <c r="Q118" s="150"/>
    </row>
    <row r="119" s="27" customFormat="1" ht="12.75">
      <c r="Q119" s="150"/>
    </row>
    <row r="120" s="27" customFormat="1" ht="12.75">
      <c r="Q120" s="150"/>
    </row>
    <row r="121" s="27" customFormat="1" ht="12.75">
      <c r="Q121" s="150"/>
    </row>
    <row r="122" s="27" customFormat="1" ht="12.75">
      <c r="Q122" s="150"/>
    </row>
    <row r="123" s="27" customFormat="1" ht="12.75">
      <c r="Q123" s="150"/>
    </row>
    <row r="124" s="27" customFormat="1" ht="12.75">
      <c r="Q124" s="150"/>
    </row>
    <row r="125" s="27" customFormat="1" ht="12.75">
      <c r="Q125" s="150"/>
    </row>
    <row r="126" s="27" customFormat="1" ht="12.75">
      <c r="Q126" s="150"/>
    </row>
    <row r="127" s="27" customFormat="1" ht="12.75">
      <c r="Q127" s="150"/>
    </row>
    <row r="128" s="27" customFormat="1" ht="12.75">
      <c r="Q128" s="150"/>
    </row>
    <row r="129" s="27" customFormat="1" ht="12.75">
      <c r="Q129" s="150"/>
    </row>
    <row r="130" s="27" customFormat="1" ht="12.75">
      <c r="Q130" s="150"/>
    </row>
    <row r="131" s="27" customFormat="1" ht="12.75">
      <c r="Q131" s="150"/>
    </row>
    <row r="132" s="27" customFormat="1" ht="12.75">
      <c r="Q132" s="150"/>
    </row>
    <row r="133" s="27" customFormat="1" ht="12.75">
      <c r="Q133" s="150"/>
    </row>
    <row r="134" s="27" customFormat="1" ht="12.75">
      <c r="Q134" s="150"/>
    </row>
    <row r="135" s="27" customFormat="1" ht="12.75">
      <c r="Q135" s="150"/>
    </row>
    <row r="136" s="27" customFormat="1" ht="12.75">
      <c r="Q136" s="150"/>
    </row>
    <row r="137" s="27" customFormat="1" ht="12.75">
      <c r="Q137" s="150"/>
    </row>
    <row r="138" s="27" customFormat="1" ht="12.75">
      <c r="Q138" s="150"/>
    </row>
    <row r="139" s="27" customFormat="1" ht="12.75">
      <c r="Q139" s="150"/>
    </row>
    <row r="140" s="27" customFormat="1" ht="12.75">
      <c r="Q140" s="150"/>
    </row>
    <row r="141" s="27" customFormat="1" ht="12.75">
      <c r="Q141" s="150"/>
    </row>
    <row r="142" s="27" customFormat="1" ht="12.75">
      <c r="Q142" s="150"/>
    </row>
    <row r="143" s="27" customFormat="1" ht="12.75">
      <c r="Q143" s="150"/>
    </row>
    <row r="144" s="27" customFormat="1" ht="12.75">
      <c r="Q144" s="150"/>
    </row>
    <row r="145" s="27" customFormat="1" ht="12.75">
      <c r="Q145" s="150"/>
    </row>
    <row r="146" s="27" customFormat="1" ht="12.75">
      <c r="Q146" s="150"/>
    </row>
    <row r="147" s="27" customFormat="1" ht="12.75">
      <c r="Q147" s="150"/>
    </row>
    <row r="148" s="27" customFormat="1" ht="12.75">
      <c r="Q148" s="150"/>
    </row>
    <row r="149" s="27" customFormat="1" ht="12.75">
      <c r="Q149" s="150"/>
    </row>
    <row r="150" s="27" customFormat="1" ht="12.75">
      <c r="Q150" s="150"/>
    </row>
    <row r="151" s="27" customFormat="1" ht="12.75">
      <c r="Q151" s="150"/>
    </row>
    <row r="152" s="27" customFormat="1" ht="12.75">
      <c r="Q152" s="150"/>
    </row>
    <row r="153" s="27" customFormat="1" ht="12.75">
      <c r="Q153" s="150"/>
    </row>
    <row r="154" s="27" customFormat="1" ht="12.75">
      <c r="Q154" s="150"/>
    </row>
    <row r="155" s="27" customFormat="1" ht="12.75">
      <c r="Q155" s="150"/>
    </row>
    <row r="156" s="27" customFormat="1" ht="12.75">
      <c r="Q156" s="150"/>
    </row>
    <row r="157" s="27" customFormat="1" ht="12.75">
      <c r="Q157" s="150"/>
    </row>
    <row r="158" s="27" customFormat="1" ht="12.75">
      <c r="Q158" s="150"/>
    </row>
    <row r="159" s="27" customFormat="1" ht="12.75">
      <c r="Q159" s="150"/>
    </row>
    <row r="160" s="27" customFormat="1" ht="12.75">
      <c r="Q160" s="150"/>
    </row>
    <row r="161" s="27" customFormat="1" ht="12.75">
      <c r="Q161" s="150"/>
    </row>
    <row r="162" s="27" customFormat="1" ht="12.75">
      <c r="Q162" s="150"/>
    </row>
    <row r="163" s="27" customFormat="1" ht="12.75">
      <c r="Q163" s="150"/>
    </row>
    <row r="164" s="27" customFormat="1" ht="12.75">
      <c r="Q164" s="150"/>
    </row>
    <row r="165" s="27" customFormat="1" ht="12.75">
      <c r="Q165" s="150"/>
    </row>
    <row r="166" s="27" customFormat="1" ht="12.75">
      <c r="Q166" s="150"/>
    </row>
    <row r="167" s="27" customFormat="1" ht="12.75">
      <c r="Q167" s="150"/>
    </row>
    <row r="168" s="27" customFormat="1" ht="12.75">
      <c r="Q168" s="150"/>
    </row>
    <row r="169" s="27" customFormat="1" ht="12.75">
      <c r="Q169" s="150"/>
    </row>
    <row r="170" s="27" customFormat="1" ht="12.75">
      <c r="Q170" s="150"/>
    </row>
    <row r="171" s="27" customFormat="1" ht="12.75">
      <c r="Q171" s="150"/>
    </row>
    <row r="172" s="27" customFormat="1" ht="12.75">
      <c r="Q172" s="150"/>
    </row>
    <row r="173" s="27" customFormat="1" ht="12.75">
      <c r="Q173" s="150"/>
    </row>
    <row r="174" s="27" customFormat="1" ht="12.75">
      <c r="Q174" s="150"/>
    </row>
    <row r="175" s="27" customFormat="1" ht="12.75">
      <c r="Q175" s="150"/>
    </row>
    <row r="176" s="27" customFormat="1" ht="12.75">
      <c r="Q176" s="150"/>
    </row>
    <row r="177" s="27" customFormat="1" ht="12.75">
      <c r="Q177" s="150"/>
    </row>
    <row r="178" s="27" customFormat="1" ht="12.75">
      <c r="Q178" s="150"/>
    </row>
    <row r="179" s="27" customFormat="1" ht="12.75">
      <c r="Q179" s="150"/>
    </row>
    <row r="180" s="27" customFormat="1" ht="12.75">
      <c r="Q180" s="150"/>
    </row>
    <row r="181" s="27" customFormat="1" ht="12.75">
      <c r="Q181" s="150"/>
    </row>
    <row r="182" s="27" customFormat="1" ht="12.75">
      <c r="Q182" s="150"/>
    </row>
    <row r="183" s="27" customFormat="1" ht="12.75">
      <c r="Q183" s="150"/>
    </row>
    <row r="184" s="27" customFormat="1" ht="12.75">
      <c r="Q184" s="150"/>
    </row>
    <row r="185" s="27" customFormat="1" ht="12.75">
      <c r="Q185" s="150"/>
    </row>
    <row r="186" s="27" customFormat="1" ht="12.75">
      <c r="Q186" s="150"/>
    </row>
    <row r="187" s="27" customFormat="1" ht="12.75">
      <c r="Q187" s="150"/>
    </row>
    <row r="188" s="27" customFormat="1" ht="12.75">
      <c r="Q188" s="150"/>
    </row>
    <row r="189" s="27" customFormat="1" ht="12.75">
      <c r="Q189" s="150"/>
    </row>
    <row r="190" s="27" customFormat="1" ht="12.75">
      <c r="Q190" s="150"/>
    </row>
    <row r="191" s="27" customFormat="1" ht="12.75">
      <c r="Q191" s="150"/>
    </row>
    <row r="192" s="27" customFormat="1" ht="12.75">
      <c r="Q192" s="150"/>
    </row>
    <row r="193" s="27" customFormat="1" ht="12.75">
      <c r="Q193" s="150"/>
    </row>
    <row r="194" s="27" customFormat="1" ht="12.75">
      <c r="Q194" s="150"/>
    </row>
  </sheetData>
  <sheetProtection/>
  <mergeCells count="7">
    <mergeCell ref="E3:R3"/>
    <mergeCell ref="A19:E19"/>
    <mergeCell ref="O19:S19"/>
    <mergeCell ref="A20:N20"/>
    <mergeCell ref="O20:S20"/>
    <mergeCell ref="A1:S1"/>
    <mergeCell ref="R2:S2"/>
  </mergeCells>
  <printOptions horizontalCentered="1" verticalCentered="1"/>
  <pageMargins left="0.32" right="0.21" top="0.3937007874015748" bottom="0.3937007874015748" header="0.5118110236220472" footer="0.5118110236220472"/>
  <pageSetup horizontalDpi="600" verticalDpi="600" orientation="landscape" paperSize="9" scale="8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FF00"/>
  </sheetPr>
  <dimension ref="A1:S22"/>
  <sheetViews>
    <sheetView zoomScalePageLayoutView="0" workbookViewId="0" topLeftCell="A1">
      <selection activeCell="H10" sqref="H10"/>
    </sheetView>
  </sheetViews>
  <sheetFormatPr defaultColWidth="8.88671875" defaultRowHeight="13.5"/>
  <cols>
    <col min="18" max="18" width="10.3359375" style="0" customWidth="1"/>
  </cols>
  <sheetData>
    <row r="1" spans="1:18" s="27" customFormat="1" ht="37.5" customHeight="1">
      <c r="A1" s="1026" t="s">
        <v>81</v>
      </c>
      <c r="B1" s="1026"/>
      <c r="C1" s="1026"/>
      <c r="D1" s="1026"/>
      <c r="E1" s="1026"/>
      <c r="F1" s="1026"/>
      <c r="G1" s="1026"/>
      <c r="H1" s="1026"/>
      <c r="I1" s="1026"/>
      <c r="J1" s="1026"/>
      <c r="K1" s="1026"/>
      <c r="L1" s="1026"/>
      <c r="M1" s="1026"/>
      <c r="N1" s="1026"/>
      <c r="O1" s="1026"/>
      <c r="P1" s="1026"/>
      <c r="Q1" s="1026"/>
      <c r="R1" s="1026"/>
    </row>
    <row r="2" spans="1:18" s="27" customFormat="1" ht="18" customHeight="1">
      <c r="A2" s="27" t="s">
        <v>388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208" t="s">
        <v>40</v>
      </c>
      <c r="R2" s="1209"/>
    </row>
    <row r="3" spans="1:18" s="216" customFormat="1" ht="24.75" customHeight="1">
      <c r="A3" s="899"/>
      <c r="B3" s="564" t="s">
        <v>371</v>
      </c>
      <c r="C3" s="564" t="s">
        <v>372</v>
      </c>
      <c r="D3" s="564" t="s">
        <v>373</v>
      </c>
      <c r="E3" s="1205" t="s">
        <v>374</v>
      </c>
      <c r="F3" s="1206"/>
      <c r="G3" s="1206"/>
      <c r="H3" s="1206"/>
      <c r="I3" s="1206"/>
      <c r="J3" s="1206"/>
      <c r="K3" s="1206"/>
      <c r="L3" s="1206"/>
      <c r="M3" s="1206"/>
      <c r="N3" s="1206"/>
      <c r="O3" s="1206"/>
      <c r="P3" s="1206"/>
      <c r="Q3" s="1206"/>
      <c r="R3" s="899"/>
    </row>
    <row r="4" spans="1:18" s="216" customFormat="1" ht="24.75" customHeight="1">
      <c r="A4" s="546" t="s">
        <v>255</v>
      </c>
      <c r="B4" s="547"/>
      <c r="C4" s="547" t="s">
        <v>45</v>
      </c>
      <c r="D4" s="547"/>
      <c r="E4" s="900"/>
      <c r="F4" s="564" t="s">
        <v>375</v>
      </c>
      <c r="G4" s="564" t="s">
        <v>376</v>
      </c>
      <c r="H4" s="564" t="s">
        <v>378</v>
      </c>
      <c r="I4" s="564" t="s">
        <v>379</v>
      </c>
      <c r="J4" s="564" t="s">
        <v>380</v>
      </c>
      <c r="K4" s="564" t="s">
        <v>381</v>
      </c>
      <c r="L4" s="564" t="s">
        <v>382</v>
      </c>
      <c r="M4" s="564" t="s">
        <v>383</v>
      </c>
      <c r="N4" s="564" t="s">
        <v>385</v>
      </c>
      <c r="O4" s="572" t="s">
        <v>384</v>
      </c>
      <c r="P4" s="564" t="s">
        <v>386</v>
      </c>
      <c r="Q4" s="564" t="s">
        <v>387</v>
      </c>
      <c r="R4" s="546" t="s">
        <v>256</v>
      </c>
    </row>
    <row r="5" spans="1:18" s="216" customFormat="1" ht="24.75" customHeight="1">
      <c r="A5" s="546"/>
      <c r="B5" s="547"/>
      <c r="C5" s="547" t="s">
        <v>57</v>
      </c>
      <c r="D5" s="547" t="s">
        <v>58</v>
      </c>
      <c r="E5" s="900"/>
      <c r="F5" s="547"/>
      <c r="G5" s="547"/>
      <c r="H5" s="547"/>
      <c r="I5" s="547"/>
      <c r="J5" s="547"/>
      <c r="K5" s="547"/>
      <c r="L5" s="547"/>
      <c r="M5" s="547"/>
      <c r="N5" s="547" t="s">
        <v>60</v>
      </c>
      <c r="O5" s="558"/>
      <c r="P5" s="547"/>
      <c r="Q5" s="547"/>
      <c r="R5" s="546"/>
    </row>
    <row r="6" spans="1:18" s="216" customFormat="1" ht="24.75" customHeight="1">
      <c r="A6" s="551" t="s">
        <v>140</v>
      </c>
      <c r="B6" s="552" t="s">
        <v>61</v>
      </c>
      <c r="C6" s="552" t="s">
        <v>62</v>
      </c>
      <c r="D6" s="552" t="s">
        <v>62</v>
      </c>
      <c r="E6" s="834"/>
      <c r="F6" s="552" t="s">
        <v>63</v>
      </c>
      <c r="G6" s="552" t="s">
        <v>64</v>
      </c>
      <c r="H6" s="552" t="s">
        <v>66</v>
      </c>
      <c r="I6" s="552" t="s">
        <v>67</v>
      </c>
      <c r="J6" s="552" t="s">
        <v>68</v>
      </c>
      <c r="K6" s="552" t="s">
        <v>69</v>
      </c>
      <c r="L6" s="552" t="s">
        <v>70</v>
      </c>
      <c r="M6" s="552" t="s">
        <v>71</v>
      </c>
      <c r="N6" s="553" t="s">
        <v>73</v>
      </c>
      <c r="O6" s="641" t="s">
        <v>72</v>
      </c>
      <c r="P6" s="552" t="s">
        <v>74</v>
      </c>
      <c r="Q6" s="552" t="s">
        <v>952</v>
      </c>
      <c r="R6" s="551" t="s">
        <v>679</v>
      </c>
    </row>
    <row r="7" spans="1:18" s="216" customFormat="1" ht="24.75" customHeight="1">
      <c r="A7" s="558" t="s">
        <v>1270</v>
      </c>
      <c r="B7" s="921">
        <v>12392158.332</v>
      </c>
      <c r="C7" s="840">
        <v>6395</v>
      </c>
      <c r="D7" s="840">
        <v>12385763.332000002</v>
      </c>
      <c r="E7" s="840">
        <v>12392158.332000002</v>
      </c>
      <c r="F7" s="840">
        <v>3372.080000000001</v>
      </c>
      <c r="G7" s="840">
        <v>1212122</v>
      </c>
      <c r="H7" s="840">
        <v>87138</v>
      </c>
      <c r="I7" s="840">
        <v>961171</v>
      </c>
      <c r="J7" s="840">
        <v>0</v>
      </c>
      <c r="K7" s="840">
        <v>0</v>
      </c>
      <c r="L7" s="840">
        <v>12912.48</v>
      </c>
      <c r="M7" s="840">
        <v>2456</v>
      </c>
      <c r="N7" s="840">
        <v>424469.33499999996</v>
      </c>
      <c r="O7" s="840">
        <v>1306858</v>
      </c>
      <c r="P7" s="840">
        <v>823253.21</v>
      </c>
      <c r="Q7" s="840">
        <v>7558406.227000001</v>
      </c>
      <c r="R7" s="918" t="s">
        <v>1270</v>
      </c>
    </row>
    <row r="8" spans="1:18" s="216" customFormat="1" ht="24.75" customHeight="1">
      <c r="A8" s="546" t="s">
        <v>705</v>
      </c>
      <c r="B8" s="841">
        <v>1216130.29</v>
      </c>
      <c r="C8" s="732">
        <v>1734</v>
      </c>
      <c r="D8" s="732">
        <v>1214396.29</v>
      </c>
      <c r="E8" s="732">
        <v>1216130.29</v>
      </c>
      <c r="F8" s="732">
        <v>312.22</v>
      </c>
      <c r="G8" s="732">
        <v>118643</v>
      </c>
      <c r="H8" s="732">
        <v>8100</v>
      </c>
      <c r="I8" s="732">
        <v>87286</v>
      </c>
      <c r="J8" s="732">
        <v>0</v>
      </c>
      <c r="K8" s="732">
        <v>0</v>
      </c>
      <c r="L8" s="732">
        <v>918.51</v>
      </c>
      <c r="M8" s="732">
        <v>97</v>
      </c>
      <c r="N8" s="732">
        <v>41036.4</v>
      </c>
      <c r="O8" s="732">
        <v>132698</v>
      </c>
      <c r="P8" s="732">
        <v>186846.46</v>
      </c>
      <c r="Q8" s="732">
        <v>640192.7</v>
      </c>
      <c r="R8" s="548" t="s">
        <v>143</v>
      </c>
    </row>
    <row r="9" spans="1:18" s="216" customFormat="1" ht="24.75" customHeight="1">
      <c r="A9" s="546" t="s">
        <v>707</v>
      </c>
      <c r="B9" s="841">
        <v>929804.27</v>
      </c>
      <c r="C9" s="732">
        <v>0</v>
      </c>
      <c r="D9" s="732">
        <v>929804.27</v>
      </c>
      <c r="E9" s="732">
        <v>929804.27</v>
      </c>
      <c r="F9" s="732">
        <v>333.45</v>
      </c>
      <c r="G9" s="732">
        <v>103208</v>
      </c>
      <c r="H9" s="732">
        <v>4340</v>
      </c>
      <c r="I9" s="732">
        <v>62714</v>
      </c>
      <c r="J9" s="732">
        <v>0</v>
      </c>
      <c r="K9" s="732">
        <v>0</v>
      </c>
      <c r="L9" s="732">
        <v>550.5</v>
      </c>
      <c r="M9" s="732">
        <v>103</v>
      </c>
      <c r="N9" s="732">
        <v>37425.02</v>
      </c>
      <c r="O9" s="732">
        <v>85350</v>
      </c>
      <c r="P9" s="732">
        <v>123045.14</v>
      </c>
      <c r="Q9" s="732">
        <v>512735.16000000003</v>
      </c>
      <c r="R9" s="548" t="s">
        <v>144</v>
      </c>
    </row>
    <row r="10" spans="1:18" s="216" customFormat="1" ht="24.75" customHeight="1">
      <c r="A10" s="546" t="s">
        <v>709</v>
      </c>
      <c r="B10" s="841">
        <v>1053382.5899999999</v>
      </c>
      <c r="C10" s="732">
        <v>0</v>
      </c>
      <c r="D10" s="732">
        <v>1053382.5899999999</v>
      </c>
      <c r="E10" s="732">
        <v>1053382.5899999999</v>
      </c>
      <c r="F10" s="732">
        <v>278.67</v>
      </c>
      <c r="G10" s="732">
        <v>98044</v>
      </c>
      <c r="H10" s="732">
        <v>13255</v>
      </c>
      <c r="I10" s="732">
        <v>80943</v>
      </c>
      <c r="J10" s="732">
        <v>0</v>
      </c>
      <c r="K10" s="732">
        <v>0</v>
      </c>
      <c r="L10" s="732">
        <v>918.7</v>
      </c>
      <c r="M10" s="732">
        <v>103</v>
      </c>
      <c r="N10" s="732">
        <v>36624.65</v>
      </c>
      <c r="O10" s="732">
        <v>128220</v>
      </c>
      <c r="P10" s="732">
        <v>111244.44</v>
      </c>
      <c r="Q10" s="732">
        <v>583751.13</v>
      </c>
      <c r="R10" s="548" t="s">
        <v>145</v>
      </c>
    </row>
    <row r="11" spans="1:18" s="216" customFormat="1" ht="24.75" customHeight="1">
      <c r="A11" s="546" t="s">
        <v>711</v>
      </c>
      <c r="B11" s="841">
        <v>1019938.6300000001</v>
      </c>
      <c r="C11" s="732">
        <v>0</v>
      </c>
      <c r="D11" s="732">
        <v>1019938.6300000001</v>
      </c>
      <c r="E11" s="732">
        <v>1019938.6300000001</v>
      </c>
      <c r="F11" s="732">
        <v>287.13</v>
      </c>
      <c r="G11" s="732">
        <v>108111</v>
      </c>
      <c r="H11" s="732">
        <v>9914</v>
      </c>
      <c r="I11" s="732">
        <v>88057</v>
      </c>
      <c r="J11" s="732">
        <v>0</v>
      </c>
      <c r="K11" s="732">
        <v>0</v>
      </c>
      <c r="L11" s="732">
        <v>832.33</v>
      </c>
      <c r="M11" s="732">
        <v>72</v>
      </c>
      <c r="N11" s="732">
        <v>35934.86</v>
      </c>
      <c r="O11" s="732">
        <v>107090</v>
      </c>
      <c r="P11" s="732">
        <v>85939.63</v>
      </c>
      <c r="Q11" s="732">
        <v>583700.68</v>
      </c>
      <c r="R11" s="548" t="s">
        <v>146</v>
      </c>
    </row>
    <row r="12" spans="1:18" s="216" customFormat="1" ht="24.75" customHeight="1">
      <c r="A12" s="546" t="s">
        <v>713</v>
      </c>
      <c r="B12" s="841">
        <v>1025544.97</v>
      </c>
      <c r="C12" s="732">
        <v>701</v>
      </c>
      <c r="D12" s="732">
        <v>1024843.97</v>
      </c>
      <c r="E12" s="732">
        <v>1025544.97</v>
      </c>
      <c r="F12" s="732">
        <v>330.25</v>
      </c>
      <c r="G12" s="732">
        <v>98175</v>
      </c>
      <c r="H12" s="732">
        <v>9330</v>
      </c>
      <c r="I12" s="732">
        <v>88527</v>
      </c>
      <c r="J12" s="732">
        <v>0</v>
      </c>
      <c r="K12" s="732">
        <v>0</v>
      </c>
      <c r="L12" s="732">
        <v>954.08</v>
      </c>
      <c r="M12" s="732">
        <v>0</v>
      </c>
      <c r="N12" s="732">
        <v>38396.17</v>
      </c>
      <c r="O12" s="732">
        <v>156900</v>
      </c>
      <c r="P12" s="732">
        <v>34235.979999999996</v>
      </c>
      <c r="Q12" s="732">
        <v>598696.49</v>
      </c>
      <c r="R12" s="548" t="s">
        <v>147</v>
      </c>
    </row>
    <row r="13" spans="1:18" s="216" customFormat="1" ht="24.75" customHeight="1">
      <c r="A13" s="546" t="s">
        <v>715</v>
      </c>
      <c r="B13" s="841">
        <v>977723.49</v>
      </c>
      <c r="C13" s="732">
        <v>0</v>
      </c>
      <c r="D13" s="732">
        <v>977723.49</v>
      </c>
      <c r="E13" s="732">
        <v>977723.49</v>
      </c>
      <c r="F13" s="732">
        <v>255.69</v>
      </c>
      <c r="G13" s="732">
        <v>96956</v>
      </c>
      <c r="H13" s="732">
        <v>2500</v>
      </c>
      <c r="I13" s="732">
        <v>79829</v>
      </c>
      <c r="J13" s="732">
        <v>0</v>
      </c>
      <c r="K13" s="732">
        <v>0</v>
      </c>
      <c r="L13" s="732">
        <v>678.94</v>
      </c>
      <c r="M13" s="732">
        <v>0</v>
      </c>
      <c r="N13" s="732">
        <v>34198.61</v>
      </c>
      <c r="O13" s="732">
        <v>80600</v>
      </c>
      <c r="P13" s="732">
        <v>36349.369999999995</v>
      </c>
      <c r="Q13" s="732">
        <v>646355.88</v>
      </c>
      <c r="R13" s="548" t="s">
        <v>148</v>
      </c>
    </row>
    <row r="14" spans="1:18" s="216" customFormat="1" ht="24.75" customHeight="1">
      <c r="A14" s="546" t="s">
        <v>717</v>
      </c>
      <c r="B14" s="841">
        <v>1029438.11</v>
      </c>
      <c r="C14" s="732">
        <v>0</v>
      </c>
      <c r="D14" s="732">
        <v>1029438.11</v>
      </c>
      <c r="E14" s="732">
        <v>1029438.11</v>
      </c>
      <c r="F14" s="732">
        <v>259.69</v>
      </c>
      <c r="G14" s="732">
        <v>92841</v>
      </c>
      <c r="H14" s="732">
        <v>4900</v>
      </c>
      <c r="I14" s="732">
        <v>89527</v>
      </c>
      <c r="J14" s="732">
        <v>0</v>
      </c>
      <c r="K14" s="732">
        <v>0</v>
      </c>
      <c r="L14" s="732">
        <v>917.13</v>
      </c>
      <c r="M14" s="732">
        <v>0</v>
      </c>
      <c r="N14" s="732">
        <v>37991.37</v>
      </c>
      <c r="O14" s="732">
        <v>131450</v>
      </c>
      <c r="P14" s="732">
        <v>13900.98</v>
      </c>
      <c r="Q14" s="732">
        <v>657650.94</v>
      </c>
      <c r="R14" s="548" t="s">
        <v>149</v>
      </c>
    </row>
    <row r="15" spans="1:18" s="216" customFormat="1" ht="24.75" customHeight="1">
      <c r="A15" s="546" t="s">
        <v>719</v>
      </c>
      <c r="B15" s="841">
        <v>1100219.27</v>
      </c>
      <c r="C15" s="732">
        <v>201</v>
      </c>
      <c r="D15" s="732">
        <v>1100018.27</v>
      </c>
      <c r="E15" s="732">
        <v>1100219.27</v>
      </c>
      <c r="F15" s="732">
        <v>285.46</v>
      </c>
      <c r="G15" s="732">
        <v>101009</v>
      </c>
      <c r="H15" s="732">
        <v>10320</v>
      </c>
      <c r="I15" s="732">
        <v>75353</v>
      </c>
      <c r="J15" s="732">
        <v>0</v>
      </c>
      <c r="K15" s="732">
        <v>0</v>
      </c>
      <c r="L15" s="732">
        <v>970.84</v>
      </c>
      <c r="M15" s="732">
        <v>0</v>
      </c>
      <c r="N15" s="732">
        <v>36221.92</v>
      </c>
      <c r="O15" s="732">
        <v>103550</v>
      </c>
      <c r="P15" s="732">
        <v>8012.75</v>
      </c>
      <c r="Q15" s="732">
        <v>764496.3</v>
      </c>
      <c r="R15" s="548" t="s">
        <v>150</v>
      </c>
    </row>
    <row r="16" spans="1:18" s="216" customFormat="1" ht="24.75" customHeight="1">
      <c r="A16" s="546" t="s">
        <v>721</v>
      </c>
      <c r="B16" s="841">
        <v>866943.73</v>
      </c>
      <c r="C16" s="732">
        <v>1400</v>
      </c>
      <c r="D16" s="732">
        <v>865543.73</v>
      </c>
      <c r="E16" s="732">
        <v>866943.73</v>
      </c>
      <c r="F16" s="732">
        <v>194.38</v>
      </c>
      <c r="G16" s="732">
        <v>96115</v>
      </c>
      <c r="H16" s="732">
        <v>8681</v>
      </c>
      <c r="I16" s="732">
        <v>73027</v>
      </c>
      <c r="J16" s="732">
        <v>0</v>
      </c>
      <c r="K16" s="732">
        <v>0</v>
      </c>
      <c r="L16" s="732">
        <v>1414.99</v>
      </c>
      <c r="M16" s="732">
        <v>1600</v>
      </c>
      <c r="N16" s="732">
        <v>29266.33</v>
      </c>
      <c r="O16" s="732">
        <v>74200</v>
      </c>
      <c r="P16" s="732">
        <v>9311.84</v>
      </c>
      <c r="Q16" s="732">
        <v>573133.19</v>
      </c>
      <c r="R16" s="548" t="s">
        <v>151</v>
      </c>
    </row>
    <row r="17" spans="1:18" s="216" customFormat="1" ht="24.75" customHeight="1">
      <c r="A17" s="546" t="s">
        <v>723</v>
      </c>
      <c r="B17" s="841">
        <v>933324.53</v>
      </c>
      <c r="C17" s="732">
        <v>428</v>
      </c>
      <c r="D17" s="732">
        <v>932896.53</v>
      </c>
      <c r="E17" s="732">
        <v>933324.53</v>
      </c>
      <c r="F17" s="732">
        <v>340.59</v>
      </c>
      <c r="G17" s="732">
        <v>81882</v>
      </c>
      <c r="H17" s="732">
        <v>6998</v>
      </c>
      <c r="I17" s="732">
        <v>64812</v>
      </c>
      <c r="J17" s="732">
        <v>0</v>
      </c>
      <c r="K17" s="732">
        <v>0</v>
      </c>
      <c r="L17" s="732">
        <v>1578</v>
      </c>
      <c r="M17" s="732">
        <v>91</v>
      </c>
      <c r="N17" s="732">
        <v>31030.82</v>
      </c>
      <c r="O17" s="732">
        <v>85480</v>
      </c>
      <c r="P17" s="732">
        <v>29094.47</v>
      </c>
      <c r="Q17" s="732">
        <v>632017.65</v>
      </c>
      <c r="R17" s="548" t="s">
        <v>152</v>
      </c>
    </row>
    <row r="18" spans="1:18" s="216" customFormat="1" ht="24.75" customHeight="1">
      <c r="A18" s="546" t="s">
        <v>725</v>
      </c>
      <c r="B18" s="841">
        <v>1050659.832</v>
      </c>
      <c r="C18" s="732">
        <v>551</v>
      </c>
      <c r="D18" s="732">
        <v>1050108.832</v>
      </c>
      <c r="E18" s="732">
        <v>1050659.832</v>
      </c>
      <c r="F18" s="732">
        <v>257.77</v>
      </c>
      <c r="G18" s="732">
        <v>104922</v>
      </c>
      <c r="H18" s="732">
        <v>5000</v>
      </c>
      <c r="I18" s="732">
        <v>82271</v>
      </c>
      <c r="J18" s="732">
        <v>0</v>
      </c>
      <c r="K18" s="732">
        <v>0</v>
      </c>
      <c r="L18" s="732">
        <v>1314.05</v>
      </c>
      <c r="M18" s="732">
        <v>217</v>
      </c>
      <c r="N18" s="732">
        <v>31253.305</v>
      </c>
      <c r="O18" s="732">
        <v>96060</v>
      </c>
      <c r="P18" s="732">
        <v>82840.6</v>
      </c>
      <c r="Q18" s="732">
        <v>646524.107</v>
      </c>
      <c r="R18" s="548" t="s">
        <v>153</v>
      </c>
    </row>
    <row r="19" spans="1:18" s="216" customFormat="1" ht="24.75" customHeight="1">
      <c r="A19" s="551" t="s">
        <v>727</v>
      </c>
      <c r="B19" s="849">
        <v>1189048.62</v>
      </c>
      <c r="C19" s="850">
        <v>1380</v>
      </c>
      <c r="D19" s="850">
        <v>1187668.62</v>
      </c>
      <c r="E19" s="850">
        <v>1189048.62</v>
      </c>
      <c r="F19" s="850">
        <v>236.78</v>
      </c>
      <c r="G19" s="850">
        <v>112216</v>
      </c>
      <c r="H19" s="850">
        <v>3800</v>
      </c>
      <c r="I19" s="850">
        <v>88825</v>
      </c>
      <c r="J19" s="850">
        <v>0</v>
      </c>
      <c r="K19" s="850">
        <v>0</v>
      </c>
      <c r="L19" s="850">
        <v>1864.41</v>
      </c>
      <c r="M19" s="850">
        <v>173</v>
      </c>
      <c r="N19" s="850">
        <v>35089.88</v>
      </c>
      <c r="O19" s="850">
        <v>125260</v>
      </c>
      <c r="P19" s="850">
        <v>102431.55</v>
      </c>
      <c r="Q19" s="851">
        <v>719152</v>
      </c>
      <c r="R19" s="554" t="s">
        <v>154</v>
      </c>
    </row>
    <row r="20" spans="1:19" s="79" customFormat="1" ht="19.5" customHeight="1">
      <c r="A20" s="287" t="s">
        <v>1593</v>
      </c>
      <c r="E20" s="288"/>
      <c r="G20" s="288" t="s">
        <v>261</v>
      </c>
      <c r="H20" s="288" t="s">
        <v>261</v>
      </c>
      <c r="L20" s="289"/>
      <c r="M20" s="286" t="s">
        <v>1594</v>
      </c>
      <c r="N20" s="289"/>
      <c r="O20" s="289"/>
      <c r="P20" s="215"/>
      <c r="Q20" s="215"/>
      <c r="R20" s="286"/>
      <c r="S20" s="286"/>
    </row>
    <row r="21" spans="1:13" s="79" customFormat="1" ht="17.25" customHeight="1">
      <c r="A21" s="1210" t="s">
        <v>391</v>
      </c>
      <c r="B21" s="1211"/>
      <c r="C21" s="1211"/>
      <c r="D21" s="1211"/>
      <c r="M21" s="41" t="s">
        <v>1245</v>
      </c>
    </row>
    <row r="22" spans="1:19" s="42" customFormat="1" ht="17.25" customHeight="1">
      <c r="A22" s="41" t="s">
        <v>392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M22" s="41"/>
      <c r="N22" s="41"/>
      <c r="O22" s="41"/>
      <c r="P22" s="41"/>
      <c r="Q22" s="41"/>
      <c r="R22" s="41"/>
      <c r="S22" s="41"/>
    </row>
    <row r="23" s="216" customFormat="1" ht="13.5"/>
    <row r="24" s="216" customFormat="1" ht="13.5"/>
    <row r="25" s="216" customFormat="1" ht="13.5"/>
    <row r="26" s="216" customFormat="1" ht="13.5"/>
    <row r="27" s="216" customFormat="1" ht="13.5"/>
    <row r="28" s="216" customFormat="1" ht="13.5"/>
    <row r="29" s="216" customFormat="1" ht="13.5"/>
    <row r="30" s="216" customFormat="1" ht="13.5"/>
    <row r="31" s="216" customFormat="1" ht="13.5"/>
    <row r="32" s="216" customFormat="1" ht="13.5"/>
    <row r="33" s="216" customFormat="1" ht="13.5"/>
    <row r="34" s="216" customFormat="1" ht="13.5"/>
    <row r="35" s="216" customFormat="1" ht="13.5"/>
    <row r="36" s="216" customFormat="1" ht="13.5"/>
    <row r="37" s="216" customFormat="1" ht="13.5"/>
    <row r="38" s="216" customFormat="1" ht="13.5"/>
    <row r="39" s="216" customFormat="1" ht="13.5"/>
    <row r="40" s="216" customFormat="1" ht="13.5"/>
    <row r="41" s="216" customFormat="1" ht="13.5"/>
    <row r="42" s="216" customFormat="1" ht="13.5"/>
    <row r="43" s="216" customFormat="1" ht="13.5"/>
    <row r="44" s="216" customFormat="1" ht="13.5"/>
    <row r="45" s="216" customFormat="1" ht="13.5"/>
    <row r="46" s="216" customFormat="1" ht="13.5"/>
    <row r="47" s="216" customFormat="1" ht="13.5"/>
    <row r="48" s="216" customFormat="1" ht="13.5"/>
    <row r="49" s="216" customFormat="1" ht="13.5"/>
    <row r="50" s="216" customFormat="1" ht="13.5"/>
    <row r="51" s="216" customFormat="1" ht="13.5"/>
    <row r="52" s="216" customFormat="1" ht="13.5"/>
    <row r="53" s="216" customFormat="1" ht="13.5"/>
    <row r="54" s="216" customFormat="1" ht="13.5"/>
    <row r="55" s="216" customFormat="1" ht="13.5"/>
    <row r="56" s="216" customFormat="1" ht="13.5"/>
    <row r="57" s="216" customFormat="1" ht="13.5"/>
    <row r="58" s="216" customFormat="1" ht="13.5"/>
    <row r="59" s="216" customFormat="1" ht="13.5"/>
    <row r="60" s="216" customFormat="1" ht="13.5"/>
    <row r="61" s="216" customFormat="1" ht="13.5"/>
    <row r="62" s="216" customFormat="1" ht="13.5"/>
    <row r="63" s="216" customFormat="1" ht="13.5"/>
    <row r="64" s="216" customFormat="1" ht="13.5"/>
    <row r="65" s="216" customFormat="1" ht="13.5"/>
    <row r="66" s="216" customFormat="1" ht="13.5"/>
    <row r="67" s="216" customFormat="1" ht="13.5"/>
    <row r="68" s="216" customFormat="1" ht="13.5"/>
    <row r="69" s="216" customFormat="1" ht="13.5"/>
    <row r="70" s="216" customFormat="1" ht="13.5"/>
    <row r="71" s="216" customFormat="1" ht="13.5"/>
    <row r="72" s="216" customFormat="1" ht="13.5"/>
    <row r="73" s="216" customFormat="1" ht="13.5"/>
    <row r="74" s="216" customFormat="1" ht="13.5"/>
    <row r="75" s="216" customFormat="1" ht="13.5"/>
    <row r="76" s="216" customFormat="1" ht="13.5"/>
    <row r="77" s="216" customFormat="1" ht="13.5"/>
    <row r="78" s="216" customFormat="1" ht="13.5"/>
    <row r="79" s="216" customFormat="1" ht="13.5"/>
    <row r="80" s="216" customFormat="1" ht="13.5"/>
    <row r="81" s="216" customFormat="1" ht="13.5"/>
    <row r="82" s="216" customFormat="1" ht="13.5"/>
    <row r="83" s="216" customFormat="1" ht="13.5"/>
    <row r="84" s="216" customFormat="1" ht="13.5"/>
    <row r="85" s="216" customFormat="1" ht="13.5"/>
    <row r="86" s="216" customFormat="1" ht="13.5"/>
    <row r="87" s="216" customFormat="1" ht="13.5"/>
    <row r="88" s="216" customFormat="1" ht="13.5"/>
    <row r="89" s="216" customFormat="1" ht="13.5"/>
    <row r="90" s="216" customFormat="1" ht="13.5"/>
    <row r="91" s="216" customFormat="1" ht="13.5"/>
    <row r="92" s="216" customFormat="1" ht="13.5"/>
    <row r="93" s="216" customFormat="1" ht="13.5"/>
    <row r="94" s="216" customFormat="1" ht="13.5"/>
    <row r="95" s="216" customFormat="1" ht="13.5"/>
    <row r="96" s="216" customFormat="1" ht="13.5"/>
    <row r="97" s="216" customFormat="1" ht="13.5"/>
    <row r="98" s="216" customFormat="1" ht="13.5"/>
    <row r="99" s="216" customFormat="1" ht="13.5"/>
    <row r="100" s="216" customFormat="1" ht="13.5"/>
    <row r="101" s="216" customFormat="1" ht="13.5"/>
    <row r="102" s="216" customFormat="1" ht="13.5"/>
    <row r="103" s="216" customFormat="1" ht="13.5"/>
    <row r="104" s="216" customFormat="1" ht="13.5"/>
    <row r="105" s="216" customFormat="1" ht="13.5"/>
    <row r="106" s="216" customFormat="1" ht="13.5"/>
    <row r="107" s="216" customFormat="1" ht="13.5"/>
    <row r="108" s="216" customFormat="1" ht="13.5"/>
    <row r="109" s="216" customFormat="1" ht="13.5"/>
    <row r="110" s="216" customFormat="1" ht="13.5"/>
    <row r="111" s="216" customFormat="1" ht="13.5"/>
    <row r="112" s="216" customFormat="1" ht="13.5"/>
    <row r="113" s="216" customFormat="1" ht="13.5"/>
    <row r="114" s="216" customFormat="1" ht="13.5"/>
    <row r="115" s="216" customFormat="1" ht="13.5"/>
    <row r="116" s="216" customFormat="1" ht="13.5"/>
    <row r="117" s="216" customFormat="1" ht="13.5"/>
    <row r="118" s="216" customFormat="1" ht="13.5"/>
    <row r="119" s="216" customFormat="1" ht="13.5"/>
    <row r="120" s="216" customFormat="1" ht="13.5"/>
    <row r="121" s="216" customFormat="1" ht="13.5"/>
    <row r="122" s="216" customFormat="1" ht="13.5"/>
    <row r="123" s="216" customFormat="1" ht="13.5"/>
    <row r="124" s="216" customFormat="1" ht="13.5"/>
    <row r="125" s="216" customFormat="1" ht="13.5"/>
    <row r="126" s="216" customFormat="1" ht="13.5"/>
    <row r="127" s="216" customFormat="1" ht="13.5"/>
    <row r="128" s="216" customFormat="1" ht="13.5"/>
    <row r="129" s="216" customFormat="1" ht="13.5"/>
    <row r="130" s="216" customFormat="1" ht="13.5"/>
    <row r="131" s="216" customFormat="1" ht="13.5"/>
    <row r="132" s="216" customFormat="1" ht="13.5"/>
    <row r="133" s="216" customFormat="1" ht="13.5"/>
    <row r="134" s="216" customFormat="1" ht="13.5"/>
    <row r="135" s="216" customFormat="1" ht="13.5"/>
    <row r="136" s="216" customFormat="1" ht="13.5"/>
    <row r="137" s="216" customFormat="1" ht="13.5"/>
    <row r="138" s="216" customFormat="1" ht="13.5"/>
    <row r="139" s="216" customFormat="1" ht="13.5"/>
    <row r="140" s="216" customFormat="1" ht="13.5"/>
    <row r="141" s="216" customFormat="1" ht="13.5"/>
    <row r="142" s="216" customFormat="1" ht="13.5"/>
    <row r="143" s="216" customFormat="1" ht="13.5"/>
    <row r="144" s="216" customFormat="1" ht="13.5"/>
    <row r="145" s="216" customFormat="1" ht="13.5"/>
    <row r="146" s="216" customFormat="1" ht="13.5"/>
    <row r="147" s="216" customFormat="1" ht="13.5"/>
    <row r="148" s="216" customFormat="1" ht="13.5"/>
    <row r="149" s="216" customFormat="1" ht="13.5"/>
    <row r="150" s="216" customFormat="1" ht="13.5"/>
    <row r="151" s="216" customFormat="1" ht="13.5"/>
    <row r="152" s="216" customFormat="1" ht="13.5"/>
    <row r="153" s="216" customFormat="1" ht="13.5"/>
    <row r="154" s="216" customFormat="1" ht="13.5"/>
    <row r="155" s="216" customFormat="1" ht="13.5"/>
    <row r="156" s="216" customFormat="1" ht="13.5"/>
    <row r="157" s="216" customFormat="1" ht="13.5"/>
    <row r="158" s="216" customFormat="1" ht="13.5"/>
    <row r="159" s="216" customFormat="1" ht="13.5"/>
    <row r="160" s="216" customFormat="1" ht="13.5"/>
    <row r="161" s="216" customFormat="1" ht="13.5"/>
    <row r="162" s="216" customFormat="1" ht="13.5"/>
    <row r="163" s="216" customFormat="1" ht="13.5"/>
    <row r="164" s="216" customFormat="1" ht="13.5"/>
    <row r="165" s="216" customFormat="1" ht="13.5"/>
    <row r="166" s="216" customFormat="1" ht="13.5"/>
    <row r="167" s="216" customFormat="1" ht="13.5"/>
    <row r="168" s="216" customFormat="1" ht="13.5"/>
    <row r="169" s="216" customFormat="1" ht="13.5"/>
    <row r="170" s="216" customFormat="1" ht="13.5"/>
    <row r="171" s="216" customFormat="1" ht="13.5"/>
    <row r="172" s="216" customFormat="1" ht="13.5"/>
    <row r="173" s="216" customFormat="1" ht="13.5"/>
    <row r="174" s="216" customFormat="1" ht="13.5"/>
    <row r="175" s="216" customFormat="1" ht="13.5"/>
    <row r="176" s="216" customFormat="1" ht="13.5"/>
    <row r="177" s="216" customFormat="1" ht="13.5"/>
    <row r="178" s="216" customFormat="1" ht="13.5"/>
    <row r="179" s="216" customFormat="1" ht="13.5"/>
    <row r="180" s="216" customFormat="1" ht="13.5"/>
    <row r="181" s="216" customFormat="1" ht="13.5"/>
    <row r="182" s="216" customFormat="1" ht="13.5"/>
    <row r="183" s="216" customFormat="1" ht="13.5"/>
    <row r="184" s="216" customFormat="1" ht="13.5"/>
    <row r="185" s="216" customFormat="1" ht="13.5"/>
    <row r="186" s="216" customFormat="1" ht="13.5"/>
    <row r="187" s="216" customFormat="1" ht="13.5"/>
    <row r="188" s="216" customFormat="1" ht="13.5"/>
    <row r="189" s="216" customFormat="1" ht="13.5"/>
    <row r="190" s="216" customFormat="1" ht="13.5"/>
    <row r="191" s="216" customFormat="1" ht="13.5"/>
    <row r="192" s="216" customFormat="1" ht="13.5"/>
    <row r="193" s="216" customFormat="1" ht="13.5"/>
    <row r="194" s="216" customFormat="1" ht="13.5"/>
    <row r="195" s="216" customFormat="1" ht="13.5"/>
  </sheetData>
  <sheetProtection/>
  <mergeCells count="4">
    <mergeCell ref="A1:R1"/>
    <mergeCell ref="Q2:R2"/>
    <mergeCell ref="E3:Q3"/>
    <mergeCell ref="A21:D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FF00"/>
  </sheetPr>
  <dimension ref="A1:IV27"/>
  <sheetViews>
    <sheetView zoomScalePageLayoutView="0" workbookViewId="0" topLeftCell="A1">
      <selection activeCell="E7" sqref="E7"/>
    </sheetView>
  </sheetViews>
  <sheetFormatPr defaultColWidth="8.88671875" defaultRowHeight="13.5"/>
  <cols>
    <col min="2" max="2" width="9.77734375" style="0" customWidth="1"/>
    <col min="4" max="4" width="9.88671875" style="0" customWidth="1"/>
    <col min="5" max="5" width="9.99609375" style="0" customWidth="1"/>
    <col min="17" max="17" width="10.21484375" style="0" customWidth="1"/>
  </cols>
  <sheetData>
    <row r="1" spans="1:18" s="27" customFormat="1" ht="29.25" customHeight="1">
      <c r="A1" s="1026" t="s">
        <v>81</v>
      </c>
      <c r="B1" s="1026"/>
      <c r="C1" s="1026"/>
      <c r="D1" s="1026"/>
      <c r="E1" s="1026"/>
      <c r="F1" s="1026"/>
      <c r="G1" s="1026"/>
      <c r="H1" s="1026"/>
      <c r="I1" s="1026"/>
      <c r="J1" s="1026"/>
      <c r="K1" s="1026"/>
      <c r="L1" s="1026"/>
      <c r="M1" s="1026"/>
      <c r="N1" s="1026"/>
      <c r="O1" s="1026"/>
      <c r="P1" s="1026"/>
      <c r="Q1" s="1026"/>
      <c r="R1" s="1026"/>
    </row>
    <row r="2" spans="1:18" s="27" customFormat="1" ht="18" customHeight="1">
      <c r="A2" s="27" t="s">
        <v>388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208" t="s">
        <v>40</v>
      </c>
      <c r="R2" s="1209"/>
    </row>
    <row r="3" s="276" customFormat="1" ht="12"/>
    <row r="4" spans="1:256" s="276" customFormat="1" ht="20.25" customHeight="1">
      <c r="A4" s="899"/>
      <c r="B4" s="564" t="s">
        <v>371</v>
      </c>
      <c r="C4" s="564" t="s">
        <v>372</v>
      </c>
      <c r="D4" s="564" t="s">
        <v>373</v>
      </c>
      <c r="E4" s="1205" t="s">
        <v>374</v>
      </c>
      <c r="F4" s="1206"/>
      <c r="G4" s="1206"/>
      <c r="H4" s="1206"/>
      <c r="I4" s="1206"/>
      <c r="J4" s="1206"/>
      <c r="K4" s="1206"/>
      <c r="L4" s="1206"/>
      <c r="M4" s="1206"/>
      <c r="N4" s="1206"/>
      <c r="O4" s="1206"/>
      <c r="P4" s="1206"/>
      <c r="Q4" s="1197"/>
      <c r="R4" s="899"/>
      <c r="S4" s="571"/>
      <c r="T4" s="571"/>
      <c r="U4" s="571"/>
      <c r="V4" s="571"/>
      <c r="W4" s="571"/>
      <c r="X4" s="571"/>
      <c r="Y4" s="571"/>
      <c r="Z4" s="571"/>
      <c r="AA4" s="571"/>
      <c r="AB4" s="571"/>
      <c r="AC4" s="571"/>
      <c r="AD4" s="571"/>
      <c r="AE4" s="571"/>
      <c r="AF4" s="571"/>
      <c r="AG4" s="571"/>
      <c r="AH4" s="571"/>
      <c r="AI4" s="571"/>
      <c r="AJ4" s="571"/>
      <c r="AK4" s="571"/>
      <c r="AL4" s="571"/>
      <c r="AM4" s="571"/>
      <c r="AN4" s="571"/>
      <c r="AO4" s="571"/>
      <c r="AP4" s="571"/>
      <c r="AQ4" s="571"/>
      <c r="AR4" s="571"/>
      <c r="AS4" s="571"/>
      <c r="AT4" s="571"/>
      <c r="AU4" s="571"/>
      <c r="AV4" s="571"/>
      <c r="AW4" s="571"/>
      <c r="AX4" s="571"/>
      <c r="AY4" s="571"/>
      <c r="AZ4" s="571"/>
      <c r="BA4" s="571"/>
      <c r="BB4" s="571"/>
      <c r="BC4" s="571"/>
      <c r="BD4" s="571"/>
      <c r="BE4" s="571"/>
      <c r="BF4" s="571"/>
      <c r="BG4" s="571"/>
      <c r="BH4" s="571"/>
      <c r="BI4" s="571"/>
      <c r="BJ4" s="571"/>
      <c r="BK4" s="571"/>
      <c r="BL4" s="571"/>
      <c r="BM4" s="571"/>
      <c r="BN4" s="571"/>
      <c r="BO4" s="571"/>
      <c r="BP4" s="571"/>
      <c r="BQ4" s="571"/>
      <c r="BR4" s="571"/>
      <c r="BS4" s="571"/>
      <c r="BT4" s="571"/>
      <c r="BU4" s="571"/>
      <c r="BV4" s="571"/>
      <c r="BW4" s="571"/>
      <c r="BX4" s="571"/>
      <c r="BY4" s="571"/>
      <c r="BZ4" s="571"/>
      <c r="CA4" s="571"/>
      <c r="CB4" s="571"/>
      <c r="CC4" s="571"/>
      <c r="CD4" s="571"/>
      <c r="CE4" s="571"/>
      <c r="CF4" s="571"/>
      <c r="CG4" s="571"/>
      <c r="CH4" s="571"/>
      <c r="CI4" s="571"/>
      <c r="CJ4" s="571"/>
      <c r="CK4" s="571"/>
      <c r="CL4" s="571"/>
      <c r="CM4" s="571"/>
      <c r="CN4" s="571"/>
      <c r="CO4" s="571"/>
      <c r="CP4" s="571"/>
      <c r="CQ4" s="571"/>
      <c r="CR4" s="571"/>
      <c r="CS4" s="571"/>
      <c r="CT4" s="571"/>
      <c r="CU4" s="571"/>
      <c r="CV4" s="571"/>
      <c r="CW4" s="571"/>
      <c r="CX4" s="571"/>
      <c r="CY4" s="571"/>
      <c r="CZ4" s="571"/>
      <c r="DA4" s="571"/>
      <c r="DB4" s="571"/>
      <c r="DC4" s="571"/>
      <c r="DD4" s="571"/>
      <c r="DE4" s="571"/>
      <c r="DF4" s="571"/>
      <c r="DG4" s="571"/>
      <c r="DH4" s="571"/>
      <c r="DI4" s="571"/>
      <c r="DJ4" s="571"/>
      <c r="DK4" s="571"/>
      <c r="DL4" s="571"/>
      <c r="DM4" s="571"/>
      <c r="DN4" s="571"/>
      <c r="DO4" s="571"/>
      <c r="DP4" s="571"/>
      <c r="DQ4" s="571"/>
      <c r="DR4" s="571"/>
      <c r="DS4" s="571"/>
      <c r="DT4" s="571"/>
      <c r="DU4" s="571"/>
      <c r="DV4" s="571"/>
      <c r="DW4" s="571"/>
      <c r="DX4" s="571"/>
      <c r="DY4" s="571"/>
      <c r="DZ4" s="571"/>
      <c r="EA4" s="571"/>
      <c r="EB4" s="571"/>
      <c r="EC4" s="571"/>
      <c r="ED4" s="571"/>
      <c r="EE4" s="571"/>
      <c r="EF4" s="571"/>
      <c r="EG4" s="571"/>
      <c r="EH4" s="571"/>
      <c r="EI4" s="571"/>
      <c r="EJ4" s="571"/>
      <c r="EK4" s="571"/>
      <c r="EL4" s="571"/>
      <c r="EM4" s="571"/>
      <c r="EN4" s="571"/>
      <c r="EO4" s="571"/>
      <c r="EP4" s="571"/>
      <c r="EQ4" s="571"/>
      <c r="ER4" s="571"/>
      <c r="ES4" s="571"/>
      <c r="ET4" s="571"/>
      <c r="EU4" s="571"/>
      <c r="EV4" s="571"/>
      <c r="EW4" s="571"/>
      <c r="EX4" s="571"/>
      <c r="EY4" s="571"/>
      <c r="EZ4" s="571"/>
      <c r="FA4" s="571"/>
      <c r="FB4" s="571"/>
      <c r="FC4" s="571"/>
      <c r="FD4" s="571"/>
      <c r="FE4" s="571"/>
      <c r="FF4" s="571"/>
      <c r="FG4" s="571"/>
      <c r="FH4" s="571"/>
      <c r="FI4" s="571"/>
      <c r="FJ4" s="571"/>
      <c r="FK4" s="571"/>
      <c r="FL4" s="571"/>
      <c r="FM4" s="571"/>
      <c r="FN4" s="571"/>
      <c r="FO4" s="571"/>
      <c r="FP4" s="571"/>
      <c r="FQ4" s="571"/>
      <c r="FR4" s="571"/>
      <c r="FS4" s="571"/>
      <c r="FT4" s="571"/>
      <c r="FU4" s="571"/>
      <c r="FV4" s="571"/>
      <c r="FW4" s="571"/>
      <c r="FX4" s="571"/>
      <c r="FY4" s="571"/>
      <c r="FZ4" s="571"/>
      <c r="GA4" s="571"/>
      <c r="GB4" s="571"/>
      <c r="GC4" s="571"/>
      <c r="GD4" s="571"/>
      <c r="GE4" s="571"/>
      <c r="GF4" s="571"/>
      <c r="GG4" s="571"/>
      <c r="GH4" s="571"/>
      <c r="GI4" s="571"/>
      <c r="GJ4" s="571"/>
      <c r="GK4" s="571"/>
      <c r="GL4" s="571"/>
      <c r="GM4" s="571"/>
      <c r="GN4" s="571"/>
      <c r="GO4" s="571"/>
      <c r="GP4" s="571"/>
      <c r="GQ4" s="571"/>
      <c r="GR4" s="571"/>
      <c r="GS4" s="571"/>
      <c r="GT4" s="571"/>
      <c r="GU4" s="571"/>
      <c r="GV4" s="571"/>
      <c r="GW4" s="571"/>
      <c r="GX4" s="571"/>
      <c r="GY4" s="571"/>
      <c r="GZ4" s="571"/>
      <c r="HA4" s="571"/>
      <c r="HB4" s="571"/>
      <c r="HC4" s="571"/>
      <c r="HD4" s="571"/>
      <c r="HE4" s="571"/>
      <c r="HF4" s="571"/>
      <c r="HG4" s="571"/>
      <c r="HH4" s="571"/>
      <c r="HI4" s="571"/>
      <c r="HJ4" s="571"/>
      <c r="HK4" s="571"/>
      <c r="HL4" s="571"/>
      <c r="HM4" s="571"/>
      <c r="HN4" s="571"/>
      <c r="HO4" s="571"/>
      <c r="HP4" s="571"/>
      <c r="HQ4" s="571"/>
      <c r="HR4" s="571"/>
      <c r="HS4" s="571"/>
      <c r="HT4" s="571"/>
      <c r="HU4" s="571"/>
      <c r="HV4" s="571"/>
      <c r="HW4" s="571"/>
      <c r="HX4" s="571"/>
      <c r="HY4" s="571"/>
      <c r="HZ4" s="571"/>
      <c r="IA4" s="571"/>
      <c r="IB4" s="571"/>
      <c r="IC4" s="571"/>
      <c r="ID4" s="571"/>
      <c r="IE4" s="571"/>
      <c r="IF4" s="571"/>
      <c r="IG4" s="571"/>
      <c r="IH4" s="571"/>
      <c r="II4" s="571"/>
      <c r="IJ4" s="571"/>
      <c r="IK4" s="571"/>
      <c r="IL4" s="571"/>
      <c r="IM4" s="571"/>
      <c r="IN4" s="571"/>
      <c r="IO4" s="571"/>
      <c r="IP4" s="571"/>
      <c r="IQ4" s="571"/>
      <c r="IR4" s="571"/>
      <c r="IS4" s="571"/>
      <c r="IT4" s="571"/>
      <c r="IU4" s="571"/>
      <c r="IV4" s="571"/>
    </row>
    <row r="5" spans="1:256" s="216" customFormat="1" ht="20.25" customHeight="1">
      <c r="A5" s="546" t="s">
        <v>255</v>
      </c>
      <c r="B5" s="547"/>
      <c r="C5" s="547" t="s">
        <v>45</v>
      </c>
      <c r="D5" s="547"/>
      <c r="E5" s="900"/>
      <c r="F5" s="564" t="s">
        <v>375</v>
      </c>
      <c r="G5" s="564" t="s">
        <v>376</v>
      </c>
      <c r="H5" s="564" t="s">
        <v>378</v>
      </c>
      <c r="I5" s="564" t="s">
        <v>379</v>
      </c>
      <c r="J5" s="564" t="s">
        <v>380</v>
      </c>
      <c r="K5" s="564" t="s">
        <v>381</v>
      </c>
      <c r="L5" s="564" t="s">
        <v>382</v>
      </c>
      <c r="M5" s="564" t="s">
        <v>383</v>
      </c>
      <c r="N5" s="564" t="s">
        <v>385</v>
      </c>
      <c r="O5" s="564" t="s">
        <v>384</v>
      </c>
      <c r="P5" s="564" t="s">
        <v>386</v>
      </c>
      <c r="Q5" s="564" t="s">
        <v>387</v>
      </c>
      <c r="R5" s="546" t="s">
        <v>256</v>
      </c>
      <c r="S5" s="571"/>
      <c r="T5" s="571"/>
      <c r="U5" s="571"/>
      <c r="V5" s="571"/>
      <c r="W5" s="571"/>
      <c r="X5" s="571"/>
      <c r="Y5" s="571"/>
      <c r="Z5" s="571"/>
      <c r="AA5" s="571"/>
      <c r="AB5" s="571"/>
      <c r="AC5" s="571"/>
      <c r="AD5" s="571"/>
      <c r="AE5" s="571"/>
      <c r="AF5" s="571"/>
      <c r="AG5" s="571"/>
      <c r="AH5" s="571"/>
      <c r="AI5" s="571"/>
      <c r="AJ5" s="571"/>
      <c r="AK5" s="571"/>
      <c r="AL5" s="571"/>
      <c r="AM5" s="571"/>
      <c r="AN5" s="571"/>
      <c r="AO5" s="571"/>
      <c r="AP5" s="571"/>
      <c r="AQ5" s="571"/>
      <c r="AR5" s="571"/>
      <c r="AS5" s="571"/>
      <c r="AT5" s="571"/>
      <c r="AU5" s="571"/>
      <c r="AV5" s="571"/>
      <c r="AW5" s="571"/>
      <c r="AX5" s="571"/>
      <c r="AY5" s="571"/>
      <c r="AZ5" s="571"/>
      <c r="BA5" s="571"/>
      <c r="BB5" s="571"/>
      <c r="BC5" s="571"/>
      <c r="BD5" s="571"/>
      <c r="BE5" s="571"/>
      <c r="BF5" s="571"/>
      <c r="BG5" s="571"/>
      <c r="BH5" s="571"/>
      <c r="BI5" s="571"/>
      <c r="BJ5" s="571"/>
      <c r="BK5" s="571"/>
      <c r="BL5" s="571"/>
      <c r="BM5" s="571"/>
      <c r="BN5" s="571"/>
      <c r="BO5" s="571"/>
      <c r="BP5" s="571"/>
      <c r="BQ5" s="571"/>
      <c r="BR5" s="571"/>
      <c r="BS5" s="571"/>
      <c r="BT5" s="571"/>
      <c r="BU5" s="571"/>
      <c r="BV5" s="571"/>
      <c r="BW5" s="571"/>
      <c r="BX5" s="571"/>
      <c r="BY5" s="571"/>
      <c r="BZ5" s="571"/>
      <c r="CA5" s="571"/>
      <c r="CB5" s="571"/>
      <c r="CC5" s="571"/>
      <c r="CD5" s="571"/>
      <c r="CE5" s="571"/>
      <c r="CF5" s="571"/>
      <c r="CG5" s="571"/>
      <c r="CH5" s="571"/>
      <c r="CI5" s="571"/>
      <c r="CJ5" s="571"/>
      <c r="CK5" s="571"/>
      <c r="CL5" s="571"/>
      <c r="CM5" s="571"/>
      <c r="CN5" s="571"/>
      <c r="CO5" s="571"/>
      <c r="CP5" s="571"/>
      <c r="CQ5" s="571"/>
      <c r="CR5" s="571"/>
      <c r="CS5" s="571"/>
      <c r="CT5" s="571"/>
      <c r="CU5" s="571"/>
      <c r="CV5" s="571"/>
      <c r="CW5" s="571"/>
      <c r="CX5" s="571"/>
      <c r="CY5" s="571"/>
      <c r="CZ5" s="571"/>
      <c r="DA5" s="571"/>
      <c r="DB5" s="571"/>
      <c r="DC5" s="571"/>
      <c r="DD5" s="571"/>
      <c r="DE5" s="571"/>
      <c r="DF5" s="571"/>
      <c r="DG5" s="571"/>
      <c r="DH5" s="571"/>
      <c r="DI5" s="571"/>
      <c r="DJ5" s="571"/>
      <c r="DK5" s="571"/>
      <c r="DL5" s="571"/>
      <c r="DM5" s="571"/>
      <c r="DN5" s="571"/>
      <c r="DO5" s="571"/>
      <c r="DP5" s="571"/>
      <c r="DQ5" s="571"/>
      <c r="DR5" s="571"/>
      <c r="DS5" s="571"/>
      <c r="DT5" s="571"/>
      <c r="DU5" s="571"/>
      <c r="DV5" s="571"/>
      <c r="DW5" s="571"/>
      <c r="DX5" s="571"/>
      <c r="DY5" s="571"/>
      <c r="DZ5" s="571"/>
      <c r="EA5" s="571"/>
      <c r="EB5" s="571"/>
      <c r="EC5" s="571"/>
      <c r="ED5" s="571"/>
      <c r="EE5" s="571"/>
      <c r="EF5" s="571"/>
      <c r="EG5" s="571"/>
      <c r="EH5" s="571"/>
      <c r="EI5" s="571"/>
      <c r="EJ5" s="571"/>
      <c r="EK5" s="571"/>
      <c r="EL5" s="571"/>
      <c r="EM5" s="571"/>
      <c r="EN5" s="571"/>
      <c r="EO5" s="571"/>
      <c r="EP5" s="571"/>
      <c r="EQ5" s="571"/>
      <c r="ER5" s="571"/>
      <c r="ES5" s="571"/>
      <c r="ET5" s="571"/>
      <c r="EU5" s="571"/>
      <c r="EV5" s="571"/>
      <c r="EW5" s="571"/>
      <c r="EX5" s="571"/>
      <c r="EY5" s="571"/>
      <c r="EZ5" s="571"/>
      <c r="FA5" s="571"/>
      <c r="FB5" s="571"/>
      <c r="FC5" s="571"/>
      <c r="FD5" s="571"/>
      <c r="FE5" s="571"/>
      <c r="FF5" s="571"/>
      <c r="FG5" s="571"/>
      <c r="FH5" s="571"/>
      <c r="FI5" s="571"/>
      <c r="FJ5" s="571"/>
      <c r="FK5" s="571"/>
      <c r="FL5" s="571"/>
      <c r="FM5" s="571"/>
      <c r="FN5" s="571"/>
      <c r="FO5" s="571"/>
      <c r="FP5" s="571"/>
      <c r="FQ5" s="571"/>
      <c r="FR5" s="571"/>
      <c r="FS5" s="571"/>
      <c r="FT5" s="571"/>
      <c r="FU5" s="571"/>
      <c r="FV5" s="571"/>
      <c r="FW5" s="571"/>
      <c r="FX5" s="571"/>
      <c r="FY5" s="571"/>
      <c r="FZ5" s="571"/>
      <c r="GA5" s="571"/>
      <c r="GB5" s="571"/>
      <c r="GC5" s="571"/>
      <c r="GD5" s="571"/>
      <c r="GE5" s="571"/>
      <c r="GF5" s="571"/>
      <c r="GG5" s="571"/>
      <c r="GH5" s="571"/>
      <c r="GI5" s="571"/>
      <c r="GJ5" s="571"/>
      <c r="GK5" s="571"/>
      <c r="GL5" s="571"/>
      <c r="GM5" s="571"/>
      <c r="GN5" s="571"/>
      <c r="GO5" s="571"/>
      <c r="GP5" s="571"/>
      <c r="GQ5" s="571"/>
      <c r="GR5" s="571"/>
      <c r="GS5" s="571"/>
      <c r="GT5" s="571"/>
      <c r="GU5" s="571"/>
      <c r="GV5" s="571"/>
      <c r="GW5" s="571"/>
      <c r="GX5" s="571"/>
      <c r="GY5" s="571"/>
      <c r="GZ5" s="571"/>
      <c r="HA5" s="571"/>
      <c r="HB5" s="571"/>
      <c r="HC5" s="571"/>
      <c r="HD5" s="571"/>
      <c r="HE5" s="571"/>
      <c r="HF5" s="571"/>
      <c r="HG5" s="571"/>
      <c r="HH5" s="571"/>
      <c r="HI5" s="571"/>
      <c r="HJ5" s="571"/>
      <c r="HK5" s="571"/>
      <c r="HL5" s="571"/>
      <c r="HM5" s="571"/>
      <c r="HN5" s="571"/>
      <c r="HO5" s="571"/>
      <c r="HP5" s="571"/>
      <c r="HQ5" s="571"/>
      <c r="HR5" s="571"/>
      <c r="HS5" s="571"/>
      <c r="HT5" s="571"/>
      <c r="HU5" s="571"/>
      <c r="HV5" s="571"/>
      <c r="HW5" s="571"/>
      <c r="HX5" s="571"/>
      <c r="HY5" s="571"/>
      <c r="HZ5" s="571"/>
      <c r="IA5" s="571"/>
      <c r="IB5" s="571"/>
      <c r="IC5" s="571"/>
      <c r="ID5" s="571"/>
      <c r="IE5" s="571"/>
      <c r="IF5" s="571"/>
      <c r="IG5" s="571"/>
      <c r="IH5" s="571"/>
      <c r="II5" s="571"/>
      <c r="IJ5" s="571"/>
      <c r="IK5" s="571"/>
      <c r="IL5" s="571"/>
      <c r="IM5" s="571"/>
      <c r="IN5" s="571"/>
      <c r="IO5" s="571"/>
      <c r="IP5" s="571"/>
      <c r="IQ5" s="571"/>
      <c r="IR5" s="571"/>
      <c r="IS5" s="571"/>
      <c r="IT5" s="571"/>
      <c r="IU5" s="571"/>
      <c r="IV5" s="571"/>
    </row>
    <row r="6" spans="1:256" s="216" customFormat="1" ht="20.25" customHeight="1">
      <c r="A6" s="546"/>
      <c r="B6" s="547"/>
      <c r="C6" s="547" t="s">
        <v>57</v>
      </c>
      <c r="D6" s="547" t="s">
        <v>58</v>
      </c>
      <c r="E6" s="900"/>
      <c r="F6" s="547"/>
      <c r="G6" s="547"/>
      <c r="H6" s="547"/>
      <c r="I6" s="547"/>
      <c r="J6" s="547"/>
      <c r="K6" s="547"/>
      <c r="L6" s="547"/>
      <c r="M6" s="547"/>
      <c r="N6" s="547" t="s">
        <v>60</v>
      </c>
      <c r="O6" s="547"/>
      <c r="P6" s="547"/>
      <c r="Q6" s="547"/>
      <c r="R6" s="546"/>
      <c r="S6" s="571"/>
      <c r="T6" s="571"/>
      <c r="U6" s="571"/>
      <c r="V6" s="571"/>
      <c r="W6" s="571"/>
      <c r="X6" s="571"/>
      <c r="Y6" s="571"/>
      <c r="Z6" s="571"/>
      <c r="AA6" s="571"/>
      <c r="AB6" s="571"/>
      <c r="AC6" s="571"/>
      <c r="AD6" s="571"/>
      <c r="AE6" s="571"/>
      <c r="AF6" s="571"/>
      <c r="AG6" s="571"/>
      <c r="AH6" s="571"/>
      <c r="AI6" s="571"/>
      <c r="AJ6" s="571"/>
      <c r="AK6" s="571"/>
      <c r="AL6" s="571"/>
      <c r="AM6" s="571"/>
      <c r="AN6" s="571"/>
      <c r="AO6" s="571"/>
      <c r="AP6" s="571"/>
      <c r="AQ6" s="571"/>
      <c r="AR6" s="571"/>
      <c r="AS6" s="571"/>
      <c r="AT6" s="571"/>
      <c r="AU6" s="571"/>
      <c r="AV6" s="571"/>
      <c r="AW6" s="571"/>
      <c r="AX6" s="571"/>
      <c r="AY6" s="571"/>
      <c r="AZ6" s="571"/>
      <c r="BA6" s="571"/>
      <c r="BB6" s="571"/>
      <c r="BC6" s="571"/>
      <c r="BD6" s="571"/>
      <c r="BE6" s="571"/>
      <c r="BF6" s="571"/>
      <c r="BG6" s="571"/>
      <c r="BH6" s="571"/>
      <c r="BI6" s="571"/>
      <c r="BJ6" s="571"/>
      <c r="BK6" s="571"/>
      <c r="BL6" s="571"/>
      <c r="BM6" s="571"/>
      <c r="BN6" s="571"/>
      <c r="BO6" s="571"/>
      <c r="BP6" s="571"/>
      <c r="BQ6" s="571"/>
      <c r="BR6" s="571"/>
      <c r="BS6" s="571"/>
      <c r="BT6" s="571"/>
      <c r="BU6" s="571"/>
      <c r="BV6" s="571"/>
      <c r="BW6" s="571"/>
      <c r="BX6" s="571"/>
      <c r="BY6" s="571"/>
      <c r="BZ6" s="571"/>
      <c r="CA6" s="571"/>
      <c r="CB6" s="571"/>
      <c r="CC6" s="571"/>
      <c r="CD6" s="571"/>
      <c r="CE6" s="571"/>
      <c r="CF6" s="571"/>
      <c r="CG6" s="571"/>
      <c r="CH6" s="571"/>
      <c r="CI6" s="571"/>
      <c r="CJ6" s="571"/>
      <c r="CK6" s="571"/>
      <c r="CL6" s="571"/>
      <c r="CM6" s="571"/>
      <c r="CN6" s="571"/>
      <c r="CO6" s="571"/>
      <c r="CP6" s="571"/>
      <c r="CQ6" s="571"/>
      <c r="CR6" s="571"/>
      <c r="CS6" s="571"/>
      <c r="CT6" s="571"/>
      <c r="CU6" s="571"/>
      <c r="CV6" s="571"/>
      <c r="CW6" s="571"/>
      <c r="CX6" s="571"/>
      <c r="CY6" s="571"/>
      <c r="CZ6" s="571"/>
      <c r="DA6" s="571"/>
      <c r="DB6" s="571"/>
      <c r="DC6" s="571"/>
      <c r="DD6" s="571"/>
      <c r="DE6" s="571"/>
      <c r="DF6" s="571"/>
      <c r="DG6" s="571"/>
      <c r="DH6" s="571"/>
      <c r="DI6" s="571"/>
      <c r="DJ6" s="571"/>
      <c r="DK6" s="571"/>
      <c r="DL6" s="571"/>
      <c r="DM6" s="571"/>
      <c r="DN6" s="571"/>
      <c r="DO6" s="571"/>
      <c r="DP6" s="571"/>
      <c r="DQ6" s="571"/>
      <c r="DR6" s="571"/>
      <c r="DS6" s="571"/>
      <c r="DT6" s="571"/>
      <c r="DU6" s="571"/>
      <c r="DV6" s="571"/>
      <c r="DW6" s="571"/>
      <c r="DX6" s="571"/>
      <c r="DY6" s="571"/>
      <c r="DZ6" s="571"/>
      <c r="EA6" s="571"/>
      <c r="EB6" s="571"/>
      <c r="EC6" s="571"/>
      <c r="ED6" s="571"/>
      <c r="EE6" s="571"/>
      <c r="EF6" s="571"/>
      <c r="EG6" s="571"/>
      <c r="EH6" s="571"/>
      <c r="EI6" s="571"/>
      <c r="EJ6" s="571"/>
      <c r="EK6" s="571"/>
      <c r="EL6" s="571"/>
      <c r="EM6" s="571"/>
      <c r="EN6" s="571"/>
      <c r="EO6" s="571"/>
      <c r="EP6" s="571"/>
      <c r="EQ6" s="571"/>
      <c r="ER6" s="571"/>
      <c r="ES6" s="571"/>
      <c r="ET6" s="571"/>
      <c r="EU6" s="571"/>
      <c r="EV6" s="571"/>
      <c r="EW6" s="571"/>
      <c r="EX6" s="571"/>
      <c r="EY6" s="571"/>
      <c r="EZ6" s="571"/>
      <c r="FA6" s="571"/>
      <c r="FB6" s="571"/>
      <c r="FC6" s="571"/>
      <c r="FD6" s="571"/>
      <c r="FE6" s="571"/>
      <c r="FF6" s="571"/>
      <c r="FG6" s="571"/>
      <c r="FH6" s="571"/>
      <c r="FI6" s="571"/>
      <c r="FJ6" s="571"/>
      <c r="FK6" s="571"/>
      <c r="FL6" s="571"/>
      <c r="FM6" s="571"/>
      <c r="FN6" s="571"/>
      <c r="FO6" s="571"/>
      <c r="FP6" s="571"/>
      <c r="FQ6" s="571"/>
      <c r="FR6" s="571"/>
      <c r="FS6" s="571"/>
      <c r="FT6" s="571"/>
      <c r="FU6" s="571"/>
      <c r="FV6" s="571"/>
      <c r="FW6" s="571"/>
      <c r="FX6" s="571"/>
      <c r="FY6" s="571"/>
      <c r="FZ6" s="571"/>
      <c r="GA6" s="571"/>
      <c r="GB6" s="571"/>
      <c r="GC6" s="571"/>
      <c r="GD6" s="571"/>
      <c r="GE6" s="571"/>
      <c r="GF6" s="571"/>
      <c r="GG6" s="571"/>
      <c r="GH6" s="571"/>
      <c r="GI6" s="571"/>
      <c r="GJ6" s="571"/>
      <c r="GK6" s="571"/>
      <c r="GL6" s="571"/>
      <c r="GM6" s="571"/>
      <c r="GN6" s="571"/>
      <c r="GO6" s="571"/>
      <c r="GP6" s="571"/>
      <c r="GQ6" s="571"/>
      <c r="GR6" s="571"/>
      <c r="GS6" s="571"/>
      <c r="GT6" s="571"/>
      <c r="GU6" s="571"/>
      <c r="GV6" s="571"/>
      <c r="GW6" s="571"/>
      <c r="GX6" s="571"/>
      <c r="GY6" s="571"/>
      <c r="GZ6" s="571"/>
      <c r="HA6" s="571"/>
      <c r="HB6" s="571"/>
      <c r="HC6" s="571"/>
      <c r="HD6" s="571"/>
      <c r="HE6" s="571"/>
      <c r="HF6" s="571"/>
      <c r="HG6" s="571"/>
      <c r="HH6" s="571"/>
      <c r="HI6" s="571"/>
      <c r="HJ6" s="571"/>
      <c r="HK6" s="571"/>
      <c r="HL6" s="571"/>
      <c r="HM6" s="571"/>
      <c r="HN6" s="571"/>
      <c r="HO6" s="571"/>
      <c r="HP6" s="571"/>
      <c r="HQ6" s="571"/>
      <c r="HR6" s="571"/>
      <c r="HS6" s="571"/>
      <c r="HT6" s="571"/>
      <c r="HU6" s="571"/>
      <c r="HV6" s="571"/>
      <c r="HW6" s="571"/>
      <c r="HX6" s="571"/>
      <c r="HY6" s="571"/>
      <c r="HZ6" s="571"/>
      <c r="IA6" s="571"/>
      <c r="IB6" s="571"/>
      <c r="IC6" s="571"/>
      <c r="ID6" s="571"/>
      <c r="IE6" s="571"/>
      <c r="IF6" s="571"/>
      <c r="IG6" s="571"/>
      <c r="IH6" s="571"/>
      <c r="II6" s="571"/>
      <c r="IJ6" s="571"/>
      <c r="IK6" s="571"/>
      <c r="IL6" s="571"/>
      <c r="IM6" s="571"/>
      <c r="IN6" s="571"/>
      <c r="IO6" s="571"/>
      <c r="IP6" s="571"/>
      <c r="IQ6" s="571"/>
      <c r="IR6" s="571"/>
      <c r="IS6" s="571"/>
      <c r="IT6" s="571"/>
      <c r="IU6" s="571"/>
      <c r="IV6" s="571"/>
    </row>
    <row r="7" spans="1:256" s="216" customFormat="1" ht="20.25" customHeight="1">
      <c r="A7" s="551" t="s">
        <v>140</v>
      </c>
      <c r="B7" s="552" t="s">
        <v>61</v>
      </c>
      <c r="C7" s="552" t="s">
        <v>62</v>
      </c>
      <c r="D7" s="552" t="s">
        <v>62</v>
      </c>
      <c r="E7" s="834"/>
      <c r="F7" s="552" t="s">
        <v>63</v>
      </c>
      <c r="G7" s="552" t="s">
        <v>64</v>
      </c>
      <c r="H7" s="552" t="s">
        <v>66</v>
      </c>
      <c r="I7" s="552" t="s">
        <v>67</v>
      </c>
      <c r="J7" s="552" t="s">
        <v>68</v>
      </c>
      <c r="K7" s="552" t="s">
        <v>69</v>
      </c>
      <c r="L7" s="552" t="s">
        <v>70</v>
      </c>
      <c r="M7" s="552" t="s">
        <v>71</v>
      </c>
      <c r="N7" s="553" t="s">
        <v>73</v>
      </c>
      <c r="O7" s="552" t="s">
        <v>72</v>
      </c>
      <c r="P7" s="552" t="s">
        <v>74</v>
      </c>
      <c r="Q7" s="552" t="s">
        <v>952</v>
      </c>
      <c r="R7" s="551" t="s">
        <v>679</v>
      </c>
      <c r="S7" s="571"/>
      <c r="T7" s="571"/>
      <c r="U7" s="571"/>
      <c r="V7" s="571"/>
      <c r="W7" s="571"/>
      <c r="X7" s="571"/>
      <c r="Y7" s="571"/>
      <c r="Z7" s="571"/>
      <c r="AA7" s="571"/>
      <c r="AB7" s="571"/>
      <c r="AC7" s="571"/>
      <c r="AD7" s="571"/>
      <c r="AE7" s="571"/>
      <c r="AF7" s="571"/>
      <c r="AG7" s="571"/>
      <c r="AH7" s="571"/>
      <c r="AI7" s="571"/>
      <c r="AJ7" s="571"/>
      <c r="AK7" s="571"/>
      <c r="AL7" s="571"/>
      <c r="AM7" s="571"/>
      <c r="AN7" s="571"/>
      <c r="AO7" s="571"/>
      <c r="AP7" s="571"/>
      <c r="AQ7" s="571"/>
      <c r="AR7" s="571"/>
      <c r="AS7" s="571"/>
      <c r="AT7" s="571"/>
      <c r="AU7" s="571"/>
      <c r="AV7" s="571"/>
      <c r="AW7" s="571"/>
      <c r="AX7" s="571"/>
      <c r="AY7" s="571"/>
      <c r="AZ7" s="571"/>
      <c r="BA7" s="571"/>
      <c r="BB7" s="571"/>
      <c r="BC7" s="571"/>
      <c r="BD7" s="571"/>
      <c r="BE7" s="571"/>
      <c r="BF7" s="571"/>
      <c r="BG7" s="571"/>
      <c r="BH7" s="571"/>
      <c r="BI7" s="571"/>
      <c r="BJ7" s="571"/>
      <c r="BK7" s="571"/>
      <c r="BL7" s="571"/>
      <c r="BM7" s="571"/>
      <c r="BN7" s="571"/>
      <c r="BO7" s="571"/>
      <c r="BP7" s="571"/>
      <c r="BQ7" s="571"/>
      <c r="BR7" s="571"/>
      <c r="BS7" s="571"/>
      <c r="BT7" s="571"/>
      <c r="BU7" s="571"/>
      <c r="BV7" s="571"/>
      <c r="BW7" s="571"/>
      <c r="BX7" s="571"/>
      <c r="BY7" s="571"/>
      <c r="BZ7" s="571"/>
      <c r="CA7" s="571"/>
      <c r="CB7" s="571"/>
      <c r="CC7" s="571"/>
      <c r="CD7" s="571"/>
      <c r="CE7" s="571"/>
      <c r="CF7" s="571"/>
      <c r="CG7" s="571"/>
      <c r="CH7" s="571"/>
      <c r="CI7" s="571"/>
      <c r="CJ7" s="571"/>
      <c r="CK7" s="571"/>
      <c r="CL7" s="571"/>
      <c r="CM7" s="571"/>
      <c r="CN7" s="571"/>
      <c r="CO7" s="571"/>
      <c r="CP7" s="571"/>
      <c r="CQ7" s="571"/>
      <c r="CR7" s="571"/>
      <c r="CS7" s="571"/>
      <c r="CT7" s="571"/>
      <c r="CU7" s="571"/>
      <c r="CV7" s="571"/>
      <c r="CW7" s="571"/>
      <c r="CX7" s="571"/>
      <c r="CY7" s="571"/>
      <c r="CZ7" s="571"/>
      <c r="DA7" s="571"/>
      <c r="DB7" s="571"/>
      <c r="DC7" s="571"/>
      <c r="DD7" s="571"/>
      <c r="DE7" s="571"/>
      <c r="DF7" s="571"/>
      <c r="DG7" s="571"/>
      <c r="DH7" s="571"/>
      <c r="DI7" s="571"/>
      <c r="DJ7" s="571"/>
      <c r="DK7" s="571"/>
      <c r="DL7" s="571"/>
      <c r="DM7" s="571"/>
      <c r="DN7" s="571"/>
      <c r="DO7" s="571"/>
      <c r="DP7" s="571"/>
      <c r="DQ7" s="571"/>
      <c r="DR7" s="571"/>
      <c r="DS7" s="571"/>
      <c r="DT7" s="571"/>
      <c r="DU7" s="571"/>
      <c r="DV7" s="571"/>
      <c r="DW7" s="571"/>
      <c r="DX7" s="571"/>
      <c r="DY7" s="571"/>
      <c r="DZ7" s="571"/>
      <c r="EA7" s="571"/>
      <c r="EB7" s="571"/>
      <c r="EC7" s="571"/>
      <c r="ED7" s="571"/>
      <c r="EE7" s="571"/>
      <c r="EF7" s="571"/>
      <c r="EG7" s="571"/>
      <c r="EH7" s="571"/>
      <c r="EI7" s="571"/>
      <c r="EJ7" s="571"/>
      <c r="EK7" s="571"/>
      <c r="EL7" s="571"/>
      <c r="EM7" s="571"/>
      <c r="EN7" s="571"/>
      <c r="EO7" s="571"/>
      <c r="EP7" s="571"/>
      <c r="EQ7" s="571"/>
      <c r="ER7" s="571"/>
      <c r="ES7" s="571"/>
      <c r="ET7" s="571"/>
      <c r="EU7" s="571"/>
      <c r="EV7" s="571"/>
      <c r="EW7" s="571"/>
      <c r="EX7" s="571"/>
      <c r="EY7" s="571"/>
      <c r="EZ7" s="571"/>
      <c r="FA7" s="571"/>
      <c r="FB7" s="571"/>
      <c r="FC7" s="571"/>
      <c r="FD7" s="571"/>
      <c r="FE7" s="571"/>
      <c r="FF7" s="571"/>
      <c r="FG7" s="571"/>
      <c r="FH7" s="571"/>
      <c r="FI7" s="571"/>
      <c r="FJ7" s="571"/>
      <c r="FK7" s="571"/>
      <c r="FL7" s="571"/>
      <c r="FM7" s="571"/>
      <c r="FN7" s="571"/>
      <c r="FO7" s="571"/>
      <c r="FP7" s="571"/>
      <c r="FQ7" s="571"/>
      <c r="FR7" s="571"/>
      <c r="FS7" s="571"/>
      <c r="FT7" s="571"/>
      <c r="FU7" s="571"/>
      <c r="FV7" s="571"/>
      <c r="FW7" s="571"/>
      <c r="FX7" s="571"/>
      <c r="FY7" s="571"/>
      <c r="FZ7" s="571"/>
      <c r="GA7" s="571"/>
      <c r="GB7" s="571"/>
      <c r="GC7" s="571"/>
      <c r="GD7" s="571"/>
      <c r="GE7" s="571"/>
      <c r="GF7" s="571"/>
      <c r="GG7" s="571"/>
      <c r="GH7" s="571"/>
      <c r="GI7" s="571"/>
      <c r="GJ7" s="571"/>
      <c r="GK7" s="571"/>
      <c r="GL7" s="571"/>
      <c r="GM7" s="571"/>
      <c r="GN7" s="571"/>
      <c r="GO7" s="571"/>
      <c r="GP7" s="571"/>
      <c r="GQ7" s="571"/>
      <c r="GR7" s="571"/>
      <c r="GS7" s="571"/>
      <c r="GT7" s="571"/>
      <c r="GU7" s="571"/>
      <c r="GV7" s="571"/>
      <c r="GW7" s="571"/>
      <c r="GX7" s="571"/>
      <c r="GY7" s="571"/>
      <c r="GZ7" s="571"/>
      <c r="HA7" s="571"/>
      <c r="HB7" s="571"/>
      <c r="HC7" s="571"/>
      <c r="HD7" s="571"/>
      <c r="HE7" s="571"/>
      <c r="HF7" s="571"/>
      <c r="HG7" s="571"/>
      <c r="HH7" s="571"/>
      <c r="HI7" s="571"/>
      <c r="HJ7" s="571"/>
      <c r="HK7" s="571"/>
      <c r="HL7" s="571"/>
      <c r="HM7" s="571"/>
      <c r="HN7" s="571"/>
      <c r="HO7" s="571"/>
      <c r="HP7" s="571"/>
      <c r="HQ7" s="571"/>
      <c r="HR7" s="571"/>
      <c r="HS7" s="571"/>
      <c r="HT7" s="571"/>
      <c r="HU7" s="571"/>
      <c r="HV7" s="571"/>
      <c r="HW7" s="571"/>
      <c r="HX7" s="571"/>
      <c r="HY7" s="571"/>
      <c r="HZ7" s="571"/>
      <c r="IA7" s="571"/>
      <c r="IB7" s="571"/>
      <c r="IC7" s="571"/>
      <c r="ID7" s="571"/>
      <c r="IE7" s="571"/>
      <c r="IF7" s="571"/>
      <c r="IG7" s="571"/>
      <c r="IH7" s="571"/>
      <c r="II7" s="571"/>
      <c r="IJ7" s="571"/>
      <c r="IK7" s="571"/>
      <c r="IL7" s="571"/>
      <c r="IM7" s="571"/>
      <c r="IN7" s="571"/>
      <c r="IO7" s="571"/>
      <c r="IP7" s="571"/>
      <c r="IQ7" s="571"/>
      <c r="IR7" s="571"/>
      <c r="IS7" s="571"/>
      <c r="IT7" s="571"/>
      <c r="IU7" s="571"/>
      <c r="IV7" s="571"/>
    </row>
    <row r="8" spans="1:256" s="216" customFormat="1" ht="20.25" customHeight="1">
      <c r="A8" s="558" t="s">
        <v>666</v>
      </c>
      <c r="B8" s="901">
        <v>7394144</v>
      </c>
      <c r="C8" s="902">
        <v>22693</v>
      </c>
      <c r="D8" s="902">
        <v>7371451</v>
      </c>
      <c r="E8" s="902">
        <v>7394144</v>
      </c>
      <c r="F8" s="902">
        <v>2535</v>
      </c>
      <c r="G8" s="902">
        <v>767741</v>
      </c>
      <c r="H8" s="902">
        <v>6849</v>
      </c>
      <c r="I8" s="902">
        <v>198724</v>
      </c>
      <c r="J8" s="902">
        <v>0</v>
      </c>
      <c r="K8" s="902">
        <v>0</v>
      </c>
      <c r="L8" s="902">
        <v>8466</v>
      </c>
      <c r="M8" s="902">
        <v>0</v>
      </c>
      <c r="N8" s="902">
        <v>389353</v>
      </c>
      <c r="O8" s="902">
        <v>270970</v>
      </c>
      <c r="P8" s="902">
        <v>122738</v>
      </c>
      <c r="Q8" s="903">
        <v>5626768</v>
      </c>
      <c r="R8" s="546" t="s">
        <v>666</v>
      </c>
      <c r="S8" s="571"/>
      <c r="T8" s="571"/>
      <c r="U8" s="571"/>
      <c r="V8" s="571"/>
      <c r="W8" s="571"/>
      <c r="X8" s="571"/>
      <c r="Y8" s="571"/>
      <c r="Z8" s="571"/>
      <c r="AA8" s="571"/>
      <c r="AB8" s="571"/>
      <c r="AC8" s="571"/>
      <c r="AD8" s="571"/>
      <c r="AE8" s="571"/>
      <c r="AF8" s="571"/>
      <c r="AG8" s="571"/>
      <c r="AH8" s="571"/>
      <c r="AI8" s="571"/>
      <c r="AJ8" s="571"/>
      <c r="AK8" s="571"/>
      <c r="AL8" s="571"/>
      <c r="AM8" s="571"/>
      <c r="AN8" s="571"/>
      <c r="AO8" s="571"/>
      <c r="AP8" s="571"/>
      <c r="AQ8" s="571"/>
      <c r="AR8" s="571"/>
      <c r="AS8" s="571"/>
      <c r="AT8" s="571"/>
      <c r="AU8" s="571"/>
      <c r="AV8" s="571"/>
      <c r="AW8" s="571"/>
      <c r="AX8" s="571"/>
      <c r="AY8" s="571"/>
      <c r="AZ8" s="571"/>
      <c r="BA8" s="571"/>
      <c r="BB8" s="571"/>
      <c r="BC8" s="571"/>
      <c r="BD8" s="571"/>
      <c r="BE8" s="571"/>
      <c r="BF8" s="571"/>
      <c r="BG8" s="571"/>
      <c r="BH8" s="571"/>
      <c r="BI8" s="571"/>
      <c r="BJ8" s="571"/>
      <c r="BK8" s="571"/>
      <c r="BL8" s="571"/>
      <c r="BM8" s="571"/>
      <c r="BN8" s="571"/>
      <c r="BO8" s="571"/>
      <c r="BP8" s="571"/>
      <c r="BQ8" s="571"/>
      <c r="BR8" s="571"/>
      <c r="BS8" s="571"/>
      <c r="BT8" s="571"/>
      <c r="BU8" s="571"/>
      <c r="BV8" s="571"/>
      <c r="BW8" s="571"/>
      <c r="BX8" s="571"/>
      <c r="BY8" s="571"/>
      <c r="BZ8" s="571"/>
      <c r="CA8" s="571"/>
      <c r="CB8" s="571"/>
      <c r="CC8" s="571"/>
      <c r="CD8" s="571"/>
      <c r="CE8" s="571"/>
      <c r="CF8" s="571"/>
      <c r="CG8" s="571"/>
      <c r="CH8" s="571"/>
      <c r="CI8" s="571"/>
      <c r="CJ8" s="571"/>
      <c r="CK8" s="571"/>
      <c r="CL8" s="571"/>
      <c r="CM8" s="571"/>
      <c r="CN8" s="571"/>
      <c r="CO8" s="571"/>
      <c r="CP8" s="571"/>
      <c r="CQ8" s="571"/>
      <c r="CR8" s="571"/>
      <c r="CS8" s="571"/>
      <c r="CT8" s="571"/>
      <c r="CU8" s="571"/>
      <c r="CV8" s="571"/>
      <c r="CW8" s="571"/>
      <c r="CX8" s="571"/>
      <c r="CY8" s="571"/>
      <c r="CZ8" s="571"/>
      <c r="DA8" s="571"/>
      <c r="DB8" s="571"/>
      <c r="DC8" s="571"/>
      <c r="DD8" s="571"/>
      <c r="DE8" s="571"/>
      <c r="DF8" s="571"/>
      <c r="DG8" s="571"/>
      <c r="DH8" s="571"/>
      <c r="DI8" s="571"/>
      <c r="DJ8" s="571"/>
      <c r="DK8" s="571"/>
      <c r="DL8" s="571"/>
      <c r="DM8" s="571"/>
      <c r="DN8" s="571"/>
      <c r="DO8" s="571"/>
      <c r="DP8" s="571"/>
      <c r="DQ8" s="571"/>
      <c r="DR8" s="571"/>
      <c r="DS8" s="571"/>
      <c r="DT8" s="571"/>
      <c r="DU8" s="571"/>
      <c r="DV8" s="571"/>
      <c r="DW8" s="571"/>
      <c r="DX8" s="571"/>
      <c r="DY8" s="571"/>
      <c r="DZ8" s="571"/>
      <c r="EA8" s="571"/>
      <c r="EB8" s="571"/>
      <c r="EC8" s="571"/>
      <c r="ED8" s="571"/>
      <c r="EE8" s="571"/>
      <c r="EF8" s="571"/>
      <c r="EG8" s="571"/>
      <c r="EH8" s="571"/>
      <c r="EI8" s="571"/>
      <c r="EJ8" s="571"/>
      <c r="EK8" s="571"/>
      <c r="EL8" s="571"/>
      <c r="EM8" s="571"/>
      <c r="EN8" s="571"/>
      <c r="EO8" s="571"/>
      <c r="EP8" s="571"/>
      <c r="EQ8" s="571"/>
      <c r="ER8" s="571"/>
      <c r="ES8" s="571"/>
      <c r="ET8" s="571"/>
      <c r="EU8" s="571"/>
      <c r="EV8" s="571"/>
      <c r="EW8" s="571"/>
      <c r="EX8" s="571"/>
      <c r="EY8" s="571"/>
      <c r="EZ8" s="571"/>
      <c r="FA8" s="571"/>
      <c r="FB8" s="571"/>
      <c r="FC8" s="571"/>
      <c r="FD8" s="571"/>
      <c r="FE8" s="571"/>
      <c r="FF8" s="571"/>
      <c r="FG8" s="571"/>
      <c r="FH8" s="571"/>
      <c r="FI8" s="571"/>
      <c r="FJ8" s="571"/>
      <c r="FK8" s="571"/>
      <c r="FL8" s="571"/>
      <c r="FM8" s="571"/>
      <c r="FN8" s="571"/>
      <c r="FO8" s="571"/>
      <c r="FP8" s="571"/>
      <c r="FQ8" s="571"/>
      <c r="FR8" s="571"/>
      <c r="FS8" s="571"/>
      <c r="FT8" s="571"/>
      <c r="FU8" s="571"/>
      <c r="FV8" s="571"/>
      <c r="FW8" s="571"/>
      <c r="FX8" s="571"/>
      <c r="FY8" s="571"/>
      <c r="FZ8" s="571"/>
      <c r="GA8" s="571"/>
      <c r="GB8" s="571"/>
      <c r="GC8" s="571"/>
      <c r="GD8" s="571"/>
      <c r="GE8" s="571"/>
      <c r="GF8" s="571"/>
      <c r="GG8" s="571"/>
      <c r="GH8" s="571"/>
      <c r="GI8" s="571"/>
      <c r="GJ8" s="571"/>
      <c r="GK8" s="571"/>
      <c r="GL8" s="571"/>
      <c r="GM8" s="571"/>
      <c r="GN8" s="571"/>
      <c r="GO8" s="571"/>
      <c r="GP8" s="571"/>
      <c r="GQ8" s="571"/>
      <c r="GR8" s="571"/>
      <c r="GS8" s="571"/>
      <c r="GT8" s="571"/>
      <c r="GU8" s="571"/>
      <c r="GV8" s="571"/>
      <c r="GW8" s="571"/>
      <c r="GX8" s="571"/>
      <c r="GY8" s="571"/>
      <c r="GZ8" s="571"/>
      <c r="HA8" s="571"/>
      <c r="HB8" s="571"/>
      <c r="HC8" s="571"/>
      <c r="HD8" s="571"/>
      <c r="HE8" s="571"/>
      <c r="HF8" s="571"/>
      <c r="HG8" s="571"/>
      <c r="HH8" s="571"/>
      <c r="HI8" s="571"/>
      <c r="HJ8" s="571"/>
      <c r="HK8" s="571"/>
      <c r="HL8" s="571"/>
      <c r="HM8" s="571"/>
      <c r="HN8" s="571"/>
      <c r="HO8" s="571"/>
      <c r="HP8" s="571"/>
      <c r="HQ8" s="571"/>
      <c r="HR8" s="571"/>
      <c r="HS8" s="571"/>
      <c r="HT8" s="571"/>
      <c r="HU8" s="571"/>
      <c r="HV8" s="571"/>
      <c r="HW8" s="571"/>
      <c r="HX8" s="571"/>
      <c r="HY8" s="571"/>
      <c r="HZ8" s="571"/>
      <c r="IA8" s="571"/>
      <c r="IB8" s="571"/>
      <c r="IC8" s="571"/>
      <c r="ID8" s="571"/>
      <c r="IE8" s="571"/>
      <c r="IF8" s="571"/>
      <c r="IG8" s="571"/>
      <c r="IH8" s="571"/>
      <c r="II8" s="571"/>
      <c r="IJ8" s="571"/>
      <c r="IK8" s="571"/>
      <c r="IL8" s="571"/>
      <c r="IM8" s="571"/>
      <c r="IN8" s="571"/>
      <c r="IO8" s="571"/>
      <c r="IP8" s="571"/>
      <c r="IQ8" s="571"/>
      <c r="IR8" s="571"/>
      <c r="IS8" s="571"/>
      <c r="IT8" s="571"/>
      <c r="IU8" s="571"/>
      <c r="IV8" s="571"/>
    </row>
    <row r="9" spans="1:256" s="216" customFormat="1" ht="20.25" customHeight="1">
      <c r="A9" s="558" t="s">
        <v>125</v>
      </c>
      <c r="B9" s="904">
        <v>8235018</v>
      </c>
      <c r="C9" s="905">
        <v>20057</v>
      </c>
      <c r="D9" s="905">
        <v>8214961</v>
      </c>
      <c r="E9" s="905">
        <v>8235018</v>
      </c>
      <c r="F9" s="905">
        <v>2836</v>
      </c>
      <c r="G9" s="905">
        <v>755151</v>
      </c>
      <c r="H9" s="905">
        <v>24436</v>
      </c>
      <c r="I9" s="905">
        <v>234272</v>
      </c>
      <c r="J9" s="905">
        <v>0</v>
      </c>
      <c r="K9" s="905">
        <v>0</v>
      </c>
      <c r="L9" s="905">
        <v>10780</v>
      </c>
      <c r="M9" s="905">
        <v>4374</v>
      </c>
      <c r="N9" s="905">
        <v>384064</v>
      </c>
      <c r="O9" s="905">
        <v>297670</v>
      </c>
      <c r="P9" s="905">
        <v>101469</v>
      </c>
      <c r="Q9" s="906">
        <v>6419966</v>
      </c>
      <c r="R9" s="546" t="s">
        <v>125</v>
      </c>
      <c r="S9" s="571"/>
      <c r="T9" s="571"/>
      <c r="U9" s="571"/>
      <c r="V9" s="571"/>
      <c r="W9" s="571"/>
      <c r="X9" s="571"/>
      <c r="Y9" s="571"/>
      <c r="Z9" s="571"/>
      <c r="AA9" s="571"/>
      <c r="AB9" s="571"/>
      <c r="AC9" s="571"/>
      <c r="AD9" s="571"/>
      <c r="AE9" s="571"/>
      <c r="AF9" s="571"/>
      <c r="AG9" s="571"/>
      <c r="AH9" s="571"/>
      <c r="AI9" s="571"/>
      <c r="AJ9" s="571"/>
      <c r="AK9" s="571"/>
      <c r="AL9" s="571"/>
      <c r="AM9" s="571"/>
      <c r="AN9" s="571"/>
      <c r="AO9" s="571"/>
      <c r="AP9" s="571"/>
      <c r="AQ9" s="571"/>
      <c r="AR9" s="571"/>
      <c r="AS9" s="571"/>
      <c r="AT9" s="571"/>
      <c r="AU9" s="571"/>
      <c r="AV9" s="571"/>
      <c r="AW9" s="571"/>
      <c r="AX9" s="571"/>
      <c r="AY9" s="571"/>
      <c r="AZ9" s="571"/>
      <c r="BA9" s="571"/>
      <c r="BB9" s="571"/>
      <c r="BC9" s="571"/>
      <c r="BD9" s="571"/>
      <c r="BE9" s="571"/>
      <c r="BF9" s="571"/>
      <c r="BG9" s="571"/>
      <c r="BH9" s="571"/>
      <c r="BI9" s="571"/>
      <c r="BJ9" s="571"/>
      <c r="BK9" s="571"/>
      <c r="BL9" s="571"/>
      <c r="BM9" s="571"/>
      <c r="BN9" s="571"/>
      <c r="BO9" s="571"/>
      <c r="BP9" s="571"/>
      <c r="BQ9" s="571"/>
      <c r="BR9" s="571"/>
      <c r="BS9" s="571"/>
      <c r="BT9" s="571"/>
      <c r="BU9" s="571"/>
      <c r="BV9" s="571"/>
      <c r="BW9" s="571"/>
      <c r="BX9" s="571"/>
      <c r="BY9" s="571"/>
      <c r="BZ9" s="571"/>
      <c r="CA9" s="571"/>
      <c r="CB9" s="571"/>
      <c r="CC9" s="571"/>
      <c r="CD9" s="571"/>
      <c r="CE9" s="571"/>
      <c r="CF9" s="571"/>
      <c r="CG9" s="571"/>
      <c r="CH9" s="571"/>
      <c r="CI9" s="571"/>
      <c r="CJ9" s="571"/>
      <c r="CK9" s="571"/>
      <c r="CL9" s="571"/>
      <c r="CM9" s="571"/>
      <c r="CN9" s="571"/>
      <c r="CO9" s="571"/>
      <c r="CP9" s="571"/>
      <c r="CQ9" s="571"/>
      <c r="CR9" s="571"/>
      <c r="CS9" s="571"/>
      <c r="CT9" s="571"/>
      <c r="CU9" s="571"/>
      <c r="CV9" s="571"/>
      <c r="CW9" s="571"/>
      <c r="CX9" s="571"/>
      <c r="CY9" s="571"/>
      <c r="CZ9" s="571"/>
      <c r="DA9" s="571"/>
      <c r="DB9" s="571"/>
      <c r="DC9" s="571"/>
      <c r="DD9" s="571"/>
      <c r="DE9" s="571"/>
      <c r="DF9" s="571"/>
      <c r="DG9" s="571"/>
      <c r="DH9" s="571"/>
      <c r="DI9" s="571"/>
      <c r="DJ9" s="571"/>
      <c r="DK9" s="571"/>
      <c r="DL9" s="571"/>
      <c r="DM9" s="571"/>
      <c r="DN9" s="571"/>
      <c r="DO9" s="571"/>
      <c r="DP9" s="571"/>
      <c r="DQ9" s="571"/>
      <c r="DR9" s="571"/>
      <c r="DS9" s="571"/>
      <c r="DT9" s="571"/>
      <c r="DU9" s="571"/>
      <c r="DV9" s="571"/>
      <c r="DW9" s="571"/>
      <c r="DX9" s="571"/>
      <c r="DY9" s="571"/>
      <c r="DZ9" s="571"/>
      <c r="EA9" s="571"/>
      <c r="EB9" s="571"/>
      <c r="EC9" s="571"/>
      <c r="ED9" s="571"/>
      <c r="EE9" s="571"/>
      <c r="EF9" s="571"/>
      <c r="EG9" s="571"/>
      <c r="EH9" s="571"/>
      <c r="EI9" s="571"/>
      <c r="EJ9" s="571"/>
      <c r="EK9" s="571"/>
      <c r="EL9" s="571"/>
      <c r="EM9" s="571"/>
      <c r="EN9" s="571"/>
      <c r="EO9" s="571"/>
      <c r="EP9" s="571"/>
      <c r="EQ9" s="571"/>
      <c r="ER9" s="571"/>
      <c r="ES9" s="571"/>
      <c r="ET9" s="571"/>
      <c r="EU9" s="571"/>
      <c r="EV9" s="571"/>
      <c r="EW9" s="571"/>
      <c r="EX9" s="571"/>
      <c r="EY9" s="571"/>
      <c r="EZ9" s="571"/>
      <c r="FA9" s="571"/>
      <c r="FB9" s="571"/>
      <c r="FC9" s="571"/>
      <c r="FD9" s="571"/>
      <c r="FE9" s="571"/>
      <c r="FF9" s="571"/>
      <c r="FG9" s="571"/>
      <c r="FH9" s="571"/>
      <c r="FI9" s="571"/>
      <c r="FJ9" s="571"/>
      <c r="FK9" s="571"/>
      <c r="FL9" s="571"/>
      <c r="FM9" s="571"/>
      <c r="FN9" s="571"/>
      <c r="FO9" s="571"/>
      <c r="FP9" s="571"/>
      <c r="FQ9" s="571"/>
      <c r="FR9" s="571"/>
      <c r="FS9" s="571"/>
      <c r="FT9" s="571"/>
      <c r="FU9" s="571"/>
      <c r="FV9" s="571"/>
      <c r="FW9" s="571"/>
      <c r="FX9" s="571"/>
      <c r="FY9" s="571"/>
      <c r="FZ9" s="571"/>
      <c r="GA9" s="571"/>
      <c r="GB9" s="571"/>
      <c r="GC9" s="571"/>
      <c r="GD9" s="571"/>
      <c r="GE9" s="571"/>
      <c r="GF9" s="571"/>
      <c r="GG9" s="571"/>
      <c r="GH9" s="571"/>
      <c r="GI9" s="571"/>
      <c r="GJ9" s="571"/>
      <c r="GK9" s="571"/>
      <c r="GL9" s="571"/>
      <c r="GM9" s="571"/>
      <c r="GN9" s="571"/>
      <c r="GO9" s="571"/>
      <c r="GP9" s="571"/>
      <c r="GQ9" s="571"/>
      <c r="GR9" s="571"/>
      <c r="GS9" s="571"/>
      <c r="GT9" s="571"/>
      <c r="GU9" s="571"/>
      <c r="GV9" s="571"/>
      <c r="GW9" s="571"/>
      <c r="GX9" s="571"/>
      <c r="GY9" s="571"/>
      <c r="GZ9" s="571"/>
      <c r="HA9" s="571"/>
      <c r="HB9" s="571"/>
      <c r="HC9" s="571"/>
      <c r="HD9" s="571"/>
      <c r="HE9" s="571"/>
      <c r="HF9" s="571"/>
      <c r="HG9" s="571"/>
      <c r="HH9" s="571"/>
      <c r="HI9" s="571"/>
      <c r="HJ9" s="571"/>
      <c r="HK9" s="571"/>
      <c r="HL9" s="571"/>
      <c r="HM9" s="571"/>
      <c r="HN9" s="571"/>
      <c r="HO9" s="571"/>
      <c r="HP9" s="571"/>
      <c r="HQ9" s="571"/>
      <c r="HR9" s="571"/>
      <c r="HS9" s="571"/>
      <c r="HT9" s="571"/>
      <c r="HU9" s="571"/>
      <c r="HV9" s="571"/>
      <c r="HW9" s="571"/>
      <c r="HX9" s="571"/>
      <c r="HY9" s="571"/>
      <c r="HZ9" s="571"/>
      <c r="IA9" s="571"/>
      <c r="IB9" s="571"/>
      <c r="IC9" s="571"/>
      <c r="ID9" s="571"/>
      <c r="IE9" s="571"/>
      <c r="IF9" s="571"/>
      <c r="IG9" s="571"/>
      <c r="IH9" s="571"/>
      <c r="II9" s="571"/>
      <c r="IJ9" s="571"/>
      <c r="IK9" s="571"/>
      <c r="IL9" s="571"/>
      <c r="IM9" s="571"/>
      <c r="IN9" s="571"/>
      <c r="IO9" s="571"/>
      <c r="IP9" s="571"/>
      <c r="IQ9" s="571"/>
      <c r="IR9" s="571"/>
      <c r="IS9" s="571"/>
      <c r="IT9" s="571"/>
      <c r="IU9" s="571"/>
      <c r="IV9" s="571"/>
    </row>
    <row r="10" spans="1:256" s="216" customFormat="1" ht="20.25" customHeight="1">
      <c r="A10" s="558" t="s">
        <v>1268</v>
      </c>
      <c r="B10" s="904">
        <v>8472110.32</v>
      </c>
      <c r="C10" s="905">
        <v>15223</v>
      </c>
      <c r="D10" s="905">
        <v>8456887.32</v>
      </c>
      <c r="E10" s="905">
        <v>8472110.32</v>
      </c>
      <c r="F10" s="905">
        <v>3311.08</v>
      </c>
      <c r="G10" s="905">
        <v>768457</v>
      </c>
      <c r="H10" s="905">
        <v>45594</v>
      </c>
      <c r="I10" s="905">
        <v>250116</v>
      </c>
      <c r="J10" s="905">
        <v>0</v>
      </c>
      <c r="K10" s="905">
        <v>0</v>
      </c>
      <c r="L10" s="905">
        <v>18147.149999999998</v>
      </c>
      <c r="M10" s="905">
        <v>0</v>
      </c>
      <c r="N10" s="905">
        <v>374852.97</v>
      </c>
      <c r="O10" s="905">
        <v>438680</v>
      </c>
      <c r="P10" s="905">
        <v>134115.84999999998</v>
      </c>
      <c r="Q10" s="906">
        <v>6438836.2700000005</v>
      </c>
      <c r="R10" s="546" t="s">
        <v>1268</v>
      </c>
      <c r="S10" s="571"/>
      <c r="T10" s="571"/>
      <c r="U10" s="571"/>
      <c r="V10" s="571"/>
      <c r="W10" s="571"/>
      <c r="X10" s="571"/>
      <c r="Y10" s="571"/>
      <c r="Z10" s="571"/>
      <c r="AA10" s="571"/>
      <c r="AB10" s="571"/>
      <c r="AC10" s="571"/>
      <c r="AD10" s="571"/>
      <c r="AE10" s="571"/>
      <c r="AF10" s="571"/>
      <c r="AG10" s="571"/>
      <c r="AH10" s="571"/>
      <c r="AI10" s="571"/>
      <c r="AJ10" s="571"/>
      <c r="AK10" s="571"/>
      <c r="AL10" s="571"/>
      <c r="AM10" s="571"/>
      <c r="AN10" s="571"/>
      <c r="AO10" s="571"/>
      <c r="AP10" s="571"/>
      <c r="AQ10" s="571"/>
      <c r="AR10" s="571"/>
      <c r="AS10" s="571"/>
      <c r="AT10" s="571"/>
      <c r="AU10" s="571"/>
      <c r="AV10" s="571"/>
      <c r="AW10" s="571"/>
      <c r="AX10" s="571"/>
      <c r="AY10" s="571"/>
      <c r="AZ10" s="571"/>
      <c r="BA10" s="571"/>
      <c r="BB10" s="571"/>
      <c r="BC10" s="571"/>
      <c r="BD10" s="571"/>
      <c r="BE10" s="571"/>
      <c r="BF10" s="571"/>
      <c r="BG10" s="571"/>
      <c r="BH10" s="571"/>
      <c r="BI10" s="571"/>
      <c r="BJ10" s="571"/>
      <c r="BK10" s="571"/>
      <c r="BL10" s="571"/>
      <c r="BM10" s="571"/>
      <c r="BN10" s="571"/>
      <c r="BO10" s="571"/>
      <c r="BP10" s="571"/>
      <c r="BQ10" s="571"/>
      <c r="BR10" s="571"/>
      <c r="BS10" s="571"/>
      <c r="BT10" s="571"/>
      <c r="BU10" s="571"/>
      <c r="BV10" s="571"/>
      <c r="BW10" s="571"/>
      <c r="BX10" s="571"/>
      <c r="BY10" s="571"/>
      <c r="BZ10" s="571"/>
      <c r="CA10" s="571"/>
      <c r="CB10" s="571"/>
      <c r="CC10" s="571"/>
      <c r="CD10" s="571"/>
      <c r="CE10" s="571"/>
      <c r="CF10" s="571"/>
      <c r="CG10" s="571"/>
      <c r="CH10" s="571"/>
      <c r="CI10" s="571"/>
      <c r="CJ10" s="571"/>
      <c r="CK10" s="571"/>
      <c r="CL10" s="571"/>
      <c r="CM10" s="571"/>
      <c r="CN10" s="571"/>
      <c r="CO10" s="571"/>
      <c r="CP10" s="571"/>
      <c r="CQ10" s="571"/>
      <c r="CR10" s="571"/>
      <c r="CS10" s="571"/>
      <c r="CT10" s="571"/>
      <c r="CU10" s="571"/>
      <c r="CV10" s="571"/>
      <c r="CW10" s="571"/>
      <c r="CX10" s="571"/>
      <c r="CY10" s="571"/>
      <c r="CZ10" s="571"/>
      <c r="DA10" s="571"/>
      <c r="DB10" s="571"/>
      <c r="DC10" s="571"/>
      <c r="DD10" s="571"/>
      <c r="DE10" s="571"/>
      <c r="DF10" s="571"/>
      <c r="DG10" s="571"/>
      <c r="DH10" s="571"/>
      <c r="DI10" s="571"/>
      <c r="DJ10" s="571"/>
      <c r="DK10" s="571"/>
      <c r="DL10" s="571"/>
      <c r="DM10" s="571"/>
      <c r="DN10" s="571"/>
      <c r="DO10" s="571"/>
      <c r="DP10" s="571"/>
      <c r="DQ10" s="571"/>
      <c r="DR10" s="571"/>
      <c r="DS10" s="571"/>
      <c r="DT10" s="571"/>
      <c r="DU10" s="571"/>
      <c r="DV10" s="571"/>
      <c r="DW10" s="571"/>
      <c r="DX10" s="571"/>
      <c r="DY10" s="571"/>
      <c r="DZ10" s="571"/>
      <c r="EA10" s="571"/>
      <c r="EB10" s="571"/>
      <c r="EC10" s="571"/>
      <c r="ED10" s="571"/>
      <c r="EE10" s="571"/>
      <c r="EF10" s="571"/>
      <c r="EG10" s="571"/>
      <c r="EH10" s="571"/>
      <c r="EI10" s="571"/>
      <c r="EJ10" s="571"/>
      <c r="EK10" s="571"/>
      <c r="EL10" s="571"/>
      <c r="EM10" s="571"/>
      <c r="EN10" s="571"/>
      <c r="EO10" s="571"/>
      <c r="EP10" s="571"/>
      <c r="EQ10" s="571"/>
      <c r="ER10" s="571"/>
      <c r="ES10" s="571"/>
      <c r="ET10" s="571"/>
      <c r="EU10" s="571"/>
      <c r="EV10" s="571"/>
      <c r="EW10" s="571"/>
      <c r="EX10" s="571"/>
      <c r="EY10" s="571"/>
      <c r="EZ10" s="571"/>
      <c r="FA10" s="571"/>
      <c r="FB10" s="571"/>
      <c r="FC10" s="571"/>
      <c r="FD10" s="571"/>
      <c r="FE10" s="571"/>
      <c r="FF10" s="571"/>
      <c r="FG10" s="571"/>
      <c r="FH10" s="571"/>
      <c r="FI10" s="571"/>
      <c r="FJ10" s="571"/>
      <c r="FK10" s="571"/>
      <c r="FL10" s="571"/>
      <c r="FM10" s="571"/>
      <c r="FN10" s="571"/>
      <c r="FO10" s="571"/>
      <c r="FP10" s="571"/>
      <c r="FQ10" s="571"/>
      <c r="FR10" s="571"/>
      <c r="FS10" s="571"/>
      <c r="FT10" s="571"/>
      <c r="FU10" s="571"/>
      <c r="FV10" s="571"/>
      <c r="FW10" s="571"/>
      <c r="FX10" s="571"/>
      <c r="FY10" s="571"/>
      <c r="FZ10" s="571"/>
      <c r="GA10" s="571"/>
      <c r="GB10" s="571"/>
      <c r="GC10" s="571"/>
      <c r="GD10" s="571"/>
      <c r="GE10" s="571"/>
      <c r="GF10" s="571"/>
      <c r="GG10" s="571"/>
      <c r="GH10" s="571"/>
      <c r="GI10" s="571"/>
      <c r="GJ10" s="571"/>
      <c r="GK10" s="571"/>
      <c r="GL10" s="571"/>
      <c r="GM10" s="571"/>
      <c r="GN10" s="571"/>
      <c r="GO10" s="571"/>
      <c r="GP10" s="571"/>
      <c r="GQ10" s="571"/>
      <c r="GR10" s="571"/>
      <c r="GS10" s="571"/>
      <c r="GT10" s="571"/>
      <c r="GU10" s="571"/>
      <c r="GV10" s="571"/>
      <c r="GW10" s="571"/>
      <c r="GX10" s="571"/>
      <c r="GY10" s="571"/>
      <c r="GZ10" s="571"/>
      <c r="HA10" s="571"/>
      <c r="HB10" s="571"/>
      <c r="HC10" s="571"/>
      <c r="HD10" s="571"/>
      <c r="HE10" s="571"/>
      <c r="HF10" s="571"/>
      <c r="HG10" s="571"/>
      <c r="HH10" s="571"/>
      <c r="HI10" s="571"/>
      <c r="HJ10" s="571"/>
      <c r="HK10" s="571"/>
      <c r="HL10" s="571"/>
      <c r="HM10" s="571"/>
      <c r="HN10" s="571"/>
      <c r="HO10" s="571"/>
      <c r="HP10" s="571"/>
      <c r="HQ10" s="571"/>
      <c r="HR10" s="571"/>
      <c r="HS10" s="571"/>
      <c r="HT10" s="571"/>
      <c r="HU10" s="571"/>
      <c r="HV10" s="571"/>
      <c r="HW10" s="571"/>
      <c r="HX10" s="571"/>
      <c r="HY10" s="571"/>
      <c r="HZ10" s="571"/>
      <c r="IA10" s="571"/>
      <c r="IB10" s="571"/>
      <c r="IC10" s="571"/>
      <c r="ID10" s="571"/>
      <c r="IE10" s="571"/>
      <c r="IF10" s="571"/>
      <c r="IG10" s="571"/>
      <c r="IH10" s="571"/>
      <c r="II10" s="571"/>
      <c r="IJ10" s="571"/>
      <c r="IK10" s="571"/>
      <c r="IL10" s="571"/>
      <c r="IM10" s="571"/>
      <c r="IN10" s="571"/>
      <c r="IO10" s="571"/>
      <c r="IP10" s="571"/>
      <c r="IQ10" s="571"/>
      <c r="IR10" s="571"/>
      <c r="IS10" s="571"/>
      <c r="IT10" s="571"/>
      <c r="IU10" s="571"/>
      <c r="IV10" s="571"/>
    </row>
    <row r="11" spans="1:256" s="216" customFormat="1" ht="20.25" customHeight="1">
      <c r="A11" s="558" t="s">
        <v>1270</v>
      </c>
      <c r="B11" s="907">
        <f>SUM(B13:B24)</f>
        <v>8954885.332</v>
      </c>
      <c r="C11" s="908">
        <v>6395</v>
      </c>
      <c r="D11" s="908">
        <v>8948490.332</v>
      </c>
      <c r="E11" s="905">
        <v>8954885.332</v>
      </c>
      <c r="F11" s="908">
        <v>3372.080000000001</v>
      </c>
      <c r="G11" s="908">
        <v>759954</v>
      </c>
      <c r="H11" s="908">
        <v>32579</v>
      </c>
      <c r="I11" s="908">
        <v>261577</v>
      </c>
      <c r="J11" s="908">
        <v>0</v>
      </c>
      <c r="K11" s="908">
        <v>0</v>
      </c>
      <c r="L11" s="908">
        <v>9772.48</v>
      </c>
      <c r="M11" s="908">
        <v>0</v>
      </c>
      <c r="N11" s="908">
        <v>424469.33499999996</v>
      </c>
      <c r="O11" s="908">
        <v>472190</v>
      </c>
      <c r="P11" s="908">
        <v>92317.21</v>
      </c>
      <c r="Q11" s="909">
        <v>6898654.227000001</v>
      </c>
      <c r="R11" s="589" t="s">
        <v>1270</v>
      </c>
      <c r="S11" s="575"/>
      <c r="T11" s="575"/>
      <c r="U11" s="575"/>
      <c r="V11" s="575"/>
      <c r="W11" s="575"/>
      <c r="X11" s="575"/>
      <c r="Y11" s="575"/>
      <c r="Z11" s="575"/>
      <c r="AA11" s="575"/>
      <c r="AB11" s="575"/>
      <c r="AC11" s="575"/>
      <c r="AD11" s="575"/>
      <c r="AE11" s="575"/>
      <c r="AF11" s="575"/>
      <c r="AG11" s="575"/>
      <c r="AH11" s="575"/>
      <c r="AI11" s="575"/>
      <c r="AJ11" s="575"/>
      <c r="AK11" s="575"/>
      <c r="AL11" s="575"/>
      <c r="AM11" s="575"/>
      <c r="AN11" s="575"/>
      <c r="AO11" s="575"/>
      <c r="AP11" s="575"/>
      <c r="AQ11" s="575"/>
      <c r="AR11" s="575"/>
      <c r="AS11" s="575"/>
      <c r="AT11" s="575"/>
      <c r="AU11" s="575"/>
      <c r="AV11" s="575"/>
      <c r="AW11" s="575"/>
      <c r="AX11" s="575"/>
      <c r="AY11" s="575"/>
      <c r="AZ11" s="575"/>
      <c r="BA11" s="575"/>
      <c r="BB11" s="575"/>
      <c r="BC11" s="575"/>
      <c r="BD11" s="575"/>
      <c r="BE11" s="575"/>
      <c r="BF11" s="575"/>
      <c r="BG11" s="575"/>
      <c r="BH11" s="575"/>
      <c r="BI11" s="575"/>
      <c r="BJ11" s="575"/>
      <c r="BK11" s="575"/>
      <c r="BL11" s="575"/>
      <c r="BM11" s="575"/>
      <c r="BN11" s="575"/>
      <c r="BO11" s="575"/>
      <c r="BP11" s="575"/>
      <c r="BQ11" s="575"/>
      <c r="BR11" s="575"/>
      <c r="BS11" s="575"/>
      <c r="BT11" s="575"/>
      <c r="BU11" s="575"/>
      <c r="BV11" s="575"/>
      <c r="BW11" s="575"/>
      <c r="BX11" s="575"/>
      <c r="BY11" s="575"/>
      <c r="BZ11" s="575"/>
      <c r="CA11" s="575"/>
      <c r="CB11" s="575"/>
      <c r="CC11" s="575"/>
      <c r="CD11" s="575"/>
      <c r="CE11" s="575"/>
      <c r="CF11" s="575"/>
      <c r="CG11" s="575"/>
      <c r="CH11" s="575"/>
      <c r="CI11" s="575"/>
      <c r="CJ11" s="575"/>
      <c r="CK11" s="575"/>
      <c r="CL11" s="575"/>
      <c r="CM11" s="575"/>
      <c r="CN11" s="575"/>
      <c r="CO11" s="575"/>
      <c r="CP11" s="575"/>
      <c r="CQ11" s="575"/>
      <c r="CR11" s="575"/>
      <c r="CS11" s="575"/>
      <c r="CT11" s="575"/>
      <c r="CU11" s="575"/>
      <c r="CV11" s="575"/>
      <c r="CW11" s="575"/>
      <c r="CX11" s="575"/>
      <c r="CY11" s="575"/>
      <c r="CZ11" s="575"/>
      <c r="DA11" s="575"/>
      <c r="DB11" s="575"/>
      <c r="DC11" s="575"/>
      <c r="DD11" s="575"/>
      <c r="DE11" s="575"/>
      <c r="DF11" s="575"/>
      <c r="DG11" s="575"/>
      <c r="DH11" s="575"/>
      <c r="DI11" s="575"/>
      <c r="DJ11" s="575"/>
      <c r="DK11" s="575"/>
      <c r="DL11" s="575"/>
      <c r="DM11" s="575"/>
      <c r="DN11" s="575"/>
      <c r="DO11" s="575"/>
      <c r="DP11" s="575"/>
      <c r="DQ11" s="575"/>
      <c r="DR11" s="575"/>
      <c r="DS11" s="575"/>
      <c r="DT11" s="575"/>
      <c r="DU11" s="575"/>
      <c r="DV11" s="575"/>
      <c r="DW11" s="575"/>
      <c r="DX11" s="575"/>
      <c r="DY11" s="575"/>
      <c r="DZ11" s="575"/>
      <c r="EA11" s="575"/>
      <c r="EB11" s="575"/>
      <c r="EC11" s="575"/>
      <c r="ED11" s="575"/>
      <c r="EE11" s="575"/>
      <c r="EF11" s="575"/>
      <c r="EG11" s="575"/>
      <c r="EH11" s="575"/>
      <c r="EI11" s="575"/>
      <c r="EJ11" s="575"/>
      <c r="EK11" s="575"/>
      <c r="EL11" s="575"/>
      <c r="EM11" s="575"/>
      <c r="EN11" s="575"/>
      <c r="EO11" s="575"/>
      <c r="EP11" s="575"/>
      <c r="EQ11" s="575"/>
      <c r="ER11" s="575"/>
      <c r="ES11" s="575"/>
      <c r="ET11" s="575"/>
      <c r="EU11" s="575"/>
      <c r="EV11" s="575"/>
      <c r="EW11" s="575"/>
      <c r="EX11" s="575"/>
      <c r="EY11" s="575"/>
      <c r="EZ11" s="575"/>
      <c r="FA11" s="575"/>
      <c r="FB11" s="575"/>
      <c r="FC11" s="575"/>
      <c r="FD11" s="575"/>
      <c r="FE11" s="575"/>
      <c r="FF11" s="575"/>
      <c r="FG11" s="575"/>
      <c r="FH11" s="575"/>
      <c r="FI11" s="575"/>
      <c r="FJ11" s="575"/>
      <c r="FK11" s="575"/>
      <c r="FL11" s="575"/>
      <c r="FM11" s="575"/>
      <c r="FN11" s="575"/>
      <c r="FO11" s="575"/>
      <c r="FP11" s="575"/>
      <c r="FQ11" s="575"/>
      <c r="FR11" s="575"/>
      <c r="FS11" s="575"/>
      <c r="FT11" s="575"/>
      <c r="FU11" s="575"/>
      <c r="FV11" s="575"/>
      <c r="FW11" s="575"/>
      <c r="FX11" s="575"/>
      <c r="FY11" s="575"/>
      <c r="FZ11" s="575"/>
      <c r="GA11" s="575"/>
      <c r="GB11" s="575"/>
      <c r="GC11" s="575"/>
      <c r="GD11" s="575"/>
      <c r="GE11" s="575"/>
      <c r="GF11" s="575"/>
      <c r="GG11" s="575"/>
      <c r="GH11" s="575"/>
      <c r="GI11" s="575"/>
      <c r="GJ11" s="575"/>
      <c r="GK11" s="575"/>
      <c r="GL11" s="575"/>
      <c r="GM11" s="575"/>
      <c r="GN11" s="575"/>
      <c r="GO11" s="575"/>
      <c r="GP11" s="575"/>
      <c r="GQ11" s="575"/>
      <c r="GR11" s="575"/>
      <c r="GS11" s="575"/>
      <c r="GT11" s="575"/>
      <c r="GU11" s="575"/>
      <c r="GV11" s="575"/>
      <c r="GW11" s="575"/>
      <c r="GX11" s="575"/>
      <c r="GY11" s="575"/>
      <c r="GZ11" s="575"/>
      <c r="HA11" s="575"/>
      <c r="HB11" s="575"/>
      <c r="HC11" s="575"/>
      <c r="HD11" s="575"/>
      <c r="HE11" s="575"/>
      <c r="HF11" s="575"/>
      <c r="HG11" s="575"/>
      <c r="HH11" s="575"/>
      <c r="HI11" s="575"/>
      <c r="HJ11" s="575"/>
      <c r="HK11" s="575"/>
      <c r="HL11" s="575"/>
      <c r="HM11" s="575"/>
      <c r="HN11" s="575"/>
      <c r="HO11" s="575"/>
      <c r="HP11" s="575"/>
      <c r="HQ11" s="575"/>
      <c r="HR11" s="575"/>
      <c r="HS11" s="575"/>
      <c r="HT11" s="575"/>
      <c r="HU11" s="575"/>
      <c r="HV11" s="575"/>
      <c r="HW11" s="575"/>
      <c r="HX11" s="575"/>
      <c r="HY11" s="575"/>
      <c r="HZ11" s="575"/>
      <c r="IA11" s="575"/>
      <c r="IB11" s="575"/>
      <c r="IC11" s="575"/>
      <c r="ID11" s="575"/>
      <c r="IE11" s="575"/>
      <c r="IF11" s="575"/>
      <c r="IG11" s="575"/>
      <c r="IH11" s="575"/>
      <c r="II11" s="575"/>
      <c r="IJ11" s="575"/>
      <c r="IK11" s="575"/>
      <c r="IL11" s="575"/>
      <c r="IM11" s="575"/>
      <c r="IN11" s="575"/>
      <c r="IO11" s="575"/>
      <c r="IP11" s="575"/>
      <c r="IQ11" s="575"/>
      <c r="IR11" s="575"/>
      <c r="IS11" s="575"/>
      <c r="IT11" s="575"/>
      <c r="IU11" s="575"/>
      <c r="IV11" s="575"/>
    </row>
    <row r="12" spans="1:256" s="216" customFormat="1" ht="20.25" customHeight="1">
      <c r="A12" s="910" t="s">
        <v>1606</v>
      </c>
      <c r="C12" s="911"/>
      <c r="D12" s="911"/>
      <c r="E12" s="911"/>
      <c r="F12" s="911"/>
      <c r="G12" s="911"/>
      <c r="H12" s="911"/>
      <c r="I12" s="911"/>
      <c r="J12" s="911"/>
      <c r="K12" s="911"/>
      <c r="L12" s="911"/>
      <c r="M12" s="911"/>
      <c r="N12" s="911"/>
      <c r="O12" s="911"/>
      <c r="P12" s="911"/>
      <c r="Q12" s="912"/>
      <c r="R12" s="913" t="s">
        <v>75</v>
      </c>
      <c r="S12" s="575"/>
      <c r="T12" s="575"/>
      <c r="U12" s="575"/>
      <c r="V12" s="575"/>
      <c r="W12" s="575"/>
      <c r="X12" s="575"/>
      <c r="Y12" s="575"/>
      <c r="Z12" s="575"/>
      <c r="AA12" s="575"/>
      <c r="AB12" s="575"/>
      <c r="AC12" s="575"/>
      <c r="AD12" s="575"/>
      <c r="AE12" s="575"/>
      <c r="AF12" s="575"/>
      <c r="AG12" s="575"/>
      <c r="AH12" s="575"/>
      <c r="AI12" s="575"/>
      <c r="AJ12" s="575"/>
      <c r="AK12" s="575"/>
      <c r="AL12" s="575"/>
      <c r="AM12" s="575"/>
      <c r="AN12" s="575"/>
      <c r="AO12" s="575"/>
      <c r="AP12" s="575"/>
      <c r="AQ12" s="575"/>
      <c r="AR12" s="575"/>
      <c r="AS12" s="575"/>
      <c r="AT12" s="575"/>
      <c r="AU12" s="575"/>
      <c r="AV12" s="575"/>
      <c r="AW12" s="575"/>
      <c r="AX12" s="575"/>
      <c r="AY12" s="575"/>
      <c r="AZ12" s="575"/>
      <c r="BA12" s="575"/>
      <c r="BB12" s="575"/>
      <c r="BC12" s="575"/>
      <c r="BD12" s="575"/>
      <c r="BE12" s="575"/>
      <c r="BF12" s="575"/>
      <c r="BG12" s="575"/>
      <c r="BH12" s="575"/>
      <c r="BI12" s="575"/>
      <c r="BJ12" s="575"/>
      <c r="BK12" s="575"/>
      <c r="BL12" s="575"/>
      <c r="BM12" s="575"/>
      <c r="BN12" s="575"/>
      <c r="BO12" s="575"/>
      <c r="BP12" s="575"/>
      <c r="BQ12" s="575"/>
      <c r="BR12" s="575"/>
      <c r="BS12" s="575"/>
      <c r="BT12" s="575"/>
      <c r="BU12" s="575"/>
      <c r="BV12" s="575"/>
      <c r="BW12" s="575"/>
      <c r="BX12" s="575"/>
      <c r="BY12" s="575"/>
      <c r="BZ12" s="575"/>
      <c r="CA12" s="575"/>
      <c r="CB12" s="575"/>
      <c r="CC12" s="575"/>
      <c r="CD12" s="575"/>
      <c r="CE12" s="575"/>
      <c r="CF12" s="575"/>
      <c r="CG12" s="575"/>
      <c r="CH12" s="575"/>
      <c r="CI12" s="575"/>
      <c r="CJ12" s="575"/>
      <c r="CK12" s="575"/>
      <c r="CL12" s="575"/>
      <c r="CM12" s="575"/>
      <c r="CN12" s="575"/>
      <c r="CO12" s="575"/>
      <c r="CP12" s="575"/>
      <c r="CQ12" s="575"/>
      <c r="CR12" s="575"/>
      <c r="CS12" s="575"/>
      <c r="CT12" s="575"/>
      <c r="CU12" s="575"/>
      <c r="CV12" s="575"/>
      <c r="CW12" s="575"/>
      <c r="CX12" s="575"/>
      <c r="CY12" s="575"/>
      <c r="CZ12" s="575"/>
      <c r="DA12" s="575"/>
      <c r="DB12" s="575"/>
      <c r="DC12" s="575"/>
      <c r="DD12" s="575"/>
      <c r="DE12" s="575"/>
      <c r="DF12" s="575"/>
      <c r="DG12" s="575"/>
      <c r="DH12" s="575"/>
      <c r="DI12" s="575"/>
      <c r="DJ12" s="575"/>
      <c r="DK12" s="575"/>
      <c r="DL12" s="575"/>
      <c r="DM12" s="575"/>
      <c r="DN12" s="575"/>
      <c r="DO12" s="575"/>
      <c r="DP12" s="575"/>
      <c r="DQ12" s="575"/>
      <c r="DR12" s="575"/>
      <c r="DS12" s="575"/>
      <c r="DT12" s="575"/>
      <c r="DU12" s="575"/>
      <c r="DV12" s="575"/>
      <c r="DW12" s="575"/>
      <c r="DX12" s="575"/>
      <c r="DY12" s="575"/>
      <c r="DZ12" s="575"/>
      <c r="EA12" s="575"/>
      <c r="EB12" s="575"/>
      <c r="EC12" s="575"/>
      <c r="ED12" s="575"/>
      <c r="EE12" s="575"/>
      <c r="EF12" s="575"/>
      <c r="EG12" s="575"/>
      <c r="EH12" s="575"/>
      <c r="EI12" s="575"/>
      <c r="EJ12" s="575"/>
      <c r="EK12" s="575"/>
      <c r="EL12" s="575"/>
      <c r="EM12" s="575"/>
      <c r="EN12" s="575"/>
      <c r="EO12" s="575"/>
      <c r="EP12" s="575"/>
      <c r="EQ12" s="575"/>
      <c r="ER12" s="575"/>
      <c r="ES12" s="575"/>
      <c r="ET12" s="575"/>
      <c r="EU12" s="575"/>
      <c r="EV12" s="575"/>
      <c r="EW12" s="575"/>
      <c r="EX12" s="575"/>
      <c r="EY12" s="575"/>
      <c r="EZ12" s="575"/>
      <c r="FA12" s="575"/>
      <c r="FB12" s="575"/>
      <c r="FC12" s="575"/>
      <c r="FD12" s="575"/>
      <c r="FE12" s="575"/>
      <c r="FF12" s="575"/>
      <c r="FG12" s="575"/>
      <c r="FH12" s="575"/>
      <c r="FI12" s="575"/>
      <c r="FJ12" s="575"/>
      <c r="FK12" s="575"/>
      <c r="FL12" s="575"/>
      <c r="FM12" s="575"/>
      <c r="FN12" s="575"/>
      <c r="FO12" s="575"/>
      <c r="FP12" s="575"/>
      <c r="FQ12" s="575"/>
      <c r="FR12" s="575"/>
      <c r="FS12" s="575"/>
      <c r="FT12" s="575"/>
      <c r="FU12" s="575"/>
      <c r="FV12" s="575"/>
      <c r="FW12" s="575"/>
      <c r="FX12" s="575"/>
      <c r="FY12" s="575"/>
      <c r="FZ12" s="575"/>
      <c r="GA12" s="575"/>
      <c r="GB12" s="575"/>
      <c r="GC12" s="575"/>
      <c r="GD12" s="575"/>
      <c r="GE12" s="575"/>
      <c r="GF12" s="575"/>
      <c r="GG12" s="575"/>
      <c r="GH12" s="575"/>
      <c r="GI12" s="575"/>
      <c r="GJ12" s="575"/>
      <c r="GK12" s="575"/>
      <c r="GL12" s="575"/>
      <c r="GM12" s="575"/>
      <c r="GN12" s="575"/>
      <c r="GO12" s="575"/>
      <c r="GP12" s="575"/>
      <c r="GQ12" s="575"/>
      <c r="GR12" s="575"/>
      <c r="GS12" s="575"/>
      <c r="GT12" s="575"/>
      <c r="GU12" s="575"/>
      <c r="GV12" s="575"/>
      <c r="GW12" s="575"/>
      <c r="GX12" s="575"/>
      <c r="GY12" s="575"/>
      <c r="GZ12" s="575"/>
      <c r="HA12" s="575"/>
      <c r="HB12" s="575"/>
      <c r="HC12" s="575"/>
      <c r="HD12" s="575"/>
      <c r="HE12" s="575"/>
      <c r="HF12" s="575"/>
      <c r="HG12" s="575"/>
      <c r="HH12" s="575"/>
      <c r="HI12" s="575"/>
      <c r="HJ12" s="575"/>
      <c r="HK12" s="575"/>
      <c r="HL12" s="575"/>
      <c r="HM12" s="575"/>
      <c r="HN12" s="575"/>
      <c r="HO12" s="575"/>
      <c r="HP12" s="575"/>
      <c r="HQ12" s="575"/>
      <c r="HR12" s="575"/>
      <c r="HS12" s="575"/>
      <c r="HT12" s="575"/>
      <c r="HU12" s="575"/>
      <c r="HV12" s="575"/>
      <c r="HW12" s="575"/>
      <c r="HX12" s="575"/>
      <c r="HY12" s="575"/>
      <c r="HZ12" s="575"/>
      <c r="IA12" s="575"/>
      <c r="IB12" s="575"/>
      <c r="IC12" s="575"/>
      <c r="ID12" s="575"/>
      <c r="IE12" s="575"/>
      <c r="IF12" s="575"/>
      <c r="IG12" s="575"/>
      <c r="IH12" s="575"/>
      <c r="II12" s="575"/>
      <c r="IJ12" s="575"/>
      <c r="IK12" s="575"/>
      <c r="IL12" s="575"/>
      <c r="IM12" s="575"/>
      <c r="IN12" s="575"/>
      <c r="IO12" s="575"/>
      <c r="IP12" s="575"/>
      <c r="IQ12" s="575"/>
      <c r="IR12" s="575"/>
      <c r="IS12" s="575"/>
      <c r="IT12" s="575"/>
      <c r="IU12" s="575"/>
      <c r="IV12" s="575"/>
    </row>
    <row r="13" spans="1:256" s="216" customFormat="1" ht="20.25" customHeight="1">
      <c r="A13" s="558" t="s">
        <v>705</v>
      </c>
      <c r="B13" s="904">
        <f>C13+D13</f>
        <v>805220.2899999999</v>
      </c>
      <c r="C13" s="905">
        <v>1734</v>
      </c>
      <c r="D13" s="905">
        <v>803486.2899999999</v>
      </c>
      <c r="E13" s="905">
        <v>805220.2899999999</v>
      </c>
      <c r="F13" s="905">
        <v>312.22</v>
      </c>
      <c r="G13" s="905">
        <v>76646</v>
      </c>
      <c r="H13" s="905">
        <v>7500</v>
      </c>
      <c r="I13" s="905">
        <v>23549</v>
      </c>
      <c r="J13" s="905">
        <v>0</v>
      </c>
      <c r="K13" s="905">
        <v>0</v>
      </c>
      <c r="L13" s="905">
        <v>878.51</v>
      </c>
      <c r="M13" s="905">
        <v>0</v>
      </c>
      <c r="N13" s="905">
        <v>41036.4</v>
      </c>
      <c r="O13" s="905">
        <v>55440</v>
      </c>
      <c r="P13" s="905">
        <v>18269.46</v>
      </c>
      <c r="Q13" s="906">
        <v>581588.7</v>
      </c>
      <c r="R13" s="546" t="s">
        <v>143</v>
      </c>
      <c r="S13" s="571"/>
      <c r="T13" s="571"/>
      <c r="U13" s="571"/>
      <c r="V13" s="571"/>
      <c r="W13" s="571"/>
      <c r="X13" s="571"/>
      <c r="Y13" s="571"/>
      <c r="Z13" s="571"/>
      <c r="AA13" s="571"/>
      <c r="AB13" s="571"/>
      <c r="AC13" s="571"/>
      <c r="AD13" s="571"/>
      <c r="AE13" s="571"/>
      <c r="AF13" s="571"/>
      <c r="AG13" s="571"/>
      <c r="AH13" s="571"/>
      <c r="AI13" s="571"/>
      <c r="AJ13" s="571"/>
      <c r="AK13" s="571"/>
      <c r="AL13" s="571"/>
      <c r="AM13" s="571"/>
      <c r="AN13" s="571"/>
      <c r="AO13" s="571"/>
      <c r="AP13" s="571"/>
      <c r="AQ13" s="571"/>
      <c r="AR13" s="571"/>
      <c r="AS13" s="571"/>
      <c r="AT13" s="571"/>
      <c r="AU13" s="571"/>
      <c r="AV13" s="571"/>
      <c r="AW13" s="571"/>
      <c r="AX13" s="571"/>
      <c r="AY13" s="571"/>
      <c r="AZ13" s="571"/>
      <c r="BA13" s="571"/>
      <c r="BB13" s="571"/>
      <c r="BC13" s="571"/>
      <c r="BD13" s="571"/>
      <c r="BE13" s="571"/>
      <c r="BF13" s="571"/>
      <c r="BG13" s="571"/>
      <c r="BH13" s="571"/>
      <c r="BI13" s="571"/>
      <c r="BJ13" s="571"/>
      <c r="BK13" s="571"/>
      <c r="BL13" s="571"/>
      <c r="BM13" s="571"/>
      <c r="BN13" s="571"/>
      <c r="BO13" s="571"/>
      <c r="BP13" s="571"/>
      <c r="BQ13" s="571"/>
      <c r="BR13" s="571"/>
      <c r="BS13" s="571"/>
      <c r="BT13" s="571"/>
      <c r="BU13" s="571"/>
      <c r="BV13" s="571"/>
      <c r="BW13" s="571"/>
      <c r="BX13" s="571"/>
      <c r="BY13" s="571"/>
      <c r="BZ13" s="571"/>
      <c r="CA13" s="571"/>
      <c r="CB13" s="571"/>
      <c r="CC13" s="571"/>
      <c r="CD13" s="571"/>
      <c r="CE13" s="571"/>
      <c r="CF13" s="571"/>
      <c r="CG13" s="571"/>
      <c r="CH13" s="571"/>
      <c r="CI13" s="571"/>
      <c r="CJ13" s="571"/>
      <c r="CK13" s="571"/>
      <c r="CL13" s="571"/>
      <c r="CM13" s="571"/>
      <c r="CN13" s="571"/>
      <c r="CO13" s="571"/>
      <c r="CP13" s="571"/>
      <c r="CQ13" s="571"/>
      <c r="CR13" s="571"/>
      <c r="CS13" s="571"/>
      <c r="CT13" s="571"/>
      <c r="CU13" s="571"/>
      <c r="CV13" s="571"/>
      <c r="CW13" s="571"/>
      <c r="CX13" s="571"/>
      <c r="CY13" s="571"/>
      <c r="CZ13" s="571"/>
      <c r="DA13" s="571"/>
      <c r="DB13" s="571"/>
      <c r="DC13" s="571"/>
      <c r="DD13" s="571"/>
      <c r="DE13" s="571"/>
      <c r="DF13" s="571"/>
      <c r="DG13" s="571"/>
      <c r="DH13" s="571"/>
      <c r="DI13" s="571"/>
      <c r="DJ13" s="571"/>
      <c r="DK13" s="571"/>
      <c r="DL13" s="571"/>
      <c r="DM13" s="571"/>
      <c r="DN13" s="571"/>
      <c r="DO13" s="571"/>
      <c r="DP13" s="571"/>
      <c r="DQ13" s="571"/>
      <c r="DR13" s="571"/>
      <c r="DS13" s="571"/>
      <c r="DT13" s="571"/>
      <c r="DU13" s="571"/>
      <c r="DV13" s="571"/>
      <c r="DW13" s="571"/>
      <c r="DX13" s="571"/>
      <c r="DY13" s="571"/>
      <c r="DZ13" s="571"/>
      <c r="EA13" s="571"/>
      <c r="EB13" s="571"/>
      <c r="EC13" s="571"/>
      <c r="ED13" s="571"/>
      <c r="EE13" s="571"/>
      <c r="EF13" s="571"/>
      <c r="EG13" s="571"/>
      <c r="EH13" s="571"/>
      <c r="EI13" s="571"/>
      <c r="EJ13" s="571"/>
      <c r="EK13" s="571"/>
      <c r="EL13" s="571"/>
      <c r="EM13" s="571"/>
      <c r="EN13" s="571"/>
      <c r="EO13" s="571"/>
      <c r="EP13" s="571"/>
      <c r="EQ13" s="571"/>
      <c r="ER13" s="571"/>
      <c r="ES13" s="571"/>
      <c r="ET13" s="571"/>
      <c r="EU13" s="571"/>
      <c r="EV13" s="571"/>
      <c r="EW13" s="571"/>
      <c r="EX13" s="571"/>
      <c r="EY13" s="571"/>
      <c r="EZ13" s="571"/>
      <c r="FA13" s="571"/>
      <c r="FB13" s="571"/>
      <c r="FC13" s="571"/>
      <c r="FD13" s="571"/>
      <c r="FE13" s="571"/>
      <c r="FF13" s="571"/>
      <c r="FG13" s="571"/>
      <c r="FH13" s="571"/>
      <c r="FI13" s="571"/>
      <c r="FJ13" s="571"/>
      <c r="FK13" s="571"/>
      <c r="FL13" s="571"/>
      <c r="FM13" s="571"/>
      <c r="FN13" s="571"/>
      <c r="FO13" s="571"/>
      <c r="FP13" s="571"/>
      <c r="FQ13" s="571"/>
      <c r="FR13" s="571"/>
      <c r="FS13" s="571"/>
      <c r="FT13" s="571"/>
      <c r="FU13" s="571"/>
      <c r="FV13" s="571"/>
      <c r="FW13" s="571"/>
      <c r="FX13" s="571"/>
      <c r="FY13" s="571"/>
      <c r="FZ13" s="571"/>
      <c r="GA13" s="571"/>
      <c r="GB13" s="571"/>
      <c r="GC13" s="571"/>
      <c r="GD13" s="571"/>
      <c r="GE13" s="571"/>
      <c r="GF13" s="571"/>
      <c r="GG13" s="571"/>
      <c r="GH13" s="571"/>
      <c r="GI13" s="571"/>
      <c r="GJ13" s="571"/>
      <c r="GK13" s="571"/>
      <c r="GL13" s="571"/>
      <c r="GM13" s="571"/>
      <c r="GN13" s="571"/>
      <c r="GO13" s="571"/>
      <c r="GP13" s="571"/>
      <c r="GQ13" s="571"/>
      <c r="GR13" s="571"/>
      <c r="GS13" s="571"/>
      <c r="GT13" s="571"/>
      <c r="GU13" s="571"/>
      <c r="GV13" s="571"/>
      <c r="GW13" s="571"/>
      <c r="GX13" s="571"/>
      <c r="GY13" s="571"/>
      <c r="GZ13" s="571"/>
      <c r="HA13" s="571"/>
      <c r="HB13" s="571"/>
      <c r="HC13" s="571"/>
      <c r="HD13" s="571"/>
      <c r="HE13" s="571"/>
      <c r="HF13" s="571"/>
      <c r="HG13" s="571"/>
      <c r="HH13" s="571"/>
      <c r="HI13" s="571"/>
      <c r="HJ13" s="571"/>
      <c r="HK13" s="571"/>
      <c r="HL13" s="571"/>
      <c r="HM13" s="571"/>
      <c r="HN13" s="571"/>
      <c r="HO13" s="571"/>
      <c r="HP13" s="571"/>
      <c r="HQ13" s="571"/>
      <c r="HR13" s="571"/>
      <c r="HS13" s="571"/>
      <c r="HT13" s="571"/>
      <c r="HU13" s="571"/>
      <c r="HV13" s="571"/>
      <c r="HW13" s="571"/>
      <c r="HX13" s="571"/>
      <c r="HY13" s="571"/>
      <c r="HZ13" s="571"/>
      <c r="IA13" s="571"/>
      <c r="IB13" s="571"/>
      <c r="IC13" s="571"/>
      <c r="ID13" s="571"/>
      <c r="IE13" s="571"/>
      <c r="IF13" s="571"/>
      <c r="IG13" s="571"/>
      <c r="IH13" s="571"/>
      <c r="II13" s="571"/>
      <c r="IJ13" s="571"/>
      <c r="IK13" s="571"/>
      <c r="IL13" s="571"/>
      <c r="IM13" s="571"/>
      <c r="IN13" s="571"/>
      <c r="IO13" s="571"/>
      <c r="IP13" s="571"/>
      <c r="IQ13" s="571"/>
      <c r="IR13" s="571"/>
      <c r="IS13" s="571"/>
      <c r="IT13" s="571"/>
      <c r="IU13" s="571"/>
      <c r="IV13" s="571"/>
    </row>
    <row r="14" spans="1:256" s="216" customFormat="1" ht="20.25" customHeight="1">
      <c r="A14" s="558" t="s">
        <v>707</v>
      </c>
      <c r="B14" s="904">
        <f aca="true" t="shared" si="0" ref="B14:B24">C14+D14</f>
        <v>637384.27</v>
      </c>
      <c r="C14" s="905">
        <v>0</v>
      </c>
      <c r="D14" s="905">
        <v>637384.27</v>
      </c>
      <c r="E14" s="905">
        <v>637384.27</v>
      </c>
      <c r="F14" s="905">
        <v>333.45</v>
      </c>
      <c r="G14" s="905">
        <v>64012</v>
      </c>
      <c r="H14" s="905">
        <v>1600</v>
      </c>
      <c r="I14" s="905">
        <v>23381</v>
      </c>
      <c r="J14" s="905">
        <v>0</v>
      </c>
      <c r="K14" s="905">
        <v>0</v>
      </c>
      <c r="L14" s="905">
        <v>500.5</v>
      </c>
      <c r="M14" s="905">
        <v>0</v>
      </c>
      <c r="N14" s="905">
        <v>37425.02</v>
      </c>
      <c r="O14" s="905">
        <v>36550</v>
      </c>
      <c r="P14" s="905">
        <v>14205.14</v>
      </c>
      <c r="Q14" s="906">
        <v>459377.16000000003</v>
      </c>
      <c r="R14" s="546" t="s">
        <v>144</v>
      </c>
      <c r="S14" s="571"/>
      <c r="T14" s="571"/>
      <c r="U14" s="571"/>
      <c r="V14" s="571"/>
      <c r="W14" s="571"/>
      <c r="X14" s="571"/>
      <c r="Y14" s="571"/>
      <c r="Z14" s="571"/>
      <c r="AA14" s="571"/>
      <c r="AB14" s="571"/>
      <c r="AC14" s="571"/>
      <c r="AD14" s="571"/>
      <c r="AE14" s="571"/>
      <c r="AF14" s="571"/>
      <c r="AG14" s="571"/>
      <c r="AH14" s="571"/>
      <c r="AI14" s="571"/>
      <c r="AJ14" s="571"/>
      <c r="AK14" s="571"/>
      <c r="AL14" s="571"/>
      <c r="AM14" s="571"/>
      <c r="AN14" s="571"/>
      <c r="AO14" s="571"/>
      <c r="AP14" s="571"/>
      <c r="AQ14" s="571"/>
      <c r="AR14" s="571"/>
      <c r="AS14" s="571"/>
      <c r="AT14" s="571"/>
      <c r="AU14" s="571"/>
      <c r="AV14" s="571"/>
      <c r="AW14" s="571"/>
      <c r="AX14" s="571"/>
      <c r="AY14" s="571"/>
      <c r="AZ14" s="571"/>
      <c r="BA14" s="571"/>
      <c r="BB14" s="571"/>
      <c r="BC14" s="571"/>
      <c r="BD14" s="571"/>
      <c r="BE14" s="571"/>
      <c r="BF14" s="571"/>
      <c r="BG14" s="571"/>
      <c r="BH14" s="571"/>
      <c r="BI14" s="571"/>
      <c r="BJ14" s="571"/>
      <c r="BK14" s="571"/>
      <c r="BL14" s="571"/>
      <c r="BM14" s="571"/>
      <c r="BN14" s="571"/>
      <c r="BO14" s="571"/>
      <c r="BP14" s="571"/>
      <c r="BQ14" s="571"/>
      <c r="BR14" s="571"/>
      <c r="BS14" s="571"/>
      <c r="BT14" s="571"/>
      <c r="BU14" s="571"/>
      <c r="BV14" s="571"/>
      <c r="BW14" s="571"/>
      <c r="BX14" s="571"/>
      <c r="BY14" s="571"/>
      <c r="BZ14" s="571"/>
      <c r="CA14" s="571"/>
      <c r="CB14" s="571"/>
      <c r="CC14" s="571"/>
      <c r="CD14" s="571"/>
      <c r="CE14" s="571"/>
      <c r="CF14" s="571"/>
      <c r="CG14" s="571"/>
      <c r="CH14" s="571"/>
      <c r="CI14" s="571"/>
      <c r="CJ14" s="571"/>
      <c r="CK14" s="571"/>
      <c r="CL14" s="571"/>
      <c r="CM14" s="571"/>
      <c r="CN14" s="571"/>
      <c r="CO14" s="571"/>
      <c r="CP14" s="571"/>
      <c r="CQ14" s="571"/>
      <c r="CR14" s="571"/>
      <c r="CS14" s="571"/>
      <c r="CT14" s="571"/>
      <c r="CU14" s="571"/>
      <c r="CV14" s="571"/>
      <c r="CW14" s="571"/>
      <c r="CX14" s="571"/>
      <c r="CY14" s="571"/>
      <c r="CZ14" s="571"/>
      <c r="DA14" s="571"/>
      <c r="DB14" s="571"/>
      <c r="DC14" s="571"/>
      <c r="DD14" s="571"/>
      <c r="DE14" s="571"/>
      <c r="DF14" s="571"/>
      <c r="DG14" s="571"/>
      <c r="DH14" s="571"/>
      <c r="DI14" s="571"/>
      <c r="DJ14" s="571"/>
      <c r="DK14" s="571"/>
      <c r="DL14" s="571"/>
      <c r="DM14" s="571"/>
      <c r="DN14" s="571"/>
      <c r="DO14" s="571"/>
      <c r="DP14" s="571"/>
      <c r="DQ14" s="571"/>
      <c r="DR14" s="571"/>
      <c r="DS14" s="571"/>
      <c r="DT14" s="571"/>
      <c r="DU14" s="571"/>
      <c r="DV14" s="571"/>
      <c r="DW14" s="571"/>
      <c r="DX14" s="571"/>
      <c r="DY14" s="571"/>
      <c r="DZ14" s="571"/>
      <c r="EA14" s="571"/>
      <c r="EB14" s="571"/>
      <c r="EC14" s="571"/>
      <c r="ED14" s="571"/>
      <c r="EE14" s="571"/>
      <c r="EF14" s="571"/>
      <c r="EG14" s="571"/>
      <c r="EH14" s="571"/>
      <c r="EI14" s="571"/>
      <c r="EJ14" s="571"/>
      <c r="EK14" s="571"/>
      <c r="EL14" s="571"/>
      <c r="EM14" s="571"/>
      <c r="EN14" s="571"/>
      <c r="EO14" s="571"/>
      <c r="EP14" s="571"/>
      <c r="EQ14" s="571"/>
      <c r="ER14" s="571"/>
      <c r="ES14" s="571"/>
      <c r="ET14" s="571"/>
      <c r="EU14" s="571"/>
      <c r="EV14" s="571"/>
      <c r="EW14" s="571"/>
      <c r="EX14" s="571"/>
      <c r="EY14" s="571"/>
      <c r="EZ14" s="571"/>
      <c r="FA14" s="571"/>
      <c r="FB14" s="571"/>
      <c r="FC14" s="571"/>
      <c r="FD14" s="571"/>
      <c r="FE14" s="571"/>
      <c r="FF14" s="571"/>
      <c r="FG14" s="571"/>
      <c r="FH14" s="571"/>
      <c r="FI14" s="571"/>
      <c r="FJ14" s="571"/>
      <c r="FK14" s="571"/>
      <c r="FL14" s="571"/>
      <c r="FM14" s="571"/>
      <c r="FN14" s="571"/>
      <c r="FO14" s="571"/>
      <c r="FP14" s="571"/>
      <c r="FQ14" s="571"/>
      <c r="FR14" s="571"/>
      <c r="FS14" s="571"/>
      <c r="FT14" s="571"/>
      <c r="FU14" s="571"/>
      <c r="FV14" s="571"/>
      <c r="FW14" s="571"/>
      <c r="FX14" s="571"/>
      <c r="FY14" s="571"/>
      <c r="FZ14" s="571"/>
      <c r="GA14" s="571"/>
      <c r="GB14" s="571"/>
      <c r="GC14" s="571"/>
      <c r="GD14" s="571"/>
      <c r="GE14" s="571"/>
      <c r="GF14" s="571"/>
      <c r="GG14" s="571"/>
      <c r="GH14" s="571"/>
      <c r="GI14" s="571"/>
      <c r="GJ14" s="571"/>
      <c r="GK14" s="571"/>
      <c r="GL14" s="571"/>
      <c r="GM14" s="571"/>
      <c r="GN14" s="571"/>
      <c r="GO14" s="571"/>
      <c r="GP14" s="571"/>
      <c r="GQ14" s="571"/>
      <c r="GR14" s="571"/>
      <c r="GS14" s="571"/>
      <c r="GT14" s="571"/>
      <c r="GU14" s="571"/>
      <c r="GV14" s="571"/>
      <c r="GW14" s="571"/>
      <c r="GX14" s="571"/>
      <c r="GY14" s="571"/>
      <c r="GZ14" s="571"/>
      <c r="HA14" s="571"/>
      <c r="HB14" s="571"/>
      <c r="HC14" s="571"/>
      <c r="HD14" s="571"/>
      <c r="HE14" s="571"/>
      <c r="HF14" s="571"/>
      <c r="HG14" s="571"/>
      <c r="HH14" s="571"/>
      <c r="HI14" s="571"/>
      <c r="HJ14" s="571"/>
      <c r="HK14" s="571"/>
      <c r="HL14" s="571"/>
      <c r="HM14" s="571"/>
      <c r="HN14" s="571"/>
      <c r="HO14" s="571"/>
      <c r="HP14" s="571"/>
      <c r="HQ14" s="571"/>
      <c r="HR14" s="571"/>
      <c r="HS14" s="571"/>
      <c r="HT14" s="571"/>
      <c r="HU14" s="571"/>
      <c r="HV14" s="571"/>
      <c r="HW14" s="571"/>
      <c r="HX14" s="571"/>
      <c r="HY14" s="571"/>
      <c r="HZ14" s="571"/>
      <c r="IA14" s="571"/>
      <c r="IB14" s="571"/>
      <c r="IC14" s="571"/>
      <c r="ID14" s="571"/>
      <c r="IE14" s="571"/>
      <c r="IF14" s="571"/>
      <c r="IG14" s="571"/>
      <c r="IH14" s="571"/>
      <c r="II14" s="571"/>
      <c r="IJ14" s="571"/>
      <c r="IK14" s="571"/>
      <c r="IL14" s="571"/>
      <c r="IM14" s="571"/>
      <c r="IN14" s="571"/>
      <c r="IO14" s="571"/>
      <c r="IP14" s="571"/>
      <c r="IQ14" s="571"/>
      <c r="IR14" s="571"/>
      <c r="IS14" s="571"/>
      <c r="IT14" s="571"/>
      <c r="IU14" s="571"/>
      <c r="IV14" s="571"/>
    </row>
    <row r="15" spans="1:256" s="216" customFormat="1" ht="20.25" customHeight="1">
      <c r="A15" s="558" t="s">
        <v>709</v>
      </c>
      <c r="B15" s="904">
        <f t="shared" si="0"/>
        <v>723055.59</v>
      </c>
      <c r="C15" s="905">
        <v>0</v>
      </c>
      <c r="D15" s="905">
        <v>723055.59</v>
      </c>
      <c r="E15" s="905">
        <v>723055.59</v>
      </c>
      <c r="F15" s="905">
        <v>278.67</v>
      </c>
      <c r="G15" s="905">
        <v>62693</v>
      </c>
      <c r="H15" s="905">
        <v>4850</v>
      </c>
      <c r="I15" s="905">
        <v>20437</v>
      </c>
      <c r="J15" s="905">
        <v>0</v>
      </c>
      <c r="K15" s="905">
        <v>0</v>
      </c>
      <c r="L15" s="905">
        <v>818.7</v>
      </c>
      <c r="M15" s="905">
        <v>0</v>
      </c>
      <c r="N15" s="905">
        <v>36624.65</v>
      </c>
      <c r="O15" s="905">
        <v>53430</v>
      </c>
      <c r="P15" s="905">
        <v>16366.44</v>
      </c>
      <c r="Q15" s="906">
        <v>527557.13</v>
      </c>
      <c r="R15" s="546" t="s">
        <v>145</v>
      </c>
      <c r="S15" s="571"/>
      <c r="T15" s="571"/>
      <c r="U15" s="571"/>
      <c r="V15" s="571"/>
      <c r="W15" s="571"/>
      <c r="X15" s="571"/>
      <c r="Y15" s="571"/>
      <c r="Z15" s="571"/>
      <c r="AA15" s="571"/>
      <c r="AB15" s="571"/>
      <c r="AC15" s="571"/>
      <c r="AD15" s="571"/>
      <c r="AE15" s="571"/>
      <c r="AF15" s="571"/>
      <c r="AG15" s="571"/>
      <c r="AH15" s="571"/>
      <c r="AI15" s="571"/>
      <c r="AJ15" s="571"/>
      <c r="AK15" s="571"/>
      <c r="AL15" s="571"/>
      <c r="AM15" s="571"/>
      <c r="AN15" s="571"/>
      <c r="AO15" s="571"/>
      <c r="AP15" s="571"/>
      <c r="AQ15" s="571"/>
      <c r="AR15" s="571"/>
      <c r="AS15" s="571"/>
      <c r="AT15" s="571"/>
      <c r="AU15" s="571"/>
      <c r="AV15" s="571"/>
      <c r="AW15" s="571"/>
      <c r="AX15" s="571"/>
      <c r="AY15" s="571"/>
      <c r="AZ15" s="571"/>
      <c r="BA15" s="571"/>
      <c r="BB15" s="571"/>
      <c r="BC15" s="571"/>
      <c r="BD15" s="571"/>
      <c r="BE15" s="571"/>
      <c r="BF15" s="571"/>
      <c r="BG15" s="571"/>
      <c r="BH15" s="571"/>
      <c r="BI15" s="571"/>
      <c r="BJ15" s="571"/>
      <c r="BK15" s="571"/>
      <c r="BL15" s="571"/>
      <c r="BM15" s="571"/>
      <c r="BN15" s="571"/>
      <c r="BO15" s="571"/>
      <c r="BP15" s="571"/>
      <c r="BQ15" s="571"/>
      <c r="BR15" s="571"/>
      <c r="BS15" s="571"/>
      <c r="BT15" s="571"/>
      <c r="BU15" s="571"/>
      <c r="BV15" s="571"/>
      <c r="BW15" s="571"/>
      <c r="BX15" s="571"/>
      <c r="BY15" s="571"/>
      <c r="BZ15" s="571"/>
      <c r="CA15" s="571"/>
      <c r="CB15" s="571"/>
      <c r="CC15" s="571"/>
      <c r="CD15" s="571"/>
      <c r="CE15" s="571"/>
      <c r="CF15" s="571"/>
      <c r="CG15" s="571"/>
      <c r="CH15" s="571"/>
      <c r="CI15" s="571"/>
      <c r="CJ15" s="571"/>
      <c r="CK15" s="571"/>
      <c r="CL15" s="571"/>
      <c r="CM15" s="571"/>
      <c r="CN15" s="571"/>
      <c r="CO15" s="571"/>
      <c r="CP15" s="571"/>
      <c r="CQ15" s="571"/>
      <c r="CR15" s="571"/>
      <c r="CS15" s="571"/>
      <c r="CT15" s="571"/>
      <c r="CU15" s="571"/>
      <c r="CV15" s="571"/>
      <c r="CW15" s="571"/>
      <c r="CX15" s="571"/>
      <c r="CY15" s="571"/>
      <c r="CZ15" s="571"/>
      <c r="DA15" s="571"/>
      <c r="DB15" s="571"/>
      <c r="DC15" s="571"/>
      <c r="DD15" s="571"/>
      <c r="DE15" s="571"/>
      <c r="DF15" s="571"/>
      <c r="DG15" s="571"/>
      <c r="DH15" s="571"/>
      <c r="DI15" s="571"/>
      <c r="DJ15" s="571"/>
      <c r="DK15" s="571"/>
      <c r="DL15" s="571"/>
      <c r="DM15" s="571"/>
      <c r="DN15" s="571"/>
      <c r="DO15" s="571"/>
      <c r="DP15" s="571"/>
      <c r="DQ15" s="571"/>
      <c r="DR15" s="571"/>
      <c r="DS15" s="571"/>
      <c r="DT15" s="571"/>
      <c r="DU15" s="571"/>
      <c r="DV15" s="571"/>
      <c r="DW15" s="571"/>
      <c r="DX15" s="571"/>
      <c r="DY15" s="571"/>
      <c r="DZ15" s="571"/>
      <c r="EA15" s="571"/>
      <c r="EB15" s="571"/>
      <c r="EC15" s="571"/>
      <c r="ED15" s="571"/>
      <c r="EE15" s="571"/>
      <c r="EF15" s="571"/>
      <c r="EG15" s="571"/>
      <c r="EH15" s="571"/>
      <c r="EI15" s="571"/>
      <c r="EJ15" s="571"/>
      <c r="EK15" s="571"/>
      <c r="EL15" s="571"/>
      <c r="EM15" s="571"/>
      <c r="EN15" s="571"/>
      <c r="EO15" s="571"/>
      <c r="EP15" s="571"/>
      <c r="EQ15" s="571"/>
      <c r="ER15" s="571"/>
      <c r="ES15" s="571"/>
      <c r="ET15" s="571"/>
      <c r="EU15" s="571"/>
      <c r="EV15" s="571"/>
      <c r="EW15" s="571"/>
      <c r="EX15" s="571"/>
      <c r="EY15" s="571"/>
      <c r="EZ15" s="571"/>
      <c r="FA15" s="571"/>
      <c r="FB15" s="571"/>
      <c r="FC15" s="571"/>
      <c r="FD15" s="571"/>
      <c r="FE15" s="571"/>
      <c r="FF15" s="571"/>
      <c r="FG15" s="571"/>
      <c r="FH15" s="571"/>
      <c r="FI15" s="571"/>
      <c r="FJ15" s="571"/>
      <c r="FK15" s="571"/>
      <c r="FL15" s="571"/>
      <c r="FM15" s="571"/>
      <c r="FN15" s="571"/>
      <c r="FO15" s="571"/>
      <c r="FP15" s="571"/>
      <c r="FQ15" s="571"/>
      <c r="FR15" s="571"/>
      <c r="FS15" s="571"/>
      <c r="FT15" s="571"/>
      <c r="FU15" s="571"/>
      <c r="FV15" s="571"/>
      <c r="FW15" s="571"/>
      <c r="FX15" s="571"/>
      <c r="FY15" s="571"/>
      <c r="FZ15" s="571"/>
      <c r="GA15" s="571"/>
      <c r="GB15" s="571"/>
      <c r="GC15" s="571"/>
      <c r="GD15" s="571"/>
      <c r="GE15" s="571"/>
      <c r="GF15" s="571"/>
      <c r="GG15" s="571"/>
      <c r="GH15" s="571"/>
      <c r="GI15" s="571"/>
      <c r="GJ15" s="571"/>
      <c r="GK15" s="571"/>
      <c r="GL15" s="571"/>
      <c r="GM15" s="571"/>
      <c r="GN15" s="571"/>
      <c r="GO15" s="571"/>
      <c r="GP15" s="571"/>
      <c r="GQ15" s="571"/>
      <c r="GR15" s="571"/>
      <c r="GS15" s="571"/>
      <c r="GT15" s="571"/>
      <c r="GU15" s="571"/>
      <c r="GV15" s="571"/>
      <c r="GW15" s="571"/>
      <c r="GX15" s="571"/>
      <c r="GY15" s="571"/>
      <c r="GZ15" s="571"/>
      <c r="HA15" s="571"/>
      <c r="HB15" s="571"/>
      <c r="HC15" s="571"/>
      <c r="HD15" s="571"/>
      <c r="HE15" s="571"/>
      <c r="HF15" s="571"/>
      <c r="HG15" s="571"/>
      <c r="HH15" s="571"/>
      <c r="HI15" s="571"/>
      <c r="HJ15" s="571"/>
      <c r="HK15" s="571"/>
      <c r="HL15" s="571"/>
      <c r="HM15" s="571"/>
      <c r="HN15" s="571"/>
      <c r="HO15" s="571"/>
      <c r="HP15" s="571"/>
      <c r="HQ15" s="571"/>
      <c r="HR15" s="571"/>
      <c r="HS15" s="571"/>
      <c r="HT15" s="571"/>
      <c r="HU15" s="571"/>
      <c r="HV15" s="571"/>
      <c r="HW15" s="571"/>
      <c r="HX15" s="571"/>
      <c r="HY15" s="571"/>
      <c r="HZ15" s="571"/>
      <c r="IA15" s="571"/>
      <c r="IB15" s="571"/>
      <c r="IC15" s="571"/>
      <c r="ID15" s="571"/>
      <c r="IE15" s="571"/>
      <c r="IF15" s="571"/>
      <c r="IG15" s="571"/>
      <c r="IH15" s="571"/>
      <c r="II15" s="571"/>
      <c r="IJ15" s="571"/>
      <c r="IK15" s="571"/>
      <c r="IL15" s="571"/>
      <c r="IM15" s="571"/>
      <c r="IN15" s="571"/>
      <c r="IO15" s="571"/>
      <c r="IP15" s="571"/>
      <c r="IQ15" s="571"/>
      <c r="IR15" s="571"/>
      <c r="IS15" s="571"/>
      <c r="IT15" s="571"/>
      <c r="IU15" s="571"/>
      <c r="IV15" s="571"/>
    </row>
    <row r="16" spans="1:256" s="216" customFormat="1" ht="20.25" customHeight="1">
      <c r="A16" s="558" t="s">
        <v>711</v>
      </c>
      <c r="B16" s="904">
        <f t="shared" si="0"/>
        <v>709857.6300000001</v>
      </c>
      <c r="C16" s="905">
        <v>0</v>
      </c>
      <c r="D16" s="905">
        <v>709857.6300000001</v>
      </c>
      <c r="E16" s="905">
        <v>709857.6300000001</v>
      </c>
      <c r="F16" s="905">
        <v>287.13</v>
      </c>
      <c r="G16" s="905">
        <v>62251</v>
      </c>
      <c r="H16" s="905">
        <v>2100</v>
      </c>
      <c r="I16" s="905">
        <v>26423</v>
      </c>
      <c r="J16" s="905">
        <v>0</v>
      </c>
      <c r="K16" s="905">
        <v>0</v>
      </c>
      <c r="L16" s="905">
        <v>682.33</v>
      </c>
      <c r="M16" s="905">
        <v>0</v>
      </c>
      <c r="N16" s="905">
        <v>35934.86</v>
      </c>
      <c r="O16" s="905">
        <v>42500</v>
      </c>
      <c r="P16" s="905">
        <v>12488.63</v>
      </c>
      <c r="Q16" s="906">
        <v>527190.68</v>
      </c>
      <c r="R16" s="546" t="s">
        <v>146</v>
      </c>
      <c r="S16" s="571"/>
      <c r="T16" s="571"/>
      <c r="U16" s="571"/>
      <c r="V16" s="571"/>
      <c r="W16" s="571"/>
      <c r="X16" s="571"/>
      <c r="Y16" s="571"/>
      <c r="Z16" s="571"/>
      <c r="AA16" s="571"/>
      <c r="AB16" s="571"/>
      <c r="AC16" s="571"/>
      <c r="AD16" s="571"/>
      <c r="AE16" s="571"/>
      <c r="AF16" s="571"/>
      <c r="AG16" s="571"/>
      <c r="AH16" s="571"/>
      <c r="AI16" s="571"/>
      <c r="AJ16" s="571"/>
      <c r="AK16" s="571"/>
      <c r="AL16" s="571"/>
      <c r="AM16" s="571"/>
      <c r="AN16" s="571"/>
      <c r="AO16" s="571"/>
      <c r="AP16" s="571"/>
      <c r="AQ16" s="571"/>
      <c r="AR16" s="571"/>
      <c r="AS16" s="571"/>
      <c r="AT16" s="571"/>
      <c r="AU16" s="571"/>
      <c r="AV16" s="571"/>
      <c r="AW16" s="571"/>
      <c r="AX16" s="571"/>
      <c r="AY16" s="571"/>
      <c r="AZ16" s="571"/>
      <c r="BA16" s="571"/>
      <c r="BB16" s="571"/>
      <c r="BC16" s="571"/>
      <c r="BD16" s="571"/>
      <c r="BE16" s="571"/>
      <c r="BF16" s="571"/>
      <c r="BG16" s="571"/>
      <c r="BH16" s="571"/>
      <c r="BI16" s="571"/>
      <c r="BJ16" s="571"/>
      <c r="BK16" s="571"/>
      <c r="BL16" s="571"/>
      <c r="BM16" s="571"/>
      <c r="BN16" s="571"/>
      <c r="BO16" s="571"/>
      <c r="BP16" s="571"/>
      <c r="BQ16" s="571"/>
      <c r="BR16" s="571"/>
      <c r="BS16" s="571"/>
      <c r="BT16" s="571"/>
      <c r="BU16" s="571"/>
      <c r="BV16" s="571"/>
      <c r="BW16" s="571"/>
      <c r="BX16" s="571"/>
      <c r="BY16" s="571"/>
      <c r="BZ16" s="571"/>
      <c r="CA16" s="571"/>
      <c r="CB16" s="571"/>
      <c r="CC16" s="571"/>
      <c r="CD16" s="571"/>
      <c r="CE16" s="571"/>
      <c r="CF16" s="571"/>
      <c r="CG16" s="571"/>
      <c r="CH16" s="571"/>
      <c r="CI16" s="571"/>
      <c r="CJ16" s="571"/>
      <c r="CK16" s="571"/>
      <c r="CL16" s="571"/>
      <c r="CM16" s="571"/>
      <c r="CN16" s="571"/>
      <c r="CO16" s="571"/>
      <c r="CP16" s="571"/>
      <c r="CQ16" s="571"/>
      <c r="CR16" s="571"/>
      <c r="CS16" s="571"/>
      <c r="CT16" s="571"/>
      <c r="CU16" s="571"/>
      <c r="CV16" s="571"/>
      <c r="CW16" s="571"/>
      <c r="CX16" s="571"/>
      <c r="CY16" s="571"/>
      <c r="CZ16" s="571"/>
      <c r="DA16" s="571"/>
      <c r="DB16" s="571"/>
      <c r="DC16" s="571"/>
      <c r="DD16" s="571"/>
      <c r="DE16" s="571"/>
      <c r="DF16" s="571"/>
      <c r="DG16" s="571"/>
      <c r="DH16" s="571"/>
      <c r="DI16" s="571"/>
      <c r="DJ16" s="571"/>
      <c r="DK16" s="571"/>
      <c r="DL16" s="571"/>
      <c r="DM16" s="571"/>
      <c r="DN16" s="571"/>
      <c r="DO16" s="571"/>
      <c r="DP16" s="571"/>
      <c r="DQ16" s="571"/>
      <c r="DR16" s="571"/>
      <c r="DS16" s="571"/>
      <c r="DT16" s="571"/>
      <c r="DU16" s="571"/>
      <c r="DV16" s="571"/>
      <c r="DW16" s="571"/>
      <c r="DX16" s="571"/>
      <c r="DY16" s="571"/>
      <c r="DZ16" s="571"/>
      <c r="EA16" s="571"/>
      <c r="EB16" s="571"/>
      <c r="EC16" s="571"/>
      <c r="ED16" s="571"/>
      <c r="EE16" s="571"/>
      <c r="EF16" s="571"/>
      <c r="EG16" s="571"/>
      <c r="EH16" s="571"/>
      <c r="EI16" s="571"/>
      <c r="EJ16" s="571"/>
      <c r="EK16" s="571"/>
      <c r="EL16" s="571"/>
      <c r="EM16" s="571"/>
      <c r="EN16" s="571"/>
      <c r="EO16" s="571"/>
      <c r="EP16" s="571"/>
      <c r="EQ16" s="571"/>
      <c r="ER16" s="571"/>
      <c r="ES16" s="571"/>
      <c r="ET16" s="571"/>
      <c r="EU16" s="571"/>
      <c r="EV16" s="571"/>
      <c r="EW16" s="571"/>
      <c r="EX16" s="571"/>
      <c r="EY16" s="571"/>
      <c r="EZ16" s="571"/>
      <c r="FA16" s="571"/>
      <c r="FB16" s="571"/>
      <c r="FC16" s="571"/>
      <c r="FD16" s="571"/>
      <c r="FE16" s="571"/>
      <c r="FF16" s="571"/>
      <c r="FG16" s="571"/>
      <c r="FH16" s="571"/>
      <c r="FI16" s="571"/>
      <c r="FJ16" s="571"/>
      <c r="FK16" s="571"/>
      <c r="FL16" s="571"/>
      <c r="FM16" s="571"/>
      <c r="FN16" s="571"/>
      <c r="FO16" s="571"/>
      <c r="FP16" s="571"/>
      <c r="FQ16" s="571"/>
      <c r="FR16" s="571"/>
      <c r="FS16" s="571"/>
      <c r="FT16" s="571"/>
      <c r="FU16" s="571"/>
      <c r="FV16" s="571"/>
      <c r="FW16" s="571"/>
      <c r="FX16" s="571"/>
      <c r="FY16" s="571"/>
      <c r="FZ16" s="571"/>
      <c r="GA16" s="571"/>
      <c r="GB16" s="571"/>
      <c r="GC16" s="571"/>
      <c r="GD16" s="571"/>
      <c r="GE16" s="571"/>
      <c r="GF16" s="571"/>
      <c r="GG16" s="571"/>
      <c r="GH16" s="571"/>
      <c r="GI16" s="571"/>
      <c r="GJ16" s="571"/>
      <c r="GK16" s="571"/>
      <c r="GL16" s="571"/>
      <c r="GM16" s="571"/>
      <c r="GN16" s="571"/>
      <c r="GO16" s="571"/>
      <c r="GP16" s="571"/>
      <c r="GQ16" s="571"/>
      <c r="GR16" s="571"/>
      <c r="GS16" s="571"/>
      <c r="GT16" s="571"/>
      <c r="GU16" s="571"/>
      <c r="GV16" s="571"/>
      <c r="GW16" s="571"/>
      <c r="GX16" s="571"/>
      <c r="GY16" s="571"/>
      <c r="GZ16" s="571"/>
      <c r="HA16" s="571"/>
      <c r="HB16" s="571"/>
      <c r="HC16" s="571"/>
      <c r="HD16" s="571"/>
      <c r="HE16" s="571"/>
      <c r="HF16" s="571"/>
      <c r="HG16" s="571"/>
      <c r="HH16" s="571"/>
      <c r="HI16" s="571"/>
      <c r="HJ16" s="571"/>
      <c r="HK16" s="571"/>
      <c r="HL16" s="571"/>
      <c r="HM16" s="571"/>
      <c r="HN16" s="571"/>
      <c r="HO16" s="571"/>
      <c r="HP16" s="571"/>
      <c r="HQ16" s="571"/>
      <c r="HR16" s="571"/>
      <c r="HS16" s="571"/>
      <c r="HT16" s="571"/>
      <c r="HU16" s="571"/>
      <c r="HV16" s="571"/>
      <c r="HW16" s="571"/>
      <c r="HX16" s="571"/>
      <c r="HY16" s="571"/>
      <c r="HZ16" s="571"/>
      <c r="IA16" s="571"/>
      <c r="IB16" s="571"/>
      <c r="IC16" s="571"/>
      <c r="ID16" s="571"/>
      <c r="IE16" s="571"/>
      <c r="IF16" s="571"/>
      <c r="IG16" s="571"/>
      <c r="IH16" s="571"/>
      <c r="II16" s="571"/>
      <c r="IJ16" s="571"/>
      <c r="IK16" s="571"/>
      <c r="IL16" s="571"/>
      <c r="IM16" s="571"/>
      <c r="IN16" s="571"/>
      <c r="IO16" s="571"/>
      <c r="IP16" s="571"/>
      <c r="IQ16" s="571"/>
      <c r="IR16" s="571"/>
      <c r="IS16" s="571"/>
      <c r="IT16" s="571"/>
      <c r="IU16" s="571"/>
      <c r="IV16" s="571"/>
    </row>
    <row r="17" spans="1:256" s="216" customFormat="1" ht="20.25" customHeight="1">
      <c r="A17" s="558" t="s">
        <v>713</v>
      </c>
      <c r="B17" s="904">
        <f t="shared" si="0"/>
        <v>745293.97</v>
      </c>
      <c r="C17" s="905">
        <v>701</v>
      </c>
      <c r="D17" s="905">
        <v>744592.97</v>
      </c>
      <c r="E17" s="905">
        <v>745293.97</v>
      </c>
      <c r="F17" s="905">
        <v>330.25</v>
      </c>
      <c r="G17" s="905">
        <v>63276</v>
      </c>
      <c r="H17" s="905">
        <v>2650</v>
      </c>
      <c r="I17" s="905">
        <v>26652</v>
      </c>
      <c r="J17" s="905">
        <v>0</v>
      </c>
      <c r="K17" s="905">
        <v>0</v>
      </c>
      <c r="L17" s="905">
        <v>904.08</v>
      </c>
      <c r="M17" s="905">
        <v>0</v>
      </c>
      <c r="N17" s="905">
        <v>38396.17</v>
      </c>
      <c r="O17" s="905">
        <v>57570</v>
      </c>
      <c r="P17" s="905">
        <v>3585.98</v>
      </c>
      <c r="Q17" s="906">
        <v>551929.49</v>
      </c>
      <c r="R17" s="546" t="s">
        <v>147</v>
      </c>
      <c r="S17" s="571"/>
      <c r="T17" s="571"/>
      <c r="U17" s="571"/>
      <c r="V17" s="571"/>
      <c r="W17" s="571"/>
      <c r="X17" s="571"/>
      <c r="Y17" s="571"/>
      <c r="Z17" s="571"/>
      <c r="AA17" s="571"/>
      <c r="AB17" s="571"/>
      <c r="AC17" s="571"/>
      <c r="AD17" s="571"/>
      <c r="AE17" s="571"/>
      <c r="AF17" s="571"/>
      <c r="AG17" s="571"/>
      <c r="AH17" s="571"/>
      <c r="AI17" s="571"/>
      <c r="AJ17" s="571"/>
      <c r="AK17" s="571"/>
      <c r="AL17" s="571"/>
      <c r="AM17" s="571"/>
      <c r="AN17" s="571"/>
      <c r="AO17" s="571"/>
      <c r="AP17" s="571"/>
      <c r="AQ17" s="571"/>
      <c r="AR17" s="571"/>
      <c r="AS17" s="571"/>
      <c r="AT17" s="571"/>
      <c r="AU17" s="571"/>
      <c r="AV17" s="571"/>
      <c r="AW17" s="571"/>
      <c r="AX17" s="571"/>
      <c r="AY17" s="571"/>
      <c r="AZ17" s="571"/>
      <c r="BA17" s="571"/>
      <c r="BB17" s="571"/>
      <c r="BC17" s="571"/>
      <c r="BD17" s="571"/>
      <c r="BE17" s="571"/>
      <c r="BF17" s="571"/>
      <c r="BG17" s="571"/>
      <c r="BH17" s="571"/>
      <c r="BI17" s="571"/>
      <c r="BJ17" s="571"/>
      <c r="BK17" s="571"/>
      <c r="BL17" s="571"/>
      <c r="BM17" s="571"/>
      <c r="BN17" s="571"/>
      <c r="BO17" s="571"/>
      <c r="BP17" s="571"/>
      <c r="BQ17" s="571"/>
      <c r="BR17" s="571"/>
      <c r="BS17" s="571"/>
      <c r="BT17" s="571"/>
      <c r="BU17" s="571"/>
      <c r="BV17" s="571"/>
      <c r="BW17" s="571"/>
      <c r="BX17" s="571"/>
      <c r="BY17" s="571"/>
      <c r="BZ17" s="571"/>
      <c r="CA17" s="571"/>
      <c r="CB17" s="571"/>
      <c r="CC17" s="571"/>
      <c r="CD17" s="571"/>
      <c r="CE17" s="571"/>
      <c r="CF17" s="571"/>
      <c r="CG17" s="571"/>
      <c r="CH17" s="571"/>
      <c r="CI17" s="571"/>
      <c r="CJ17" s="571"/>
      <c r="CK17" s="571"/>
      <c r="CL17" s="571"/>
      <c r="CM17" s="571"/>
      <c r="CN17" s="571"/>
      <c r="CO17" s="571"/>
      <c r="CP17" s="571"/>
      <c r="CQ17" s="571"/>
      <c r="CR17" s="571"/>
      <c r="CS17" s="571"/>
      <c r="CT17" s="571"/>
      <c r="CU17" s="571"/>
      <c r="CV17" s="571"/>
      <c r="CW17" s="571"/>
      <c r="CX17" s="571"/>
      <c r="CY17" s="571"/>
      <c r="CZ17" s="571"/>
      <c r="DA17" s="571"/>
      <c r="DB17" s="571"/>
      <c r="DC17" s="571"/>
      <c r="DD17" s="571"/>
      <c r="DE17" s="571"/>
      <c r="DF17" s="571"/>
      <c r="DG17" s="571"/>
      <c r="DH17" s="571"/>
      <c r="DI17" s="571"/>
      <c r="DJ17" s="571"/>
      <c r="DK17" s="571"/>
      <c r="DL17" s="571"/>
      <c r="DM17" s="571"/>
      <c r="DN17" s="571"/>
      <c r="DO17" s="571"/>
      <c r="DP17" s="571"/>
      <c r="DQ17" s="571"/>
      <c r="DR17" s="571"/>
      <c r="DS17" s="571"/>
      <c r="DT17" s="571"/>
      <c r="DU17" s="571"/>
      <c r="DV17" s="571"/>
      <c r="DW17" s="571"/>
      <c r="DX17" s="571"/>
      <c r="DY17" s="571"/>
      <c r="DZ17" s="571"/>
      <c r="EA17" s="571"/>
      <c r="EB17" s="571"/>
      <c r="EC17" s="571"/>
      <c r="ED17" s="571"/>
      <c r="EE17" s="571"/>
      <c r="EF17" s="571"/>
      <c r="EG17" s="571"/>
      <c r="EH17" s="571"/>
      <c r="EI17" s="571"/>
      <c r="EJ17" s="571"/>
      <c r="EK17" s="571"/>
      <c r="EL17" s="571"/>
      <c r="EM17" s="571"/>
      <c r="EN17" s="571"/>
      <c r="EO17" s="571"/>
      <c r="EP17" s="571"/>
      <c r="EQ17" s="571"/>
      <c r="ER17" s="571"/>
      <c r="ES17" s="571"/>
      <c r="ET17" s="571"/>
      <c r="EU17" s="571"/>
      <c r="EV17" s="571"/>
      <c r="EW17" s="571"/>
      <c r="EX17" s="571"/>
      <c r="EY17" s="571"/>
      <c r="EZ17" s="571"/>
      <c r="FA17" s="571"/>
      <c r="FB17" s="571"/>
      <c r="FC17" s="571"/>
      <c r="FD17" s="571"/>
      <c r="FE17" s="571"/>
      <c r="FF17" s="571"/>
      <c r="FG17" s="571"/>
      <c r="FH17" s="571"/>
      <c r="FI17" s="571"/>
      <c r="FJ17" s="571"/>
      <c r="FK17" s="571"/>
      <c r="FL17" s="571"/>
      <c r="FM17" s="571"/>
      <c r="FN17" s="571"/>
      <c r="FO17" s="571"/>
      <c r="FP17" s="571"/>
      <c r="FQ17" s="571"/>
      <c r="FR17" s="571"/>
      <c r="FS17" s="571"/>
      <c r="FT17" s="571"/>
      <c r="FU17" s="571"/>
      <c r="FV17" s="571"/>
      <c r="FW17" s="571"/>
      <c r="FX17" s="571"/>
      <c r="FY17" s="571"/>
      <c r="FZ17" s="571"/>
      <c r="GA17" s="571"/>
      <c r="GB17" s="571"/>
      <c r="GC17" s="571"/>
      <c r="GD17" s="571"/>
      <c r="GE17" s="571"/>
      <c r="GF17" s="571"/>
      <c r="GG17" s="571"/>
      <c r="GH17" s="571"/>
      <c r="GI17" s="571"/>
      <c r="GJ17" s="571"/>
      <c r="GK17" s="571"/>
      <c r="GL17" s="571"/>
      <c r="GM17" s="571"/>
      <c r="GN17" s="571"/>
      <c r="GO17" s="571"/>
      <c r="GP17" s="571"/>
      <c r="GQ17" s="571"/>
      <c r="GR17" s="571"/>
      <c r="GS17" s="571"/>
      <c r="GT17" s="571"/>
      <c r="GU17" s="571"/>
      <c r="GV17" s="571"/>
      <c r="GW17" s="571"/>
      <c r="GX17" s="571"/>
      <c r="GY17" s="571"/>
      <c r="GZ17" s="571"/>
      <c r="HA17" s="571"/>
      <c r="HB17" s="571"/>
      <c r="HC17" s="571"/>
      <c r="HD17" s="571"/>
      <c r="HE17" s="571"/>
      <c r="HF17" s="571"/>
      <c r="HG17" s="571"/>
      <c r="HH17" s="571"/>
      <c r="HI17" s="571"/>
      <c r="HJ17" s="571"/>
      <c r="HK17" s="571"/>
      <c r="HL17" s="571"/>
      <c r="HM17" s="571"/>
      <c r="HN17" s="571"/>
      <c r="HO17" s="571"/>
      <c r="HP17" s="571"/>
      <c r="HQ17" s="571"/>
      <c r="HR17" s="571"/>
      <c r="HS17" s="571"/>
      <c r="HT17" s="571"/>
      <c r="HU17" s="571"/>
      <c r="HV17" s="571"/>
      <c r="HW17" s="571"/>
      <c r="HX17" s="571"/>
      <c r="HY17" s="571"/>
      <c r="HZ17" s="571"/>
      <c r="IA17" s="571"/>
      <c r="IB17" s="571"/>
      <c r="IC17" s="571"/>
      <c r="ID17" s="571"/>
      <c r="IE17" s="571"/>
      <c r="IF17" s="571"/>
      <c r="IG17" s="571"/>
      <c r="IH17" s="571"/>
      <c r="II17" s="571"/>
      <c r="IJ17" s="571"/>
      <c r="IK17" s="571"/>
      <c r="IL17" s="571"/>
      <c r="IM17" s="571"/>
      <c r="IN17" s="571"/>
      <c r="IO17" s="571"/>
      <c r="IP17" s="571"/>
      <c r="IQ17" s="571"/>
      <c r="IR17" s="571"/>
      <c r="IS17" s="571"/>
      <c r="IT17" s="571"/>
      <c r="IU17" s="571"/>
      <c r="IV17" s="571"/>
    </row>
    <row r="18" spans="1:256" s="216" customFormat="1" ht="20.25" customHeight="1">
      <c r="A18" s="558" t="s">
        <v>715</v>
      </c>
      <c r="B18" s="904">
        <f t="shared" si="0"/>
        <v>644726.49</v>
      </c>
      <c r="C18" s="905">
        <v>0</v>
      </c>
      <c r="D18" s="905">
        <v>644726.49</v>
      </c>
      <c r="E18" s="905">
        <v>644726.49</v>
      </c>
      <c r="F18" s="905">
        <v>255.69</v>
      </c>
      <c r="G18" s="905">
        <v>51542</v>
      </c>
      <c r="H18" s="905">
        <v>0</v>
      </c>
      <c r="I18" s="905">
        <v>20694</v>
      </c>
      <c r="J18" s="905">
        <v>0</v>
      </c>
      <c r="K18" s="905">
        <v>0</v>
      </c>
      <c r="L18" s="905">
        <v>628.94</v>
      </c>
      <c r="M18" s="905">
        <v>0</v>
      </c>
      <c r="N18" s="905">
        <v>34198.61</v>
      </c>
      <c r="O18" s="905">
        <v>20770</v>
      </c>
      <c r="P18" s="905">
        <v>2139.37</v>
      </c>
      <c r="Q18" s="906">
        <v>514497.88</v>
      </c>
      <c r="R18" s="546" t="s">
        <v>148</v>
      </c>
      <c r="S18" s="571"/>
      <c r="T18" s="571"/>
      <c r="U18" s="571"/>
      <c r="V18" s="571"/>
      <c r="W18" s="571"/>
      <c r="X18" s="571"/>
      <c r="Y18" s="571"/>
      <c r="Z18" s="571"/>
      <c r="AA18" s="571"/>
      <c r="AB18" s="571"/>
      <c r="AC18" s="571"/>
      <c r="AD18" s="571"/>
      <c r="AE18" s="571"/>
      <c r="AF18" s="571"/>
      <c r="AG18" s="571"/>
      <c r="AH18" s="571"/>
      <c r="AI18" s="571"/>
      <c r="AJ18" s="571"/>
      <c r="AK18" s="571"/>
      <c r="AL18" s="571"/>
      <c r="AM18" s="571"/>
      <c r="AN18" s="571"/>
      <c r="AO18" s="571"/>
      <c r="AP18" s="571"/>
      <c r="AQ18" s="571"/>
      <c r="AR18" s="571"/>
      <c r="AS18" s="571"/>
      <c r="AT18" s="571"/>
      <c r="AU18" s="571"/>
      <c r="AV18" s="571"/>
      <c r="AW18" s="571"/>
      <c r="AX18" s="571"/>
      <c r="AY18" s="571"/>
      <c r="AZ18" s="571"/>
      <c r="BA18" s="571"/>
      <c r="BB18" s="571"/>
      <c r="BC18" s="571"/>
      <c r="BD18" s="571"/>
      <c r="BE18" s="571"/>
      <c r="BF18" s="571"/>
      <c r="BG18" s="571"/>
      <c r="BH18" s="571"/>
      <c r="BI18" s="571"/>
      <c r="BJ18" s="571"/>
      <c r="BK18" s="571"/>
      <c r="BL18" s="571"/>
      <c r="BM18" s="571"/>
      <c r="BN18" s="571"/>
      <c r="BO18" s="571"/>
      <c r="BP18" s="571"/>
      <c r="BQ18" s="571"/>
      <c r="BR18" s="571"/>
      <c r="BS18" s="571"/>
      <c r="BT18" s="571"/>
      <c r="BU18" s="571"/>
      <c r="BV18" s="571"/>
      <c r="BW18" s="571"/>
      <c r="BX18" s="571"/>
      <c r="BY18" s="571"/>
      <c r="BZ18" s="571"/>
      <c r="CA18" s="571"/>
      <c r="CB18" s="571"/>
      <c r="CC18" s="571"/>
      <c r="CD18" s="571"/>
      <c r="CE18" s="571"/>
      <c r="CF18" s="571"/>
      <c r="CG18" s="571"/>
      <c r="CH18" s="571"/>
      <c r="CI18" s="571"/>
      <c r="CJ18" s="571"/>
      <c r="CK18" s="571"/>
      <c r="CL18" s="571"/>
      <c r="CM18" s="571"/>
      <c r="CN18" s="571"/>
      <c r="CO18" s="571"/>
      <c r="CP18" s="571"/>
      <c r="CQ18" s="571"/>
      <c r="CR18" s="571"/>
      <c r="CS18" s="571"/>
      <c r="CT18" s="571"/>
      <c r="CU18" s="571"/>
      <c r="CV18" s="571"/>
      <c r="CW18" s="571"/>
      <c r="CX18" s="571"/>
      <c r="CY18" s="571"/>
      <c r="CZ18" s="571"/>
      <c r="DA18" s="571"/>
      <c r="DB18" s="571"/>
      <c r="DC18" s="571"/>
      <c r="DD18" s="571"/>
      <c r="DE18" s="571"/>
      <c r="DF18" s="571"/>
      <c r="DG18" s="571"/>
      <c r="DH18" s="571"/>
      <c r="DI18" s="571"/>
      <c r="DJ18" s="571"/>
      <c r="DK18" s="571"/>
      <c r="DL18" s="571"/>
      <c r="DM18" s="571"/>
      <c r="DN18" s="571"/>
      <c r="DO18" s="571"/>
      <c r="DP18" s="571"/>
      <c r="DQ18" s="571"/>
      <c r="DR18" s="571"/>
      <c r="DS18" s="571"/>
      <c r="DT18" s="571"/>
      <c r="DU18" s="571"/>
      <c r="DV18" s="571"/>
      <c r="DW18" s="571"/>
      <c r="DX18" s="571"/>
      <c r="DY18" s="571"/>
      <c r="DZ18" s="571"/>
      <c r="EA18" s="571"/>
      <c r="EB18" s="571"/>
      <c r="EC18" s="571"/>
      <c r="ED18" s="571"/>
      <c r="EE18" s="571"/>
      <c r="EF18" s="571"/>
      <c r="EG18" s="571"/>
      <c r="EH18" s="571"/>
      <c r="EI18" s="571"/>
      <c r="EJ18" s="571"/>
      <c r="EK18" s="571"/>
      <c r="EL18" s="571"/>
      <c r="EM18" s="571"/>
      <c r="EN18" s="571"/>
      <c r="EO18" s="571"/>
      <c r="EP18" s="571"/>
      <c r="EQ18" s="571"/>
      <c r="ER18" s="571"/>
      <c r="ES18" s="571"/>
      <c r="ET18" s="571"/>
      <c r="EU18" s="571"/>
      <c r="EV18" s="571"/>
      <c r="EW18" s="571"/>
      <c r="EX18" s="571"/>
      <c r="EY18" s="571"/>
      <c r="EZ18" s="571"/>
      <c r="FA18" s="571"/>
      <c r="FB18" s="571"/>
      <c r="FC18" s="571"/>
      <c r="FD18" s="571"/>
      <c r="FE18" s="571"/>
      <c r="FF18" s="571"/>
      <c r="FG18" s="571"/>
      <c r="FH18" s="571"/>
      <c r="FI18" s="571"/>
      <c r="FJ18" s="571"/>
      <c r="FK18" s="571"/>
      <c r="FL18" s="571"/>
      <c r="FM18" s="571"/>
      <c r="FN18" s="571"/>
      <c r="FO18" s="571"/>
      <c r="FP18" s="571"/>
      <c r="FQ18" s="571"/>
      <c r="FR18" s="571"/>
      <c r="FS18" s="571"/>
      <c r="FT18" s="571"/>
      <c r="FU18" s="571"/>
      <c r="FV18" s="571"/>
      <c r="FW18" s="571"/>
      <c r="FX18" s="571"/>
      <c r="FY18" s="571"/>
      <c r="FZ18" s="571"/>
      <c r="GA18" s="571"/>
      <c r="GB18" s="571"/>
      <c r="GC18" s="571"/>
      <c r="GD18" s="571"/>
      <c r="GE18" s="571"/>
      <c r="GF18" s="571"/>
      <c r="GG18" s="571"/>
      <c r="GH18" s="571"/>
      <c r="GI18" s="571"/>
      <c r="GJ18" s="571"/>
      <c r="GK18" s="571"/>
      <c r="GL18" s="571"/>
      <c r="GM18" s="571"/>
      <c r="GN18" s="571"/>
      <c r="GO18" s="571"/>
      <c r="GP18" s="571"/>
      <c r="GQ18" s="571"/>
      <c r="GR18" s="571"/>
      <c r="GS18" s="571"/>
      <c r="GT18" s="571"/>
      <c r="GU18" s="571"/>
      <c r="GV18" s="571"/>
      <c r="GW18" s="571"/>
      <c r="GX18" s="571"/>
      <c r="GY18" s="571"/>
      <c r="GZ18" s="571"/>
      <c r="HA18" s="571"/>
      <c r="HB18" s="571"/>
      <c r="HC18" s="571"/>
      <c r="HD18" s="571"/>
      <c r="HE18" s="571"/>
      <c r="HF18" s="571"/>
      <c r="HG18" s="571"/>
      <c r="HH18" s="571"/>
      <c r="HI18" s="571"/>
      <c r="HJ18" s="571"/>
      <c r="HK18" s="571"/>
      <c r="HL18" s="571"/>
      <c r="HM18" s="571"/>
      <c r="HN18" s="571"/>
      <c r="HO18" s="571"/>
      <c r="HP18" s="571"/>
      <c r="HQ18" s="571"/>
      <c r="HR18" s="571"/>
      <c r="HS18" s="571"/>
      <c r="HT18" s="571"/>
      <c r="HU18" s="571"/>
      <c r="HV18" s="571"/>
      <c r="HW18" s="571"/>
      <c r="HX18" s="571"/>
      <c r="HY18" s="571"/>
      <c r="HZ18" s="571"/>
      <c r="IA18" s="571"/>
      <c r="IB18" s="571"/>
      <c r="IC18" s="571"/>
      <c r="ID18" s="571"/>
      <c r="IE18" s="571"/>
      <c r="IF18" s="571"/>
      <c r="IG18" s="571"/>
      <c r="IH18" s="571"/>
      <c r="II18" s="571"/>
      <c r="IJ18" s="571"/>
      <c r="IK18" s="571"/>
      <c r="IL18" s="571"/>
      <c r="IM18" s="571"/>
      <c r="IN18" s="571"/>
      <c r="IO18" s="571"/>
      <c r="IP18" s="571"/>
      <c r="IQ18" s="571"/>
      <c r="IR18" s="571"/>
      <c r="IS18" s="571"/>
      <c r="IT18" s="571"/>
      <c r="IU18" s="571"/>
      <c r="IV18" s="571"/>
    </row>
    <row r="19" spans="1:256" s="216" customFormat="1" ht="20.25" customHeight="1">
      <c r="A19" s="558" t="s">
        <v>717</v>
      </c>
      <c r="B19" s="904">
        <f t="shared" si="0"/>
        <v>780673.11</v>
      </c>
      <c r="C19" s="905">
        <v>0</v>
      </c>
      <c r="D19" s="905">
        <v>780673.11</v>
      </c>
      <c r="E19" s="905">
        <v>780673.11</v>
      </c>
      <c r="F19" s="905">
        <v>259.69</v>
      </c>
      <c r="G19" s="905">
        <v>58375</v>
      </c>
      <c r="H19" s="905">
        <v>3400</v>
      </c>
      <c r="I19" s="905">
        <v>23671</v>
      </c>
      <c r="J19" s="905">
        <v>0</v>
      </c>
      <c r="K19" s="905">
        <v>0</v>
      </c>
      <c r="L19" s="905">
        <v>817.13</v>
      </c>
      <c r="M19" s="905">
        <v>0</v>
      </c>
      <c r="N19" s="905">
        <v>37991.37</v>
      </c>
      <c r="O19" s="905">
        <v>51400</v>
      </c>
      <c r="P19" s="905">
        <v>2500.98</v>
      </c>
      <c r="Q19" s="906">
        <v>602257.94</v>
      </c>
      <c r="R19" s="546" t="s">
        <v>149</v>
      </c>
      <c r="S19" s="571"/>
      <c r="T19" s="571"/>
      <c r="U19" s="571"/>
      <c r="V19" s="571"/>
      <c r="W19" s="571"/>
      <c r="X19" s="571"/>
      <c r="Y19" s="571"/>
      <c r="Z19" s="571"/>
      <c r="AA19" s="571"/>
      <c r="AB19" s="571"/>
      <c r="AC19" s="571"/>
      <c r="AD19" s="571"/>
      <c r="AE19" s="571"/>
      <c r="AF19" s="571"/>
      <c r="AG19" s="571"/>
      <c r="AH19" s="571"/>
      <c r="AI19" s="571"/>
      <c r="AJ19" s="571"/>
      <c r="AK19" s="571"/>
      <c r="AL19" s="571"/>
      <c r="AM19" s="571"/>
      <c r="AN19" s="571"/>
      <c r="AO19" s="571"/>
      <c r="AP19" s="571"/>
      <c r="AQ19" s="571"/>
      <c r="AR19" s="571"/>
      <c r="AS19" s="571"/>
      <c r="AT19" s="571"/>
      <c r="AU19" s="571"/>
      <c r="AV19" s="571"/>
      <c r="AW19" s="571"/>
      <c r="AX19" s="571"/>
      <c r="AY19" s="571"/>
      <c r="AZ19" s="571"/>
      <c r="BA19" s="571"/>
      <c r="BB19" s="571"/>
      <c r="BC19" s="571"/>
      <c r="BD19" s="571"/>
      <c r="BE19" s="571"/>
      <c r="BF19" s="571"/>
      <c r="BG19" s="571"/>
      <c r="BH19" s="571"/>
      <c r="BI19" s="571"/>
      <c r="BJ19" s="571"/>
      <c r="BK19" s="571"/>
      <c r="BL19" s="571"/>
      <c r="BM19" s="571"/>
      <c r="BN19" s="571"/>
      <c r="BO19" s="571"/>
      <c r="BP19" s="571"/>
      <c r="BQ19" s="571"/>
      <c r="BR19" s="571"/>
      <c r="BS19" s="571"/>
      <c r="BT19" s="571"/>
      <c r="BU19" s="571"/>
      <c r="BV19" s="571"/>
      <c r="BW19" s="571"/>
      <c r="BX19" s="571"/>
      <c r="BY19" s="571"/>
      <c r="BZ19" s="571"/>
      <c r="CA19" s="571"/>
      <c r="CB19" s="571"/>
      <c r="CC19" s="571"/>
      <c r="CD19" s="571"/>
      <c r="CE19" s="571"/>
      <c r="CF19" s="571"/>
      <c r="CG19" s="571"/>
      <c r="CH19" s="571"/>
      <c r="CI19" s="571"/>
      <c r="CJ19" s="571"/>
      <c r="CK19" s="571"/>
      <c r="CL19" s="571"/>
      <c r="CM19" s="571"/>
      <c r="CN19" s="571"/>
      <c r="CO19" s="571"/>
      <c r="CP19" s="571"/>
      <c r="CQ19" s="571"/>
      <c r="CR19" s="571"/>
      <c r="CS19" s="571"/>
      <c r="CT19" s="571"/>
      <c r="CU19" s="571"/>
      <c r="CV19" s="571"/>
      <c r="CW19" s="571"/>
      <c r="CX19" s="571"/>
      <c r="CY19" s="571"/>
      <c r="CZ19" s="571"/>
      <c r="DA19" s="571"/>
      <c r="DB19" s="571"/>
      <c r="DC19" s="571"/>
      <c r="DD19" s="571"/>
      <c r="DE19" s="571"/>
      <c r="DF19" s="571"/>
      <c r="DG19" s="571"/>
      <c r="DH19" s="571"/>
      <c r="DI19" s="571"/>
      <c r="DJ19" s="571"/>
      <c r="DK19" s="571"/>
      <c r="DL19" s="571"/>
      <c r="DM19" s="571"/>
      <c r="DN19" s="571"/>
      <c r="DO19" s="571"/>
      <c r="DP19" s="571"/>
      <c r="DQ19" s="571"/>
      <c r="DR19" s="571"/>
      <c r="DS19" s="571"/>
      <c r="DT19" s="571"/>
      <c r="DU19" s="571"/>
      <c r="DV19" s="571"/>
      <c r="DW19" s="571"/>
      <c r="DX19" s="571"/>
      <c r="DY19" s="571"/>
      <c r="DZ19" s="571"/>
      <c r="EA19" s="571"/>
      <c r="EB19" s="571"/>
      <c r="EC19" s="571"/>
      <c r="ED19" s="571"/>
      <c r="EE19" s="571"/>
      <c r="EF19" s="571"/>
      <c r="EG19" s="571"/>
      <c r="EH19" s="571"/>
      <c r="EI19" s="571"/>
      <c r="EJ19" s="571"/>
      <c r="EK19" s="571"/>
      <c r="EL19" s="571"/>
      <c r="EM19" s="571"/>
      <c r="EN19" s="571"/>
      <c r="EO19" s="571"/>
      <c r="EP19" s="571"/>
      <c r="EQ19" s="571"/>
      <c r="ER19" s="571"/>
      <c r="ES19" s="571"/>
      <c r="ET19" s="571"/>
      <c r="EU19" s="571"/>
      <c r="EV19" s="571"/>
      <c r="EW19" s="571"/>
      <c r="EX19" s="571"/>
      <c r="EY19" s="571"/>
      <c r="EZ19" s="571"/>
      <c r="FA19" s="571"/>
      <c r="FB19" s="571"/>
      <c r="FC19" s="571"/>
      <c r="FD19" s="571"/>
      <c r="FE19" s="571"/>
      <c r="FF19" s="571"/>
      <c r="FG19" s="571"/>
      <c r="FH19" s="571"/>
      <c r="FI19" s="571"/>
      <c r="FJ19" s="571"/>
      <c r="FK19" s="571"/>
      <c r="FL19" s="571"/>
      <c r="FM19" s="571"/>
      <c r="FN19" s="571"/>
      <c r="FO19" s="571"/>
      <c r="FP19" s="571"/>
      <c r="FQ19" s="571"/>
      <c r="FR19" s="571"/>
      <c r="FS19" s="571"/>
      <c r="FT19" s="571"/>
      <c r="FU19" s="571"/>
      <c r="FV19" s="571"/>
      <c r="FW19" s="571"/>
      <c r="FX19" s="571"/>
      <c r="FY19" s="571"/>
      <c r="FZ19" s="571"/>
      <c r="GA19" s="571"/>
      <c r="GB19" s="571"/>
      <c r="GC19" s="571"/>
      <c r="GD19" s="571"/>
      <c r="GE19" s="571"/>
      <c r="GF19" s="571"/>
      <c r="GG19" s="571"/>
      <c r="GH19" s="571"/>
      <c r="GI19" s="571"/>
      <c r="GJ19" s="571"/>
      <c r="GK19" s="571"/>
      <c r="GL19" s="571"/>
      <c r="GM19" s="571"/>
      <c r="GN19" s="571"/>
      <c r="GO19" s="571"/>
      <c r="GP19" s="571"/>
      <c r="GQ19" s="571"/>
      <c r="GR19" s="571"/>
      <c r="GS19" s="571"/>
      <c r="GT19" s="571"/>
      <c r="GU19" s="571"/>
      <c r="GV19" s="571"/>
      <c r="GW19" s="571"/>
      <c r="GX19" s="571"/>
      <c r="GY19" s="571"/>
      <c r="GZ19" s="571"/>
      <c r="HA19" s="571"/>
      <c r="HB19" s="571"/>
      <c r="HC19" s="571"/>
      <c r="HD19" s="571"/>
      <c r="HE19" s="571"/>
      <c r="HF19" s="571"/>
      <c r="HG19" s="571"/>
      <c r="HH19" s="571"/>
      <c r="HI19" s="571"/>
      <c r="HJ19" s="571"/>
      <c r="HK19" s="571"/>
      <c r="HL19" s="571"/>
      <c r="HM19" s="571"/>
      <c r="HN19" s="571"/>
      <c r="HO19" s="571"/>
      <c r="HP19" s="571"/>
      <c r="HQ19" s="571"/>
      <c r="HR19" s="571"/>
      <c r="HS19" s="571"/>
      <c r="HT19" s="571"/>
      <c r="HU19" s="571"/>
      <c r="HV19" s="571"/>
      <c r="HW19" s="571"/>
      <c r="HX19" s="571"/>
      <c r="HY19" s="571"/>
      <c r="HZ19" s="571"/>
      <c r="IA19" s="571"/>
      <c r="IB19" s="571"/>
      <c r="IC19" s="571"/>
      <c r="ID19" s="571"/>
      <c r="IE19" s="571"/>
      <c r="IF19" s="571"/>
      <c r="IG19" s="571"/>
      <c r="IH19" s="571"/>
      <c r="II19" s="571"/>
      <c r="IJ19" s="571"/>
      <c r="IK19" s="571"/>
      <c r="IL19" s="571"/>
      <c r="IM19" s="571"/>
      <c r="IN19" s="571"/>
      <c r="IO19" s="571"/>
      <c r="IP19" s="571"/>
      <c r="IQ19" s="571"/>
      <c r="IR19" s="571"/>
      <c r="IS19" s="571"/>
      <c r="IT19" s="571"/>
      <c r="IU19" s="571"/>
      <c r="IV19" s="571"/>
    </row>
    <row r="20" spans="1:256" s="216" customFormat="1" ht="20.25" customHeight="1">
      <c r="A20" s="558" t="s">
        <v>719</v>
      </c>
      <c r="B20" s="904">
        <f t="shared" si="0"/>
        <v>888978.27</v>
      </c>
      <c r="C20" s="905">
        <v>201</v>
      </c>
      <c r="D20" s="905">
        <v>888777.27</v>
      </c>
      <c r="E20" s="905">
        <v>888978.27</v>
      </c>
      <c r="F20" s="905">
        <v>285.46</v>
      </c>
      <c r="G20" s="905">
        <v>67024</v>
      </c>
      <c r="H20" s="905">
        <v>5000</v>
      </c>
      <c r="I20" s="905">
        <v>23684</v>
      </c>
      <c r="J20" s="905">
        <v>0</v>
      </c>
      <c r="K20" s="905">
        <v>0</v>
      </c>
      <c r="L20" s="905">
        <v>770.84</v>
      </c>
      <c r="M20" s="905">
        <v>0</v>
      </c>
      <c r="N20" s="905">
        <v>36221.92</v>
      </c>
      <c r="O20" s="905">
        <v>37450</v>
      </c>
      <c r="P20" s="905">
        <v>1812.75</v>
      </c>
      <c r="Q20" s="906">
        <v>716729.3</v>
      </c>
      <c r="R20" s="546" t="s">
        <v>150</v>
      </c>
      <c r="S20" s="571"/>
      <c r="T20" s="571"/>
      <c r="U20" s="571"/>
      <c r="V20" s="571"/>
      <c r="W20" s="571"/>
      <c r="X20" s="571"/>
      <c r="Y20" s="571"/>
      <c r="Z20" s="571"/>
      <c r="AA20" s="571"/>
      <c r="AB20" s="571"/>
      <c r="AC20" s="571"/>
      <c r="AD20" s="571"/>
      <c r="AE20" s="571"/>
      <c r="AF20" s="571"/>
      <c r="AG20" s="571"/>
      <c r="AH20" s="571"/>
      <c r="AI20" s="571"/>
      <c r="AJ20" s="571"/>
      <c r="AK20" s="571"/>
      <c r="AL20" s="571"/>
      <c r="AM20" s="571"/>
      <c r="AN20" s="571"/>
      <c r="AO20" s="571"/>
      <c r="AP20" s="571"/>
      <c r="AQ20" s="571"/>
      <c r="AR20" s="571"/>
      <c r="AS20" s="571"/>
      <c r="AT20" s="571"/>
      <c r="AU20" s="571"/>
      <c r="AV20" s="571"/>
      <c r="AW20" s="571"/>
      <c r="AX20" s="571"/>
      <c r="AY20" s="571"/>
      <c r="AZ20" s="571"/>
      <c r="BA20" s="571"/>
      <c r="BB20" s="571"/>
      <c r="BC20" s="571"/>
      <c r="BD20" s="571"/>
      <c r="BE20" s="571"/>
      <c r="BF20" s="571"/>
      <c r="BG20" s="571"/>
      <c r="BH20" s="571"/>
      <c r="BI20" s="571"/>
      <c r="BJ20" s="571"/>
      <c r="BK20" s="571"/>
      <c r="BL20" s="571"/>
      <c r="BM20" s="571"/>
      <c r="BN20" s="571"/>
      <c r="BO20" s="571"/>
      <c r="BP20" s="571"/>
      <c r="BQ20" s="571"/>
      <c r="BR20" s="571"/>
      <c r="BS20" s="571"/>
      <c r="BT20" s="571"/>
      <c r="BU20" s="571"/>
      <c r="BV20" s="571"/>
      <c r="BW20" s="571"/>
      <c r="BX20" s="571"/>
      <c r="BY20" s="571"/>
      <c r="BZ20" s="571"/>
      <c r="CA20" s="571"/>
      <c r="CB20" s="571"/>
      <c r="CC20" s="571"/>
      <c r="CD20" s="571"/>
      <c r="CE20" s="571"/>
      <c r="CF20" s="571"/>
      <c r="CG20" s="571"/>
      <c r="CH20" s="571"/>
      <c r="CI20" s="571"/>
      <c r="CJ20" s="571"/>
      <c r="CK20" s="571"/>
      <c r="CL20" s="571"/>
      <c r="CM20" s="571"/>
      <c r="CN20" s="571"/>
      <c r="CO20" s="571"/>
      <c r="CP20" s="571"/>
      <c r="CQ20" s="571"/>
      <c r="CR20" s="571"/>
      <c r="CS20" s="571"/>
      <c r="CT20" s="571"/>
      <c r="CU20" s="571"/>
      <c r="CV20" s="571"/>
      <c r="CW20" s="571"/>
      <c r="CX20" s="571"/>
      <c r="CY20" s="571"/>
      <c r="CZ20" s="571"/>
      <c r="DA20" s="571"/>
      <c r="DB20" s="571"/>
      <c r="DC20" s="571"/>
      <c r="DD20" s="571"/>
      <c r="DE20" s="571"/>
      <c r="DF20" s="571"/>
      <c r="DG20" s="571"/>
      <c r="DH20" s="571"/>
      <c r="DI20" s="571"/>
      <c r="DJ20" s="571"/>
      <c r="DK20" s="571"/>
      <c r="DL20" s="571"/>
      <c r="DM20" s="571"/>
      <c r="DN20" s="571"/>
      <c r="DO20" s="571"/>
      <c r="DP20" s="571"/>
      <c r="DQ20" s="571"/>
      <c r="DR20" s="571"/>
      <c r="DS20" s="571"/>
      <c r="DT20" s="571"/>
      <c r="DU20" s="571"/>
      <c r="DV20" s="571"/>
      <c r="DW20" s="571"/>
      <c r="DX20" s="571"/>
      <c r="DY20" s="571"/>
      <c r="DZ20" s="571"/>
      <c r="EA20" s="571"/>
      <c r="EB20" s="571"/>
      <c r="EC20" s="571"/>
      <c r="ED20" s="571"/>
      <c r="EE20" s="571"/>
      <c r="EF20" s="571"/>
      <c r="EG20" s="571"/>
      <c r="EH20" s="571"/>
      <c r="EI20" s="571"/>
      <c r="EJ20" s="571"/>
      <c r="EK20" s="571"/>
      <c r="EL20" s="571"/>
      <c r="EM20" s="571"/>
      <c r="EN20" s="571"/>
      <c r="EO20" s="571"/>
      <c r="EP20" s="571"/>
      <c r="EQ20" s="571"/>
      <c r="ER20" s="571"/>
      <c r="ES20" s="571"/>
      <c r="ET20" s="571"/>
      <c r="EU20" s="571"/>
      <c r="EV20" s="571"/>
      <c r="EW20" s="571"/>
      <c r="EX20" s="571"/>
      <c r="EY20" s="571"/>
      <c r="EZ20" s="571"/>
      <c r="FA20" s="571"/>
      <c r="FB20" s="571"/>
      <c r="FC20" s="571"/>
      <c r="FD20" s="571"/>
      <c r="FE20" s="571"/>
      <c r="FF20" s="571"/>
      <c r="FG20" s="571"/>
      <c r="FH20" s="571"/>
      <c r="FI20" s="571"/>
      <c r="FJ20" s="571"/>
      <c r="FK20" s="571"/>
      <c r="FL20" s="571"/>
      <c r="FM20" s="571"/>
      <c r="FN20" s="571"/>
      <c r="FO20" s="571"/>
      <c r="FP20" s="571"/>
      <c r="FQ20" s="571"/>
      <c r="FR20" s="571"/>
      <c r="FS20" s="571"/>
      <c r="FT20" s="571"/>
      <c r="FU20" s="571"/>
      <c r="FV20" s="571"/>
      <c r="FW20" s="571"/>
      <c r="FX20" s="571"/>
      <c r="FY20" s="571"/>
      <c r="FZ20" s="571"/>
      <c r="GA20" s="571"/>
      <c r="GB20" s="571"/>
      <c r="GC20" s="571"/>
      <c r="GD20" s="571"/>
      <c r="GE20" s="571"/>
      <c r="GF20" s="571"/>
      <c r="GG20" s="571"/>
      <c r="GH20" s="571"/>
      <c r="GI20" s="571"/>
      <c r="GJ20" s="571"/>
      <c r="GK20" s="571"/>
      <c r="GL20" s="571"/>
      <c r="GM20" s="571"/>
      <c r="GN20" s="571"/>
      <c r="GO20" s="571"/>
      <c r="GP20" s="571"/>
      <c r="GQ20" s="571"/>
      <c r="GR20" s="571"/>
      <c r="GS20" s="571"/>
      <c r="GT20" s="571"/>
      <c r="GU20" s="571"/>
      <c r="GV20" s="571"/>
      <c r="GW20" s="571"/>
      <c r="GX20" s="571"/>
      <c r="GY20" s="571"/>
      <c r="GZ20" s="571"/>
      <c r="HA20" s="571"/>
      <c r="HB20" s="571"/>
      <c r="HC20" s="571"/>
      <c r="HD20" s="571"/>
      <c r="HE20" s="571"/>
      <c r="HF20" s="571"/>
      <c r="HG20" s="571"/>
      <c r="HH20" s="571"/>
      <c r="HI20" s="571"/>
      <c r="HJ20" s="571"/>
      <c r="HK20" s="571"/>
      <c r="HL20" s="571"/>
      <c r="HM20" s="571"/>
      <c r="HN20" s="571"/>
      <c r="HO20" s="571"/>
      <c r="HP20" s="571"/>
      <c r="HQ20" s="571"/>
      <c r="HR20" s="571"/>
      <c r="HS20" s="571"/>
      <c r="HT20" s="571"/>
      <c r="HU20" s="571"/>
      <c r="HV20" s="571"/>
      <c r="HW20" s="571"/>
      <c r="HX20" s="571"/>
      <c r="HY20" s="571"/>
      <c r="HZ20" s="571"/>
      <c r="IA20" s="571"/>
      <c r="IB20" s="571"/>
      <c r="IC20" s="571"/>
      <c r="ID20" s="571"/>
      <c r="IE20" s="571"/>
      <c r="IF20" s="571"/>
      <c r="IG20" s="571"/>
      <c r="IH20" s="571"/>
      <c r="II20" s="571"/>
      <c r="IJ20" s="571"/>
      <c r="IK20" s="571"/>
      <c r="IL20" s="571"/>
      <c r="IM20" s="571"/>
      <c r="IN20" s="571"/>
      <c r="IO20" s="571"/>
      <c r="IP20" s="571"/>
      <c r="IQ20" s="571"/>
      <c r="IR20" s="571"/>
      <c r="IS20" s="571"/>
      <c r="IT20" s="571"/>
      <c r="IU20" s="571"/>
      <c r="IV20" s="571"/>
    </row>
    <row r="21" spans="1:256" s="216" customFormat="1" ht="20.25" customHeight="1">
      <c r="A21" s="558" t="s">
        <v>721</v>
      </c>
      <c r="B21" s="904">
        <f t="shared" si="0"/>
        <v>691909.73</v>
      </c>
      <c r="C21" s="905">
        <v>1400</v>
      </c>
      <c r="D21" s="905">
        <v>690509.73</v>
      </c>
      <c r="E21" s="905">
        <v>691909.73</v>
      </c>
      <c r="F21" s="905">
        <v>194.38</v>
      </c>
      <c r="G21" s="905">
        <v>62383</v>
      </c>
      <c r="H21" s="905">
        <v>3681</v>
      </c>
      <c r="I21" s="905">
        <v>20776</v>
      </c>
      <c r="J21" s="905">
        <v>0</v>
      </c>
      <c r="K21" s="905">
        <v>0</v>
      </c>
      <c r="L21" s="905">
        <v>914.99</v>
      </c>
      <c r="M21" s="905">
        <v>0</v>
      </c>
      <c r="N21" s="905">
        <v>29266.33</v>
      </c>
      <c r="O21" s="905">
        <v>27580</v>
      </c>
      <c r="P21" s="905">
        <v>2111.84</v>
      </c>
      <c r="Q21" s="906">
        <v>545002.19</v>
      </c>
      <c r="R21" s="546" t="s">
        <v>151</v>
      </c>
      <c r="S21" s="571"/>
      <c r="T21" s="571"/>
      <c r="U21" s="571"/>
      <c r="V21" s="571"/>
      <c r="W21" s="571"/>
      <c r="X21" s="571"/>
      <c r="Y21" s="571"/>
      <c r="Z21" s="571"/>
      <c r="AA21" s="571"/>
      <c r="AB21" s="571"/>
      <c r="AC21" s="571"/>
      <c r="AD21" s="571"/>
      <c r="AE21" s="571"/>
      <c r="AF21" s="571"/>
      <c r="AG21" s="571"/>
      <c r="AH21" s="571"/>
      <c r="AI21" s="571"/>
      <c r="AJ21" s="571"/>
      <c r="AK21" s="571"/>
      <c r="AL21" s="571"/>
      <c r="AM21" s="571"/>
      <c r="AN21" s="571"/>
      <c r="AO21" s="571"/>
      <c r="AP21" s="571"/>
      <c r="AQ21" s="571"/>
      <c r="AR21" s="571"/>
      <c r="AS21" s="571"/>
      <c r="AT21" s="571"/>
      <c r="AU21" s="571"/>
      <c r="AV21" s="571"/>
      <c r="AW21" s="571"/>
      <c r="AX21" s="571"/>
      <c r="AY21" s="571"/>
      <c r="AZ21" s="571"/>
      <c r="BA21" s="571"/>
      <c r="BB21" s="571"/>
      <c r="BC21" s="571"/>
      <c r="BD21" s="571"/>
      <c r="BE21" s="571"/>
      <c r="BF21" s="571"/>
      <c r="BG21" s="571"/>
      <c r="BH21" s="571"/>
      <c r="BI21" s="571"/>
      <c r="BJ21" s="571"/>
      <c r="BK21" s="571"/>
      <c r="BL21" s="571"/>
      <c r="BM21" s="571"/>
      <c r="BN21" s="571"/>
      <c r="BO21" s="571"/>
      <c r="BP21" s="571"/>
      <c r="BQ21" s="571"/>
      <c r="BR21" s="571"/>
      <c r="BS21" s="571"/>
      <c r="BT21" s="571"/>
      <c r="BU21" s="571"/>
      <c r="BV21" s="571"/>
      <c r="BW21" s="571"/>
      <c r="BX21" s="571"/>
      <c r="BY21" s="571"/>
      <c r="BZ21" s="571"/>
      <c r="CA21" s="571"/>
      <c r="CB21" s="571"/>
      <c r="CC21" s="571"/>
      <c r="CD21" s="571"/>
      <c r="CE21" s="571"/>
      <c r="CF21" s="571"/>
      <c r="CG21" s="571"/>
      <c r="CH21" s="571"/>
      <c r="CI21" s="571"/>
      <c r="CJ21" s="571"/>
      <c r="CK21" s="571"/>
      <c r="CL21" s="571"/>
      <c r="CM21" s="571"/>
      <c r="CN21" s="571"/>
      <c r="CO21" s="571"/>
      <c r="CP21" s="571"/>
      <c r="CQ21" s="571"/>
      <c r="CR21" s="571"/>
      <c r="CS21" s="571"/>
      <c r="CT21" s="571"/>
      <c r="CU21" s="571"/>
      <c r="CV21" s="571"/>
      <c r="CW21" s="571"/>
      <c r="CX21" s="571"/>
      <c r="CY21" s="571"/>
      <c r="CZ21" s="571"/>
      <c r="DA21" s="571"/>
      <c r="DB21" s="571"/>
      <c r="DC21" s="571"/>
      <c r="DD21" s="571"/>
      <c r="DE21" s="571"/>
      <c r="DF21" s="571"/>
      <c r="DG21" s="571"/>
      <c r="DH21" s="571"/>
      <c r="DI21" s="571"/>
      <c r="DJ21" s="571"/>
      <c r="DK21" s="571"/>
      <c r="DL21" s="571"/>
      <c r="DM21" s="571"/>
      <c r="DN21" s="571"/>
      <c r="DO21" s="571"/>
      <c r="DP21" s="571"/>
      <c r="DQ21" s="571"/>
      <c r="DR21" s="571"/>
      <c r="DS21" s="571"/>
      <c r="DT21" s="571"/>
      <c r="DU21" s="571"/>
      <c r="DV21" s="571"/>
      <c r="DW21" s="571"/>
      <c r="DX21" s="571"/>
      <c r="DY21" s="571"/>
      <c r="DZ21" s="571"/>
      <c r="EA21" s="571"/>
      <c r="EB21" s="571"/>
      <c r="EC21" s="571"/>
      <c r="ED21" s="571"/>
      <c r="EE21" s="571"/>
      <c r="EF21" s="571"/>
      <c r="EG21" s="571"/>
      <c r="EH21" s="571"/>
      <c r="EI21" s="571"/>
      <c r="EJ21" s="571"/>
      <c r="EK21" s="571"/>
      <c r="EL21" s="571"/>
      <c r="EM21" s="571"/>
      <c r="EN21" s="571"/>
      <c r="EO21" s="571"/>
      <c r="EP21" s="571"/>
      <c r="EQ21" s="571"/>
      <c r="ER21" s="571"/>
      <c r="ES21" s="571"/>
      <c r="ET21" s="571"/>
      <c r="EU21" s="571"/>
      <c r="EV21" s="571"/>
      <c r="EW21" s="571"/>
      <c r="EX21" s="571"/>
      <c r="EY21" s="571"/>
      <c r="EZ21" s="571"/>
      <c r="FA21" s="571"/>
      <c r="FB21" s="571"/>
      <c r="FC21" s="571"/>
      <c r="FD21" s="571"/>
      <c r="FE21" s="571"/>
      <c r="FF21" s="571"/>
      <c r="FG21" s="571"/>
      <c r="FH21" s="571"/>
      <c r="FI21" s="571"/>
      <c r="FJ21" s="571"/>
      <c r="FK21" s="571"/>
      <c r="FL21" s="571"/>
      <c r="FM21" s="571"/>
      <c r="FN21" s="571"/>
      <c r="FO21" s="571"/>
      <c r="FP21" s="571"/>
      <c r="FQ21" s="571"/>
      <c r="FR21" s="571"/>
      <c r="FS21" s="571"/>
      <c r="FT21" s="571"/>
      <c r="FU21" s="571"/>
      <c r="FV21" s="571"/>
      <c r="FW21" s="571"/>
      <c r="FX21" s="571"/>
      <c r="FY21" s="571"/>
      <c r="FZ21" s="571"/>
      <c r="GA21" s="571"/>
      <c r="GB21" s="571"/>
      <c r="GC21" s="571"/>
      <c r="GD21" s="571"/>
      <c r="GE21" s="571"/>
      <c r="GF21" s="571"/>
      <c r="GG21" s="571"/>
      <c r="GH21" s="571"/>
      <c r="GI21" s="571"/>
      <c r="GJ21" s="571"/>
      <c r="GK21" s="571"/>
      <c r="GL21" s="571"/>
      <c r="GM21" s="571"/>
      <c r="GN21" s="571"/>
      <c r="GO21" s="571"/>
      <c r="GP21" s="571"/>
      <c r="GQ21" s="571"/>
      <c r="GR21" s="571"/>
      <c r="GS21" s="571"/>
      <c r="GT21" s="571"/>
      <c r="GU21" s="571"/>
      <c r="GV21" s="571"/>
      <c r="GW21" s="571"/>
      <c r="GX21" s="571"/>
      <c r="GY21" s="571"/>
      <c r="GZ21" s="571"/>
      <c r="HA21" s="571"/>
      <c r="HB21" s="571"/>
      <c r="HC21" s="571"/>
      <c r="HD21" s="571"/>
      <c r="HE21" s="571"/>
      <c r="HF21" s="571"/>
      <c r="HG21" s="571"/>
      <c r="HH21" s="571"/>
      <c r="HI21" s="571"/>
      <c r="HJ21" s="571"/>
      <c r="HK21" s="571"/>
      <c r="HL21" s="571"/>
      <c r="HM21" s="571"/>
      <c r="HN21" s="571"/>
      <c r="HO21" s="571"/>
      <c r="HP21" s="571"/>
      <c r="HQ21" s="571"/>
      <c r="HR21" s="571"/>
      <c r="HS21" s="571"/>
      <c r="HT21" s="571"/>
      <c r="HU21" s="571"/>
      <c r="HV21" s="571"/>
      <c r="HW21" s="571"/>
      <c r="HX21" s="571"/>
      <c r="HY21" s="571"/>
      <c r="HZ21" s="571"/>
      <c r="IA21" s="571"/>
      <c r="IB21" s="571"/>
      <c r="IC21" s="571"/>
      <c r="ID21" s="571"/>
      <c r="IE21" s="571"/>
      <c r="IF21" s="571"/>
      <c r="IG21" s="571"/>
      <c r="IH21" s="571"/>
      <c r="II21" s="571"/>
      <c r="IJ21" s="571"/>
      <c r="IK21" s="571"/>
      <c r="IL21" s="571"/>
      <c r="IM21" s="571"/>
      <c r="IN21" s="571"/>
      <c r="IO21" s="571"/>
      <c r="IP21" s="571"/>
      <c r="IQ21" s="571"/>
      <c r="IR21" s="571"/>
      <c r="IS21" s="571"/>
      <c r="IT21" s="571"/>
      <c r="IU21" s="571"/>
      <c r="IV21" s="571"/>
    </row>
    <row r="22" spans="1:256" s="216" customFormat="1" ht="20.25" customHeight="1">
      <c r="A22" s="558" t="s">
        <v>723</v>
      </c>
      <c r="B22" s="904">
        <f t="shared" si="0"/>
        <v>712580.53</v>
      </c>
      <c r="C22" s="905">
        <v>428</v>
      </c>
      <c r="D22" s="905">
        <v>712152.53</v>
      </c>
      <c r="E22" s="905">
        <v>712580.53</v>
      </c>
      <c r="F22" s="905">
        <v>340.59</v>
      </c>
      <c r="G22" s="905">
        <v>54458</v>
      </c>
      <c r="H22" s="905">
        <v>998</v>
      </c>
      <c r="I22" s="905">
        <v>8844</v>
      </c>
      <c r="J22" s="905">
        <v>0</v>
      </c>
      <c r="K22" s="905">
        <v>0</v>
      </c>
      <c r="L22" s="905">
        <v>1078</v>
      </c>
      <c r="M22" s="905">
        <v>0</v>
      </c>
      <c r="N22" s="905">
        <v>31030.82</v>
      </c>
      <c r="O22" s="905">
        <v>21630</v>
      </c>
      <c r="P22" s="905">
        <v>3544.4700000000003</v>
      </c>
      <c r="Q22" s="906">
        <v>590656.65</v>
      </c>
      <c r="R22" s="546" t="s">
        <v>152</v>
      </c>
      <c r="S22" s="571"/>
      <c r="T22" s="571"/>
      <c r="U22" s="571"/>
      <c r="V22" s="571"/>
      <c r="W22" s="571"/>
      <c r="X22" s="571"/>
      <c r="Y22" s="571"/>
      <c r="Z22" s="571"/>
      <c r="AA22" s="571"/>
      <c r="AB22" s="571"/>
      <c r="AC22" s="571"/>
      <c r="AD22" s="571"/>
      <c r="AE22" s="571"/>
      <c r="AF22" s="571"/>
      <c r="AG22" s="571"/>
      <c r="AH22" s="571"/>
      <c r="AI22" s="571"/>
      <c r="AJ22" s="571"/>
      <c r="AK22" s="571"/>
      <c r="AL22" s="571"/>
      <c r="AM22" s="571"/>
      <c r="AN22" s="571"/>
      <c r="AO22" s="571"/>
      <c r="AP22" s="571"/>
      <c r="AQ22" s="571"/>
      <c r="AR22" s="571"/>
      <c r="AS22" s="571"/>
      <c r="AT22" s="571"/>
      <c r="AU22" s="571"/>
      <c r="AV22" s="571"/>
      <c r="AW22" s="571"/>
      <c r="AX22" s="571"/>
      <c r="AY22" s="571"/>
      <c r="AZ22" s="571"/>
      <c r="BA22" s="571"/>
      <c r="BB22" s="571"/>
      <c r="BC22" s="571"/>
      <c r="BD22" s="571"/>
      <c r="BE22" s="571"/>
      <c r="BF22" s="571"/>
      <c r="BG22" s="571"/>
      <c r="BH22" s="571"/>
      <c r="BI22" s="571"/>
      <c r="BJ22" s="571"/>
      <c r="BK22" s="571"/>
      <c r="BL22" s="571"/>
      <c r="BM22" s="571"/>
      <c r="BN22" s="571"/>
      <c r="BO22" s="571"/>
      <c r="BP22" s="571"/>
      <c r="BQ22" s="571"/>
      <c r="BR22" s="571"/>
      <c r="BS22" s="571"/>
      <c r="BT22" s="571"/>
      <c r="BU22" s="571"/>
      <c r="BV22" s="571"/>
      <c r="BW22" s="571"/>
      <c r="BX22" s="571"/>
      <c r="BY22" s="571"/>
      <c r="BZ22" s="571"/>
      <c r="CA22" s="571"/>
      <c r="CB22" s="571"/>
      <c r="CC22" s="571"/>
      <c r="CD22" s="571"/>
      <c r="CE22" s="571"/>
      <c r="CF22" s="571"/>
      <c r="CG22" s="571"/>
      <c r="CH22" s="571"/>
      <c r="CI22" s="571"/>
      <c r="CJ22" s="571"/>
      <c r="CK22" s="571"/>
      <c r="CL22" s="571"/>
      <c r="CM22" s="571"/>
      <c r="CN22" s="571"/>
      <c r="CO22" s="571"/>
      <c r="CP22" s="571"/>
      <c r="CQ22" s="571"/>
      <c r="CR22" s="571"/>
      <c r="CS22" s="571"/>
      <c r="CT22" s="571"/>
      <c r="CU22" s="571"/>
      <c r="CV22" s="571"/>
      <c r="CW22" s="571"/>
      <c r="CX22" s="571"/>
      <c r="CY22" s="571"/>
      <c r="CZ22" s="571"/>
      <c r="DA22" s="571"/>
      <c r="DB22" s="571"/>
      <c r="DC22" s="571"/>
      <c r="DD22" s="571"/>
      <c r="DE22" s="571"/>
      <c r="DF22" s="571"/>
      <c r="DG22" s="571"/>
      <c r="DH22" s="571"/>
      <c r="DI22" s="571"/>
      <c r="DJ22" s="571"/>
      <c r="DK22" s="571"/>
      <c r="DL22" s="571"/>
      <c r="DM22" s="571"/>
      <c r="DN22" s="571"/>
      <c r="DO22" s="571"/>
      <c r="DP22" s="571"/>
      <c r="DQ22" s="571"/>
      <c r="DR22" s="571"/>
      <c r="DS22" s="571"/>
      <c r="DT22" s="571"/>
      <c r="DU22" s="571"/>
      <c r="DV22" s="571"/>
      <c r="DW22" s="571"/>
      <c r="DX22" s="571"/>
      <c r="DY22" s="571"/>
      <c r="DZ22" s="571"/>
      <c r="EA22" s="571"/>
      <c r="EB22" s="571"/>
      <c r="EC22" s="571"/>
      <c r="ED22" s="571"/>
      <c r="EE22" s="571"/>
      <c r="EF22" s="571"/>
      <c r="EG22" s="571"/>
      <c r="EH22" s="571"/>
      <c r="EI22" s="571"/>
      <c r="EJ22" s="571"/>
      <c r="EK22" s="571"/>
      <c r="EL22" s="571"/>
      <c r="EM22" s="571"/>
      <c r="EN22" s="571"/>
      <c r="EO22" s="571"/>
      <c r="EP22" s="571"/>
      <c r="EQ22" s="571"/>
      <c r="ER22" s="571"/>
      <c r="ES22" s="571"/>
      <c r="ET22" s="571"/>
      <c r="EU22" s="571"/>
      <c r="EV22" s="571"/>
      <c r="EW22" s="571"/>
      <c r="EX22" s="571"/>
      <c r="EY22" s="571"/>
      <c r="EZ22" s="571"/>
      <c r="FA22" s="571"/>
      <c r="FB22" s="571"/>
      <c r="FC22" s="571"/>
      <c r="FD22" s="571"/>
      <c r="FE22" s="571"/>
      <c r="FF22" s="571"/>
      <c r="FG22" s="571"/>
      <c r="FH22" s="571"/>
      <c r="FI22" s="571"/>
      <c r="FJ22" s="571"/>
      <c r="FK22" s="571"/>
      <c r="FL22" s="571"/>
      <c r="FM22" s="571"/>
      <c r="FN22" s="571"/>
      <c r="FO22" s="571"/>
      <c r="FP22" s="571"/>
      <c r="FQ22" s="571"/>
      <c r="FR22" s="571"/>
      <c r="FS22" s="571"/>
      <c r="FT22" s="571"/>
      <c r="FU22" s="571"/>
      <c r="FV22" s="571"/>
      <c r="FW22" s="571"/>
      <c r="FX22" s="571"/>
      <c r="FY22" s="571"/>
      <c r="FZ22" s="571"/>
      <c r="GA22" s="571"/>
      <c r="GB22" s="571"/>
      <c r="GC22" s="571"/>
      <c r="GD22" s="571"/>
      <c r="GE22" s="571"/>
      <c r="GF22" s="571"/>
      <c r="GG22" s="571"/>
      <c r="GH22" s="571"/>
      <c r="GI22" s="571"/>
      <c r="GJ22" s="571"/>
      <c r="GK22" s="571"/>
      <c r="GL22" s="571"/>
      <c r="GM22" s="571"/>
      <c r="GN22" s="571"/>
      <c r="GO22" s="571"/>
      <c r="GP22" s="571"/>
      <c r="GQ22" s="571"/>
      <c r="GR22" s="571"/>
      <c r="GS22" s="571"/>
      <c r="GT22" s="571"/>
      <c r="GU22" s="571"/>
      <c r="GV22" s="571"/>
      <c r="GW22" s="571"/>
      <c r="GX22" s="571"/>
      <c r="GY22" s="571"/>
      <c r="GZ22" s="571"/>
      <c r="HA22" s="571"/>
      <c r="HB22" s="571"/>
      <c r="HC22" s="571"/>
      <c r="HD22" s="571"/>
      <c r="HE22" s="571"/>
      <c r="HF22" s="571"/>
      <c r="HG22" s="571"/>
      <c r="HH22" s="571"/>
      <c r="HI22" s="571"/>
      <c r="HJ22" s="571"/>
      <c r="HK22" s="571"/>
      <c r="HL22" s="571"/>
      <c r="HM22" s="571"/>
      <c r="HN22" s="571"/>
      <c r="HO22" s="571"/>
      <c r="HP22" s="571"/>
      <c r="HQ22" s="571"/>
      <c r="HR22" s="571"/>
      <c r="HS22" s="571"/>
      <c r="HT22" s="571"/>
      <c r="HU22" s="571"/>
      <c r="HV22" s="571"/>
      <c r="HW22" s="571"/>
      <c r="HX22" s="571"/>
      <c r="HY22" s="571"/>
      <c r="HZ22" s="571"/>
      <c r="IA22" s="571"/>
      <c r="IB22" s="571"/>
      <c r="IC22" s="571"/>
      <c r="ID22" s="571"/>
      <c r="IE22" s="571"/>
      <c r="IF22" s="571"/>
      <c r="IG22" s="571"/>
      <c r="IH22" s="571"/>
      <c r="II22" s="571"/>
      <c r="IJ22" s="571"/>
      <c r="IK22" s="571"/>
      <c r="IL22" s="571"/>
      <c r="IM22" s="571"/>
      <c r="IN22" s="571"/>
      <c r="IO22" s="571"/>
      <c r="IP22" s="571"/>
      <c r="IQ22" s="571"/>
      <c r="IR22" s="571"/>
      <c r="IS22" s="571"/>
      <c r="IT22" s="571"/>
      <c r="IU22" s="571"/>
      <c r="IV22" s="571"/>
    </row>
    <row r="23" spans="1:256" s="216" customFormat="1" ht="20.25" customHeight="1">
      <c r="A23" s="558" t="s">
        <v>725</v>
      </c>
      <c r="B23" s="904">
        <f t="shared" si="0"/>
        <v>763090.8319999999</v>
      </c>
      <c r="C23" s="905">
        <v>551</v>
      </c>
      <c r="D23" s="905">
        <v>762539.8319999999</v>
      </c>
      <c r="E23" s="905">
        <v>763090.8319999999</v>
      </c>
      <c r="F23" s="905">
        <v>257.77</v>
      </c>
      <c r="G23" s="905">
        <v>65112</v>
      </c>
      <c r="H23" s="905">
        <v>0</v>
      </c>
      <c r="I23" s="905">
        <v>21159</v>
      </c>
      <c r="J23" s="905">
        <v>0</v>
      </c>
      <c r="K23" s="905">
        <v>0</v>
      </c>
      <c r="L23" s="905">
        <v>914.05</v>
      </c>
      <c r="M23" s="905">
        <v>0</v>
      </c>
      <c r="N23" s="905">
        <v>31253.305</v>
      </c>
      <c r="O23" s="905">
        <v>31220</v>
      </c>
      <c r="P23" s="905">
        <v>4320.6</v>
      </c>
      <c r="Q23" s="906">
        <v>608854.107</v>
      </c>
      <c r="R23" s="546" t="s">
        <v>153</v>
      </c>
      <c r="S23" s="571"/>
      <c r="T23" s="571"/>
      <c r="U23" s="571"/>
      <c r="V23" s="571"/>
      <c r="W23" s="571"/>
      <c r="X23" s="571"/>
      <c r="Y23" s="571"/>
      <c r="Z23" s="571"/>
      <c r="AA23" s="571"/>
      <c r="AB23" s="571"/>
      <c r="AC23" s="571"/>
      <c r="AD23" s="571"/>
      <c r="AE23" s="571"/>
      <c r="AF23" s="571"/>
      <c r="AG23" s="571"/>
      <c r="AH23" s="571"/>
      <c r="AI23" s="571"/>
      <c r="AJ23" s="571"/>
      <c r="AK23" s="571"/>
      <c r="AL23" s="571"/>
      <c r="AM23" s="571"/>
      <c r="AN23" s="571"/>
      <c r="AO23" s="571"/>
      <c r="AP23" s="571"/>
      <c r="AQ23" s="571"/>
      <c r="AR23" s="571"/>
      <c r="AS23" s="571"/>
      <c r="AT23" s="571"/>
      <c r="AU23" s="571"/>
      <c r="AV23" s="571"/>
      <c r="AW23" s="571"/>
      <c r="AX23" s="571"/>
      <c r="AY23" s="571"/>
      <c r="AZ23" s="571"/>
      <c r="BA23" s="571"/>
      <c r="BB23" s="571"/>
      <c r="BC23" s="571"/>
      <c r="BD23" s="571"/>
      <c r="BE23" s="571"/>
      <c r="BF23" s="571"/>
      <c r="BG23" s="571"/>
      <c r="BH23" s="571"/>
      <c r="BI23" s="571"/>
      <c r="BJ23" s="571"/>
      <c r="BK23" s="571"/>
      <c r="BL23" s="571"/>
      <c r="BM23" s="571"/>
      <c r="BN23" s="571"/>
      <c r="BO23" s="571"/>
      <c r="BP23" s="571"/>
      <c r="BQ23" s="571"/>
      <c r="BR23" s="571"/>
      <c r="BS23" s="571"/>
      <c r="BT23" s="571"/>
      <c r="BU23" s="571"/>
      <c r="BV23" s="571"/>
      <c r="BW23" s="571"/>
      <c r="BX23" s="571"/>
      <c r="BY23" s="571"/>
      <c r="BZ23" s="571"/>
      <c r="CA23" s="571"/>
      <c r="CB23" s="571"/>
      <c r="CC23" s="571"/>
      <c r="CD23" s="571"/>
      <c r="CE23" s="571"/>
      <c r="CF23" s="571"/>
      <c r="CG23" s="571"/>
      <c r="CH23" s="571"/>
      <c r="CI23" s="571"/>
      <c r="CJ23" s="571"/>
      <c r="CK23" s="571"/>
      <c r="CL23" s="571"/>
      <c r="CM23" s="571"/>
      <c r="CN23" s="571"/>
      <c r="CO23" s="571"/>
      <c r="CP23" s="571"/>
      <c r="CQ23" s="571"/>
      <c r="CR23" s="571"/>
      <c r="CS23" s="571"/>
      <c r="CT23" s="571"/>
      <c r="CU23" s="571"/>
      <c r="CV23" s="571"/>
      <c r="CW23" s="571"/>
      <c r="CX23" s="571"/>
      <c r="CY23" s="571"/>
      <c r="CZ23" s="571"/>
      <c r="DA23" s="571"/>
      <c r="DB23" s="571"/>
      <c r="DC23" s="571"/>
      <c r="DD23" s="571"/>
      <c r="DE23" s="571"/>
      <c r="DF23" s="571"/>
      <c r="DG23" s="571"/>
      <c r="DH23" s="571"/>
      <c r="DI23" s="571"/>
      <c r="DJ23" s="571"/>
      <c r="DK23" s="571"/>
      <c r="DL23" s="571"/>
      <c r="DM23" s="571"/>
      <c r="DN23" s="571"/>
      <c r="DO23" s="571"/>
      <c r="DP23" s="571"/>
      <c r="DQ23" s="571"/>
      <c r="DR23" s="571"/>
      <c r="DS23" s="571"/>
      <c r="DT23" s="571"/>
      <c r="DU23" s="571"/>
      <c r="DV23" s="571"/>
      <c r="DW23" s="571"/>
      <c r="DX23" s="571"/>
      <c r="DY23" s="571"/>
      <c r="DZ23" s="571"/>
      <c r="EA23" s="571"/>
      <c r="EB23" s="571"/>
      <c r="EC23" s="571"/>
      <c r="ED23" s="571"/>
      <c r="EE23" s="571"/>
      <c r="EF23" s="571"/>
      <c r="EG23" s="571"/>
      <c r="EH23" s="571"/>
      <c r="EI23" s="571"/>
      <c r="EJ23" s="571"/>
      <c r="EK23" s="571"/>
      <c r="EL23" s="571"/>
      <c r="EM23" s="571"/>
      <c r="EN23" s="571"/>
      <c r="EO23" s="571"/>
      <c r="EP23" s="571"/>
      <c r="EQ23" s="571"/>
      <c r="ER23" s="571"/>
      <c r="ES23" s="571"/>
      <c r="ET23" s="571"/>
      <c r="EU23" s="571"/>
      <c r="EV23" s="571"/>
      <c r="EW23" s="571"/>
      <c r="EX23" s="571"/>
      <c r="EY23" s="571"/>
      <c r="EZ23" s="571"/>
      <c r="FA23" s="571"/>
      <c r="FB23" s="571"/>
      <c r="FC23" s="571"/>
      <c r="FD23" s="571"/>
      <c r="FE23" s="571"/>
      <c r="FF23" s="571"/>
      <c r="FG23" s="571"/>
      <c r="FH23" s="571"/>
      <c r="FI23" s="571"/>
      <c r="FJ23" s="571"/>
      <c r="FK23" s="571"/>
      <c r="FL23" s="571"/>
      <c r="FM23" s="571"/>
      <c r="FN23" s="571"/>
      <c r="FO23" s="571"/>
      <c r="FP23" s="571"/>
      <c r="FQ23" s="571"/>
      <c r="FR23" s="571"/>
      <c r="FS23" s="571"/>
      <c r="FT23" s="571"/>
      <c r="FU23" s="571"/>
      <c r="FV23" s="571"/>
      <c r="FW23" s="571"/>
      <c r="FX23" s="571"/>
      <c r="FY23" s="571"/>
      <c r="FZ23" s="571"/>
      <c r="GA23" s="571"/>
      <c r="GB23" s="571"/>
      <c r="GC23" s="571"/>
      <c r="GD23" s="571"/>
      <c r="GE23" s="571"/>
      <c r="GF23" s="571"/>
      <c r="GG23" s="571"/>
      <c r="GH23" s="571"/>
      <c r="GI23" s="571"/>
      <c r="GJ23" s="571"/>
      <c r="GK23" s="571"/>
      <c r="GL23" s="571"/>
      <c r="GM23" s="571"/>
      <c r="GN23" s="571"/>
      <c r="GO23" s="571"/>
      <c r="GP23" s="571"/>
      <c r="GQ23" s="571"/>
      <c r="GR23" s="571"/>
      <c r="GS23" s="571"/>
      <c r="GT23" s="571"/>
      <c r="GU23" s="571"/>
      <c r="GV23" s="571"/>
      <c r="GW23" s="571"/>
      <c r="GX23" s="571"/>
      <c r="GY23" s="571"/>
      <c r="GZ23" s="571"/>
      <c r="HA23" s="571"/>
      <c r="HB23" s="571"/>
      <c r="HC23" s="571"/>
      <c r="HD23" s="571"/>
      <c r="HE23" s="571"/>
      <c r="HF23" s="571"/>
      <c r="HG23" s="571"/>
      <c r="HH23" s="571"/>
      <c r="HI23" s="571"/>
      <c r="HJ23" s="571"/>
      <c r="HK23" s="571"/>
      <c r="HL23" s="571"/>
      <c r="HM23" s="571"/>
      <c r="HN23" s="571"/>
      <c r="HO23" s="571"/>
      <c r="HP23" s="571"/>
      <c r="HQ23" s="571"/>
      <c r="HR23" s="571"/>
      <c r="HS23" s="571"/>
      <c r="HT23" s="571"/>
      <c r="HU23" s="571"/>
      <c r="HV23" s="571"/>
      <c r="HW23" s="571"/>
      <c r="HX23" s="571"/>
      <c r="HY23" s="571"/>
      <c r="HZ23" s="571"/>
      <c r="IA23" s="571"/>
      <c r="IB23" s="571"/>
      <c r="IC23" s="571"/>
      <c r="ID23" s="571"/>
      <c r="IE23" s="571"/>
      <c r="IF23" s="571"/>
      <c r="IG23" s="571"/>
      <c r="IH23" s="571"/>
      <c r="II23" s="571"/>
      <c r="IJ23" s="571"/>
      <c r="IK23" s="571"/>
      <c r="IL23" s="571"/>
      <c r="IM23" s="571"/>
      <c r="IN23" s="571"/>
      <c r="IO23" s="571"/>
      <c r="IP23" s="571"/>
      <c r="IQ23" s="571"/>
      <c r="IR23" s="571"/>
      <c r="IS23" s="571"/>
      <c r="IT23" s="571"/>
      <c r="IU23" s="571"/>
      <c r="IV23" s="571"/>
    </row>
    <row r="24" spans="1:256" s="216" customFormat="1" ht="20.25" customHeight="1">
      <c r="A24" s="641" t="s">
        <v>727</v>
      </c>
      <c r="B24" s="914">
        <f t="shared" si="0"/>
        <v>852114.62</v>
      </c>
      <c r="C24" s="915">
        <v>1380</v>
      </c>
      <c r="D24" s="915">
        <v>850734.62</v>
      </c>
      <c r="E24" s="915">
        <v>852114.62</v>
      </c>
      <c r="F24" s="915">
        <v>236.78</v>
      </c>
      <c r="G24" s="915">
        <v>72182</v>
      </c>
      <c r="H24" s="915">
        <v>800</v>
      </c>
      <c r="I24" s="915">
        <v>22307</v>
      </c>
      <c r="J24" s="915">
        <v>0</v>
      </c>
      <c r="K24" s="915">
        <v>0</v>
      </c>
      <c r="L24" s="915">
        <v>864.4100000000001</v>
      </c>
      <c r="M24" s="915">
        <v>0</v>
      </c>
      <c r="N24" s="915">
        <v>35089.88</v>
      </c>
      <c r="O24" s="915">
        <v>36650</v>
      </c>
      <c r="P24" s="915">
        <v>10971.55</v>
      </c>
      <c r="Q24" s="916">
        <v>673013</v>
      </c>
      <c r="R24" s="551" t="s">
        <v>154</v>
      </c>
      <c r="S24" s="571"/>
      <c r="T24" s="571"/>
      <c r="U24" s="571"/>
      <c r="V24" s="571"/>
      <c r="W24" s="571"/>
      <c r="X24" s="571"/>
      <c r="Y24" s="571"/>
      <c r="Z24" s="571"/>
      <c r="AA24" s="571"/>
      <c r="AB24" s="571"/>
      <c r="AC24" s="571"/>
      <c r="AD24" s="571"/>
      <c r="AE24" s="571"/>
      <c r="AF24" s="571"/>
      <c r="AG24" s="571"/>
      <c r="AH24" s="571"/>
      <c r="AI24" s="571"/>
      <c r="AJ24" s="571"/>
      <c r="AK24" s="571"/>
      <c r="AL24" s="571"/>
      <c r="AM24" s="571"/>
      <c r="AN24" s="571"/>
      <c r="AO24" s="571"/>
      <c r="AP24" s="571"/>
      <c r="AQ24" s="571"/>
      <c r="AR24" s="571"/>
      <c r="AS24" s="571"/>
      <c r="AT24" s="571"/>
      <c r="AU24" s="571"/>
      <c r="AV24" s="571"/>
      <c r="AW24" s="571"/>
      <c r="AX24" s="571"/>
      <c r="AY24" s="571"/>
      <c r="AZ24" s="571"/>
      <c r="BA24" s="571"/>
      <c r="BB24" s="571"/>
      <c r="BC24" s="571"/>
      <c r="BD24" s="571"/>
      <c r="BE24" s="571"/>
      <c r="BF24" s="571"/>
      <c r="BG24" s="571"/>
      <c r="BH24" s="571"/>
      <c r="BI24" s="571"/>
      <c r="BJ24" s="571"/>
      <c r="BK24" s="571"/>
      <c r="BL24" s="571"/>
      <c r="BM24" s="571"/>
      <c r="BN24" s="571"/>
      <c r="BO24" s="571"/>
      <c r="BP24" s="571"/>
      <c r="BQ24" s="571"/>
      <c r="BR24" s="571"/>
      <c r="BS24" s="571"/>
      <c r="BT24" s="571"/>
      <c r="BU24" s="571"/>
      <c r="BV24" s="571"/>
      <c r="BW24" s="571"/>
      <c r="BX24" s="571"/>
      <c r="BY24" s="571"/>
      <c r="BZ24" s="571"/>
      <c r="CA24" s="571"/>
      <c r="CB24" s="571"/>
      <c r="CC24" s="571"/>
      <c r="CD24" s="571"/>
      <c r="CE24" s="571"/>
      <c r="CF24" s="571"/>
      <c r="CG24" s="571"/>
      <c r="CH24" s="571"/>
      <c r="CI24" s="571"/>
      <c r="CJ24" s="571"/>
      <c r="CK24" s="571"/>
      <c r="CL24" s="571"/>
      <c r="CM24" s="571"/>
      <c r="CN24" s="571"/>
      <c r="CO24" s="571"/>
      <c r="CP24" s="571"/>
      <c r="CQ24" s="571"/>
      <c r="CR24" s="571"/>
      <c r="CS24" s="571"/>
      <c r="CT24" s="571"/>
      <c r="CU24" s="571"/>
      <c r="CV24" s="571"/>
      <c r="CW24" s="571"/>
      <c r="CX24" s="571"/>
      <c r="CY24" s="571"/>
      <c r="CZ24" s="571"/>
      <c r="DA24" s="571"/>
      <c r="DB24" s="571"/>
      <c r="DC24" s="571"/>
      <c r="DD24" s="571"/>
      <c r="DE24" s="571"/>
      <c r="DF24" s="571"/>
      <c r="DG24" s="571"/>
      <c r="DH24" s="571"/>
      <c r="DI24" s="571"/>
      <c r="DJ24" s="571"/>
      <c r="DK24" s="571"/>
      <c r="DL24" s="571"/>
      <c r="DM24" s="571"/>
      <c r="DN24" s="571"/>
      <c r="DO24" s="571"/>
      <c r="DP24" s="571"/>
      <c r="DQ24" s="571"/>
      <c r="DR24" s="571"/>
      <c r="DS24" s="571"/>
      <c r="DT24" s="571"/>
      <c r="DU24" s="571"/>
      <c r="DV24" s="571"/>
      <c r="DW24" s="571"/>
      <c r="DX24" s="571"/>
      <c r="DY24" s="571"/>
      <c r="DZ24" s="571"/>
      <c r="EA24" s="571"/>
      <c r="EB24" s="571"/>
      <c r="EC24" s="571"/>
      <c r="ED24" s="571"/>
      <c r="EE24" s="571"/>
      <c r="EF24" s="571"/>
      <c r="EG24" s="571"/>
      <c r="EH24" s="571"/>
      <c r="EI24" s="571"/>
      <c r="EJ24" s="571"/>
      <c r="EK24" s="571"/>
      <c r="EL24" s="571"/>
      <c r="EM24" s="571"/>
      <c r="EN24" s="571"/>
      <c r="EO24" s="571"/>
      <c r="EP24" s="571"/>
      <c r="EQ24" s="571"/>
      <c r="ER24" s="571"/>
      <c r="ES24" s="571"/>
      <c r="ET24" s="571"/>
      <c r="EU24" s="571"/>
      <c r="EV24" s="571"/>
      <c r="EW24" s="571"/>
      <c r="EX24" s="571"/>
      <c r="EY24" s="571"/>
      <c r="EZ24" s="571"/>
      <c r="FA24" s="571"/>
      <c r="FB24" s="571"/>
      <c r="FC24" s="571"/>
      <c r="FD24" s="571"/>
      <c r="FE24" s="571"/>
      <c r="FF24" s="571"/>
      <c r="FG24" s="571"/>
      <c r="FH24" s="571"/>
      <c r="FI24" s="571"/>
      <c r="FJ24" s="571"/>
      <c r="FK24" s="571"/>
      <c r="FL24" s="571"/>
      <c r="FM24" s="571"/>
      <c r="FN24" s="571"/>
      <c r="FO24" s="571"/>
      <c r="FP24" s="571"/>
      <c r="FQ24" s="571"/>
      <c r="FR24" s="571"/>
      <c r="FS24" s="571"/>
      <c r="FT24" s="571"/>
      <c r="FU24" s="571"/>
      <c r="FV24" s="571"/>
      <c r="FW24" s="571"/>
      <c r="FX24" s="571"/>
      <c r="FY24" s="571"/>
      <c r="FZ24" s="571"/>
      <c r="GA24" s="571"/>
      <c r="GB24" s="571"/>
      <c r="GC24" s="571"/>
      <c r="GD24" s="571"/>
      <c r="GE24" s="571"/>
      <c r="GF24" s="571"/>
      <c r="GG24" s="571"/>
      <c r="GH24" s="571"/>
      <c r="GI24" s="571"/>
      <c r="GJ24" s="571"/>
      <c r="GK24" s="571"/>
      <c r="GL24" s="571"/>
      <c r="GM24" s="571"/>
      <c r="GN24" s="571"/>
      <c r="GO24" s="571"/>
      <c r="GP24" s="571"/>
      <c r="GQ24" s="571"/>
      <c r="GR24" s="571"/>
      <c r="GS24" s="571"/>
      <c r="GT24" s="571"/>
      <c r="GU24" s="571"/>
      <c r="GV24" s="571"/>
      <c r="GW24" s="571"/>
      <c r="GX24" s="571"/>
      <c r="GY24" s="571"/>
      <c r="GZ24" s="571"/>
      <c r="HA24" s="571"/>
      <c r="HB24" s="571"/>
      <c r="HC24" s="571"/>
      <c r="HD24" s="571"/>
      <c r="HE24" s="571"/>
      <c r="HF24" s="571"/>
      <c r="HG24" s="571"/>
      <c r="HH24" s="571"/>
      <c r="HI24" s="571"/>
      <c r="HJ24" s="571"/>
      <c r="HK24" s="571"/>
      <c r="HL24" s="571"/>
      <c r="HM24" s="571"/>
      <c r="HN24" s="571"/>
      <c r="HO24" s="571"/>
      <c r="HP24" s="571"/>
      <c r="HQ24" s="571"/>
      <c r="HR24" s="571"/>
      <c r="HS24" s="571"/>
      <c r="HT24" s="571"/>
      <c r="HU24" s="571"/>
      <c r="HV24" s="571"/>
      <c r="HW24" s="571"/>
      <c r="HX24" s="571"/>
      <c r="HY24" s="571"/>
      <c r="HZ24" s="571"/>
      <c r="IA24" s="571"/>
      <c r="IB24" s="571"/>
      <c r="IC24" s="571"/>
      <c r="ID24" s="571"/>
      <c r="IE24" s="571"/>
      <c r="IF24" s="571"/>
      <c r="IG24" s="571"/>
      <c r="IH24" s="571"/>
      <c r="II24" s="571"/>
      <c r="IJ24" s="571"/>
      <c r="IK24" s="571"/>
      <c r="IL24" s="571"/>
      <c r="IM24" s="571"/>
      <c r="IN24" s="571"/>
      <c r="IO24" s="571"/>
      <c r="IP24" s="571"/>
      <c r="IQ24" s="571"/>
      <c r="IR24" s="571"/>
      <c r="IS24" s="571"/>
      <c r="IT24" s="571"/>
      <c r="IU24" s="571"/>
      <c r="IV24" s="571"/>
    </row>
    <row r="25" spans="1:256" s="216" customFormat="1" ht="13.5">
      <c r="A25" s="287" t="s">
        <v>1593</v>
      </c>
      <c r="B25" s="79"/>
      <c r="C25" s="79"/>
      <c r="D25" s="79"/>
      <c r="E25" s="288"/>
      <c r="F25" s="79"/>
      <c r="G25" s="288" t="s">
        <v>261</v>
      </c>
      <c r="H25" s="288" t="s">
        <v>261</v>
      </c>
      <c r="I25" s="79"/>
      <c r="J25" s="79"/>
      <c r="K25" s="79"/>
      <c r="L25" s="289"/>
      <c r="M25" s="286" t="s">
        <v>1594</v>
      </c>
      <c r="N25" s="289"/>
      <c r="O25" s="289"/>
      <c r="P25" s="286"/>
      <c r="Q25" s="286"/>
      <c r="R25" s="286"/>
      <c r="S25" s="286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  <c r="DN25" s="79"/>
      <c r="DO25" s="79"/>
      <c r="DP25" s="79"/>
      <c r="DQ25" s="79"/>
      <c r="DR25" s="79"/>
      <c r="DS25" s="79"/>
      <c r="DT25" s="79"/>
      <c r="DU25" s="79"/>
      <c r="DV25" s="79"/>
      <c r="DW25" s="79"/>
      <c r="DX25" s="79"/>
      <c r="DY25" s="79"/>
      <c r="DZ25" s="79"/>
      <c r="EA25" s="79"/>
      <c r="EB25" s="79"/>
      <c r="EC25" s="79"/>
      <c r="ED25" s="79"/>
      <c r="EE25" s="79"/>
      <c r="EF25" s="79"/>
      <c r="EG25" s="79"/>
      <c r="EH25" s="79"/>
      <c r="EI25" s="79"/>
      <c r="EJ25" s="79"/>
      <c r="EK25" s="79"/>
      <c r="EL25" s="79"/>
      <c r="EM25" s="79"/>
      <c r="EN25" s="79"/>
      <c r="EO25" s="79"/>
      <c r="EP25" s="79"/>
      <c r="EQ25" s="79"/>
      <c r="ER25" s="79"/>
      <c r="ES25" s="79"/>
      <c r="ET25" s="79"/>
      <c r="EU25" s="79"/>
      <c r="EV25" s="79"/>
      <c r="EW25" s="79"/>
      <c r="EX25" s="79"/>
      <c r="EY25" s="79"/>
      <c r="EZ25" s="79"/>
      <c r="FA25" s="79"/>
      <c r="FB25" s="79"/>
      <c r="FC25" s="79"/>
      <c r="FD25" s="79"/>
      <c r="FE25" s="79"/>
      <c r="FF25" s="79"/>
      <c r="FG25" s="79"/>
      <c r="FH25" s="79"/>
      <c r="FI25" s="79"/>
      <c r="FJ25" s="79"/>
      <c r="FK25" s="79"/>
      <c r="FL25" s="79"/>
      <c r="FM25" s="79"/>
      <c r="FN25" s="79"/>
      <c r="FO25" s="79"/>
      <c r="FP25" s="79"/>
      <c r="FQ25" s="79"/>
      <c r="FR25" s="79"/>
      <c r="FS25" s="79"/>
      <c r="FT25" s="79"/>
      <c r="FU25" s="79"/>
      <c r="FV25" s="79"/>
      <c r="FW25" s="79"/>
      <c r="FX25" s="79"/>
      <c r="FY25" s="79"/>
      <c r="FZ25" s="79"/>
      <c r="GA25" s="79"/>
      <c r="GB25" s="79"/>
      <c r="GC25" s="79"/>
      <c r="GD25" s="79"/>
      <c r="GE25" s="79"/>
      <c r="GF25" s="79"/>
      <c r="GG25" s="79"/>
      <c r="GH25" s="79"/>
      <c r="GI25" s="79"/>
      <c r="GJ25" s="79"/>
      <c r="GK25" s="79"/>
      <c r="GL25" s="79"/>
      <c r="GM25" s="79"/>
      <c r="GN25" s="79"/>
      <c r="GO25" s="79"/>
      <c r="GP25" s="79"/>
      <c r="GQ25" s="79"/>
      <c r="GR25" s="79"/>
      <c r="GS25" s="79"/>
      <c r="GT25" s="79"/>
      <c r="GU25" s="79"/>
      <c r="GV25" s="79"/>
      <c r="GW25" s="79"/>
      <c r="GX25" s="79"/>
      <c r="GY25" s="79"/>
      <c r="GZ25" s="79"/>
      <c r="HA25" s="79"/>
      <c r="HB25" s="79"/>
      <c r="HC25" s="79"/>
      <c r="HD25" s="79"/>
      <c r="HE25" s="79"/>
      <c r="HF25" s="79"/>
      <c r="HG25" s="79"/>
      <c r="HH25" s="79"/>
      <c r="HI25" s="79"/>
      <c r="HJ25" s="79"/>
      <c r="HK25" s="79"/>
      <c r="HL25" s="79"/>
      <c r="HM25" s="79"/>
      <c r="HN25" s="79"/>
      <c r="HO25" s="79"/>
      <c r="HP25" s="79"/>
      <c r="HQ25" s="79"/>
      <c r="HR25" s="79"/>
      <c r="HS25" s="79"/>
      <c r="HT25" s="79"/>
      <c r="HU25" s="79"/>
      <c r="HV25" s="79"/>
      <c r="HW25" s="79"/>
      <c r="HX25" s="79"/>
      <c r="HY25" s="79"/>
      <c r="HZ25" s="79"/>
      <c r="IA25" s="79"/>
      <c r="IB25" s="79"/>
      <c r="IC25" s="79"/>
      <c r="ID25" s="79"/>
      <c r="IE25" s="79"/>
      <c r="IF25" s="79"/>
      <c r="IG25" s="79"/>
      <c r="IH25" s="79"/>
      <c r="II25" s="79"/>
      <c r="IJ25" s="79"/>
      <c r="IK25" s="79"/>
      <c r="IL25" s="79"/>
      <c r="IM25" s="79"/>
      <c r="IN25" s="79"/>
      <c r="IO25" s="79"/>
      <c r="IP25" s="79"/>
      <c r="IQ25" s="79"/>
      <c r="IR25" s="79"/>
      <c r="IS25" s="79"/>
      <c r="IT25" s="79"/>
      <c r="IU25" s="79"/>
      <c r="IV25" s="79"/>
    </row>
    <row r="26" spans="1:256" s="216" customFormat="1" ht="13.5">
      <c r="A26" s="1210" t="s">
        <v>1604</v>
      </c>
      <c r="B26" s="1211"/>
      <c r="C26" s="1211"/>
      <c r="D26" s="1211"/>
      <c r="E26" s="79"/>
      <c r="F26" s="79"/>
      <c r="G26" s="79"/>
      <c r="H26" s="79"/>
      <c r="I26" s="79"/>
      <c r="J26" s="79"/>
      <c r="K26" s="79"/>
      <c r="L26" s="79"/>
      <c r="M26" s="79"/>
      <c r="N26" s="1155"/>
      <c r="O26" s="1155"/>
      <c r="P26" s="1155"/>
      <c r="Q26" s="1155"/>
      <c r="R26" s="1155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  <c r="DN26" s="79"/>
      <c r="DO26" s="79"/>
      <c r="DP26" s="79"/>
      <c r="DQ26" s="79"/>
      <c r="DR26" s="79"/>
      <c r="DS26" s="79"/>
      <c r="DT26" s="79"/>
      <c r="DU26" s="79"/>
      <c r="DV26" s="79"/>
      <c r="DW26" s="79"/>
      <c r="DX26" s="79"/>
      <c r="DY26" s="79"/>
      <c r="DZ26" s="79"/>
      <c r="EA26" s="79"/>
      <c r="EB26" s="79"/>
      <c r="EC26" s="79"/>
      <c r="ED26" s="79"/>
      <c r="EE26" s="79"/>
      <c r="EF26" s="79"/>
      <c r="EG26" s="79"/>
      <c r="EH26" s="79"/>
      <c r="EI26" s="79"/>
      <c r="EJ26" s="79"/>
      <c r="EK26" s="79"/>
      <c r="EL26" s="79"/>
      <c r="EM26" s="79"/>
      <c r="EN26" s="79"/>
      <c r="EO26" s="79"/>
      <c r="EP26" s="79"/>
      <c r="EQ26" s="79"/>
      <c r="ER26" s="79"/>
      <c r="ES26" s="79"/>
      <c r="ET26" s="79"/>
      <c r="EU26" s="79"/>
      <c r="EV26" s="79"/>
      <c r="EW26" s="79"/>
      <c r="EX26" s="79"/>
      <c r="EY26" s="79"/>
      <c r="EZ26" s="79"/>
      <c r="FA26" s="79"/>
      <c r="FB26" s="79"/>
      <c r="FC26" s="79"/>
      <c r="FD26" s="79"/>
      <c r="FE26" s="79"/>
      <c r="FF26" s="79"/>
      <c r="FG26" s="79"/>
      <c r="FH26" s="79"/>
      <c r="FI26" s="79"/>
      <c r="FJ26" s="79"/>
      <c r="FK26" s="79"/>
      <c r="FL26" s="79"/>
      <c r="FM26" s="79"/>
      <c r="FN26" s="79"/>
      <c r="FO26" s="79"/>
      <c r="FP26" s="79"/>
      <c r="FQ26" s="79"/>
      <c r="FR26" s="79"/>
      <c r="FS26" s="79"/>
      <c r="FT26" s="79"/>
      <c r="FU26" s="79"/>
      <c r="FV26" s="79"/>
      <c r="FW26" s="79"/>
      <c r="FX26" s="79"/>
      <c r="FY26" s="79"/>
      <c r="FZ26" s="79"/>
      <c r="GA26" s="79"/>
      <c r="GB26" s="79"/>
      <c r="GC26" s="79"/>
      <c r="GD26" s="79"/>
      <c r="GE26" s="79"/>
      <c r="GF26" s="79"/>
      <c r="GG26" s="79"/>
      <c r="GH26" s="79"/>
      <c r="GI26" s="79"/>
      <c r="GJ26" s="79"/>
      <c r="GK26" s="79"/>
      <c r="GL26" s="79"/>
      <c r="GM26" s="79"/>
      <c r="GN26" s="79"/>
      <c r="GO26" s="79"/>
      <c r="GP26" s="79"/>
      <c r="GQ26" s="79"/>
      <c r="GR26" s="79"/>
      <c r="GS26" s="79"/>
      <c r="GT26" s="79"/>
      <c r="GU26" s="79"/>
      <c r="GV26" s="79"/>
      <c r="GW26" s="79"/>
      <c r="GX26" s="79"/>
      <c r="GY26" s="79"/>
      <c r="GZ26" s="79"/>
      <c r="HA26" s="79"/>
      <c r="HB26" s="79"/>
      <c r="HC26" s="79"/>
      <c r="HD26" s="79"/>
      <c r="HE26" s="79"/>
      <c r="HF26" s="79"/>
      <c r="HG26" s="79"/>
      <c r="HH26" s="79"/>
      <c r="HI26" s="79"/>
      <c r="HJ26" s="79"/>
      <c r="HK26" s="79"/>
      <c r="HL26" s="79"/>
      <c r="HM26" s="79"/>
      <c r="HN26" s="79"/>
      <c r="HO26" s="79"/>
      <c r="HP26" s="79"/>
      <c r="HQ26" s="79"/>
      <c r="HR26" s="79"/>
      <c r="HS26" s="79"/>
      <c r="HT26" s="79"/>
      <c r="HU26" s="79"/>
      <c r="HV26" s="79"/>
      <c r="HW26" s="79"/>
      <c r="HX26" s="79"/>
      <c r="HY26" s="79"/>
      <c r="HZ26" s="79"/>
      <c r="IA26" s="79"/>
      <c r="IB26" s="79"/>
      <c r="IC26" s="79"/>
      <c r="ID26" s="79"/>
      <c r="IE26" s="79"/>
      <c r="IF26" s="79"/>
      <c r="IG26" s="79"/>
      <c r="IH26" s="79"/>
      <c r="II26" s="79"/>
      <c r="IJ26" s="79"/>
      <c r="IK26" s="79"/>
      <c r="IL26" s="79"/>
      <c r="IM26" s="79"/>
      <c r="IN26" s="79"/>
      <c r="IO26" s="79"/>
      <c r="IP26" s="79"/>
      <c r="IQ26" s="79"/>
      <c r="IR26" s="79"/>
      <c r="IS26" s="79"/>
      <c r="IT26" s="79"/>
      <c r="IU26" s="79"/>
      <c r="IV26" s="79"/>
    </row>
    <row r="27" spans="1:256" s="216" customFormat="1" ht="13.5">
      <c r="A27" s="41" t="s">
        <v>1605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2"/>
      <c r="M27" s="41" t="s">
        <v>1245</v>
      </c>
      <c r="N27" s="41"/>
      <c r="O27" s="41"/>
      <c r="P27" s="41"/>
      <c r="Q27" s="41"/>
      <c r="R27" s="41"/>
      <c r="S27" s="41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  <c r="IS27" s="42"/>
      <c r="IT27" s="42"/>
      <c r="IU27" s="42"/>
      <c r="IV27" s="42"/>
    </row>
    <row r="28" s="216" customFormat="1" ht="13.5"/>
    <row r="29" s="216" customFormat="1" ht="13.5"/>
    <row r="30" s="216" customFormat="1" ht="13.5"/>
    <row r="31" s="216" customFormat="1" ht="13.5"/>
    <row r="32" s="216" customFormat="1" ht="13.5"/>
    <row r="33" s="216" customFormat="1" ht="13.5"/>
    <row r="34" s="216" customFormat="1" ht="13.5"/>
    <row r="35" s="216" customFormat="1" ht="13.5"/>
    <row r="36" s="216" customFormat="1" ht="13.5"/>
    <row r="37" s="216" customFormat="1" ht="13.5"/>
    <row r="38" s="216" customFormat="1" ht="13.5"/>
    <row r="39" s="216" customFormat="1" ht="13.5"/>
    <row r="40" s="216" customFormat="1" ht="13.5"/>
    <row r="41" s="216" customFormat="1" ht="13.5"/>
    <row r="42" s="216" customFormat="1" ht="13.5"/>
    <row r="43" s="216" customFormat="1" ht="13.5"/>
    <row r="44" s="216" customFormat="1" ht="13.5"/>
    <row r="45" s="216" customFormat="1" ht="13.5"/>
    <row r="46" s="216" customFormat="1" ht="13.5"/>
    <row r="47" s="216" customFormat="1" ht="13.5"/>
    <row r="48" s="216" customFormat="1" ht="13.5"/>
    <row r="49" s="216" customFormat="1" ht="13.5"/>
    <row r="50" s="216" customFormat="1" ht="13.5"/>
    <row r="51" s="216" customFormat="1" ht="13.5"/>
    <row r="52" s="216" customFormat="1" ht="13.5"/>
    <row r="53" s="216" customFormat="1" ht="13.5"/>
    <row r="54" s="216" customFormat="1" ht="13.5"/>
    <row r="55" s="216" customFormat="1" ht="13.5"/>
    <row r="56" s="216" customFormat="1" ht="13.5"/>
    <row r="57" s="216" customFormat="1" ht="13.5"/>
    <row r="58" s="216" customFormat="1" ht="13.5"/>
    <row r="59" s="216" customFormat="1" ht="13.5"/>
    <row r="60" s="216" customFormat="1" ht="13.5"/>
    <row r="61" s="216" customFormat="1" ht="13.5"/>
    <row r="62" s="216" customFormat="1" ht="13.5"/>
    <row r="63" s="216" customFormat="1" ht="13.5"/>
    <row r="64" s="216" customFormat="1" ht="13.5"/>
    <row r="65" s="216" customFormat="1" ht="13.5"/>
    <row r="66" s="216" customFormat="1" ht="13.5"/>
    <row r="67" s="216" customFormat="1" ht="13.5"/>
    <row r="68" s="216" customFormat="1" ht="13.5"/>
    <row r="69" s="216" customFormat="1" ht="13.5"/>
    <row r="70" s="216" customFormat="1" ht="13.5"/>
    <row r="71" s="216" customFormat="1" ht="13.5"/>
    <row r="72" s="216" customFormat="1" ht="13.5"/>
    <row r="73" s="216" customFormat="1" ht="13.5"/>
    <row r="74" s="216" customFormat="1" ht="13.5"/>
    <row r="75" s="216" customFormat="1" ht="13.5"/>
    <row r="76" s="216" customFormat="1" ht="13.5"/>
    <row r="77" s="216" customFormat="1" ht="13.5"/>
    <row r="78" s="216" customFormat="1" ht="13.5"/>
    <row r="79" s="216" customFormat="1" ht="13.5"/>
    <row r="80" s="216" customFormat="1" ht="13.5"/>
    <row r="81" s="216" customFormat="1" ht="13.5"/>
    <row r="82" s="216" customFormat="1" ht="13.5"/>
    <row r="83" s="216" customFormat="1" ht="13.5"/>
    <row r="84" s="216" customFormat="1" ht="13.5"/>
    <row r="85" s="216" customFormat="1" ht="13.5"/>
    <row r="86" s="216" customFormat="1" ht="13.5"/>
    <row r="87" s="216" customFormat="1" ht="13.5"/>
    <row r="88" s="216" customFormat="1" ht="13.5"/>
    <row r="89" s="216" customFormat="1" ht="13.5"/>
    <row r="90" s="216" customFormat="1" ht="13.5"/>
    <row r="91" s="216" customFormat="1" ht="13.5"/>
    <row r="92" s="216" customFormat="1" ht="13.5"/>
    <row r="93" s="216" customFormat="1" ht="13.5"/>
    <row r="94" s="216" customFormat="1" ht="13.5"/>
    <row r="95" s="216" customFormat="1" ht="13.5"/>
    <row r="96" s="216" customFormat="1" ht="13.5"/>
    <row r="97" s="216" customFormat="1" ht="13.5"/>
    <row r="98" s="216" customFormat="1" ht="13.5"/>
    <row r="99" s="216" customFormat="1" ht="13.5"/>
    <row r="100" s="216" customFormat="1" ht="13.5"/>
    <row r="101" s="216" customFormat="1" ht="13.5"/>
    <row r="102" s="216" customFormat="1" ht="13.5"/>
    <row r="103" s="216" customFormat="1" ht="13.5"/>
    <row r="104" s="216" customFormat="1" ht="13.5"/>
    <row r="105" s="216" customFormat="1" ht="13.5"/>
    <row r="106" s="216" customFormat="1" ht="13.5"/>
    <row r="107" s="216" customFormat="1" ht="13.5"/>
    <row r="108" s="216" customFormat="1" ht="13.5"/>
    <row r="109" s="216" customFormat="1" ht="13.5"/>
    <row r="110" s="216" customFormat="1" ht="13.5"/>
    <row r="111" s="216" customFormat="1" ht="13.5"/>
    <row r="112" s="216" customFormat="1" ht="13.5"/>
    <row r="113" s="216" customFormat="1" ht="13.5"/>
    <row r="114" s="216" customFormat="1" ht="13.5"/>
    <row r="115" s="216" customFormat="1" ht="13.5"/>
    <row r="116" s="216" customFormat="1" ht="13.5"/>
    <row r="117" s="216" customFormat="1" ht="13.5"/>
    <row r="118" s="216" customFormat="1" ht="13.5"/>
  </sheetData>
  <sheetProtection/>
  <mergeCells count="5">
    <mergeCell ref="A26:D26"/>
    <mergeCell ref="N26:R26"/>
    <mergeCell ref="A1:R1"/>
    <mergeCell ref="Q2:R2"/>
    <mergeCell ref="E4:Q4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FF00"/>
  </sheetPr>
  <dimension ref="A1:S26"/>
  <sheetViews>
    <sheetView zoomScalePageLayoutView="0" workbookViewId="0" topLeftCell="A1">
      <selection activeCell="A24" sqref="A24:IV26"/>
    </sheetView>
  </sheetViews>
  <sheetFormatPr defaultColWidth="8.88671875" defaultRowHeight="13.5"/>
  <sheetData>
    <row r="1" spans="1:18" s="27" customFormat="1" ht="37.5" customHeight="1">
      <c r="A1" s="1026" t="s">
        <v>81</v>
      </c>
      <c r="B1" s="1026"/>
      <c r="C1" s="1026"/>
      <c r="D1" s="1026"/>
      <c r="E1" s="1026"/>
      <c r="F1" s="1026"/>
      <c r="G1" s="1026"/>
      <c r="H1" s="1026"/>
      <c r="I1" s="1026"/>
      <c r="J1" s="1026"/>
      <c r="K1" s="1026"/>
      <c r="L1" s="1026"/>
      <c r="M1" s="1026"/>
      <c r="N1" s="1026"/>
      <c r="O1" s="1026"/>
      <c r="P1" s="1026"/>
      <c r="Q1" s="1026"/>
      <c r="R1" s="1026"/>
    </row>
    <row r="2" spans="1:18" s="27" customFormat="1" ht="18" customHeight="1">
      <c r="A2" s="27" t="s">
        <v>39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208" t="s">
        <v>40</v>
      </c>
      <c r="R2" s="1209"/>
    </row>
    <row r="3" spans="1:18" s="216" customFormat="1" ht="18.75" customHeight="1">
      <c r="A3" s="899"/>
      <c r="B3" s="564" t="s">
        <v>371</v>
      </c>
      <c r="C3" s="564" t="s">
        <v>372</v>
      </c>
      <c r="D3" s="564" t="s">
        <v>373</v>
      </c>
      <c r="E3" s="1205" t="s">
        <v>374</v>
      </c>
      <c r="F3" s="1206"/>
      <c r="G3" s="1206"/>
      <c r="H3" s="1206"/>
      <c r="I3" s="1206"/>
      <c r="J3" s="1206"/>
      <c r="K3" s="1206"/>
      <c r="L3" s="1206"/>
      <c r="M3" s="1206"/>
      <c r="N3" s="1206"/>
      <c r="O3" s="1206"/>
      <c r="P3" s="1206"/>
      <c r="Q3" s="1197"/>
      <c r="R3" s="899"/>
    </row>
    <row r="4" spans="1:18" s="216" customFormat="1" ht="18.75" customHeight="1">
      <c r="A4" s="546" t="s">
        <v>255</v>
      </c>
      <c r="B4" s="547"/>
      <c r="C4" s="547" t="s">
        <v>45</v>
      </c>
      <c r="D4" s="547"/>
      <c r="E4" s="900"/>
      <c r="F4" s="564" t="s">
        <v>375</v>
      </c>
      <c r="G4" s="564" t="s">
        <v>376</v>
      </c>
      <c r="H4" s="564" t="s">
        <v>378</v>
      </c>
      <c r="I4" s="564" t="s">
        <v>379</v>
      </c>
      <c r="J4" s="564" t="s">
        <v>380</v>
      </c>
      <c r="K4" s="564" t="s">
        <v>381</v>
      </c>
      <c r="L4" s="564" t="s">
        <v>382</v>
      </c>
      <c r="M4" s="564" t="s">
        <v>383</v>
      </c>
      <c r="N4" s="564" t="s">
        <v>385</v>
      </c>
      <c r="O4" s="564" t="s">
        <v>384</v>
      </c>
      <c r="P4" s="564" t="s">
        <v>386</v>
      </c>
      <c r="Q4" s="564" t="s">
        <v>387</v>
      </c>
      <c r="R4" s="546" t="s">
        <v>256</v>
      </c>
    </row>
    <row r="5" spans="1:18" s="216" customFormat="1" ht="18.75" customHeight="1">
      <c r="A5" s="546" t="s">
        <v>140</v>
      </c>
      <c r="B5" s="547"/>
      <c r="C5" s="547" t="s">
        <v>57</v>
      </c>
      <c r="D5" s="547" t="s">
        <v>58</v>
      </c>
      <c r="E5" s="900"/>
      <c r="F5" s="547"/>
      <c r="G5" s="547"/>
      <c r="H5" s="547"/>
      <c r="I5" s="547"/>
      <c r="J5" s="547"/>
      <c r="K5" s="547"/>
      <c r="L5" s="547"/>
      <c r="M5" s="547"/>
      <c r="N5" s="547" t="s">
        <v>60</v>
      </c>
      <c r="O5" s="547"/>
      <c r="P5" s="547"/>
      <c r="Q5" s="547"/>
      <c r="R5" s="546" t="s">
        <v>679</v>
      </c>
    </row>
    <row r="6" spans="1:18" s="216" customFormat="1" ht="18.75" customHeight="1">
      <c r="A6" s="917"/>
      <c r="B6" s="552" t="s">
        <v>61</v>
      </c>
      <c r="C6" s="552" t="s">
        <v>62</v>
      </c>
      <c r="D6" s="552" t="s">
        <v>62</v>
      </c>
      <c r="E6" s="834"/>
      <c r="F6" s="552" t="s">
        <v>63</v>
      </c>
      <c r="G6" s="552" t="s">
        <v>64</v>
      </c>
      <c r="H6" s="552" t="s">
        <v>66</v>
      </c>
      <c r="I6" s="552" t="s">
        <v>67</v>
      </c>
      <c r="J6" s="552" t="s">
        <v>68</v>
      </c>
      <c r="K6" s="552" t="s">
        <v>69</v>
      </c>
      <c r="L6" s="552" t="s">
        <v>70</v>
      </c>
      <c r="M6" s="552" t="s">
        <v>71</v>
      </c>
      <c r="N6" s="553" t="s">
        <v>73</v>
      </c>
      <c r="O6" s="552" t="s">
        <v>72</v>
      </c>
      <c r="P6" s="552" t="s">
        <v>74</v>
      </c>
      <c r="Q6" s="552" t="s">
        <v>952</v>
      </c>
      <c r="R6" s="551"/>
    </row>
    <row r="7" spans="1:18" ht="18.75" customHeight="1">
      <c r="A7" s="558" t="s">
        <v>666</v>
      </c>
      <c r="B7" s="919">
        <v>445904</v>
      </c>
      <c r="C7" s="920">
        <v>0</v>
      </c>
      <c r="D7" s="920">
        <v>445904</v>
      </c>
      <c r="E7" s="920">
        <v>445904</v>
      </c>
      <c r="F7" s="920">
        <v>0</v>
      </c>
      <c r="G7" s="920">
        <v>25789</v>
      </c>
      <c r="H7" s="920">
        <v>0</v>
      </c>
      <c r="I7" s="920">
        <v>0</v>
      </c>
      <c r="J7" s="920">
        <v>0</v>
      </c>
      <c r="K7" s="920">
        <v>0</v>
      </c>
      <c r="L7" s="920">
        <v>0</v>
      </c>
      <c r="M7" s="920">
        <v>0</v>
      </c>
      <c r="N7" s="920">
        <v>0</v>
      </c>
      <c r="O7" s="920">
        <v>149969</v>
      </c>
      <c r="P7" s="920">
        <v>252346</v>
      </c>
      <c r="Q7" s="923">
        <v>17800</v>
      </c>
      <c r="R7" s="548" t="s">
        <v>666</v>
      </c>
    </row>
    <row r="8" spans="1:18" ht="18.75" customHeight="1">
      <c r="A8" s="558" t="s">
        <v>125</v>
      </c>
      <c r="B8" s="841">
        <v>563229</v>
      </c>
      <c r="C8" s="732">
        <v>0</v>
      </c>
      <c r="D8" s="732">
        <v>563229</v>
      </c>
      <c r="E8" s="732">
        <v>563229</v>
      </c>
      <c r="F8" s="732">
        <v>0</v>
      </c>
      <c r="G8" s="732">
        <v>26264</v>
      </c>
      <c r="H8" s="732">
        <v>7609</v>
      </c>
      <c r="I8" s="732">
        <v>0</v>
      </c>
      <c r="J8" s="732">
        <v>0</v>
      </c>
      <c r="K8" s="732">
        <v>0</v>
      </c>
      <c r="L8" s="732">
        <v>0</v>
      </c>
      <c r="M8" s="732">
        <v>0</v>
      </c>
      <c r="N8" s="732">
        <v>0</v>
      </c>
      <c r="O8" s="732">
        <v>95060</v>
      </c>
      <c r="P8" s="732">
        <v>307412</v>
      </c>
      <c r="Q8" s="847">
        <v>126884</v>
      </c>
      <c r="R8" s="548" t="s">
        <v>125</v>
      </c>
    </row>
    <row r="9" spans="1:18" ht="18.75" customHeight="1">
      <c r="A9" s="558" t="s">
        <v>1268</v>
      </c>
      <c r="B9" s="841">
        <v>497734</v>
      </c>
      <c r="C9" s="732">
        <v>0</v>
      </c>
      <c r="D9" s="732">
        <v>497734</v>
      </c>
      <c r="E9" s="732">
        <v>497734</v>
      </c>
      <c r="F9" s="732">
        <v>0</v>
      </c>
      <c r="G9" s="732">
        <v>22572</v>
      </c>
      <c r="H9" s="732">
        <v>10297</v>
      </c>
      <c r="I9" s="732">
        <v>0</v>
      </c>
      <c r="J9" s="732">
        <v>0</v>
      </c>
      <c r="K9" s="732">
        <v>0</v>
      </c>
      <c r="L9" s="732">
        <v>0</v>
      </c>
      <c r="M9" s="732">
        <v>0</v>
      </c>
      <c r="N9" s="732">
        <v>320</v>
      </c>
      <c r="O9" s="732">
        <v>122700</v>
      </c>
      <c r="P9" s="732">
        <v>272443</v>
      </c>
      <c r="Q9" s="847">
        <v>69402</v>
      </c>
      <c r="R9" s="548" t="s">
        <v>1268</v>
      </c>
    </row>
    <row r="10" spans="1:18" ht="18.75" customHeight="1">
      <c r="A10" s="910" t="s">
        <v>1270</v>
      </c>
      <c r="B10" s="921">
        <v>507492</v>
      </c>
      <c r="C10" s="840">
        <v>0</v>
      </c>
      <c r="D10" s="840">
        <v>507492</v>
      </c>
      <c r="E10" s="840">
        <v>507492</v>
      </c>
      <c r="F10" s="840">
        <v>0</v>
      </c>
      <c r="G10" s="840">
        <v>19340</v>
      </c>
      <c r="H10" s="840">
        <v>0</v>
      </c>
      <c r="I10" s="840">
        <v>0</v>
      </c>
      <c r="J10" s="840">
        <v>0</v>
      </c>
      <c r="K10" s="840">
        <v>0</v>
      </c>
      <c r="L10" s="840">
        <v>0</v>
      </c>
      <c r="M10" s="840">
        <v>0</v>
      </c>
      <c r="N10" s="840">
        <v>0</v>
      </c>
      <c r="O10" s="840">
        <v>136500</v>
      </c>
      <c r="P10" s="840">
        <v>265896</v>
      </c>
      <c r="Q10" s="845">
        <v>85756</v>
      </c>
      <c r="R10" s="918" t="s">
        <v>1270</v>
      </c>
    </row>
    <row r="11" spans="1:18" ht="18.75" customHeight="1">
      <c r="A11" s="910" t="s">
        <v>1607</v>
      </c>
      <c r="B11" s="922"/>
      <c r="C11" s="922"/>
      <c r="D11" s="922"/>
      <c r="E11" s="922"/>
      <c r="F11" s="922"/>
      <c r="G11" s="922"/>
      <c r="H11" s="922"/>
      <c r="I11" s="922"/>
      <c r="J11" s="922"/>
      <c r="K11" s="922"/>
      <c r="L11" s="922"/>
      <c r="M11" s="922"/>
      <c r="N11" s="922"/>
      <c r="O11" s="922"/>
      <c r="P11" s="922"/>
      <c r="Q11" s="924"/>
      <c r="R11" s="913" t="s">
        <v>76</v>
      </c>
    </row>
    <row r="12" spans="1:18" ht="18.75" customHeight="1">
      <c r="A12" s="558" t="s">
        <v>705</v>
      </c>
      <c r="B12" s="841">
        <v>87899</v>
      </c>
      <c r="C12" s="732">
        <v>0</v>
      </c>
      <c r="D12" s="732">
        <v>87899</v>
      </c>
      <c r="E12" s="732">
        <v>87899</v>
      </c>
      <c r="F12" s="732">
        <v>0</v>
      </c>
      <c r="G12" s="732">
        <v>1732</v>
      </c>
      <c r="H12" s="732">
        <v>0</v>
      </c>
      <c r="I12" s="732">
        <v>0</v>
      </c>
      <c r="J12" s="732">
        <v>0</v>
      </c>
      <c r="K12" s="732">
        <v>0</v>
      </c>
      <c r="L12" s="732">
        <v>0</v>
      </c>
      <c r="M12" s="732">
        <v>0</v>
      </c>
      <c r="N12" s="732">
        <v>0</v>
      </c>
      <c r="O12" s="732">
        <v>15150</v>
      </c>
      <c r="P12" s="732">
        <v>71017</v>
      </c>
      <c r="Q12" s="847">
        <v>0</v>
      </c>
      <c r="R12" s="548" t="s">
        <v>143</v>
      </c>
    </row>
    <row r="13" spans="1:18" ht="18.75" customHeight="1">
      <c r="A13" s="558" t="s">
        <v>707</v>
      </c>
      <c r="B13" s="841">
        <v>52930</v>
      </c>
      <c r="C13" s="732">
        <v>0</v>
      </c>
      <c r="D13" s="732">
        <v>52930</v>
      </c>
      <c r="E13" s="732">
        <v>52930</v>
      </c>
      <c r="F13" s="732">
        <v>0</v>
      </c>
      <c r="G13" s="732">
        <v>1520</v>
      </c>
      <c r="H13" s="732">
        <v>0</v>
      </c>
      <c r="I13" s="732">
        <v>0</v>
      </c>
      <c r="J13" s="732">
        <v>0</v>
      </c>
      <c r="K13" s="732">
        <v>0</v>
      </c>
      <c r="L13" s="732">
        <v>0</v>
      </c>
      <c r="M13" s="732">
        <v>0</v>
      </c>
      <c r="N13" s="732">
        <v>0</v>
      </c>
      <c r="O13" s="732">
        <v>8950</v>
      </c>
      <c r="P13" s="732">
        <v>42460</v>
      </c>
      <c r="Q13" s="847">
        <v>0</v>
      </c>
      <c r="R13" s="548" t="s">
        <v>144</v>
      </c>
    </row>
    <row r="14" spans="1:18" ht="18.75" customHeight="1">
      <c r="A14" s="558" t="s">
        <v>709</v>
      </c>
      <c r="B14" s="841">
        <v>41070</v>
      </c>
      <c r="C14" s="732">
        <v>0</v>
      </c>
      <c r="D14" s="732">
        <v>41070</v>
      </c>
      <c r="E14" s="732">
        <v>41070</v>
      </c>
      <c r="F14" s="732">
        <v>0</v>
      </c>
      <c r="G14" s="732">
        <v>1652</v>
      </c>
      <c r="H14" s="732">
        <v>0</v>
      </c>
      <c r="I14" s="732">
        <v>0</v>
      </c>
      <c r="J14" s="732">
        <v>0</v>
      </c>
      <c r="K14" s="732">
        <v>0</v>
      </c>
      <c r="L14" s="732">
        <v>0</v>
      </c>
      <c r="M14" s="732">
        <v>0</v>
      </c>
      <c r="N14" s="732">
        <v>0</v>
      </c>
      <c r="O14" s="732">
        <v>14800</v>
      </c>
      <c r="P14" s="732">
        <v>24618</v>
      </c>
      <c r="Q14" s="847">
        <v>0</v>
      </c>
      <c r="R14" s="548" t="s">
        <v>145</v>
      </c>
    </row>
    <row r="15" spans="1:18" ht="18.75" customHeight="1">
      <c r="A15" s="558" t="s">
        <v>711</v>
      </c>
      <c r="B15" s="841">
        <v>28913</v>
      </c>
      <c r="C15" s="732">
        <v>0</v>
      </c>
      <c r="D15" s="732">
        <v>28913</v>
      </c>
      <c r="E15" s="732">
        <v>28913</v>
      </c>
      <c r="F15" s="732">
        <v>0</v>
      </c>
      <c r="G15" s="732">
        <v>1802</v>
      </c>
      <c r="H15" s="732">
        <v>0</v>
      </c>
      <c r="I15" s="732">
        <v>0</v>
      </c>
      <c r="J15" s="732">
        <v>0</v>
      </c>
      <c r="K15" s="732">
        <v>0</v>
      </c>
      <c r="L15" s="732">
        <v>0</v>
      </c>
      <c r="M15" s="732">
        <v>0</v>
      </c>
      <c r="N15" s="732">
        <v>0</v>
      </c>
      <c r="O15" s="732">
        <v>11200</v>
      </c>
      <c r="P15" s="732">
        <v>15911</v>
      </c>
      <c r="Q15" s="847">
        <v>0</v>
      </c>
      <c r="R15" s="548" t="s">
        <v>146</v>
      </c>
    </row>
    <row r="16" spans="1:18" ht="18.75" customHeight="1">
      <c r="A16" s="558" t="s">
        <v>713</v>
      </c>
      <c r="B16" s="841">
        <v>30852</v>
      </c>
      <c r="C16" s="732">
        <v>0</v>
      </c>
      <c r="D16" s="732">
        <v>30852</v>
      </c>
      <c r="E16" s="732">
        <v>30852</v>
      </c>
      <c r="F16" s="732">
        <v>0</v>
      </c>
      <c r="G16" s="732">
        <v>1732</v>
      </c>
      <c r="H16" s="732">
        <v>0</v>
      </c>
      <c r="I16" s="732">
        <v>0</v>
      </c>
      <c r="J16" s="732">
        <v>0</v>
      </c>
      <c r="K16" s="732">
        <v>0</v>
      </c>
      <c r="L16" s="732">
        <v>0</v>
      </c>
      <c r="M16" s="732">
        <v>0</v>
      </c>
      <c r="N16" s="732">
        <v>0</v>
      </c>
      <c r="O16" s="732">
        <v>20150</v>
      </c>
      <c r="P16" s="732">
        <v>8470</v>
      </c>
      <c r="Q16" s="847">
        <v>500</v>
      </c>
      <c r="R16" s="548" t="s">
        <v>147</v>
      </c>
    </row>
    <row r="17" spans="1:18" ht="18.75" customHeight="1">
      <c r="A17" s="558" t="s">
        <v>715</v>
      </c>
      <c r="B17" s="841">
        <v>109886</v>
      </c>
      <c r="C17" s="732">
        <v>0</v>
      </c>
      <c r="D17" s="732">
        <v>109886</v>
      </c>
      <c r="E17" s="732">
        <v>109886</v>
      </c>
      <c r="F17" s="732">
        <v>0</v>
      </c>
      <c r="G17" s="732">
        <v>1520</v>
      </c>
      <c r="H17" s="732">
        <v>0</v>
      </c>
      <c r="I17" s="732">
        <v>0</v>
      </c>
      <c r="J17" s="732">
        <v>0</v>
      </c>
      <c r="K17" s="732">
        <v>0</v>
      </c>
      <c r="L17" s="732">
        <v>0</v>
      </c>
      <c r="M17" s="732">
        <v>0</v>
      </c>
      <c r="N17" s="732">
        <v>0</v>
      </c>
      <c r="O17" s="732">
        <v>12900</v>
      </c>
      <c r="P17" s="732">
        <v>17910</v>
      </c>
      <c r="Q17" s="847">
        <v>77556</v>
      </c>
      <c r="R17" s="548" t="s">
        <v>148</v>
      </c>
    </row>
    <row r="18" spans="1:18" ht="18.75" customHeight="1">
      <c r="A18" s="558" t="s">
        <v>717</v>
      </c>
      <c r="B18" s="841">
        <v>24763</v>
      </c>
      <c r="C18" s="732">
        <v>0</v>
      </c>
      <c r="D18" s="732">
        <v>24763</v>
      </c>
      <c r="E18" s="732">
        <v>24763</v>
      </c>
      <c r="F18" s="732">
        <v>0</v>
      </c>
      <c r="G18" s="732">
        <v>1873</v>
      </c>
      <c r="H18" s="732">
        <v>0</v>
      </c>
      <c r="I18" s="732">
        <v>0</v>
      </c>
      <c r="J18" s="732">
        <v>0</v>
      </c>
      <c r="K18" s="732">
        <v>0</v>
      </c>
      <c r="L18" s="732">
        <v>0</v>
      </c>
      <c r="M18" s="732">
        <v>0</v>
      </c>
      <c r="N18" s="732">
        <v>0</v>
      </c>
      <c r="O18" s="732">
        <v>7150</v>
      </c>
      <c r="P18" s="732">
        <v>11400</v>
      </c>
      <c r="Q18" s="847">
        <v>4340</v>
      </c>
      <c r="R18" s="548" t="s">
        <v>149</v>
      </c>
    </row>
    <row r="19" spans="1:18" ht="18.75" customHeight="1">
      <c r="A19" s="558" t="s">
        <v>719</v>
      </c>
      <c r="B19" s="841">
        <v>17373</v>
      </c>
      <c r="C19" s="732">
        <v>0</v>
      </c>
      <c r="D19" s="732">
        <v>17373</v>
      </c>
      <c r="E19" s="732">
        <v>17373</v>
      </c>
      <c r="F19" s="732">
        <v>0</v>
      </c>
      <c r="G19" s="732">
        <v>1213</v>
      </c>
      <c r="H19" s="732">
        <v>0</v>
      </c>
      <c r="I19" s="732">
        <v>0</v>
      </c>
      <c r="J19" s="732">
        <v>0</v>
      </c>
      <c r="K19" s="732">
        <v>0</v>
      </c>
      <c r="L19" s="732">
        <v>0</v>
      </c>
      <c r="M19" s="732">
        <v>0</v>
      </c>
      <c r="N19" s="732">
        <v>0</v>
      </c>
      <c r="O19" s="732">
        <v>8100</v>
      </c>
      <c r="P19" s="732">
        <v>6200</v>
      </c>
      <c r="Q19" s="847">
        <v>1860</v>
      </c>
      <c r="R19" s="548" t="s">
        <v>150</v>
      </c>
    </row>
    <row r="20" spans="1:18" ht="18.75" customHeight="1">
      <c r="A20" s="558" t="s">
        <v>721</v>
      </c>
      <c r="B20" s="841">
        <v>20343</v>
      </c>
      <c r="C20" s="732">
        <v>0</v>
      </c>
      <c r="D20" s="732">
        <v>20343</v>
      </c>
      <c r="E20" s="732">
        <v>20343</v>
      </c>
      <c r="F20" s="732">
        <v>0</v>
      </c>
      <c r="G20" s="732">
        <v>1893</v>
      </c>
      <c r="H20" s="732">
        <v>0</v>
      </c>
      <c r="I20" s="732">
        <v>0</v>
      </c>
      <c r="J20" s="732">
        <v>0</v>
      </c>
      <c r="K20" s="732">
        <v>0</v>
      </c>
      <c r="L20" s="732">
        <v>0</v>
      </c>
      <c r="M20" s="732">
        <v>0</v>
      </c>
      <c r="N20" s="732">
        <v>0</v>
      </c>
      <c r="O20" s="732">
        <v>10750</v>
      </c>
      <c r="P20" s="732">
        <v>7200</v>
      </c>
      <c r="Q20" s="847">
        <v>500</v>
      </c>
      <c r="R20" s="548" t="s">
        <v>151</v>
      </c>
    </row>
    <row r="21" spans="1:18" ht="18.75" customHeight="1">
      <c r="A21" s="558" t="s">
        <v>723</v>
      </c>
      <c r="B21" s="841">
        <v>21978</v>
      </c>
      <c r="C21" s="732">
        <v>0</v>
      </c>
      <c r="D21" s="732">
        <v>21978</v>
      </c>
      <c r="E21" s="732">
        <v>21978</v>
      </c>
      <c r="F21" s="732">
        <v>0</v>
      </c>
      <c r="G21" s="732">
        <v>778</v>
      </c>
      <c r="H21" s="732">
        <v>0</v>
      </c>
      <c r="I21" s="732">
        <v>0</v>
      </c>
      <c r="J21" s="732">
        <v>0</v>
      </c>
      <c r="K21" s="732">
        <v>0</v>
      </c>
      <c r="L21" s="732">
        <v>0</v>
      </c>
      <c r="M21" s="732">
        <v>0</v>
      </c>
      <c r="N21" s="732">
        <v>0</v>
      </c>
      <c r="O21" s="732">
        <v>7150</v>
      </c>
      <c r="P21" s="732">
        <v>13550</v>
      </c>
      <c r="Q21" s="847">
        <v>500</v>
      </c>
      <c r="R21" s="548" t="s">
        <v>152</v>
      </c>
    </row>
    <row r="22" spans="1:18" ht="18.75" customHeight="1">
      <c r="A22" s="558" t="s">
        <v>725</v>
      </c>
      <c r="B22" s="841">
        <v>41937</v>
      </c>
      <c r="C22" s="732">
        <v>0</v>
      </c>
      <c r="D22" s="732">
        <v>41937</v>
      </c>
      <c r="E22" s="732">
        <v>41937</v>
      </c>
      <c r="F22" s="732">
        <v>0</v>
      </c>
      <c r="G22" s="732">
        <v>1787</v>
      </c>
      <c r="H22" s="732">
        <v>0</v>
      </c>
      <c r="I22" s="732">
        <v>0</v>
      </c>
      <c r="J22" s="732">
        <v>0</v>
      </c>
      <c r="K22" s="732">
        <v>0</v>
      </c>
      <c r="L22" s="732">
        <v>0</v>
      </c>
      <c r="M22" s="732">
        <v>0</v>
      </c>
      <c r="N22" s="732">
        <v>0</v>
      </c>
      <c r="O22" s="732">
        <v>4050</v>
      </c>
      <c r="P22" s="732">
        <v>36100</v>
      </c>
      <c r="Q22" s="847">
        <v>0</v>
      </c>
      <c r="R22" s="548" t="s">
        <v>153</v>
      </c>
    </row>
    <row r="23" spans="1:18" ht="18.75" customHeight="1">
      <c r="A23" s="641" t="s">
        <v>727</v>
      </c>
      <c r="B23" s="849">
        <v>29548</v>
      </c>
      <c r="C23" s="850">
        <v>0</v>
      </c>
      <c r="D23" s="850">
        <v>29548</v>
      </c>
      <c r="E23" s="850">
        <v>29548</v>
      </c>
      <c r="F23" s="850">
        <v>0</v>
      </c>
      <c r="G23" s="850">
        <v>1838</v>
      </c>
      <c r="H23" s="850">
        <v>0</v>
      </c>
      <c r="I23" s="850">
        <v>0</v>
      </c>
      <c r="J23" s="850">
        <v>0</v>
      </c>
      <c r="K23" s="850">
        <v>0</v>
      </c>
      <c r="L23" s="850">
        <v>0</v>
      </c>
      <c r="M23" s="850">
        <v>0</v>
      </c>
      <c r="N23" s="850">
        <v>0</v>
      </c>
      <c r="O23" s="850">
        <v>16150</v>
      </c>
      <c r="P23" s="850">
        <v>11060</v>
      </c>
      <c r="Q23" s="851">
        <v>500</v>
      </c>
      <c r="R23" s="554" t="s">
        <v>154</v>
      </c>
    </row>
    <row r="24" spans="1:19" s="79" customFormat="1" ht="19.5" customHeight="1">
      <c r="A24" s="287" t="s">
        <v>1593</v>
      </c>
      <c r="E24" s="288"/>
      <c r="G24" s="288" t="s">
        <v>261</v>
      </c>
      <c r="H24" s="288" t="s">
        <v>261</v>
      </c>
      <c r="L24" s="289"/>
      <c r="M24" s="286" t="s">
        <v>1594</v>
      </c>
      <c r="N24" s="289"/>
      <c r="O24" s="289"/>
      <c r="P24" s="286"/>
      <c r="Q24" s="286"/>
      <c r="R24" s="286"/>
      <c r="S24" s="286"/>
    </row>
    <row r="25" spans="1:18" s="79" customFormat="1" ht="19.5" customHeight="1">
      <c r="A25" s="1210" t="s">
        <v>1604</v>
      </c>
      <c r="B25" s="1211"/>
      <c r="C25" s="1211"/>
      <c r="D25" s="1211"/>
      <c r="N25" s="1155"/>
      <c r="O25" s="1155"/>
      <c r="P25" s="1155"/>
      <c r="Q25" s="1155"/>
      <c r="R25" s="1155"/>
    </row>
    <row r="26" spans="1:19" s="42" customFormat="1" ht="17.25" customHeight="1">
      <c r="A26" s="41" t="s">
        <v>1605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M26" s="41" t="s">
        <v>1245</v>
      </c>
      <c r="N26" s="41"/>
      <c r="O26" s="41"/>
      <c r="P26" s="41"/>
      <c r="Q26" s="41"/>
      <c r="R26" s="41"/>
      <c r="S26" s="41"/>
    </row>
  </sheetData>
  <sheetProtection/>
  <mergeCells count="5">
    <mergeCell ref="E3:Q3"/>
    <mergeCell ref="A25:D25"/>
    <mergeCell ref="N25:R25"/>
    <mergeCell ref="A1:R1"/>
    <mergeCell ref="Q2:R2"/>
  </mergeCells>
  <printOptions/>
  <pageMargins left="0.42" right="0.24" top="0.75" bottom="0.75" header="0.3" footer="0.3"/>
  <pageSetup horizontalDpi="600" verticalDpi="600" orientation="landscape" paperSize="9" scale="75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FF00"/>
  </sheetPr>
  <dimension ref="A1:IV26"/>
  <sheetViews>
    <sheetView zoomScalePageLayoutView="0" workbookViewId="0" topLeftCell="A10">
      <selection activeCell="A24" sqref="A24:IV26"/>
    </sheetView>
  </sheetViews>
  <sheetFormatPr defaultColWidth="8.88671875" defaultRowHeight="13.5"/>
  <cols>
    <col min="2" max="17" width="9.4453125" style="0" customWidth="1"/>
    <col min="18" max="18" width="9.99609375" style="0" customWidth="1"/>
  </cols>
  <sheetData>
    <row r="1" spans="1:18" s="27" customFormat="1" ht="37.5" customHeight="1">
      <c r="A1" s="1026" t="s">
        <v>81</v>
      </c>
      <c r="B1" s="1026"/>
      <c r="C1" s="1026"/>
      <c r="D1" s="1026"/>
      <c r="E1" s="1026"/>
      <c r="F1" s="1026"/>
      <c r="G1" s="1026"/>
      <c r="H1" s="1026"/>
      <c r="I1" s="1026"/>
      <c r="J1" s="1026"/>
      <c r="K1" s="1026"/>
      <c r="L1" s="1026"/>
      <c r="M1" s="1026"/>
      <c r="N1" s="1026"/>
      <c r="O1" s="1026"/>
      <c r="P1" s="1026"/>
      <c r="Q1" s="1026"/>
      <c r="R1" s="1026"/>
    </row>
    <row r="2" spans="1:18" s="27" customFormat="1" ht="18" customHeight="1">
      <c r="A2" s="27" t="s">
        <v>39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208" t="s">
        <v>40</v>
      </c>
      <c r="R2" s="1209"/>
    </row>
    <row r="3" spans="1:256" s="27" customFormat="1" ht="23.25" customHeight="1">
      <c r="A3" s="899"/>
      <c r="B3" s="926" t="s">
        <v>41</v>
      </c>
      <c r="C3" s="926" t="s">
        <v>42</v>
      </c>
      <c r="D3" s="926" t="s">
        <v>43</v>
      </c>
      <c r="E3" s="1212" t="s">
        <v>44</v>
      </c>
      <c r="F3" s="1206"/>
      <c r="G3" s="1206"/>
      <c r="H3" s="1206"/>
      <c r="I3" s="1206"/>
      <c r="J3" s="1206"/>
      <c r="K3" s="1206"/>
      <c r="L3" s="1206"/>
      <c r="M3" s="1206"/>
      <c r="N3" s="1206"/>
      <c r="O3" s="1206"/>
      <c r="P3" s="1206"/>
      <c r="Q3" s="1197"/>
      <c r="R3" s="899"/>
      <c r="S3" s="571"/>
      <c r="T3" s="571"/>
      <c r="U3" s="571"/>
      <c r="V3" s="571"/>
      <c r="W3" s="571"/>
      <c r="X3" s="571"/>
      <c r="Y3" s="571"/>
      <c r="Z3" s="571"/>
      <c r="AA3" s="571"/>
      <c r="AB3" s="571"/>
      <c r="AC3" s="571"/>
      <c r="AD3" s="571"/>
      <c r="AE3" s="571"/>
      <c r="AF3" s="571"/>
      <c r="AG3" s="571"/>
      <c r="AH3" s="571"/>
      <c r="AI3" s="571"/>
      <c r="AJ3" s="571"/>
      <c r="AK3" s="571"/>
      <c r="AL3" s="571"/>
      <c r="AM3" s="571"/>
      <c r="AN3" s="571"/>
      <c r="AO3" s="571"/>
      <c r="AP3" s="571"/>
      <c r="AQ3" s="571"/>
      <c r="AR3" s="571"/>
      <c r="AS3" s="571"/>
      <c r="AT3" s="571"/>
      <c r="AU3" s="571"/>
      <c r="AV3" s="571"/>
      <c r="AW3" s="571"/>
      <c r="AX3" s="571"/>
      <c r="AY3" s="571"/>
      <c r="AZ3" s="571"/>
      <c r="BA3" s="571"/>
      <c r="BB3" s="571"/>
      <c r="BC3" s="571"/>
      <c r="BD3" s="571"/>
      <c r="BE3" s="571"/>
      <c r="BF3" s="571"/>
      <c r="BG3" s="571"/>
      <c r="BH3" s="571"/>
      <c r="BI3" s="571"/>
      <c r="BJ3" s="571"/>
      <c r="BK3" s="571"/>
      <c r="BL3" s="571"/>
      <c r="BM3" s="571"/>
      <c r="BN3" s="571"/>
      <c r="BO3" s="571"/>
      <c r="BP3" s="571"/>
      <c r="BQ3" s="571"/>
      <c r="BR3" s="571"/>
      <c r="BS3" s="571"/>
      <c r="BT3" s="571"/>
      <c r="BU3" s="571"/>
      <c r="BV3" s="571"/>
      <c r="BW3" s="571"/>
      <c r="BX3" s="571"/>
      <c r="BY3" s="571"/>
      <c r="BZ3" s="571"/>
      <c r="CA3" s="571"/>
      <c r="CB3" s="571"/>
      <c r="CC3" s="571"/>
      <c r="CD3" s="571"/>
      <c r="CE3" s="571"/>
      <c r="CF3" s="571"/>
      <c r="CG3" s="571"/>
      <c r="CH3" s="571"/>
      <c r="CI3" s="571"/>
      <c r="CJ3" s="571"/>
      <c r="CK3" s="571"/>
      <c r="CL3" s="571"/>
      <c r="CM3" s="571"/>
      <c r="CN3" s="571"/>
      <c r="CO3" s="571"/>
      <c r="CP3" s="571"/>
      <c r="CQ3" s="571"/>
      <c r="CR3" s="571"/>
      <c r="CS3" s="571"/>
      <c r="CT3" s="571"/>
      <c r="CU3" s="571"/>
      <c r="CV3" s="571"/>
      <c r="CW3" s="571"/>
      <c r="CX3" s="571"/>
      <c r="CY3" s="571"/>
      <c r="CZ3" s="571"/>
      <c r="DA3" s="571"/>
      <c r="DB3" s="571"/>
      <c r="DC3" s="571"/>
      <c r="DD3" s="571"/>
      <c r="DE3" s="571"/>
      <c r="DF3" s="571"/>
      <c r="DG3" s="571"/>
      <c r="DH3" s="571"/>
      <c r="DI3" s="571"/>
      <c r="DJ3" s="571"/>
      <c r="DK3" s="571"/>
      <c r="DL3" s="571"/>
      <c r="DM3" s="571"/>
      <c r="DN3" s="571"/>
      <c r="DO3" s="571"/>
      <c r="DP3" s="571"/>
      <c r="DQ3" s="571"/>
      <c r="DR3" s="571"/>
      <c r="DS3" s="571"/>
      <c r="DT3" s="571"/>
      <c r="DU3" s="571"/>
      <c r="DV3" s="571"/>
      <c r="DW3" s="571"/>
      <c r="DX3" s="571"/>
      <c r="DY3" s="571"/>
      <c r="DZ3" s="571"/>
      <c r="EA3" s="571"/>
      <c r="EB3" s="571"/>
      <c r="EC3" s="571"/>
      <c r="ED3" s="571"/>
      <c r="EE3" s="571"/>
      <c r="EF3" s="571"/>
      <c r="EG3" s="571"/>
      <c r="EH3" s="571"/>
      <c r="EI3" s="571"/>
      <c r="EJ3" s="571"/>
      <c r="EK3" s="571"/>
      <c r="EL3" s="571"/>
      <c r="EM3" s="571"/>
      <c r="EN3" s="571"/>
      <c r="EO3" s="571"/>
      <c r="EP3" s="571"/>
      <c r="EQ3" s="571"/>
      <c r="ER3" s="571"/>
      <c r="ES3" s="571"/>
      <c r="ET3" s="571"/>
      <c r="EU3" s="571"/>
      <c r="EV3" s="571"/>
      <c r="EW3" s="571"/>
      <c r="EX3" s="571"/>
      <c r="EY3" s="571"/>
      <c r="EZ3" s="571"/>
      <c r="FA3" s="571"/>
      <c r="FB3" s="571"/>
      <c r="FC3" s="571"/>
      <c r="FD3" s="571"/>
      <c r="FE3" s="571"/>
      <c r="FF3" s="571"/>
      <c r="FG3" s="571"/>
      <c r="FH3" s="571"/>
      <c r="FI3" s="571"/>
      <c r="FJ3" s="571"/>
      <c r="FK3" s="571"/>
      <c r="FL3" s="571"/>
      <c r="FM3" s="571"/>
      <c r="FN3" s="571"/>
      <c r="FO3" s="571"/>
      <c r="FP3" s="571"/>
      <c r="FQ3" s="571"/>
      <c r="FR3" s="571"/>
      <c r="FS3" s="571"/>
      <c r="FT3" s="571"/>
      <c r="FU3" s="571"/>
      <c r="FV3" s="571"/>
      <c r="FW3" s="571"/>
      <c r="FX3" s="571"/>
      <c r="FY3" s="571"/>
      <c r="FZ3" s="571"/>
      <c r="GA3" s="571"/>
      <c r="GB3" s="571"/>
      <c r="GC3" s="571"/>
      <c r="GD3" s="571"/>
      <c r="GE3" s="571"/>
      <c r="GF3" s="571"/>
      <c r="GG3" s="571"/>
      <c r="GH3" s="571"/>
      <c r="GI3" s="571"/>
      <c r="GJ3" s="571"/>
      <c r="GK3" s="571"/>
      <c r="GL3" s="571"/>
      <c r="GM3" s="571"/>
      <c r="GN3" s="571"/>
      <c r="GO3" s="571"/>
      <c r="GP3" s="571"/>
      <c r="GQ3" s="571"/>
      <c r="GR3" s="571"/>
      <c r="GS3" s="571"/>
      <c r="GT3" s="571"/>
      <c r="GU3" s="571"/>
      <c r="GV3" s="571"/>
      <c r="GW3" s="571"/>
      <c r="GX3" s="571"/>
      <c r="GY3" s="571"/>
      <c r="GZ3" s="571"/>
      <c r="HA3" s="571"/>
      <c r="HB3" s="571"/>
      <c r="HC3" s="571"/>
      <c r="HD3" s="571"/>
      <c r="HE3" s="571"/>
      <c r="HF3" s="571"/>
      <c r="HG3" s="571"/>
      <c r="HH3" s="571"/>
      <c r="HI3" s="571"/>
      <c r="HJ3" s="571"/>
      <c r="HK3" s="571"/>
      <c r="HL3" s="571"/>
      <c r="HM3" s="571"/>
      <c r="HN3" s="571"/>
      <c r="HO3" s="571"/>
      <c r="HP3" s="571"/>
      <c r="HQ3" s="571"/>
      <c r="HR3" s="571"/>
      <c r="HS3" s="571"/>
      <c r="HT3" s="571"/>
      <c r="HU3" s="571"/>
      <c r="HV3" s="571"/>
      <c r="HW3" s="571"/>
      <c r="HX3" s="571"/>
      <c r="HY3" s="571"/>
      <c r="HZ3" s="571"/>
      <c r="IA3" s="571"/>
      <c r="IB3" s="571"/>
      <c r="IC3" s="571"/>
      <c r="ID3" s="571"/>
      <c r="IE3" s="571"/>
      <c r="IF3" s="571"/>
      <c r="IG3" s="571"/>
      <c r="IH3" s="571"/>
      <c r="II3" s="571"/>
      <c r="IJ3" s="571"/>
      <c r="IK3" s="571"/>
      <c r="IL3" s="571"/>
      <c r="IM3" s="571"/>
      <c r="IN3" s="571"/>
      <c r="IO3" s="571"/>
      <c r="IP3" s="571"/>
      <c r="IQ3" s="571"/>
      <c r="IR3" s="571"/>
      <c r="IS3" s="571"/>
      <c r="IT3" s="571"/>
      <c r="IU3" s="571"/>
      <c r="IV3" s="571"/>
    </row>
    <row r="4" spans="1:256" s="216" customFormat="1" ht="23.25" customHeight="1">
      <c r="A4" s="605" t="s">
        <v>237</v>
      </c>
      <c r="B4" s="547"/>
      <c r="C4" s="547" t="s">
        <v>45</v>
      </c>
      <c r="D4" s="547"/>
      <c r="E4" s="900"/>
      <c r="F4" s="926" t="s">
        <v>46</v>
      </c>
      <c r="G4" s="926" t="s">
        <v>47</v>
      </c>
      <c r="H4" s="926" t="s">
        <v>48</v>
      </c>
      <c r="I4" s="926" t="s">
        <v>49</v>
      </c>
      <c r="J4" s="926" t="s">
        <v>50</v>
      </c>
      <c r="K4" s="926" t="s">
        <v>51</v>
      </c>
      <c r="L4" s="926" t="s">
        <v>52</v>
      </c>
      <c r="M4" s="926" t="s">
        <v>53</v>
      </c>
      <c r="N4" s="926" t="s">
        <v>55</v>
      </c>
      <c r="O4" s="926" t="s">
        <v>54</v>
      </c>
      <c r="P4" s="926" t="s">
        <v>56</v>
      </c>
      <c r="Q4" s="926" t="s">
        <v>1076</v>
      </c>
      <c r="R4" s="546" t="s">
        <v>256</v>
      </c>
      <c r="S4" s="571"/>
      <c r="T4" s="571"/>
      <c r="U4" s="571"/>
      <c r="V4" s="571"/>
      <c r="W4" s="571"/>
      <c r="X4" s="571"/>
      <c r="Y4" s="571"/>
      <c r="Z4" s="571"/>
      <c r="AA4" s="571"/>
      <c r="AB4" s="571"/>
      <c r="AC4" s="571"/>
      <c r="AD4" s="571"/>
      <c r="AE4" s="571"/>
      <c r="AF4" s="571"/>
      <c r="AG4" s="571"/>
      <c r="AH4" s="571"/>
      <c r="AI4" s="571"/>
      <c r="AJ4" s="571"/>
      <c r="AK4" s="571"/>
      <c r="AL4" s="571"/>
      <c r="AM4" s="571"/>
      <c r="AN4" s="571"/>
      <c r="AO4" s="571"/>
      <c r="AP4" s="571"/>
      <c r="AQ4" s="571"/>
      <c r="AR4" s="571"/>
      <c r="AS4" s="571"/>
      <c r="AT4" s="571"/>
      <c r="AU4" s="571"/>
      <c r="AV4" s="571"/>
      <c r="AW4" s="571"/>
      <c r="AX4" s="571"/>
      <c r="AY4" s="571"/>
      <c r="AZ4" s="571"/>
      <c r="BA4" s="571"/>
      <c r="BB4" s="571"/>
      <c r="BC4" s="571"/>
      <c r="BD4" s="571"/>
      <c r="BE4" s="571"/>
      <c r="BF4" s="571"/>
      <c r="BG4" s="571"/>
      <c r="BH4" s="571"/>
      <c r="BI4" s="571"/>
      <c r="BJ4" s="571"/>
      <c r="BK4" s="571"/>
      <c r="BL4" s="571"/>
      <c r="BM4" s="571"/>
      <c r="BN4" s="571"/>
      <c r="BO4" s="571"/>
      <c r="BP4" s="571"/>
      <c r="BQ4" s="571"/>
      <c r="BR4" s="571"/>
      <c r="BS4" s="571"/>
      <c r="BT4" s="571"/>
      <c r="BU4" s="571"/>
      <c r="BV4" s="571"/>
      <c r="BW4" s="571"/>
      <c r="BX4" s="571"/>
      <c r="BY4" s="571"/>
      <c r="BZ4" s="571"/>
      <c r="CA4" s="571"/>
      <c r="CB4" s="571"/>
      <c r="CC4" s="571"/>
      <c r="CD4" s="571"/>
      <c r="CE4" s="571"/>
      <c r="CF4" s="571"/>
      <c r="CG4" s="571"/>
      <c r="CH4" s="571"/>
      <c r="CI4" s="571"/>
      <c r="CJ4" s="571"/>
      <c r="CK4" s="571"/>
      <c r="CL4" s="571"/>
      <c r="CM4" s="571"/>
      <c r="CN4" s="571"/>
      <c r="CO4" s="571"/>
      <c r="CP4" s="571"/>
      <c r="CQ4" s="571"/>
      <c r="CR4" s="571"/>
      <c r="CS4" s="571"/>
      <c r="CT4" s="571"/>
      <c r="CU4" s="571"/>
      <c r="CV4" s="571"/>
      <c r="CW4" s="571"/>
      <c r="CX4" s="571"/>
      <c r="CY4" s="571"/>
      <c r="CZ4" s="571"/>
      <c r="DA4" s="571"/>
      <c r="DB4" s="571"/>
      <c r="DC4" s="571"/>
      <c r="DD4" s="571"/>
      <c r="DE4" s="571"/>
      <c r="DF4" s="571"/>
      <c r="DG4" s="571"/>
      <c r="DH4" s="571"/>
      <c r="DI4" s="571"/>
      <c r="DJ4" s="571"/>
      <c r="DK4" s="571"/>
      <c r="DL4" s="571"/>
      <c r="DM4" s="571"/>
      <c r="DN4" s="571"/>
      <c r="DO4" s="571"/>
      <c r="DP4" s="571"/>
      <c r="DQ4" s="571"/>
      <c r="DR4" s="571"/>
      <c r="DS4" s="571"/>
      <c r="DT4" s="571"/>
      <c r="DU4" s="571"/>
      <c r="DV4" s="571"/>
      <c r="DW4" s="571"/>
      <c r="DX4" s="571"/>
      <c r="DY4" s="571"/>
      <c r="DZ4" s="571"/>
      <c r="EA4" s="571"/>
      <c r="EB4" s="571"/>
      <c r="EC4" s="571"/>
      <c r="ED4" s="571"/>
      <c r="EE4" s="571"/>
      <c r="EF4" s="571"/>
      <c r="EG4" s="571"/>
      <c r="EH4" s="571"/>
      <c r="EI4" s="571"/>
      <c r="EJ4" s="571"/>
      <c r="EK4" s="571"/>
      <c r="EL4" s="571"/>
      <c r="EM4" s="571"/>
      <c r="EN4" s="571"/>
      <c r="EO4" s="571"/>
      <c r="EP4" s="571"/>
      <c r="EQ4" s="571"/>
      <c r="ER4" s="571"/>
      <c r="ES4" s="571"/>
      <c r="ET4" s="571"/>
      <c r="EU4" s="571"/>
      <c r="EV4" s="571"/>
      <c r="EW4" s="571"/>
      <c r="EX4" s="571"/>
      <c r="EY4" s="571"/>
      <c r="EZ4" s="571"/>
      <c r="FA4" s="571"/>
      <c r="FB4" s="571"/>
      <c r="FC4" s="571"/>
      <c r="FD4" s="571"/>
      <c r="FE4" s="571"/>
      <c r="FF4" s="571"/>
      <c r="FG4" s="571"/>
      <c r="FH4" s="571"/>
      <c r="FI4" s="571"/>
      <c r="FJ4" s="571"/>
      <c r="FK4" s="571"/>
      <c r="FL4" s="571"/>
      <c r="FM4" s="571"/>
      <c r="FN4" s="571"/>
      <c r="FO4" s="571"/>
      <c r="FP4" s="571"/>
      <c r="FQ4" s="571"/>
      <c r="FR4" s="571"/>
      <c r="FS4" s="571"/>
      <c r="FT4" s="571"/>
      <c r="FU4" s="571"/>
      <c r="FV4" s="571"/>
      <c r="FW4" s="571"/>
      <c r="FX4" s="571"/>
      <c r="FY4" s="571"/>
      <c r="FZ4" s="571"/>
      <c r="GA4" s="571"/>
      <c r="GB4" s="571"/>
      <c r="GC4" s="571"/>
      <c r="GD4" s="571"/>
      <c r="GE4" s="571"/>
      <c r="GF4" s="571"/>
      <c r="GG4" s="571"/>
      <c r="GH4" s="571"/>
      <c r="GI4" s="571"/>
      <c r="GJ4" s="571"/>
      <c r="GK4" s="571"/>
      <c r="GL4" s="571"/>
      <c r="GM4" s="571"/>
      <c r="GN4" s="571"/>
      <c r="GO4" s="571"/>
      <c r="GP4" s="571"/>
      <c r="GQ4" s="571"/>
      <c r="GR4" s="571"/>
      <c r="GS4" s="571"/>
      <c r="GT4" s="571"/>
      <c r="GU4" s="571"/>
      <c r="GV4" s="571"/>
      <c r="GW4" s="571"/>
      <c r="GX4" s="571"/>
      <c r="GY4" s="571"/>
      <c r="GZ4" s="571"/>
      <c r="HA4" s="571"/>
      <c r="HB4" s="571"/>
      <c r="HC4" s="571"/>
      <c r="HD4" s="571"/>
      <c r="HE4" s="571"/>
      <c r="HF4" s="571"/>
      <c r="HG4" s="571"/>
      <c r="HH4" s="571"/>
      <c r="HI4" s="571"/>
      <c r="HJ4" s="571"/>
      <c r="HK4" s="571"/>
      <c r="HL4" s="571"/>
      <c r="HM4" s="571"/>
      <c r="HN4" s="571"/>
      <c r="HO4" s="571"/>
      <c r="HP4" s="571"/>
      <c r="HQ4" s="571"/>
      <c r="HR4" s="571"/>
      <c r="HS4" s="571"/>
      <c r="HT4" s="571"/>
      <c r="HU4" s="571"/>
      <c r="HV4" s="571"/>
      <c r="HW4" s="571"/>
      <c r="HX4" s="571"/>
      <c r="HY4" s="571"/>
      <c r="HZ4" s="571"/>
      <c r="IA4" s="571"/>
      <c r="IB4" s="571"/>
      <c r="IC4" s="571"/>
      <c r="ID4" s="571"/>
      <c r="IE4" s="571"/>
      <c r="IF4" s="571"/>
      <c r="IG4" s="571"/>
      <c r="IH4" s="571"/>
      <c r="II4" s="571"/>
      <c r="IJ4" s="571"/>
      <c r="IK4" s="571"/>
      <c r="IL4" s="571"/>
      <c r="IM4" s="571"/>
      <c r="IN4" s="571"/>
      <c r="IO4" s="571"/>
      <c r="IP4" s="571"/>
      <c r="IQ4" s="571"/>
      <c r="IR4" s="571"/>
      <c r="IS4" s="571"/>
      <c r="IT4" s="571"/>
      <c r="IU4" s="571"/>
      <c r="IV4" s="571"/>
    </row>
    <row r="5" spans="1:256" s="216" customFormat="1" ht="23.25" customHeight="1">
      <c r="A5" s="605"/>
      <c r="B5" s="547"/>
      <c r="C5" s="547" t="s">
        <v>57</v>
      </c>
      <c r="D5" s="547" t="s">
        <v>58</v>
      </c>
      <c r="E5" s="900"/>
      <c r="F5" s="547"/>
      <c r="G5" s="547"/>
      <c r="H5" s="547"/>
      <c r="I5" s="547"/>
      <c r="J5" s="547"/>
      <c r="K5" s="547"/>
      <c r="L5" s="547"/>
      <c r="M5" s="547"/>
      <c r="N5" s="547" t="s">
        <v>60</v>
      </c>
      <c r="O5" s="547"/>
      <c r="P5" s="547"/>
      <c r="Q5" s="547"/>
      <c r="R5" s="546"/>
      <c r="S5" s="571"/>
      <c r="T5" s="571"/>
      <c r="U5" s="571"/>
      <c r="V5" s="571"/>
      <c r="W5" s="571"/>
      <c r="X5" s="571"/>
      <c r="Y5" s="571"/>
      <c r="Z5" s="571"/>
      <c r="AA5" s="571"/>
      <c r="AB5" s="571"/>
      <c r="AC5" s="571"/>
      <c r="AD5" s="571"/>
      <c r="AE5" s="571"/>
      <c r="AF5" s="571"/>
      <c r="AG5" s="571"/>
      <c r="AH5" s="571"/>
      <c r="AI5" s="571"/>
      <c r="AJ5" s="571"/>
      <c r="AK5" s="571"/>
      <c r="AL5" s="571"/>
      <c r="AM5" s="571"/>
      <c r="AN5" s="571"/>
      <c r="AO5" s="571"/>
      <c r="AP5" s="571"/>
      <c r="AQ5" s="571"/>
      <c r="AR5" s="571"/>
      <c r="AS5" s="571"/>
      <c r="AT5" s="571"/>
      <c r="AU5" s="571"/>
      <c r="AV5" s="571"/>
      <c r="AW5" s="571"/>
      <c r="AX5" s="571"/>
      <c r="AY5" s="571"/>
      <c r="AZ5" s="571"/>
      <c r="BA5" s="571"/>
      <c r="BB5" s="571"/>
      <c r="BC5" s="571"/>
      <c r="BD5" s="571"/>
      <c r="BE5" s="571"/>
      <c r="BF5" s="571"/>
      <c r="BG5" s="571"/>
      <c r="BH5" s="571"/>
      <c r="BI5" s="571"/>
      <c r="BJ5" s="571"/>
      <c r="BK5" s="571"/>
      <c r="BL5" s="571"/>
      <c r="BM5" s="571"/>
      <c r="BN5" s="571"/>
      <c r="BO5" s="571"/>
      <c r="BP5" s="571"/>
      <c r="BQ5" s="571"/>
      <c r="BR5" s="571"/>
      <c r="BS5" s="571"/>
      <c r="BT5" s="571"/>
      <c r="BU5" s="571"/>
      <c r="BV5" s="571"/>
      <c r="BW5" s="571"/>
      <c r="BX5" s="571"/>
      <c r="BY5" s="571"/>
      <c r="BZ5" s="571"/>
      <c r="CA5" s="571"/>
      <c r="CB5" s="571"/>
      <c r="CC5" s="571"/>
      <c r="CD5" s="571"/>
      <c r="CE5" s="571"/>
      <c r="CF5" s="571"/>
      <c r="CG5" s="571"/>
      <c r="CH5" s="571"/>
      <c r="CI5" s="571"/>
      <c r="CJ5" s="571"/>
      <c r="CK5" s="571"/>
      <c r="CL5" s="571"/>
      <c r="CM5" s="571"/>
      <c r="CN5" s="571"/>
      <c r="CO5" s="571"/>
      <c r="CP5" s="571"/>
      <c r="CQ5" s="571"/>
      <c r="CR5" s="571"/>
      <c r="CS5" s="571"/>
      <c r="CT5" s="571"/>
      <c r="CU5" s="571"/>
      <c r="CV5" s="571"/>
      <c r="CW5" s="571"/>
      <c r="CX5" s="571"/>
      <c r="CY5" s="571"/>
      <c r="CZ5" s="571"/>
      <c r="DA5" s="571"/>
      <c r="DB5" s="571"/>
      <c r="DC5" s="571"/>
      <c r="DD5" s="571"/>
      <c r="DE5" s="571"/>
      <c r="DF5" s="571"/>
      <c r="DG5" s="571"/>
      <c r="DH5" s="571"/>
      <c r="DI5" s="571"/>
      <c r="DJ5" s="571"/>
      <c r="DK5" s="571"/>
      <c r="DL5" s="571"/>
      <c r="DM5" s="571"/>
      <c r="DN5" s="571"/>
      <c r="DO5" s="571"/>
      <c r="DP5" s="571"/>
      <c r="DQ5" s="571"/>
      <c r="DR5" s="571"/>
      <c r="DS5" s="571"/>
      <c r="DT5" s="571"/>
      <c r="DU5" s="571"/>
      <c r="DV5" s="571"/>
      <c r="DW5" s="571"/>
      <c r="DX5" s="571"/>
      <c r="DY5" s="571"/>
      <c r="DZ5" s="571"/>
      <c r="EA5" s="571"/>
      <c r="EB5" s="571"/>
      <c r="EC5" s="571"/>
      <c r="ED5" s="571"/>
      <c r="EE5" s="571"/>
      <c r="EF5" s="571"/>
      <c r="EG5" s="571"/>
      <c r="EH5" s="571"/>
      <c r="EI5" s="571"/>
      <c r="EJ5" s="571"/>
      <c r="EK5" s="571"/>
      <c r="EL5" s="571"/>
      <c r="EM5" s="571"/>
      <c r="EN5" s="571"/>
      <c r="EO5" s="571"/>
      <c r="EP5" s="571"/>
      <c r="EQ5" s="571"/>
      <c r="ER5" s="571"/>
      <c r="ES5" s="571"/>
      <c r="ET5" s="571"/>
      <c r="EU5" s="571"/>
      <c r="EV5" s="571"/>
      <c r="EW5" s="571"/>
      <c r="EX5" s="571"/>
      <c r="EY5" s="571"/>
      <c r="EZ5" s="571"/>
      <c r="FA5" s="571"/>
      <c r="FB5" s="571"/>
      <c r="FC5" s="571"/>
      <c r="FD5" s="571"/>
      <c r="FE5" s="571"/>
      <c r="FF5" s="571"/>
      <c r="FG5" s="571"/>
      <c r="FH5" s="571"/>
      <c r="FI5" s="571"/>
      <c r="FJ5" s="571"/>
      <c r="FK5" s="571"/>
      <c r="FL5" s="571"/>
      <c r="FM5" s="571"/>
      <c r="FN5" s="571"/>
      <c r="FO5" s="571"/>
      <c r="FP5" s="571"/>
      <c r="FQ5" s="571"/>
      <c r="FR5" s="571"/>
      <c r="FS5" s="571"/>
      <c r="FT5" s="571"/>
      <c r="FU5" s="571"/>
      <c r="FV5" s="571"/>
      <c r="FW5" s="571"/>
      <c r="FX5" s="571"/>
      <c r="FY5" s="571"/>
      <c r="FZ5" s="571"/>
      <c r="GA5" s="571"/>
      <c r="GB5" s="571"/>
      <c r="GC5" s="571"/>
      <c r="GD5" s="571"/>
      <c r="GE5" s="571"/>
      <c r="GF5" s="571"/>
      <c r="GG5" s="571"/>
      <c r="GH5" s="571"/>
      <c r="GI5" s="571"/>
      <c r="GJ5" s="571"/>
      <c r="GK5" s="571"/>
      <c r="GL5" s="571"/>
      <c r="GM5" s="571"/>
      <c r="GN5" s="571"/>
      <c r="GO5" s="571"/>
      <c r="GP5" s="571"/>
      <c r="GQ5" s="571"/>
      <c r="GR5" s="571"/>
      <c r="GS5" s="571"/>
      <c r="GT5" s="571"/>
      <c r="GU5" s="571"/>
      <c r="GV5" s="571"/>
      <c r="GW5" s="571"/>
      <c r="GX5" s="571"/>
      <c r="GY5" s="571"/>
      <c r="GZ5" s="571"/>
      <c r="HA5" s="571"/>
      <c r="HB5" s="571"/>
      <c r="HC5" s="571"/>
      <c r="HD5" s="571"/>
      <c r="HE5" s="571"/>
      <c r="HF5" s="571"/>
      <c r="HG5" s="571"/>
      <c r="HH5" s="571"/>
      <c r="HI5" s="571"/>
      <c r="HJ5" s="571"/>
      <c r="HK5" s="571"/>
      <c r="HL5" s="571"/>
      <c r="HM5" s="571"/>
      <c r="HN5" s="571"/>
      <c r="HO5" s="571"/>
      <c r="HP5" s="571"/>
      <c r="HQ5" s="571"/>
      <c r="HR5" s="571"/>
      <c r="HS5" s="571"/>
      <c r="HT5" s="571"/>
      <c r="HU5" s="571"/>
      <c r="HV5" s="571"/>
      <c r="HW5" s="571"/>
      <c r="HX5" s="571"/>
      <c r="HY5" s="571"/>
      <c r="HZ5" s="571"/>
      <c r="IA5" s="571"/>
      <c r="IB5" s="571"/>
      <c r="IC5" s="571"/>
      <c r="ID5" s="571"/>
      <c r="IE5" s="571"/>
      <c r="IF5" s="571"/>
      <c r="IG5" s="571"/>
      <c r="IH5" s="571"/>
      <c r="II5" s="571"/>
      <c r="IJ5" s="571"/>
      <c r="IK5" s="571"/>
      <c r="IL5" s="571"/>
      <c r="IM5" s="571"/>
      <c r="IN5" s="571"/>
      <c r="IO5" s="571"/>
      <c r="IP5" s="571"/>
      <c r="IQ5" s="571"/>
      <c r="IR5" s="571"/>
      <c r="IS5" s="571"/>
      <c r="IT5" s="571"/>
      <c r="IU5" s="571"/>
      <c r="IV5" s="571"/>
    </row>
    <row r="6" spans="1:256" s="216" customFormat="1" ht="23.25" customHeight="1">
      <c r="A6" s="927" t="s">
        <v>676</v>
      </c>
      <c r="B6" s="552" t="s">
        <v>61</v>
      </c>
      <c r="C6" s="552" t="s">
        <v>62</v>
      </c>
      <c r="D6" s="552" t="s">
        <v>62</v>
      </c>
      <c r="E6" s="834"/>
      <c r="F6" s="552" t="s">
        <v>63</v>
      </c>
      <c r="G6" s="552" t="s">
        <v>64</v>
      </c>
      <c r="H6" s="552" t="s">
        <v>66</v>
      </c>
      <c r="I6" s="552" t="s">
        <v>67</v>
      </c>
      <c r="J6" s="552" t="s">
        <v>68</v>
      </c>
      <c r="K6" s="552" t="s">
        <v>69</v>
      </c>
      <c r="L6" s="552" t="s">
        <v>70</v>
      </c>
      <c r="M6" s="552" t="s">
        <v>71</v>
      </c>
      <c r="N6" s="553" t="s">
        <v>73</v>
      </c>
      <c r="O6" s="552" t="s">
        <v>72</v>
      </c>
      <c r="P6" s="552" t="s">
        <v>74</v>
      </c>
      <c r="Q6" s="552" t="s">
        <v>952</v>
      </c>
      <c r="R6" s="551" t="s">
        <v>679</v>
      </c>
      <c r="S6" s="571"/>
      <c r="T6" s="571"/>
      <c r="U6" s="571"/>
      <c r="V6" s="571"/>
      <c r="W6" s="571"/>
      <c r="X6" s="571"/>
      <c r="Y6" s="571"/>
      <c r="Z6" s="571"/>
      <c r="AA6" s="571"/>
      <c r="AB6" s="571"/>
      <c r="AC6" s="571"/>
      <c r="AD6" s="571"/>
      <c r="AE6" s="571"/>
      <c r="AF6" s="571"/>
      <c r="AG6" s="571"/>
      <c r="AH6" s="571"/>
      <c r="AI6" s="571"/>
      <c r="AJ6" s="571"/>
      <c r="AK6" s="571"/>
      <c r="AL6" s="571"/>
      <c r="AM6" s="571"/>
      <c r="AN6" s="571"/>
      <c r="AO6" s="571"/>
      <c r="AP6" s="571"/>
      <c r="AQ6" s="571"/>
      <c r="AR6" s="571"/>
      <c r="AS6" s="571"/>
      <c r="AT6" s="571"/>
      <c r="AU6" s="571"/>
      <c r="AV6" s="571"/>
      <c r="AW6" s="571"/>
      <c r="AX6" s="571"/>
      <c r="AY6" s="571"/>
      <c r="AZ6" s="571"/>
      <c r="BA6" s="571"/>
      <c r="BB6" s="571"/>
      <c r="BC6" s="571"/>
      <c r="BD6" s="571"/>
      <c r="BE6" s="571"/>
      <c r="BF6" s="571"/>
      <c r="BG6" s="571"/>
      <c r="BH6" s="571"/>
      <c r="BI6" s="571"/>
      <c r="BJ6" s="571"/>
      <c r="BK6" s="571"/>
      <c r="BL6" s="571"/>
      <c r="BM6" s="571"/>
      <c r="BN6" s="571"/>
      <c r="BO6" s="571"/>
      <c r="BP6" s="571"/>
      <c r="BQ6" s="571"/>
      <c r="BR6" s="571"/>
      <c r="BS6" s="571"/>
      <c r="BT6" s="571"/>
      <c r="BU6" s="571"/>
      <c r="BV6" s="571"/>
      <c r="BW6" s="571"/>
      <c r="BX6" s="571"/>
      <c r="BY6" s="571"/>
      <c r="BZ6" s="571"/>
      <c r="CA6" s="571"/>
      <c r="CB6" s="571"/>
      <c r="CC6" s="571"/>
      <c r="CD6" s="571"/>
      <c r="CE6" s="571"/>
      <c r="CF6" s="571"/>
      <c r="CG6" s="571"/>
      <c r="CH6" s="571"/>
      <c r="CI6" s="571"/>
      <c r="CJ6" s="571"/>
      <c r="CK6" s="571"/>
      <c r="CL6" s="571"/>
      <c r="CM6" s="571"/>
      <c r="CN6" s="571"/>
      <c r="CO6" s="571"/>
      <c r="CP6" s="571"/>
      <c r="CQ6" s="571"/>
      <c r="CR6" s="571"/>
      <c r="CS6" s="571"/>
      <c r="CT6" s="571"/>
      <c r="CU6" s="571"/>
      <c r="CV6" s="571"/>
      <c r="CW6" s="571"/>
      <c r="CX6" s="571"/>
      <c r="CY6" s="571"/>
      <c r="CZ6" s="571"/>
      <c r="DA6" s="571"/>
      <c r="DB6" s="571"/>
      <c r="DC6" s="571"/>
      <c r="DD6" s="571"/>
      <c r="DE6" s="571"/>
      <c r="DF6" s="571"/>
      <c r="DG6" s="571"/>
      <c r="DH6" s="571"/>
      <c r="DI6" s="571"/>
      <c r="DJ6" s="571"/>
      <c r="DK6" s="571"/>
      <c r="DL6" s="571"/>
      <c r="DM6" s="571"/>
      <c r="DN6" s="571"/>
      <c r="DO6" s="571"/>
      <c r="DP6" s="571"/>
      <c r="DQ6" s="571"/>
      <c r="DR6" s="571"/>
      <c r="DS6" s="571"/>
      <c r="DT6" s="571"/>
      <c r="DU6" s="571"/>
      <c r="DV6" s="571"/>
      <c r="DW6" s="571"/>
      <c r="DX6" s="571"/>
      <c r="DY6" s="571"/>
      <c r="DZ6" s="571"/>
      <c r="EA6" s="571"/>
      <c r="EB6" s="571"/>
      <c r="EC6" s="571"/>
      <c r="ED6" s="571"/>
      <c r="EE6" s="571"/>
      <c r="EF6" s="571"/>
      <c r="EG6" s="571"/>
      <c r="EH6" s="571"/>
      <c r="EI6" s="571"/>
      <c r="EJ6" s="571"/>
      <c r="EK6" s="571"/>
      <c r="EL6" s="571"/>
      <c r="EM6" s="571"/>
      <c r="EN6" s="571"/>
      <c r="EO6" s="571"/>
      <c r="EP6" s="571"/>
      <c r="EQ6" s="571"/>
      <c r="ER6" s="571"/>
      <c r="ES6" s="571"/>
      <c r="ET6" s="571"/>
      <c r="EU6" s="571"/>
      <c r="EV6" s="571"/>
      <c r="EW6" s="571"/>
      <c r="EX6" s="571"/>
      <c r="EY6" s="571"/>
      <c r="EZ6" s="571"/>
      <c r="FA6" s="571"/>
      <c r="FB6" s="571"/>
      <c r="FC6" s="571"/>
      <c r="FD6" s="571"/>
      <c r="FE6" s="571"/>
      <c r="FF6" s="571"/>
      <c r="FG6" s="571"/>
      <c r="FH6" s="571"/>
      <c r="FI6" s="571"/>
      <c r="FJ6" s="571"/>
      <c r="FK6" s="571"/>
      <c r="FL6" s="571"/>
      <c r="FM6" s="571"/>
      <c r="FN6" s="571"/>
      <c r="FO6" s="571"/>
      <c r="FP6" s="571"/>
      <c r="FQ6" s="571"/>
      <c r="FR6" s="571"/>
      <c r="FS6" s="571"/>
      <c r="FT6" s="571"/>
      <c r="FU6" s="571"/>
      <c r="FV6" s="571"/>
      <c r="FW6" s="571"/>
      <c r="FX6" s="571"/>
      <c r="FY6" s="571"/>
      <c r="FZ6" s="571"/>
      <c r="GA6" s="571"/>
      <c r="GB6" s="571"/>
      <c r="GC6" s="571"/>
      <c r="GD6" s="571"/>
      <c r="GE6" s="571"/>
      <c r="GF6" s="571"/>
      <c r="GG6" s="571"/>
      <c r="GH6" s="571"/>
      <c r="GI6" s="571"/>
      <c r="GJ6" s="571"/>
      <c r="GK6" s="571"/>
      <c r="GL6" s="571"/>
      <c r="GM6" s="571"/>
      <c r="GN6" s="571"/>
      <c r="GO6" s="571"/>
      <c r="GP6" s="571"/>
      <c r="GQ6" s="571"/>
      <c r="GR6" s="571"/>
      <c r="GS6" s="571"/>
      <c r="GT6" s="571"/>
      <c r="GU6" s="571"/>
      <c r="GV6" s="571"/>
      <c r="GW6" s="571"/>
      <c r="GX6" s="571"/>
      <c r="GY6" s="571"/>
      <c r="GZ6" s="571"/>
      <c r="HA6" s="571"/>
      <c r="HB6" s="571"/>
      <c r="HC6" s="571"/>
      <c r="HD6" s="571"/>
      <c r="HE6" s="571"/>
      <c r="HF6" s="571"/>
      <c r="HG6" s="571"/>
      <c r="HH6" s="571"/>
      <c r="HI6" s="571"/>
      <c r="HJ6" s="571"/>
      <c r="HK6" s="571"/>
      <c r="HL6" s="571"/>
      <c r="HM6" s="571"/>
      <c r="HN6" s="571"/>
      <c r="HO6" s="571"/>
      <c r="HP6" s="571"/>
      <c r="HQ6" s="571"/>
      <c r="HR6" s="571"/>
      <c r="HS6" s="571"/>
      <c r="HT6" s="571"/>
      <c r="HU6" s="571"/>
      <c r="HV6" s="571"/>
      <c r="HW6" s="571"/>
      <c r="HX6" s="571"/>
      <c r="HY6" s="571"/>
      <c r="HZ6" s="571"/>
      <c r="IA6" s="571"/>
      <c r="IB6" s="571"/>
      <c r="IC6" s="571"/>
      <c r="ID6" s="571"/>
      <c r="IE6" s="571"/>
      <c r="IF6" s="571"/>
      <c r="IG6" s="571"/>
      <c r="IH6" s="571"/>
      <c r="II6" s="571"/>
      <c r="IJ6" s="571"/>
      <c r="IK6" s="571"/>
      <c r="IL6" s="571"/>
      <c r="IM6" s="571"/>
      <c r="IN6" s="571"/>
      <c r="IO6" s="571"/>
      <c r="IP6" s="571"/>
      <c r="IQ6" s="571"/>
      <c r="IR6" s="571"/>
      <c r="IS6" s="571"/>
      <c r="IT6" s="571"/>
      <c r="IU6" s="571"/>
      <c r="IV6" s="571"/>
    </row>
    <row r="7" spans="1:256" s="216" customFormat="1" ht="23.25" customHeight="1">
      <c r="A7" s="558" t="s">
        <v>666</v>
      </c>
      <c r="B7" s="919">
        <v>557301</v>
      </c>
      <c r="C7" s="920">
        <v>0</v>
      </c>
      <c r="D7" s="920">
        <v>557301</v>
      </c>
      <c r="E7" s="920">
        <v>557301</v>
      </c>
      <c r="F7" s="920">
        <v>0</v>
      </c>
      <c r="G7" s="920">
        <v>65182</v>
      </c>
      <c r="H7" s="920">
        <v>0</v>
      </c>
      <c r="I7" s="920">
        <v>150822</v>
      </c>
      <c r="J7" s="920">
        <v>0</v>
      </c>
      <c r="K7" s="920">
        <v>0</v>
      </c>
      <c r="L7" s="920">
        <v>0</v>
      </c>
      <c r="M7" s="920">
        <v>0</v>
      </c>
      <c r="N7" s="920">
        <v>0</v>
      </c>
      <c r="O7" s="920">
        <v>319540</v>
      </c>
      <c r="P7" s="920">
        <v>0</v>
      </c>
      <c r="Q7" s="923">
        <v>21757</v>
      </c>
      <c r="R7" s="548" t="s">
        <v>666</v>
      </c>
      <c r="S7" s="571"/>
      <c r="T7" s="571"/>
      <c r="U7" s="571"/>
      <c r="V7" s="571"/>
      <c r="W7" s="571"/>
      <c r="X7" s="571"/>
      <c r="Y7" s="571"/>
      <c r="Z7" s="571"/>
      <c r="AA7" s="571"/>
      <c r="AB7" s="571"/>
      <c r="AC7" s="571"/>
      <c r="AD7" s="571"/>
      <c r="AE7" s="571"/>
      <c r="AF7" s="571"/>
      <c r="AG7" s="571"/>
      <c r="AH7" s="571"/>
      <c r="AI7" s="571"/>
      <c r="AJ7" s="571"/>
      <c r="AK7" s="571"/>
      <c r="AL7" s="571"/>
      <c r="AM7" s="571"/>
      <c r="AN7" s="571"/>
      <c r="AO7" s="571"/>
      <c r="AP7" s="571"/>
      <c r="AQ7" s="571"/>
      <c r="AR7" s="571"/>
      <c r="AS7" s="571"/>
      <c r="AT7" s="571"/>
      <c r="AU7" s="571"/>
      <c r="AV7" s="571"/>
      <c r="AW7" s="571"/>
      <c r="AX7" s="571"/>
      <c r="AY7" s="571"/>
      <c r="AZ7" s="571"/>
      <c r="BA7" s="571"/>
      <c r="BB7" s="571"/>
      <c r="BC7" s="571"/>
      <c r="BD7" s="571"/>
      <c r="BE7" s="571"/>
      <c r="BF7" s="571"/>
      <c r="BG7" s="571"/>
      <c r="BH7" s="571"/>
      <c r="BI7" s="571"/>
      <c r="BJ7" s="571"/>
      <c r="BK7" s="571"/>
      <c r="BL7" s="571"/>
      <c r="BM7" s="571"/>
      <c r="BN7" s="571"/>
      <c r="BO7" s="571"/>
      <c r="BP7" s="571"/>
      <c r="BQ7" s="571"/>
      <c r="BR7" s="571"/>
      <c r="BS7" s="571"/>
      <c r="BT7" s="571"/>
      <c r="BU7" s="571"/>
      <c r="BV7" s="571"/>
      <c r="BW7" s="571"/>
      <c r="BX7" s="571"/>
      <c r="BY7" s="571"/>
      <c r="BZ7" s="571"/>
      <c r="CA7" s="571"/>
      <c r="CB7" s="571"/>
      <c r="CC7" s="571"/>
      <c r="CD7" s="571"/>
      <c r="CE7" s="571"/>
      <c r="CF7" s="571"/>
      <c r="CG7" s="571"/>
      <c r="CH7" s="571"/>
      <c r="CI7" s="571"/>
      <c r="CJ7" s="571"/>
      <c r="CK7" s="571"/>
      <c r="CL7" s="571"/>
      <c r="CM7" s="571"/>
      <c r="CN7" s="571"/>
      <c r="CO7" s="571"/>
      <c r="CP7" s="571"/>
      <c r="CQ7" s="571"/>
      <c r="CR7" s="571"/>
      <c r="CS7" s="571"/>
      <c r="CT7" s="571"/>
      <c r="CU7" s="571"/>
      <c r="CV7" s="571"/>
      <c r="CW7" s="571"/>
      <c r="CX7" s="571"/>
      <c r="CY7" s="571"/>
      <c r="CZ7" s="571"/>
      <c r="DA7" s="571"/>
      <c r="DB7" s="571"/>
      <c r="DC7" s="571"/>
      <c r="DD7" s="571"/>
      <c r="DE7" s="571"/>
      <c r="DF7" s="571"/>
      <c r="DG7" s="571"/>
      <c r="DH7" s="571"/>
      <c r="DI7" s="571"/>
      <c r="DJ7" s="571"/>
      <c r="DK7" s="571"/>
      <c r="DL7" s="571"/>
      <c r="DM7" s="571"/>
      <c r="DN7" s="571"/>
      <c r="DO7" s="571"/>
      <c r="DP7" s="571"/>
      <c r="DQ7" s="571"/>
      <c r="DR7" s="571"/>
      <c r="DS7" s="571"/>
      <c r="DT7" s="571"/>
      <c r="DU7" s="571"/>
      <c r="DV7" s="571"/>
      <c r="DW7" s="571"/>
      <c r="DX7" s="571"/>
      <c r="DY7" s="571"/>
      <c r="DZ7" s="571"/>
      <c r="EA7" s="571"/>
      <c r="EB7" s="571"/>
      <c r="EC7" s="571"/>
      <c r="ED7" s="571"/>
      <c r="EE7" s="571"/>
      <c r="EF7" s="571"/>
      <c r="EG7" s="571"/>
      <c r="EH7" s="571"/>
      <c r="EI7" s="571"/>
      <c r="EJ7" s="571"/>
      <c r="EK7" s="571"/>
      <c r="EL7" s="571"/>
      <c r="EM7" s="571"/>
      <c r="EN7" s="571"/>
      <c r="EO7" s="571"/>
      <c r="EP7" s="571"/>
      <c r="EQ7" s="571"/>
      <c r="ER7" s="571"/>
      <c r="ES7" s="571"/>
      <c r="ET7" s="571"/>
      <c r="EU7" s="571"/>
      <c r="EV7" s="571"/>
      <c r="EW7" s="571"/>
      <c r="EX7" s="571"/>
      <c r="EY7" s="571"/>
      <c r="EZ7" s="571"/>
      <c r="FA7" s="571"/>
      <c r="FB7" s="571"/>
      <c r="FC7" s="571"/>
      <c r="FD7" s="571"/>
      <c r="FE7" s="571"/>
      <c r="FF7" s="571"/>
      <c r="FG7" s="571"/>
      <c r="FH7" s="571"/>
      <c r="FI7" s="571"/>
      <c r="FJ7" s="571"/>
      <c r="FK7" s="571"/>
      <c r="FL7" s="571"/>
      <c r="FM7" s="571"/>
      <c r="FN7" s="571"/>
      <c r="FO7" s="571"/>
      <c r="FP7" s="571"/>
      <c r="FQ7" s="571"/>
      <c r="FR7" s="571"/>
      <c r="FS7" s="571"/>
      <c r="FT7" s="571"/>
      <c r="FU7" s="571"/>
      <c r="FV7" s="571"/>
      <c r="FW7" s="571"/>
      <c r="FX7" s="571"/>
      <c r="FY7" s="571"/>
      <c r="FZ7" s="571"/>
      <c r="GA7" s="571"/>
      <c r="GB7" s="571"/>
      <c r="GC7" s="571"/>
      <c r="GD7" s="571"/>
      <c r="GE7" s="571"/>
      <c r="GF7" s="571"/>
      <c r="GG7" s="571"/>
      <c r="GH7" s="571"/>
      <c r="GI7" s="571"/>
      <c r="GJ7" s="571"/>
      <c r="GK7" s="571"/>
      <c r="GL7" s="571"/>
      <c r="GM7" s="571"/>
      <c r="GN7" s="571"/>
      <c r="GO7" s="571"/>
      <c r="GP7" s="571"/>
      <c r="GQ7" s="571"/>
      <c r="GR7" s="571"/>
      <c r="GS7" s="571"/>
      <c r="GT7" s="571"/>
      <c r="GU7" s="571"/>
      <c r="GV7" s="571"/>
      <c r="GW7" s="571"/>
      <c r="GX7" s="571"/>
      <c r="GY7" s="571"/>
      <c r="GZ7" s="571"/>
      <c r="HA7" s="571"/>
      <c r="HB7" s="571"/>
      <c r="HC7" s="571"/>
      <c r="HD7" s="571"/>
      <c r="HE7" s="571"/>
      <c r="HF7" s="571"/>
      <c r="HG7" s="571"/>
      <c r="HH7" s="571"/>
      <c r="HI7" s="571"/>
      <c r="HJ7" s="571"/>
      <c r="HK7" s="571"/>
      <c r="HL7" s="571"/>
      <c r="HM7" s="571"/>
      <c r="HN7" s="571"/>
      <c r="HO7" s="571"/>
      <c r="HP7" s="571"/>
      <c r="HQ7" s="571"/>
      <c r="HR7" s="571"/>
      <c r="HS7" s="571"/>
      <c r="HT7" s="571"/>
      <c r="HU7" s="571"/>
      <c r="HV7" s="571"/>
      <c r="HW7" s="571"/>
      <c r="HX7" s="571"/>
      <c r="HY7" s="571"/>
      <c r="HZ7" s="571"/>
      <c r="IA7" s="571"/>
      <c r="IB7" s="571"/>
      <c r="IC7" s="571"/>
      <c r="ID7" s="571"/>
      <c r="IE7" s="571"/>
      <c r="IF7" s="571"/>
      <c r="IG7" s="571"/>
      <c r="IH7" s="571"/>
      <c r="II7" s="571"/>
      <c r="IJ7" s="571"/>
      <c r="IK7" s="571"/>
      <c r="IL7" s="571"/>
      <c r="IM7" s="571"/>
      <c r="IN7" s="571"/>
      <c r="IO7" s="571"/>
      <c r="IP7" s="571"/>
      <c r="IQ7" s="571"/>
      <c r="IR7" s="571"/>
      <c r="IS7" s="571"/>
      <c r="IT7" s="571"/>
      <c r="IU7" s="571"/>
      <c r="IV7" s="571"/>
    </row>
    <row r="8" spans="1:256" s="216" customFormat="1" ht="23.25" customHeight="1">
      <c r="A8" s="558" t="s">
        <v>125</v>
      </c>
      <c r="B8" s="841">
        <v>631429</v>
      </c>
      <c r="C8" s="732">
        <v>0</v>
      </c>
      <c r="D8" s="732">
        <v>631429</v>
      </c>
      <c r="E8" s="732">
        <v>631429</v>
      </c>
      <c r="F8" s="732">
        <v>68479</v>
      </c>
      <c r="G8" s="732">
        <v>0</v>
      </c>
      <c r="H8" s="732">
        <v>157990</v>
      </c>
      <c r="I8" s="732">
        <v>0</v>
      </c>
      <c r="J8" s="732">
        <v>0</v>
      </c>
      <c r="K8" s="732">
        <v>0</v>
      </c>
      <c r="L8" s="732">
        <v>0</v>
      </c>
      <c r="M8" s="732">
        <v>377000</v>
      </c>
      <c r="N8" s="732">
        <v>0</v>
      </c>
      <c r="O8" s="732">
        <v>0</v>
      </c>
      <c r="P8" s="732">
        <v>27960</v>
      </c>
      <c r="Q8" s="847">
        <v>0</v>
      </c>
      <c r="R8" s="548" t="s">
        <v>125</v>
      </c>
      <c r="S8" s="571"/>
      <c r="T8" s="571"/>
      <c r="U8" s="571"/>
      <c r="V8" s="571"/>
      <c r="W8" s="571"/>
      <c r="X8" s="571"/>
      <c r="Y8" s="571"/>
      <c r="Z8" s="571"/>
      <c r="AA8" s="571"/>
      <c r="AB8" s="571"/>
      <c r="AC8" s="571"/>
      <c r="AD8" s="571"/>
      <c r="AE8" s="571"/>
      <c r="AF8" s="571"/>
      <c r="AG8" s="571"/>
      <c r="AH8" s="571"/>
      <c r="AI8" s="571"/>
      <c r="AJ8" s="571"/>
      <c r="AK8" s="571"/>
      <c r="AL8" s="571"/>
      <c r="AM8" s="571"/>
      <c r="AN8" s="571"/>
      <c r="AO8" s="571"/>
      <c r="AP8" s="571"/>
      <c r="AQ8" s="571"/>
      <c r="AR8" s="571"/>
      <c r="AS8" s="571"/>
      <c r="AT8" s="571"/>
      <c r="AU8" s="571"/>
      <c r="AV8" s="571"/>
      <c r="AW8" s="571"/>
      <c r="AX8" s="571"/>
      <c r="AY8" s="571"/>
      <c r="AZ8" s="571"/>
      <c r="BA8" s="571"/>
      <c r="BB8" s="571"/>
      <c r="BC8" s="571"/>
      <c r="BD8" s="571"/>
      <c r="BE8" s="571"/>
      <c r="BF8" s="571"/>
      <c r="BG8" s="571"/>
      <c r="BH8" s="571"/>
      <c r="BI8" s="571"/>
      <c r="BJ8" s="571"/>
      <c r="BK8" s="571"/>
      <c r="BL8" s="571"/>
      <c r="BM8" s="571"/>
      <c r="BN8" s="571"/>
      <c r="BO8" s="571"/>
      <c r="BP8" s="571"/>
      <c r="BQ8" s="571"/>
      <c r="BR8" s="571"/>
      <c r="BS8" s="571"/>
      <c r="BT8" s="571"/>
      <c r="BU8" s="571"/>
      <c r="BV8" s="571"/>
      <c r="BW8" s="571"/>
      <c r="BX8" s="571"/>
      <c r="BY8" s="571"/>
      <c r="BZ8" s="571"/>
      <c r="CA8" s="571"/>
      <c r="CB8" s="571"/>
      <c r="CC8" s="571"/>
      <c r="CD8" s="571"/>
      <c r="CE8" s="571"/>
      <c r="CF8" s="571"/>
      <c r="CG8" s="571"/>
      <c r="CH8" s="571"/>
      <c r="CI8" s="571"/>
      <c r="CJ8" s="571"/>
      <c r="CK8" s="571"/>
      <c r="CL8" s="571"/>
      <c r="CM8" s="571"/>
      <c r="CN8" s="571"/>
      <c r="CO8" s="571"/>
      <c r="CP8" s="571"/>
      <c r="CQ8" s="571"/>
      <c r="CR8" s="571"/>
      <c r="CS8" s="571"/>
      <c r="CT8" s="571"/>
      <c r="CU8" s="571"/>
      <c r="CV8" s="571"/>
      <c r="CW8" s="571"/>
      <c r="CX8" s="571"/>
      <c r="CY8" s="571"/>
      <c r="CZ8" s="571"/>
      <c r="DA8" s="571"/>
      <c r="DB8" s="571"/>
      <c r="DC8" s="571"/>
      <c r="DD8" s="571"/>
      <c r="DE8" s="571"/>
      <c r="DF8" s="571"/>
      <c r="DG8" s="571"/>
      <c r="DH8" s="571"/>
      <c r="DI8" s="571"/>
      <c r="DJ8" s="571"/>
      <c r="DK8" s="571"/>
      <c r="DL8" s="571"/>
      <c r="DM8" s="571"/>
      <c r="DN8" s="571"/>
      <c r="DO8" s="571"/>
      <c r="DP8" s="571"/>
      <c r="DQ8" s="571"/>
      <c r="DR8" s="571"/>
      <c r="DS8" s="571"/>
      <c r="DT8" s="571"/>
      <c r="DU8" s="571"/>
      <c r="DV8" s="571"/>
      <c r="DW8" s="571"/>
      <c r="DX8" s="571"/>
      <c r="DY8" s="571"/>
      <c r="DZ8" s="571"/>
      <c r="EA8" s="571"/>
      <c r="EB8" s="571"/>
      <c r="EC8" s="571"/>
      <c r="ED8" s="571"/>
      <c r="EE8" s="571"/>
      <c r="EF8" s="571"/>
      <c r="EG8" s="571"/>
      <c r="EH8" s="571"/>
      <c r="EI8" s="571"/>
      <c r="EJ8" s="571"/>
      <c r="EK8" s="571"/>
      <c r="EL8" s="571"/>
      <c r="EM8" s="571"/>
      <c r="EN8" s="571"/>
      <c r="EO8" s="571"/>
      <c r="EP8" s="571"/>
      <c r="EQ8" s="571"/>
      <c r="ER8" s="571"/>
      <c r="ES8" s="571"/>
      <c r="ET8" s="571"/>
      <c r="EU8" s="571"/>
      <c r="EV8" s="571"/>
      <c r="EW8" s="571"/>
      <c r="EX8" s="571"/>
      <c r="EY8" s="571"/>
      <c r="EZ8" s="571"/>
      <c r="FA8" s="571"/>
      <c r="FB8" s="571"/>
      <c r="FC8" s="571"/>
      <c r="FD8" s="571"/>
      <c r="FE8" s="571"/>
      <c r="FF8" s="571"/>
      <c r="FG8" s="571"/>
      <c r="FH8" s="571"/>
      <c r="FI8" s="571"/>
      <c r="FJ8" s="571"/>
      <c r="FK8" s="571"/>
      <c r="FL8" s="571"/>
      <c r="FM8" s="571"/>
      <c r="FN8" s="571"/>
      <c r="FO8" s="571"/>
      <c r="FP8" s="571"/>
      <c r="FQ8" s="571"/>
      <c r="FR8" s="571"/>
      <c r="FS8" s="571"/>
      <c r="FT8" s="571"/>
      <c r="FU8" s="571"/>
      <c r="FV8" s="571"/>
      <c r="FW8" s="571"/>
      <c r="FX8" s="571"/>
      <c r="FY8" s="571"/>
      <c r="FZ8" s="571"/>
      <c r="GA8" s="571"/>
      <c r="GB8" s="571"/>
      <c r="GC8" s="571"/>
      <c r="GD8" s="571"/>
      <c r="GE8" s="571"/>
      <c r="GF8" s="571"/>
      <c r="GG8" s="571"/>
      <c r="GH8" s="571"/>
      <c r="GI8" s="571"/>
      <c r="GJ8" s="571"/>
      <c r="GK8" s="571"/>
      <c r="GL8" s="571"/>
      <c r="GM8" s="571"/>
      <c r="GN8" s="571"/>
      <c r="GO8" s="571"/>
      <c r="GP8" s="571"/>
      <c r="GQ8" s="571"/>
      <c r="GR8" s="571"/>
      <c r="GS8" s="571"/>
      <c r="GT8" s="571"/>
      <c r="GU8" s="571"/>
      <c r="GV8" s="571"/>
      <c r="GW8" s="571"/>
      <c r="GX8" s="571"/>
      <c r="GY8" s="571"/>
      <c r="GZ8" s="571"/>
      <c r="HA8" s="571"/>
      <c r="HB8" s="571"/>
      <c r="HC8" s="571"/>
      <c r="HD8" s="571"/>
      <c r="HE8" s="571"/>
      <c r="HF8" s="571"/>
      <c r="HG8" s="571"/>
      <c r="HH8" s="571"/>
      <c r="HI8" s="571"/>
      <c r="HJ8" s="571"/>
      <c r="HK8" s="571"/>
      <c r="HL8" s="571"/>
      <c r="HM8" s="571"/>
      <c r="HN8" s="571"/>
      <c r="HO8" s="571"/>
      <c r="HP8" s="571"/>
      <c r="HQ8" s="571"/>
      <c r="HR8" s="571"/>
      <c r="HS8" s="571"/>
      <c r="HT8" s="571"/>
      <c r="HU8" s="571"/>
      <c r="HV8" s="571"/>
      <c r="HW8" s="571"/>
      <c r="HX8" s="571"/>
      <c r="HY8" s="571"/>
      <c r="HZ8" s="571"/>
      <c r="IA8" s="571"/>
      <c r="IB8" s="571"/>
      <c r="IC8" s="571"/>
      <c r="ID8" s="571"/>
      <c r="IE8" s="571"/>
      <c r="IF8" s="571"/>
      <c r="IG8" s="571"/>
      <c r="IH8" s="571"/>
      <c r="II8" s="571"/>
      <c r="IJ8" s="571"/>
      <c r="IK8" s="571"/>
      <c r="IL8" s="571"/>
      <c r="IM8" s="571"/>
      <c r="IN8" s="571"/>
      <c r="IO8" s="571"/>
      <c r="IP8" s="571"/>
      <c r="IQ8" s="571"/>
      <c r="IR8" s="571"/>
      <c r="IS8" s="571"/>
      <c r="IT8" s="571"/>
      <c r="IU8" s="571"/>
      <c r="IV8" s="571"/>
    </row>
    <row r="9" spans="1:256" s="216" customFormat="1" ht="23.25" customHeight="1">
      <c r="A9" s="558" t="s">
        <v>1268</v>
      </c>
      <c r="B9" s="841">
        <v>681840</v>
      </c>
      <c r="C9" s="732">
        <v>0</v>
      </c>
      <c r="D9" s="732">
        <v>681840</v>
      </c>
      <c r="E9" s="732">
        <v>681840</v>
      </c>
      <c r="F9" s="732">
        <v>0</v>
      </c>
      <c r="G9" s="732">
        <v>93265</v>
      </c>
      <c r="H9" s="732">
        <v>0</v>
      </c>
      <c r="I9" s="732">
        <v>198311</v>
      </c>
      <c r="J9" s="732">
        <v>0</v>
      </c>
      <c r="K9" s="732">
        <v>0</v>
      </c>
      <c r="L9" s="732">
        <v>0</v>
      </c>
      <c r="M9" s="732">
        <v>0</v>
      </c>
      <c r="N9" s="732">
        <v>0</v>
      </c>
      <c r="O9" s="732">
        <v>355200</v>
      </c>
      <c r="P9" s="732">
        <v>0</v>
      </c>
      <c r="Q9" s="847">
        <v>35064</v>
      </c>
      <c r="R9" s="548" t="s">
        <v>1268</v>
      </c>
      <c r="S9" s="571"/>
      <c r="T9" s="571"/>
      <c r="U9" s="571"/>
      <c r="V9" s="571"/>
      <c r="W9" s="571"/>
      <c r="X9" s="571"/>
      <c r="Y9" s="571"/>
      <c r="Z9" s="571"/>
      <c r="AA9" s="571"/>
      <c r="AB9" s="571"/>
      <c r="AC9" s="571"/>
      <c r="AD9" s="571"/>
      <c r="AE9" s="571"/>
      <c r="AF9" s="571"/>
      <c r="AG9" s="571"/>
      <c r="AH9" s="571"/>
      <c r="AI9" s="571"/>
      <c r="AJ9" s="571"/>
      <c r="AK9" s="571"/>
      <c r="AL9" s="571"/>
      <c r="AM9" s="571"/>
      <c r="AN9" s="571"/>
      <c r="AO9" s="571"/>
      <c r="AP9" s="571"/>
      <c r="AQ9" s="571"/>
      <c r="AR9" s="571"/>
      <c r="AS9" s="571"/>
      <c r="AT9" s="571"/>
      <c r="AU9" s="571"/>
      <c r="AV9" s="571"/>
      <c r="AW9" s="571"/>
      <c r="AX9" s="571"/>
      <c r="AY9" s="571"/>
      <c r="AZ9" s="571"/>
      <c r="BA9" s="571"/>
      <c r="BB9" s="571"/>
      <c r="BC9" s="571"/>
      <c r="BD9" s="571"/>
      <c r="BE9" s="571"/>
      <c r="BF9" s="571"/>
      <c r="BG9" s="571"/>
      <c r="BH9" s="571"/>
      <c r="BI9" s="571"/>
      <c r="BJ9" s="571"/>
      <c r="BK9" s="571"/>
      <c r="BL9" s="571"/>
      <c r="BM9" s="571"/>
      <c r="BN9" s="571"/>
      <c r="BO9" s="571"/>
      <c r="BP9" s="571"/>
      <c r="BQ9" s="571"/>
      <c r="BR9" s="571"/>
      <c r="BS9" s="571"/>
      <c r="BT9" s="571"/>
      <c r="BU9" s="571"/>
      <c r="BV9" s="571"/>
      <c r="BW9" s="571"/>
      <c r="BX9" s="571"/>
      <c r="BY9" s="571"/>
      <c r="BZ9" s="571"/>
      <c r="CA9" s="571"/>
      <c r="CB9" s="571"/>
      <c r="CC9" s="571"/>
      <c r="CD9" s="571"/>
      <c r="CE9" s="571"/>
      <c r="CF9" s="571"/>
      <c r="CG9" s="571"/>
      <c r="CH9" s="571"/>
      <c r="CI9" s="571"/>
      <c r="CJ9" s="571"/>
      <c r="CK9" s="571"/>
      <c r="CL9" s="571"/>
      <c r="CM9" s="571"/>
      <c r="CN9" s="571"/>
      <c r="CO9" s="571"/>
      <c r="CP9" s="571"/>
      <c r="CQ9" s="571"/>
      <c r="CR9" s="571"/>
      <c r="CS9" s="571"/>
      <c r="CT9" s="571"/>
      <c r="CU9" s="571"/>
      <c r="CV9" s="571"/>
      <c r="CW9" s="571"/>
      <c r="CX9" s="571"/>
      <c r="CY9" s="571"/>
      <c r="CZ9" s="571"/>
      <c r="DA9" s="571"/>
      <c r="DB9" s="571"/>
      <c r="DC9" s="571"/>
      <c r="DD9" s="571"/>
      <c r="DE9" s="571"/>
      <c r="DF9" s="571"/>
      <c r="DG9" s="571"/>
      <c r="DH9" s="571"/>
      <c r="DI9" s="571"/>
      <c r="DJ9" s="571"/>
      <c r="DK9" s="571"/>
      <c r="DL9" s="571"/>
      <c r="DM9" s="571"/>
      <c r="DN9" s="571"/>
      <c r="DO9" s="571"/>
      <c r="DP9" s="571"/>
      <c r="DQ9" s="571"/>
      <c r="DR9" s="571"/>
      <c r="DS9" s="571"/>
      <c r="DT9" s="571"/>
      <c r="DU9" s="571"/>
      <c r="DV9" s="571"/>
      <c r="DW9" s="571"/>
      <c r="DX9" s="571"/>
      <c r="DY9" s="571"/>
      <c r="DZ9" s="571"/>
      <c r="EA9" s="571"/>
      <c r="EB9" s="571"/>
      <c r="EC9" s="571"/>
      <c r="ED9" s="571"/>
      <c r="EE9" s="571"/>
      <c r="EF9" s="571"/>
      <c r="EG9" s="571"/>
      <c r="EH9" s="571"/>
      <c r="EI9" s="571"/>
      <c r="EJ9" s="571"/>
      <c r="EK9" s="571"/>
      <c r="EL9" s="571"/>
      <c r="EM9" s="571"/>
      <c r="EN9" s="571"/>
      <c r="EO9" s="571"/>
      <c r="EP9" s="571"/>
      <c r="EQ9" s="571"/>
      <c r="ER9" s="571"/>
      <c r="ES9" s="571"/>
      <c r="ET9" s="571"/>
      <c r="EU9" s="571"/>
      <c r="EV9" s="571"/>
      <c r="EW9" s="571"/>
      <c r="EX9" s="571"/>
      <c r="EY9" s="571"/>
      <c r="EZ9" s="571"/>
      <c r="FA9" s="571"/>
      <c r="FB9" s="571"/>
      <c r="FC9" s="571"/>
      <c r="FD9" s="571"/>
      <c r="FE9" s="571"/>
      <c r="FF9" s="571"/>
      <c r="FG9" s="571"/>
      <c r="FH9" s="571"/>
      <c r="FI9" s="571"/>
      <c r="FJ9" s="571"/>
      <c r="FK9" s="571"/>
      <c r="FL9" s="571"/>
      <c r="FM9" s="571"/>
      <c r="FN9" s="571"/>
      <c r="FO9" s="571"/>
      <c r="FP9" s="571"/>
      <c r="FQ9" s="571"/>
      <c r="FR9" s="571"/>
      <c r="FS9" s="571"/>
      <c r="FT9" s="571"/>
      <c r="FU9" s="571"/>
      <c r="FV9" s="571"/>
      <c r="FW9" s="571"/>
      <c r="FX9" s="571"/>
      <c r="FY9" s="571"/>
      <c r="FZ9" s="571"/>
      <c r="GA9" s="571"/>
      <c r="GB9" s="571"/>
      <c r="GC9" s="571"/>
      <c r="GD9" s="571"/>
      <c r="GE9" s="571"/>
      <c r="GF9" s="571"/>
      <c r="GG9" s="571"/>
      <c r="GH9" s="571"/>
      <c r="GI9" s="571"/>
      <c r="GJ9" s="571"/>
      <c r="GK9" s="571"/>
      <c r="GL9" s="571"/>
      <c r="GM9" s="571"/>
      <c r="GN9" s="571"/>
      <c r="GO9" s="571"/>
      <c r="GP9" s="571"/>
      <c r="GQ9" s="571"/>
      <c r="GR9" s="571"/>
      <c r="GS9" s="571"/>
      <c r="GT9" s="571"/>
      <c r="GU9" s="571"/>
      <c r="GV9" s="571"/>
      <c r="GW9" s="571"/>
      <c r="GX9" s="571"/>
      <c r="GY9" s="571"/>
      <c r="GZ9" s="571"/>
      <c r="HA9" s="571"/>
      <c r="HB9" s="571"/>
      <c r="HC9" s="571"/>
      <c r="HD9" s="571"/>
      <c r="HE9" s="571"/>
      <c r="HF9" s="571"/>
      <c r="HG9" s="571"/>
      <c r="HH9" s="571"/>
      <c r="HI9" s="571"/>
      <c r="HJ9" s="571"/>
      <c r="HK9" s="571"/>
      <c r="HL9" s="571"/>
      <c r="HM9" s="571"/>
      <c r="HN9" s="571"/>
      <c r="HO9" s="571"/>
      <c r="HP9" s="571"/>
      <c r="HQ9" s="571"/>
      <c r="HR9" s="571"/>
      <c r="HS9" s="571"/>
      <c r="HT9" s="571"/>
      <c r="HU9" s="571"/>
      <c r="HV9" s="571"/>
      <c r="HW9" s="571"/>
      <c r="HX9" s="571"/>
      <c r="HY9" s="571"/>
      <c r="HZ9" s="571"/>
      <c r="IA9" s="571"/>
      <c r="IB9" s="571"/>
      <c r="IC9" s="571"/>
      <c r="ID9" s="571"/>
      <c r="IE9" s="571"/>
      <c r="IF9" s="571"/>
      <c r="IG9" s="571"/>
      <c r="IH9" s="571"/>
      <c r="II9" s="571"/>
      <c r="IJ9" s="571"/>
      <c r="IK9" s="571"/>
      <c r="IL9" s="571"/>
      <c r="IM9" s="571"/>
      <c r="IN9" s="571"/>
      <c r="IO9" s="571"/>
      <c r="IP9" s="571"/>
      <c r="IQ9" s="571"/>
      <c r="IR9" s="571"/>
      <c r="IS9" s="571"/>
      <c r="IT9" s="571"/>
      <c r="IU9" s="571"/>
      <c r="IV9" s="571"/>
    </row>
    <row r="10" spans="1:256" s="216" customFormat="1" ht="23.25" customHeight="1">
      <c r="A10" s="558" t="s">
        <v>1270</v>
      </c>
      <c r="B10" s="921">
        <v>683264</v>
      </c>
      <c r="C10" s="840"/>
      <c r="D10" s="840">
        <v>683264</v>
      </c>
      <c r="E10" s="840">
        <v>683264</v>
      </c>
      <c r="F10" s="840">
        <v>0</v>
      </c>
      <c r="G10" s="840">
        <v>106257</v>
      </c>
      <c r="H10" s="840">
        <v>0</v>
      </c>
      <c r="I10" s="840">
        <v>206698</v>
      </c>
      <c r="J10" s="840">
        <v>0</v>
      </c>
      <c r="K10" s="840">
        <v>0</v>
      </c>
      <c r="L10" s="840">
        <v>0</v>
      </c>
      <c r="M10" s="840">
        <v>0</v>
      </c>
      <c r="N10" s="840">
        <v>0</v>
      </c>
      <c r="O10" s="840">
        <v>313468</v>
      </c>
      <c r="P10" s="840">
        <v>0</v>
      </c>
      <c r="Q10" s="845">
        <v>56841</v>
      </c>
      <c r="R10" s="918" t="s">
        <v>1270</v>
      </c>
      <c r="S10" s="575"/>
      <c r="T10" s="575"/>
      <c r="U10" s="575"/>
      <c r="V10" s="575"/>
      <c r="W10" s="575"/>
      <c r="X10" s="575"/>
      <c r="Y10" s="575"/>
      <c r="Z10" s="575"/>
      <c r="AA10" s="575"/>
      <c r="AB10" s="575"/>
      <c r="AC10" s="575"/>
      <c r="AD10" s="575"/>
      <c r="AE10" s="575"/>
      <c r="AF10" s="575"/>
      <c r="AG10" s="575"/>
      <c r="AH10" s="575"/>
      <c r="AI10" s="575"/>
      <c r="AJ10" s="575"/>
      <c r="AK10" s="575"/>
      <c r="AL10" s="575"/>
      <c r="AM10" s="575"/>
      <c r="AN10" s="575"/>
      <c r="AO10" s="575"/>
      <c r="AP10" s="575"/>
      <c r="AQ10" s="575"/>
      <c r="AR10" s="575"/>
      <c r="AS10" s="575"/>
      <c r="AT10" s="575"/>
      <c r="AU10" s="575"/>
      <c r="AV10" s="575"/>
      <c r="AW10" s="575"/>
      <c r="AX10" s="575"/>
      <c r="AY10" s="575"/>
      <c r="AZ10" s="575"/>
      <c r="BA10" s="575"/>
      <c r="BB10" s="575"/>
      <c r="BC10" s="575"/>
      <c r="BD10" s="575"/>
      <c r="BE10" s="575"/>
      <c r="BF10" s="575"/>
      <c r="BG10" s="575"/>
      <c r="BH10" s="575"/>
      <c r="BI10" s="575"/>
      <c r="BJ10" s="575"/>
      <c r="BK10" s="575"/>
      <c r="BL10" s="575"/>
      <c r="BM10" s="575"/>
      <c r="BN10" s="575"/>
      <c r="BO10" s="575"/>
      <c r="BP10" s="575"/>
      <c r="BQ10" s="575"/>
      <c r="BR10" s="575"/>
      <c r="BS10" s="575"/>
      <c r="BT10" s="575"/>
      <c r="BU10" s="575"/>
      <c r="BV10" s="575"/>
      <c r="BW10" s="575"/>
      <c r="BX10" s="575"/>
      <c r="BY10" s="575"/>
      <c r="BZ10" s="575"/>
      <c r="CA10" s="575"/>
      <c r="CB10" s="575"/>
      <c r="CC10" s="575"/>
      <c r="CD10" s="575"/>
      <c r="CE10" s="575"/>
      <c r="CF10" s="575"/>
      <c r="CG10" s="575"/>
      <c r="CH10" s="575"/>
      <c r="CI10" s="575"/>
      <c r="CJ10" s="575"/>
      <c r="CK10" s="575"/>
      <c r="CL10" s="575"/>
      <c r="CM10" s="575"/>
      <c r="CN10" s="575"/>
      <c r="CO10" s="575"/>
      <c r="CP10" s="575"/>
      <c r="CQ10" s="575"/>
      <c r="CR10" s="575"/>
      <c r="CS10" s="575"/>
      <c r="CT10" s="575"/>
      <c r="CU10" s="575"/>
      <c r="CV10" s="575"/>
      <c r="CW10" s="575"/>
      <c r="CX10" s="575"/>
      <c r="CY10" s="575"/>
      <c r="CZ10" s="575"/>
      <c r="DA10" s="575"/>
      <c r="DB10" s="575"/>
      <c r="DC10" s="575"/>
      <c r="DD10" s="575"/>
      <c r="DE10" s="575"/>
      <c r="DF10" s="575"/>
      <c r="DG10" s="575"/>
      <c r="DH10" s="575"/>
      <c r="DI10" s="575"/>
      <c r="DJ10" s="575"/>
      <c r="DK10" s="575"/>
      <c r="DL10" s="575"/>
      <c r="DM10" s="575"/>
      <c r="DN10" s="575"/>
      <c r="DO10" s="575"/>
      <c r="DP10" s="575"/>
      <c r="DQ10" s="575"/>
      <c r="DR10" s="575"/>
      <c r="DS10" s="575"/>
      <c r="DT10" s="575"/>
      <c r="DU10" s="575"/>
      <c r="DV10" s="575"/>
      <c r="DW10" s="575"/>
      <c r="DX10" s="575"/>
      <c r="DY10" s="575"/>
      <c r="DZ10" s="575"/>
      <c r="EA10" s="575"/>
      <c r="EB10" s="575"/>
      <c r="EC10" s="575"/>
      <c r="ED10" s="575"/>
      <c r="EE10" s="575"/>
      <c r="EF10" s="575"/>
      <c r="EG10" s="575"/>
      <c r="EH10" s="575"/>
      <c r="EI10" s="575"/>
      <c r="EJ10" s="575"/>
      <c r="EK10" s="575"/>
      <c r="EL10" s="575"/>
      <c r="EM10" s="575"/>
      <c r="EN10" s="575"/>
      <c r="EO10" s="575"/>
      <c r="EP10" s="575"/>
      <c r="EQ10" s="575"/>
      <c r="ER10" s="575"/>
      <c r="ES10" s="575"/>
      <c r="ET10" s="575"/>
      <c r="EU10" s="575"/>
      <c r="EV10" s="575"/>
      <c r="EW10" s="575"/>
      <c r="EX10" s="575"/>
      <c r="EY10" s="575"/>
      <c r="EZ10" s="575"/>
      <c r="FA10" s="575"/>
      <c r="FB10" s="575"/>
      <c r="FC10" s="575"/>
      <c r="FD10" s="575"/>
      <c r="FE10" s="575"/>
      <c r="FF10" s="575"/>
      <c r="FG10" s="575"/>
      <c r="FH10" s="575"/>
      <c r="FI10" s="575"/>
      <c r="FJ10" s="575"/>
      <c r="FK10" s="575"/>
      <c r="FL10" s="575"/>
      <c r="FM10" s="575"/>
      <c r="FN10" s="575"/>
      <c r="FO10" s="575"/>
      <c r="FP10" s="575"/>
      <c r="FQ10" s="575"/>
      <c r="FR10" s="575"/>
      <c r="FS10" s="575"/>
      <c r="FT10" s="575"/>
      <c r="FU10" s="575"/>
      <c r="FV10" s="575"/>
      <c r="FW10" s="575"/>
      <c r="FX10" s="575"/>
      <c r="FY10" s="575"/>
      <c r="FZ10" s="575"/>
      <c r="GA10" s="575"/>
      <c r="GB10" s="575"/>
      <c r="GC10" s="575"/>
      <c r="GD10" s="575"/>
      <c r="GE10" s="575"/>
      <c r="GF10" s="575"/>
      <c r="GG10" s="575"/>
      <c r="GH10" s="575"/>
      <c r="GI10" s="575"/>
      <c r="GJ10" s="575"/>
      <c r="GK10" s="575"/>
      <c r="GL10" s="575"/>
      <c r="GM10" s="575"/>
      <c r="GN10" s="575"/>
      <c r="GO10" s="575"/>
      <c r="GP10" s="575"/>
      <c r="GQ10" s="575"/>
      <c r="GR10" s="575"/>
      <c r="GS10" s="575"/>
      <c r="GT10" s="575"/>
      <c r="GU10" s="575"/>
      <c r="GV10" s="575"/>
      <c r="GW10" s="575"/>
      <c r="GX10" s="575"/>
      <c r="GY10" s="575"/>
      <c r="GZ10" s="575"/>
      <c r="HA10" s="575"/>
      <c r="HB10" s="575"/>
      <c r="HC10" s="575"/>
      <c r="HD10" s="575"/>
      <c r="HE10" s="575"/>
      <c r="HF10" s="575"/>
      <c r="HG10" s="575"/>
      <c r="HH10" s="575"/>
      <c r="HI10" s="575"/>
      <c r="HJ10" s="575"/>
      <c r="HK10" s="575"/>
      <c r="HL10" s="575"/>
      <c r="HM10" s="575"/>
      <c r="HN10" s="575"/>
      <c r="HO10" s="575"/>
      <c r="HP10" s="575"/>
      <c r="HQ10" s="575"/>
      <c r="HR10" s="575"/>
      <c r="HS10" s="575"/>
      <c r="HT10" s="575"/>
      <c r="HU10" s="575"/>
      <c r="HV10" s="575"/>
      <c r="HW10" s="575"/>
      <c r="HX10" s="575"/>
      <c r="HY10" s="575"/>
      <c r="HZ10" s="575"/>
      <c r="IA10" s="575"/>
      <c r="IB10" s="575"/>
      <c r="IC10" s="575"/>
      <c r="ID10" s="575"/>
      <c r="IE10" s="575"/>
      <c r="IF10" s="575"/>
      <c r="IG10" s="575"/>
      <c r="IH10" s="575"/>
      <c r="II10" s="575"/>
      <c r="IJ10" s="575"/>
      <c r="IK10" s="575"/>
      <c r="IL10" s="575"/>
      <c r="IM10" s="575"/>
      <c r="IN10" s="575"/>
      <c r="IO10" s="575"/>
      <c r="IP10" s="575"/>
      <c r="IQ10" s="575"/>
      <c r="IR10" s="575"/>
      <c r="IS10" s="575"/>
      <c r="IT10" s="575"/>
      <c r="IU10" s="575"/>
      <c r="IV10" s="575"/>
    </row>
    <row r="11" spans="1:256" s="216" customFormat="1" ht="23.25" customHeight="1">
      <c r="A11" s="928" t="s">
        <v>82</v>
      </c>
      <c r="B11" s="921"/>
      <c r="C11" s="840"/>
      <c r="D11" s="922"/>
      <c r="E11" s="922"/>
      <c r="F11" s="922"/>
      <c r="G11" s="922"/>
      <c r="H11" s="922"/>
      <c r="I11" s="922"/>
      <c r="J11" s="922"/>
      <c r="K11" s="922"/>
      <c r="L11" s="922"/>
      <c r="M11" s="922"/>
      <c r="N11" s="922"/>
      <c r="O11" s="922"/>
      <c r="P11" s="922"/>
      <c r="Q11" s="922"/>
      <c r="R11" s="548" t="s">
        <v>77</v>
      </c>
      <c r="S11" s="575"/>
      <c r="T11" s="575"/>
      <c r="U11" s="575"/>
      <c r="V11" s="575"/>
      <c r="W11" s="575"/>
      <c r="X11" s="575"/>
      <c r="Y11" s="575"/>
      <c r="Z11" s="575"/>
      <c r="AA11" s="575"/>
      <c r="AB11" s="575"/>
      <c r="AC11" s="575"/>
      <c r="AD11" s="575"/>
      <c r="AE11" s="575"/>
      <c r="AF11" s="575"/>
      <c r="AG11" s="575"/>
      <c r="AH11" s="575"/>
      <c r="AI11" s="575"/>
      <c r="AJ11" s="575"/>
      <c r="AK11" s="575"/>
      <c r="AL11" s="575"/>
      <c r="AM11" s="575"/>
      <c r="AN11" s="575"/>
      <c r="AO11" s="575"/>
      <c r="AP11" s="575"/>
      <c r="AQ11" s="575"/>
      <c r="AR11" s="575"/>
      <c r="AS11" s="575"/>
      <c r="AT11" s="575"/>
      <c r="AU11" s="575"/>
      <c r="AV11" s="575"/>
      <c r="AW11" s="575"/>
      <c r="AX11" s="575"/>
      <c r="AY11" s="575"/>
      <c r="AZ11" s="575"/>
      <c r="BA11" s="575"/>
      <c r="BB11" s="575"/>
      <c r="BC11" s="575"/>
      <c r="BD11" s="575"/>
      <c r="BE11" s="575"/>
      <c r="BF11" s="575"/>
      <c r="BG11" s="575"/>
      <c r="BH11" s="575"/>
      <c r="BI11" s="575"/>
      <c r="BJ11" s="575"/>
      <c r="BK11" s="575"/>
      <c r="BL11" s="575"/>
      <c r="BM11" s="575"/>
      <c r="BN11" s="575"/>
      <c r="BO11" s="575"/>
      <c r="BP11" s="575"/>
      <c r="BQ11" s="575"/>
      <c r="BR11" s="575"/>
      <c r="BS11" s="575"/>
      <c r="BT11" s="575"/>
      <c r="BU11" s="575"/>
      <c r="BV11" s="575"/>
      <c r="BW11" s="575"/>
      <c r="BX11" s="575"/>
      <c r="BY11" s="575"/>
      <c r="BZ11" s="575"/>
      <c r="CA11" s="575"/>
      <c r="CB11" s="575"/>
      <c r="CC11" s="575"/>
      <c r="CD11" s="575"/>
      <c r="CE11" s="575"/>
      <c r="CF11" s="575"/>
      <c r="CG11" s="575"/>
      <c r="CH11" s="575"/>
      <c r="CI11" s="575"/>
      <c r="CJ11" s="575"/>
      <c r="CK11" s="575"/>
      <c r="CL11" s="575"/>
      <c r="CM11" s="575"/>
      <c r="CN11" s="575"/>
      <c r="CO11" s="575"/>
      <c r="CP11" s="575"/>
      <c r="CQ11" s="575"/>
      <c r="CR11" s="575"/>
      <c r="CS11" s="575"/>
      <c r="CT11" s="575"/>
      <c r="CU11" s="575"/>
      <c r="CV11" s="575"/>
      <c r="CW11" s="575"/>
      <c r="CX11" s="575"/>
      <c r="CY11" s="575"/>
      <c r="CZ11" s="575"/>
      <c r="DA11" s="575"/>
      <c r="DB11" s="575"/>
      <c r="DC11" s="575"/>
      <c r="DD11" s="575"/>
      <c r="DE11" s="575"/>
      <c r="DF11" s="575"/>
      <c r="DG11" s="575"/>
      <c r="DH11" s="575"/>
      <c r="DI11" s="575"/>
      <c r="DJ11" s="575"/>
      <c r="DK11" s="575"/>
      <c r="DL11" s="575"/>
      <c r="DM11" s="575"/>
      <c r="DN11" s="575"/>
      <c r="DO11" s="575"/>
      <c r="DP11" s="575"/>
      <c r="DQ11" s="575"/>
      <c r="DR11" s="575"/>
      <c r="DS11" s="575"/>
      <c r="DT11" s="575"/>
      <c r="DU11" s="575"/>
      <c r="DV11" s="575"/>
      <c r="DW11" s="575"/>
      <c r="DX11" s="575"/>
      <c r="DY11" s="575"/>
      <c r="DZ11" s="575"/>
      <c r="EA11" s="575"/>
      <c r="EB11" s="575"/>
      <c r="EC11" s="575"/>
      <c r="ED11" s="575"/>
      <c r="EE11" s="575"/>
      <c r="EF11" s="575"/>
      <c r="EG11" s="575"/>
      <c r="EH11" s="575"/>
      <c r="EI11" s="575"/>
      <c r="EJ11" s="575"/>
      <c r="EK11" s="575"/>
      <c r="EL11" s="575"/>
      <c r="EM11" s="575"/>
      <c r="EN11" s="575"/>
      <c r="EO11" s="575"/>
      <c r="EP11" s="575"/>
      <c r="EQ11" s="575"/>
      <c r="ER11" s="575"/>
      <c r="ES11" s="575"/>
      <c r="ET11" s="575"/>
      <c r="EU11" s="575"/>
      <c r="EV11" s="575"/>
      <c r="EW11" s="575"/>
      <c r="EX11" s="575"/>
      <c r="EY11" s="575"/>
      <c r="EZ11" s="575"/>
      <c r="FA11" s="575"/>
      <c r="FB11" s="575"/>
      <c r="FC11" s="575"/>
      <c r="FD11" s="575"/>
      <c r="FE11" s="575"/>
      <c r="FF11" s="575"/>
      <c r="FG11" s="575"/>
      <c r="FH11" s="575"/>
      <c r="FI11" s="575"/>
      <c r="FJ11" s="575"/>
      <c r="FK11" s="575"/>
      <c r="FL11" s="575"/>
      <c r="FM11" s="575"/>
      <c r="FN11" s="575"/>
      <c r="FO11" s="575"/>
      <c r="FP11" s="575"/>
      <c r="FQ11" s="575"/>
      <c r="FR11" s="575"/>
      <c r="FS11" s="575"/>
      <c r="FT11" s="575"/>
      <c r="FU11" s="575"/>
      <c r="FV11" s="575"/>
      <c r="FW11" s="575"/>
      <c r="FX11" s="575"/>
      <c r="FY11" s="575"/>
      <c r="FZ11" s="575"/>
      <c r="GA11" s="575"/>
      <c r="GB11" s="575"/>
      <c r="GC11" s="575"/>
      <c r="GD11" s="575"/>
      <c r="GE11" s="575"/>
      <c r="GF11" s="575"/>
      <c r="GG11" s="575"/>
      <c r="GH11" s="575"/>
      <c r="GI11" s="575"/>
      <c r="GJ11" s="575"/>
      <c r="GK11" s="575"/>
      <c r="GL11" s="575"/>
      <c r="GM11" s="575"/>
      <c r="GN11" s="575"/>
      <c r="GO11" s="575"/>
      <c r="GP11" s="575"/>
      <c r="GQ11" s="575"/>
      <c r="GR11" s="575"/>
      <c r="GS11" s="575"/>
      <c r="GT11" s="575"/>
      <c r="GU11" s="575"/>
      <c r="GV11" s="575"/>
      <c r="GW11" s="575"/>
      <c r="GX11" s="575"/>
      <c r="GY11" s="575"/>
      <c r="GZ11" s="575"/>
      <c r="HA11" s="575"/>
      <c r="HB11" s="575"/>
      <c r="HC11" s="575"/>
      <c r="HD11" s="575"/>
      <c r="HE11" s="575"/>
      <c r="HF11" s="575"/>
      <c r="HG11" s="575"/>
      <c r="HH11" s="575"/>
      <c r="HI11" s="575"/>
      <c r="HJ11" s="575"/>
      <c r="HK11" s="575"/>
      <c r="HL11" s="575"/>
      <c r="HM11" s="575"/>
      <c r="HN11" s="575"/>
      <c r="HO11" s="575"/>
      <c r="HP11" s="575"/>
      <c r="HQ11" s="575"/>
      <c r="HR11" s="575"/>
      <c r="HS11" s="575"/>
      <c r="HT11" s="575"/>
      <c r="HU11" s="575"/>
      <c r="HV11" s="575"/>
      <c r="HW11" s="575"/>
      <c r="HX11" s="575"/>
      <c r="HY11" s="575"/>
      <c r="HZ11" s="575"/>
      <c r="IA11" s="575"/>
      <c r="IB11" s="575"/>
      <c r="IC11" s="575"/>
      <c r="ID11" s="575"/>
      <c r="IE11" s="575"/>
      <c r="IF11" s="575"/>
      <c r="IG11" s="575"/>
      <c r="IH11" s="575"/>
      <c r="II11" s="575"/>
      <c r="IJ11" s="575"/>
      <c r="IK11" s="575"/>
      <c r="IL11" s="575"/>
      <c r="IM11" s="575"/>
      <c r="IN11" s="575"/>
      <c r="IO11" s="575"/>
      <c r="IP11" s="575"/>
      <c r="IQ11" s="575"/>
      <c r="IR11" s="575"/>
      <c r="IS11" s="575"/>
      <c r="IT11" s="575"/>
      <c r="IU11" s="575"/>
      <c r="IV11" s="575"/>
    </row>
    <row r="12" spans="1:256" s="216" customFormat="1" ht="23.25" customHeight="1">
      <c r="A12" s="558" t="s">
        <v>705</v>
      </c>
      <c r="B12" s="841">
        <f aca="true" t="shared" si="0" ref="B12:B23">C12+D12</f>
        <v>64466</v>
      </c>
      <c r="C12" s="732"/>
      <c r="D12" s="732">
        <v>64466</v>
      </c>
      <c r="E12" s="732">
        <v>64466</v>
      </c>
      <c r="F12" s="732">
        <v>0</v>
      </c>
      <c r="G12" s="732">
        <v>10945</v>
      </c>
      <c r="H12" s="732">
        <v>0</v>
      </c>
      <c r="I12" s="732">
        <v>18221</v>
      </c>
      <c r="J12" s="732">
        <v>0</v>
      </c>
      <c r="K12" s="732">
        <v>0</v>
      </c>
      <c r="L12" s="732">
        <v>0</v>
      </c>
      <c r="M12" s="732">
        <v>0</v>
      </c>
      <c r="N12" s="732">
        <v>0</v>
      </c>
      <c r="O12" s="732">
        <v>32908</v>
      </c>
      <c r="P12" s="732">
        <v>0</v>
      </c>
      <c r="Q12" s="847">
        <v>2392</v>
      </c>
      <c r="R12" s="548" t="s">
        <v>143</v>
      </c>
      <c r="S12" s="571"/>
      <c r="T12" s="571"/>
      <c r="U12" s="571"/>
      <c r="V12" s="571"/>
      <c r="W12" s="571"/>
      <c r="X12" s="571"/>
      <c r="Y12" s="571"/>
      <c r="Z12" s="571"/>
      <c r="AA12" s="571"/>
      <c r="AB12" s="571"/>
      <c r="AC12" s="571"/>
      <c r="AD12" s="571"/>
      <c r="AE12" s="571"/>
      <c r="AF12" s="571"/>
      <c r="AG12" s="571"/>
      <c r="AH12" s="571"/>
      <c r="AI12" s="571"/>
      <c r="AJ12" s="571"/>
      <c r="AK12" s="571"/>
      <c r="AL12" s="571"/>
      <c r="AM12" s="571"/>
      <c r="AN12" s="571"/>
      <c r="AO12" s="571"/>
      <c r="AP12" s="571"/>
      <c r="AQ12" s="571"/>
      <c r="AR12" s="571"/>
      <c r="AS12" s="571"/>
      <c r="AT12" s="571"/>
      <c r="AU12" s="571"/>
      <c r="AV12" s="571"/>
      <c r="AW12" s="571"/>
      <c r="AX12" s="571"/>
      <c r="AY12" s="571"/>
      <c r="AZ12" s="571"/>
      <c r="BA12" s="571"/>
      <c r="BB12" s="571"/>
      <c r="BC12" s="571"/>
      <c r="BD12" s="571"/>
      <c r="BE12" s="571"/>
      <c r="BF12" s="571"/>
      <c r="BG12" s="571"/>
      <c r="BH12" s="571"/>
      <c r="BI12" s="571"/>
      <c r="BJ12" s="571"/>
      <c r="BK12" s="571"/>
      <c r="BL12" s="571"/>
      <c r="BM12" s="571"/>
      <c r="BN12" s="571"/>
      <c r="BO12" s="571"/>
      <c r="BP12" s="571"/>
      <c r="BQ12" s="571"/>
      <c r="BR12" s="571"/>
      <c r="BS12" s="571"/>
      <c r="BT12" s="571"/>
      <c r="BU12" s="571"/>
      <c r="BV12" s="571"/>
      <c r="BW12" s="571"/>
      <c r="BX12" s="571"/>
      <c r="BY12" s="571"/>
      <c r="BZ12" s="571"/>
      <c r="CA12" s="571"/>
      <c r="CB12" s="571"/>
      <c r="CC12" s="571"/>
      <c r="CD12" s="571"/>
      <c r="CE12" s="571"/>
      <c r="CF12" s="571"/>
      <c r="CG12" s="571"/>
      <c r="CH12" s="571"/>
      <c r="CI12" s="571"/>
      <c r="CJ12" s="571"/>
      <c r="CK12" s="571"/>
      <c r="CL12" s="571"/>
      <c r="CM12" s="571"/>
      <c r="CN12" s="571"/>
      <c r="CO12" s="571"/>
      <c r="CP12" s="571"/>
      <c r="CQ12" s="571"/>
      <c r="CR12" s="571"/>
      <c r="CS12" s="571"/>
      <c r="CT12" s="571"/>
      <c r="CU12" s="571"/>
      <c r="CV12" s="571"/>
      <c r="CW12" s="571"/>
      <c r="CX12" s="571"/>
      <c r="CY12" s="571"/>
      <c r="CZ12" s="571"/>
      <c r="DA12" s="571"/>
      <c r="DB12" s="571"/>
      <c r="DC12" s="571"/>
      <c r="DD12" s="571"/>
      <c r="DE12" s="571"/>
      <c r="DF12" s="571"/>
      <c r="DG12" s="571"/>
      <c r="DH12" s="571"/>
      <c r="DI12" s="571"/>
      <c r="DJ12" s="571"/>
      <c r="DK12" s="571"/>
      <c r="DL12" s="571"/>
      <c r="DM12" s="571"/>
      <c r="DN12" s="571"/>
      <c r="DO12" s="571"/>
      <c r="DP12" s="571"/>
      <c r="DQ12" s="571"/>
      <c r="DR12" s="571"/>
      <c r="DS12" s="571"/>
      <c r="DT12" s="571"/>
      <c r="DU12" s="571"/>
      <c r="DV12" s="571"/>
      <c r="DW12" s="571"/>
      <c r="DX12" s="571"/>
      <c r="DY12" s="571"/>
      <c r="DZ12" s="571"/>
      <c r="EA12" s="571"/>
      <c r="EB12" s="571"/>
      <c r="EC12" s="571"/>
      <c r="ED12" s="571"/>
      <c r="EE12" s="571"/>
      <c r="EF12" s="571"/>
      <c r="EG12" s="571"/>
      <c r="EH12" s="571"/>
      <c r="EI12" s="571"/>
      <c r="EJ12" s="571"/>
      <c r="EK12" s="571"/>
      <c r="EL12" s="571"/>
      <c r="EM12" s="571"/>
      <c r="EN12" s="571"/>
      <c r="EO12" s="571"/>
      <c r="EP12" s="571"/>
      <c r="EQ12" s="571"/>
      <c r="ER12" s="571"/>
      <c r="ES12" s="571"/>
      <c r="ET12" s="571"/>
      <c r="EU12" s="571"/>
      <c r="EV12" s="571"/>
      <c r="EW12" s="571"/>
      <c r="EX12" s="571"/>
      <c r="EY12" s="571"/>
      <c r="EZ12" s="571"/>
      <c r="FA12" s="571"/>
      <c r="FB12" s="571"/>
      <c r="FC12" s="571"/>
      <c r="FD12" s="571"/>
      <c r="FE12" s="571"/>
      <c r="FF12" s="571"/>
      <c r="FG12" s="571"/>
      <c r="FH12" s="571"/>
      <c r="FI12" s="571"/>
      <c r="FJ12" s="571"/>
      <c r="FK12" s="571"/>
      <c r="FL12" s="571"/>
      <c r="FM12" s="571"/>
      <c r="FN12" s="571"/>
      <c r="FO12" s="571"/>
      <c r="FP12" s="571"/>
      <c r="FQ12" s="571"/>
      <c r="FR12" s="571"/>
      <c r="FS12" s="571"/>
      <c r="FT12" s="571"/>
      <c r="FU12" s="571"/>
      <c r="FV12" s="571"/>
      <c r="FW12" s="571"/>
      <c r="FX12" s="571"/>
      <c r="FY12" s="571"/>
      <c r="FZ12" s="571"/>
      <c r="GA12" s="571"/>
      <c r="GB12" s="571"/>
      <c r="GC12" s="571"/>
      <c r="GD12" s="571"/>
      <c r="GE12" s="571"/>
      <c r="GF12" s="571"/>
      <c r="GG12" s="571"/>
      <c r="GH12" s="571"/>
      <c r="GI12" s="571"/>
      <c r="GJ12" s="571"/>
      <c r="GK12" s="571"/>
      <c r="GL12" s="571"/>
      <c r="GM12" s="571"/>
      <c r="GN12" s="571"/>
      <c r="GO12" s="571"/>
      <c r="GP12" s="571"/>
      <c r="GQ12" s="571"/>
      <c r="GR12" s="571"/>
      <c r="GS12" s="571"/>
      <c r="GT12" s="571"/>
      <c r="GU12" s="571"/>
      <c r="GV12" s="571"/>
      <c r="GW12" s="571"/>
      <c r="GX12" s="571"/>
      <c r="GY12" s="571"/>
      <c r="GZ12" s="571"/>
      <c r="HA12" s="571"/>
      <c r="HB12" s="571"/>
      <c r="HC12" s="571"/>
      <c r="HD12" s="571"/>
      <c r="HE12" s="571"/>
      <c r="HF12" s="571"/>
      <c r="HG12" s="571"/>
      <c r="HH12" s="571"/>
      <c r="HI12" s="571"/>
      <c r="HJ12" s="571"/>
      <c r="HK12" s="571"/>
      <c r="HL12" s="571"/>
      <c r="HM12" s="571"/>
      <c r="HN12" s="571"/>
      <c r="HO12" s="571"/>
      <c r="HP12" s="571"/>
      <c r="HQ12" s="571"/>
      <c r="HR12" s="571"/>
      <c r="HS12" s="571"/>
      <c r="HT12" s="571"/>
      <c r="HU12" s="571"/>
      <c r="HV12" s="571"/>
      <c r="HW12" s="571"/>
      <c r="HX12" s="571"/>
      <c r="HY12" s="571"/>
      <c r="HZ12" s="571"/>
      <c r="IA12" s="571"/>
      <c r="IB12" s="571"/>
      <c r="IC12" s="571"/>
      <c r="ID12" s="571"/>
      <c r="IE12" s="571"/>
      <c r="IF12" s="571"/>
      <c r="IG12" s="571"/>
      <c r="IH12" s="571"/>
      <c r="II12" s="571"/>
      <c r="IJ12" s="571"/>
      <c r="IK12" s="571"/>
      <c r="IL12" s="571"/>
      <c r="IM12" s="571"/>
      <c r="IN12" s="571"/>
      <c r="IO12" s="571"/>
      <c r="IP12" s="571"/>
      <c r="IQ12" s="571"/>
      <c r="IR12" s="571"/>
      <c r="IS12" s="571"/>
      <c r="IT12" s="571"/>
      <c r="IU12" s="571"/>
      <c r="IV12" s="571"/>
    </row>
    <row r="13" spans="1:256" s="216" customFormat="1" ht="23.25" customHeight="1">
      <c r="A13" s="558" t="s">
        <v>707</v>
      </c>
      <c r="B13" s="841">
        <f t="shared" si="0"/>
        <v>41879</v>
      </c>
      <c r="C13" s="732"/>
      <c r="D13" s="732">
        <v>41879</v>
      </c>
      <c r="E13" s="732">
        <v>41879</v>
      </c>
      <c r="F13" s="732">
        <v>0</v>
      </c>
      <c r="G13" s="732">
        <v>12087</v>
      </c>
      <c r="H13" s="732">
        <v>0</v>
      </c>
      <c r="I13" s="732">
        <v>11792</v>
      </c>
      <c r="J13" s="732">
        <v>0</v>
      </c>
      <c r="K13" s="732">
        <v>0</v>
      </c>
      <c r="L13" s="732">
        <v>0</v>
      </c>
      <c r="M13" s="732">
        <v>0</v>
      </c>
      <c r="N13" s="732">
        <v>0</v>
      </c>
      <c r="O13" s="732">
        <v>18000</v>
      </c>
      <c r="P13" s="732">
        <v>0</v>
      </c>
      <c r="Q13" s="847">
        <v>0</v>
      </c>
      <c r="R13" s="548" t="s">
        <v>144</v>
      </c>
      <c r="S13" s="571"/>
      <c r="T13" s="571"/>
      <c r="U13" s="571"/>
      <c r="V13" s="571"/>
      <c r="W13" s="571"/>
      <c r="X13" s="571"/>
      <c r="Y13" s="571"/>
      <c r="Z13" s="571"/>
      <c r="AA13" s="571"/>
      <c r="AB13" s="571"/>
      <c r="AC13" s="571"/>
      <c r="AD13" s="571"/>
      <c r="AE13" s="571"/>
      <c r="AF13" s="571"/>
      <c r="AG13" s="571"/>
      <c r="AH13" s="571"/>
      <c r="AI13" s="571"/>
      <c r="AJ13" s="571"/>
      <c r="AK13" s="571"/>
      <c r="AL13" s="571"/>
      <c r="AM13" s="571"/>
      <c r="AN13" s="571"/>
      <c r="AO13" s="571"/>
      <c r="AP13" s="571"/>
      <c r="AQ13" s="571"/>
      <c r="AR13" s="571"/>
      <c r="AS13" s="571"/>
      <c r="AT13" s="571"/>
      <c r="AU13" s="571"/>
      <c r="AV13" s="571"/>
      <c r="AW13" s="571"/>
      <c r="AX13" s="571"/>
      <c r="AY13" s="571"/>
      <c r="AZ13" s="571"/>
      <c r="BA13" s="571"/>
      <c r="BB13" s="571"/>
      <c r="BC13" s="571"/>
      <c r="BD13" s="571"/>
      <c r="BE13" s="571"/>
      <c r="BF13" s="571"/>
      <c r="BG13" s="571"/>
      <c r="BH13" s="571"/>
      <c r="BI13" s="571"/>
      <c r="BJ13" s="571"/>
      <c r="BK13" s="571"/>
      <c r="BL13" s="571"/>
      <c r="BM13" s="571"/>
      <c r="BN13" s="571"/>
      <c r="BO13" s="571"/>
      <c r="BP13" s="571"/>
      <c r="BQ13" s="571"/>
      <c r="BR13" s="571"/>
      <c r="BS13" s="571"/>
      <c r="BT13" s="571"/>
      <c r="BU13" s="571"/>
      <c r="BV13" s="571"/>
      <c r="BW13" s="571"/>
      <c r="BX13" s="571"/>
      <c r="BY13" s="571"/>
      <c r="BZ13" s="571"/>
      <c r="CA13" s="571"/>
      <c r="CB13" s="571"/>
      <c r="CC13" s="571"/>
      <c r="CD13" s="571"/>
      <c r="CE13" s="571"/>
      <c r="CF13" s="571"/>
      <c r="CG13" s="571"/>
      <c r="CH13" s="571"/>
      <c r="CI13" s="571"/>
      <c r="CJ13" s="571"/>
      <c r="CK13" s="571"/>
      <c r="CL13" s="571"/>
      <c r="CM13" s="571"/>
      <c r="CN13" s="571"/>
      <c r="CO13" s="571"/>
      <c r="CP13" s="571"/>
      <c r="CQ13" s="571"/>
      <c r="CR13" s="571"/>
      <c r="CS13" s="571"/>
      <c r="CT13" s="571"/>
      <c r="CU13" s="571"/>
      <c r="CV13" s="571"/>
      <c r="CW13" s="571"/>
      <c r="CX13" s="571"/>
      <c r="CY13" s="571"/>
      <c r="CZ13" s="571"/>
      <c r="DA13" s="571"/>
      <c r="DB13" s="571"/>
      <c r="DC13" s="571"/>
      <c r="DD13" s="571"/>
      <c r="DE13" s="571"/>
      <c r="DF13" s="571"/>
      <c r="DG13" s="571"/>
      <c r="DH13" s="571"/>
      <c r="DI13" s="571"/>
      <c r="DJ13" s="571"/>
      <c r="DK13" s="571"/>
      <c r="DL13" s="571"/>
      <c r="DM13" s="571"/>
      <c r="DN13" s="571"/>
      <c r="DO13" s="571"/>
      <c r="DP13" s="571"/>
      <c r="DQ13" s="571"/>
      <c r="DR13" s="571"/>
      <c r="DS13" s="571"/>
      <c r="DT13" s="571"/>
      <c r="DU13" s="571"/>
      <c r="DV13" s="571"/>
      <c r="DW13" s="571"/>
      <c r="DX13" s="571"/>
      <c r="DY13" s="571"/>
      <c r="DZ13" s="571"/>
      <c r="EA13" s="571"/>
      <c r="EB13" s="571"/>
      <c r="EC13" s="571"/>
      <c r="ED13" s="571"/>
      <c r="EE13" s="571"/>
      <c r="EF13" s="571"/>
      <c r="EG13" s="571"/>
      <c r="EH13" s="571"/>
      <c r="EI13" s="571"/>
      <c r="EJ13" s="571"/>
      <c r="EK13" s="571"/>
      <c r="EL13" s="571"/>
      <c r="EM13" s="571"/>
      <c r="EN13" s="571"/>
      <c r="EO13" s="571"/>
      <c r="EP13" s="571"/>
      <c r="EQ13" s="571"/>
      <c r="ER13" s="571"/>
      <c r="ES13" s="571"/>
      <c r="ET13" s="571"/>
      <c r="EU13" s="571"/>
      <c r="EV13" s="571"/>
      <c r="EW13" s="571"/>
      <c r="EX13" s="571"/>
      <c r="EY13" s="571"/>
      <c r="EZ13" s="571"/>
      <c r="FA13" s="571"/>
      <c r="FB13" s="571"/>
      <c r="FC13" s="571"/>
      <c r="FD13" s="571"/>
      <c r="FE13" s="571"/>
      <c r="FF13" s="571"/>
      <c r="FG13" s="571"/>
      <c r="FH13" s="571"/>
      <c r="FI13" s="571"/>
      <c r="FJ13" s="571"/>
      <c r="FK13" s="571"/>
      <c r="FL13" s="571"/>
      <c r="FM13" s="571"/>
      <c r="FN13" s="571"/>
      <c r="FO13" s="571"/>
      <c r="FP13" s="571"/>
      <c r="FQ13" s="571"/>
      <c r="FR13" s="571"/>
      <c r="FS13" s="571"/>
      <c r="FT13" s="571"/>
      <c r="FU13" s="571"/>
      <c r="FV13" s="571"/>
      <c r="FW13" s="571"/>
      <c r="FX13" s="571"/>
      <c r="FY13" s="571"/>
      <c r="FZ13" s="571"/>
      <c r="GA13" s="571"/>
      <c r="GB13" s="571"/>
      <c r="GC13" s="571"/>
      <c r="GD13" s="571"/>
      <c r="GE13" s="571"/>
      <c r="GF13" s="571"/>
      <c r="GG13" s="571"/>
      <c r="GH13" s="571"/>
      <c r="GI13" s="571"/>
      <c r="GJ13" s="571"/>
      <c r="GK13" s="571"/>
      <c r="GL13" s="571"/>
      <c r="GM13" s="571"/>
      <c r="GN13" s="571"/>
      <c r="GO13" s="571"/>
      <c r="GP13" s="571"/>
      <c r="GQ13" s="571"/>
      <c r="GR13" s="571"/>
      <c r="GS13" s="571"/>
      <c r="GT13" s="571"/>
      <c r="GU13" s="571"/>
      <c r="GV13" s="571"/>
      <c r="GW13" s="571"/>
      <c r="GX13" s="571"/>
      <c r="GY13" s="571"/>
      <c r="GZ13" s="571"/>
      <c r="HA13" s="571"/>
      <c r="HB13" s="571"/>
      <c r="HC13" s="571"/>
      <c r="HD13" s="571"/>
      <c r="HE13" s="571"/>
      <c r="HF13" s="571"/>
      <c r="HG13" s="571"/>
      <c r="HH13" s="571"/>
      <c r="HI13" s="571"/>
      <c r="HJ13" s="571"/>
      <c r="HK13" s="571"/>
      <c r="HL13" s="571"/>
      <c r="HM13" s="571"/>
      <c r="HN13" s="571"/>
      <c r="HO13" s="571"/>
      <c r="HP13" s="571"/>
      <c r="HQ13" s="571"/>
      <c r="HR13" s="571"/>
      <c r="HS13" s="571"/>
      <c r="HT13" s="571"/>
      <c r="HU13" s="571"/>
      <c r="HV13" s="571"/>
      <c r="HW13" s="571"/>
      <c r="HX13" s="571"/>
      <c r="HY13" s="571"/>
      <c r="HZ13" s="571"/>
      <c r="IA13" s="571"/>
      <c r="IB13" s="571"/>
      <c r="IC13" s="571"/>
      <c r="ID13" s="571"/>
      <c r="IE13" s="571"/>
      <c r="IF13" s="571"/>
      <c r="IG13" s="571"/>
      <c r="IH13" s="571"/>
      <c r="II13" s="571"/>
      <c r="IJ13" s="571"/>
      <c r="IK13" s="571"/>
      <c r="IL13" s="571"/>
      <c r="IM13" s="571"/>
      <c r="IN13" s="571"/>
      <c r="IO13" s="571"/>
      <c r="IP13" s="571"/>
      <c r="IQ13" s="571"/>
      <c r="IR13" s="571"/>
      <c r="IS13" s="571"/>
      <c r="IT13" s="571"/>
      <c r="IU13" s="571"/>
      <c r="IV13" s="571"/>
    </row>
    <row r="14" spans="1:256" s="216" customFormat="1" ht="23.25" customHeight="1">
      <c r="A14" s="558" t="s">
        <v>709</v>
      </c>
      <c r="B14" s="841">
        <f t="shared" si="0"/>
        <v>56601</v>
      </c>
      <c r="C14" s="732"/>
      <c r="D14" s="732">
        <v>56601</v>
      </c>
      <c r="E14" s="732">
        <v>56601</v>
      </c>
      <c r="F14" s="732">
        <v>0</v>
      </c>
      <c r="G14" s="732">
        <v>8392</v>
      </c>
      <c r="H14" s="732">
        <v>0</v>
      </c>
      <c r="I14" s="732">
        <v>16576</v>
      </c>
      <c r="J14" s="732">
        <v>0</v>
      </c>
      <c r="K14" s="732">
        <v>0</v>
      </c>
      <c r="L14" s="732">
        <v>0</v>
      </c>
      <c r="M14" s="732">
        <v>0</v>
      </c>
      <c r="N14" s="732">
        <v>0</v>
      </c>
      <c r="O14" s="732">
        <v>28760</v>
      </c>
      <c r="P14" s="732">
        <v>0</v>
      </c>
      <c r="Q14" s="847">
        <v>2873</v>
      </c>
      <c r="R14" s="548" t="s">
        <v>145</v>
      </c>
      <c r="S14" s="571"/>
      <c r="T14" s="571"/>
      <c r="U14" s="571"/>
      <c r="V14" s="571"/>
      <c r="W14" s="571"/>
      <c r="X14" s="571"/>
      <c r="Y14" s="571"/>
      <c r="Z14" s="571"/>
      <c r="AA14" s="571"/>
      <c r="AB14" s="571"/>
      <c r="AC14" s="571"/>
      <c r="AD14" s="571"/>
      <c r="AE14" s="571"/>
      <c r="AF14" s="571"/>
      <c r="AG14" s="571"/>
      <c r="AH14" s="571"/>
      <c r="AI14" s="571"/>
      <c r="AJ14" s="571"/>
      <c r="AK14" s="571"/>
      <c r="AL14" s="571"/>
      <c r="AM14" s="571"/>
      <c r="AN14" s="571"/>
      <c r="AO14" s="571"/>
      <c r="AP14" s="571"/>
      <c r="AQ14" s="571"/>
      <c r="AR14" s="571"/>
      <c r="AS14" s="571"/>
      <c r="AT14" s="571"/>
      <c r="AU14" s="571"/>
      <c r="AV14" s="571"/>
      <c r="AW14" s="571"/>
      <c r="AX14" s="571"/>
      <c r="AY14" s="571"/>
      <c r="AZ14" s="571"/>
      <c r="BA14" s="571"/>
      <c r="BB14" s="571"/>
      <c r="BC14" s="571"/>
      <c r="BD14" s="571"/>
      <c r="BE14" s="571"/>
      <c r="BF14" s="571"/>
      <c r="BG14" s="571"/>
      <c r="BH14" s="571"/>
      <c r="BI14" s="571"/>
      <c r="BJ14" s="571"/>
      <c r="BK14" s="571"/>
      <c r="BL14" s="571"/>
      <c r="BM14" s="571"/>
      <c r="BN14" s="571"/>
      <c r="BO14" s="571"/>
      <c r="BP14" s="571"/>
      <c r="BQ14" s="571"/>
      <c r="BR14" s="571"/>
      <c r="BS14" s="571"/>
      <c r="BT14" s="571"/>
      <c r="BU14" s="571"/>
      <c r="BV14" s="571"/>
      <c r="BW14" s="571"/>
      <c r="BX14" s="571"/>
      <c r="BY14" s="571"/>
      <c r="BZ14" s="571"/>
      <c r="CA14" s="571"/>
      <c r="CB14" s="571"/>
      <c r="CC14" s="571"/>
      <c r="CD14" s="571"/>
      <c r="CE14" s="571"/>
      <c r="CF14" s="571"/>
      <c r="CG14" s="571"/>
      <c r="CH14" s="571"/>
      <c r="CI14" s="571"/>
      <c r="CJ14" s="571"/>
      <c r="CK14" s="571"/>
      <c r="CL14" s="571"/>
      <c r="CM14" s="571"/>
      <c r="CN14" s="571"/>
      <c r="CO14" s="571"/>
      <c r="CP14" s="571"/>
      <c r="CQ14" s="571"/>
      <c r="CR14" s="571"/>
      <c r="CS14" s="571"/>
      <c r="CT14" s="571"/>
      <c r="CU14" s="571"/>
      <c r="CV14" s="571"/>
      <c r="CW14" s="571"/>
      <c r="CX14" s="571"/>
      <c r="CY14" s="571"/>
      <c r="CZ14" s="571"/>
      <c r="DA14" s="571"/>
      <c r="DB14" s="571"/>
      <c r="DC14" s="571"/>
      <c r="DD14" s="571"/>
      <c r="DE14" s="571"/>
      <c r="DF14" s="571"/>
      <c r="DG14" s="571"/>
      <c r="DH14" s="571"/>
      <c r="DI14" s="571"/>
      <c r="DJ14" s="571"/>
      <c r="DK14" s="571"/>
      <c r="DL14" s="571"/>
      <c r="DM14" s="571"/>
      <c r="DN14" s="571"/>
      <c r="DO14" s="571"/>
      <c r="DP14" s="571"/>
      <c r="DQ14" s="571"/>
      <c r="DR14" s="571"/>
      <c r="DS14" s="571"/>
      <c r="DT14" s="571"/>
      <c r="DU14" s="571"/>
      <c r="DV14" s="571"/>
      <c r="DW14" s="571"/>
      <c r="DX14" s="571"/>
      <c r="DY14" s="571"/>
      <c r="DZ14" s="571"/>
      <c r="EA14" s="571"/>
      <c r="EB14" s="571"/>
      <c r="EC14" s="571"/>
      <c r="ED14" s="571"/>
      <c r="EE14" s="571"/>
      <c r="EF14" s="571"/>
      <c r="EG14" s="571"/>
      <c r="EH14" s="571"/>
      <c r="EI14" s="571"/>
      <c r="EJ14" s="571"/>
      <c r="EK14" s="571"/>
      <c r="EL14" s="571"/>
      <c r="EM14" s="571"/>
      <c r="EN14" s="571"/>
      <c r="EO14" s="571"/>
      <c r="EP14" s="571"/>
      <c r="EQ14" s="571"/>
      <c r="ER14" s="571"/>
      <c r="ES14" s="571"/>
      <c r="ET14" s="571"/>
      <c r="EU14" s="571"/>
      <c r="EV14" s="571"/>
      <c r="EW14" s="571"/>
      <c r="EX14" s="571"/>
      <c r="EY14" s="571"/>
      <c r="EZ14" s="571"/>
      <c r="FA14" s="571"/>
      <c r="FB14" s="571"/>
      <c r="FC14" s="571"/>
      <c r="FD14" s="571"/>
      <c r="FE14" s="571"/>
      <c r="FF14" s="571"/>
      <c r="FG14" s="571"/>
      <c r="FH14" s="571"/>
      <c r="FI14" s="571"/>
      <c r="FJ14" s="571"/>
      <c r="FK14" s="571"/>
      <c r="FL14" s="571"/>
      <c r="FM14" s="571"/>
      <c r="FN14" s="571"/>
      <c r="FO14" s="571"/>
      <c r="FP14" s="571"/>
      <c r="FQ14" s="571"/>
      <c r="FR14" s="571"/>
      <c r="FS14" s="571"/>
      <c r="FT14" s="571"/>
      <c r="FU14" s="571"/>
      <c r="FV14" s="571"/>
      <c r="FW14" s="571"/>
      <c r="FX14" s="571"/>
      <c r="FY14" s="571"/>
      <c r="FZ14" s="571"/>
      <c r="GA14" s="571"/>
      <c r="GB14" s="571"/>
      <c r="GC14" s="571"/>
      <c r="GD14" s="571"/>
      <c r="GE14" s="571"/>
      <c r="GF14" s="571"/>
      <c r="GG14" s="571"/>
      <c r="GH14" s="571"/>
      <c r="GI14" s="571"/>
      <c r="GJ14" s="571"/>
      <c r="GK14" s="571"/>
      <c r="GL14" s="571"/>
      <c r="GM14" s="571"/>
      <c r="GN14" s="571"/>
      <c r="GO14" s="571"/>
      <c r="GP14" s="571"/>
      <c r="GQ14" s="571"/>
      <c r="GR14" s="571"/>
      <c r="GS14" s="571"/>
      <c r="GT14" s="571"/>
      <c r="GU14" s="571"/>
      <c r="GV14" s="571"/>
      <c r="GW14" s="571"/>
      <c r="GX14" s="571"/>
      <c r="GY14" s="571"/>
      <c r="GZ14" s="571"/>
      <c r="HA14" s="571"/>
      <c r="HB14" s="571"/>
      <c r="HC14" s="571"/>
      <c r="HD14" s="571"/>
      <c r="HE14" s="571"/>
      <c r="HF14" s="571"/>
      <c r="HG14" s="571"/>
      <c r="HH14" s="571"/>
      <c r="HI14" s="571"/>
      <c r="HJ14" s="571"/>
      <c r="HK14" s="571"/>
      <c r="HL14" s="571"/>
      <c r="HM14" s="571"/>
      <c r="HN14" s="571"/>
      <c r="HO14" s="571"/>
      <c r="HP14" s="571"/>
      <c r="HQ14" s="571"/>
      <c r="HR14" s="571"/>
      <c r="HS14" s="571"/>
      <c r="HT14" s="571"/>
      <c r="HU14" s="571"/>
      <c r="HV14" s="571"/>
      <c r="HW14" s="571"/>
      <c r="HX14" s="571"/>
      <c r="HY14" s="571"/>
      <c r="HZ14" s="571"/>
      <c r="IA14" s="571"/>
      <c r="IB14" s="571"/>
      <c r="IC14" s="571"/>
      <c r="ID14" s="571"/>
      <c r="IE14" s="571"/>
      <c r="IF14" s="571"/>
      <c r="IG14" s="571"/>
      <c r="IH14" s="571"/>
      <c r="II14" s="571"/>
      <c r="IJ14" s="571"/>
      <c r="IK14" s="571"/>
      <c r="IL14" s="571"/>
      <c r="IM14" s="571"/>
      <c r="IN14" s="571"/>
      <c r="IO14" s="571"/>
      <c r="IP14" s="571"/>
      <c r="IQ14" s="571"/>
      <c r="IR14" s="571"/>
      <c r="IS14" s="571"/>
      <c r="IT14" s="571"/>
      <c r="IU14" s="571"/>
      <c r="IV14" s="571"/>
    </row>
    <row r="15" spans="1:256" s="216" customFormat="1" ht="23.25" customHeight="1">
      <c r="A15" s="558" t="s">
        <v>711</v>
      </c>
      <c r="B15" s="841">
        <f t="shared" si="0"/>
        <v>59268</v>
      </c>
      <c r="C15" s="732"/>
      <c r="D15" s="732">
        <v>59268</v>
      </c>
      <c r="E15" s="732">
        <v>59268</v>
      </c>
      <c r="F15" s="732">
        <v>0</v>
      </c>
      <c r="G15" s="732">
        <v>13930</v>
      </c>
      <c r="H15" s="732">
        <v>0</v>
      </c>
      <c r="I15" s="732">
        <v>17990</v>
      </c>
      <c r="J15" s="732">
        <v>0</v>
      </c>
      <c r="K15" s="732">
        <v>0</v>
      </c>
      <c r="L15" s="732">
        <v>0</v>
      </c>
      <c r="M15" s="732">
        <v>0</v>
      </c>
      <c r="N15" s="732">
        <v>0</v>
      </c>
      <c r="O15" s="732">
        <v>24640</v>
      </c>
      <c r="P15" s="732">
        <v>0</v>
      </c>
      <c r="Q15" s="847">
        <v>2708</v>
      </c>
      <c r="R15" s="548" t="s">
        <v>146</v>
      </c>
      <c r="S15" s="571"/>
      <c r="T15" s="571"/>
      <c r="U15" s="571"/>
      <c r="V15" s="571"/>
      <c r="W15" s="571"/>
      <c r="X15" s="571"/>
      <c r="Y15" s="571"/>
      <c r="Z15" s="571"/>
      <c r="AA15" s="571"/>
      <c r="AB15" s="571"/>
      <c r="AC15" s="571"/>
      <c r="AD15" s="571"/>
      <c r="AE15" s="571"/>
      <c r="AF15" s="571"/>
      <c r="AG15" s="571"/>
      <c r="AH15" s="571"/>
      <c r="AI15" s="571"/>
      <c r="AJ15" s="571"/>
      <c r="AK15" s="571"/>
      <c r="AL15" s="571"/>
      <c r="AM15" s="571"/>
      <c r="AN15" s="571"/>
      <c r="AO15" s="571"/>
      <c r="AP15" s="571"/>
      <c r="AQ15" s="571"/>
      <c r="AR15" s="571"/>
      <c r="AS15" s="571"/>
      <c r="AT15" s="571"/>
      <c r="AU15" s="571"/>
      <c r="AV15" s="571"/>
      <c r="AW15" s="571"/>
      <c r="AX15" s="571"/>
      <c r="AY15" s="571"/>
      <c r="AZ15" s="571"/>
      <c r="BA15" s="571"/>
      <c r="BB15" s="571"/>
      <c r="BC15" s="571"/>
      <c r="BD15" s="571"/>
      <c r="BE15" s="571"/>
      <c r="BF15" s="571"/>
      <c r="BG15" s="571"/>
      <c r="BH15" s="571"/>
      <c r="BI15" s="571"/>
      <c r="BJ15" s="571"/>
      <c r="BK15" s="571"/>
      <c r="BL15" s="571"/>
      <c r="BM15" s="571"/>
      <c r="BN15" s="571"/>
      <c r="BO15" s="571"/>
      <c r="BP15" s="571"/>
      <c r="BQ15" s="571"/>
      <c r="BR15" s="571"/>
      <c r="BS15" s="571"/>
      <c r="BT15" s="571"/>
      <c r="BU15" s="571"/>
      <c r="BV15" s="571"/>
      <c r="BW15" s="571"/>
      <c r="BX15" s="571"/>
      <c r="BY15" s="571"/>
      <c r="BZ15" s="571"/>
      <c r="CA15" s="571"/>
      <c r="CB15" s="571"/>
      <c r="CC15" s="571"/>
      <c r="CD15" s="571"/>
      <c r="CE15" s="571"/>
      <c r="CF15" s="571"/>
      <c r="CG15" s="571"/>
      <c r="CH15" s="571"/>
      <c r="CI15" s="571"/>
      <c r="CJ15" s="571"/>
      <c r="CK15" s="571"/>
      <c r="CL15" s="571"/>
      <c r="CM15" s="571"/>
      <c r="CN15" s="571"/>
      <c r="CO15" s="571"/>
      <c r="CP15" s="571"/>
      <c r="CQ15" s="571"/>
      <c r="CR15" s="571"/>
      <c r="CS15" s="571"/>
      <c r="CT15" s="571"/>
      <c r="CU15" s="571"/>
      <c r="CV15" s="571"/>
      <c r="CW15" s="571"/>
      <c r="CX15" s="571"/>
      <c r="CY15" s="571"/>
      <c r="CZ15" s="571"/>
      <c r="DA15" s="571"/>
      <c r="DB15" s="571"/>
      <c r="DC15" s="571"/>
      <c r="DD15" s="571"/>
      <c r="DE15" s="571"/>
      <c r="DF15" s="571"/>
      <c r="DG15" s="571"/>
      <c r="DH15" s="571"/>
      <c r="DI15" s="571"/>
      <c r="DJ15" s="571"/>
      <c r="DK15" s="571"/>
      <c r="DL15" s="571"/>
      <c r="DM15" s="571"/>
      <c r="DN15" s="571"/>
      <c r="DO15" s="571"/>
      <c r="DP15" s="571"/>
      <c r="DQ15" s="571"/>
      <c r="DR15" s="571"/>
      <c r="DS15" s="571"/>
      <c r="DT15" s="571"/>
      <c r="DU15" s="571"/>
      <c r="DV15" s="571"/>
      <c r="DW15" s="571"/>
      <c r="DX15" s="571"/>
      <c r="DY15" s="571"/>
      <c r="DZ15" s="571"/>
      <c r="EA15" s="571"/>
      <c r="EB15" s="571"/>
      <c r="EC15" s="571"/>
      <c r="ED15" s="571"/>
      <c r="EE15" s="571"/>
      <c r="EF15" s="571"/>
      <c r="EG15" s="571"/>
      <c r="EH15" s="571"/>
      <c r="EI15" s="571"/>
      <c r="EJ15" s="571"/>
      <c r="EK15" s="571"/>
      <c r="EL15" s="571"/>
      <c r="EM15" s="571"/>
      <c r="EN15" s="571"/>
      <c r="EO15" s="571"/>
      <c r="EP15" s="571"/>
      <c r="EQ15" s="571"/>
      <c r="ER15" s="571"/>
      <c r="ES15" s="571"/>
      <c r="ET15" s="571"/>
      <c r="EU15" s="571"/>
      <c r="EV15" s="571"/>
      <c r="EW15" s="571"/>
      <c r="EX15" s="571"/>
      <c r="EY15" s="571"/>
      <c r="EZ15" s="571"/>
      <c r="FA15" s="571"/>
      <c r="FB15" s="571"/>
      <c r="FC15" s="571"/>
      <c r="FD15" s="571"/>
      <c r="FE15" s="571"/>
      <c r="FF15" s="571"/>
      <c r="FG15" s="571"/>
      <c r="FH15" s="571"/>
      <c r="FI15" s="571"/>
      <c r="FJ15" s="571"/>
      <c r="FK15" s="571"/>
      <c r="FL15" s="571"/>
      <c r="FM15" s="571"/>
      <c r="FN15" s="571"/>
      <c r="FO15" s="571"/>
      <c r="FP15" s="571"/>
      <c r="FQ15" s="571"/>
      <c r="FR15" s="571"/>
      <c r="FS15" s="571"/>
      <c r="FT15" s="571"/>
      <c r="FU15" s="571"/>
      <c r="FV15" s="571"/>
      <c r="FW15" s="571"/>
      <c r="FX15" s="571"/>
      <c r="FY15" s="571"/>
      <c r="FZ15" s="571"/>
      <c r="GA15" s="571"/>
      <c r="GB15" s="571"/>
      <c r="GC15" s="571"/>
      <c r="GD15" s="571"/>
      <c r="GE15" s="571"/>
      <c r="GF15" s="571"/>
      <c r="GG15" s="571"/>
      <c r="GH15" s="571"/>
      <c r="GI15" s="571"/>
      <c r="GJ15" s="571"/>
      <c r="GK15" s="571"/>
      <c r="GL15" s="571"/>
      <c r="GM15" s="571"/>
      <c r="GN15" s="571"/>
      <c r="GO15" s="571"/>
      <c r="GP15" s="571"/>
      <c r="GQ15" s="571"/>
      <c r="GR15" s="571"/>
      <c r="GS15" s="571"/>
      <c r="GT15" s="571"/>
      <c r="GU15" s="571"/>
      <c r="GV15" s="571"/>
      <c r="GW15" s="571"/>
      <c r="GX15" s="571"/>
      <c r="GY15" s="571"/>
      <c r="GZ15" s="571"/>
      <c r="HA15" s="571"/>
      <c r="HB15" s="571"/>
      <c r="HC15" s="571"/>
      <c r="HD15" s="571"/>
      <c r="HE15" s="571"/>
      <c r="HF15" s="571"/>
      <c r="HG15" s="571"/>
      <c r="HH15" s="571"/>
      <c r="HI15" s="571"/>
      <c r="HJ15" s="571"/>
      <c r="HK15" s="571"/>
      <c r="HL15" s="571"/>
      <c r="HM15" s="571"/>
      <c r="HN15" s="571"/>
      <c r="HO15" s="571"/>
      <c r="HP15" s="571"/>
      <c r="HQ15" s="571"/>
      <c r="HR15" s="571"/>
      <c r="HS15" s="571"/>
      <c r="HT15" s="571"/>
      <c r="HU15" s="571"/>
      <c r="HV15" s="571"/>
      <c r="HW15" s="571"/>
      <c r="HX15" s="571"/>
      <c r="HY15" s="571"/>
      <c r="HZ15" s="571"/>
      <c r="IA15" s="571"/>
      <c r="IB15" s="571"/>
      <c r="IC15" s="571"/>
      <c r="ID15" s="571"/>
      <c r="IE15" s="571"/>
      <c r="IF15" s="571"/>
      <c r="IG15" s="571"/>
      <c r="IH15" s="571"/>
      <c r="II15" s="571"/>
      <c r="IJ15" s="571"/>
      <c r="IK15" s="571"/>
      <c r="IL15" s="571"/>
      <c r="IM15" s="571"/>
      <c r="IN15" s="571"/>
      <c r="IO15" s="571"/>
      <c r="IP15" s="571"/>
      <c r="IQ15" s="571"/>
      <c r="IR15" s="571"/>
      <c r="IS15" s="571"/>
      <c r="IT15" s="571"/>
      <c r="IU15" s="571"/>
      <c r="IV15" s="571"/>
    </row>
    <row r="16" spans="1:256" s="216" customFormat="1" ht="23.25" customHeight="1">
      <c r="A16" s="558" t="s">
        <v>713</v>
      </c>
      <c r="B16" s="841">
        <f t="shared" si="0"/>
        <v>76782</v>
      </c>
      <c r="C16" s="732"/>
      <c r="D16" s="732">
        <v>76782</v>
      </c>
      <c r="E16" s="732">
        <v>76782</v>
      </c>
      <c r="F16" s="732">
        <v>0</v>
      </c>
      <c r="G16" s="732">
        <v>10199</v>
      </c>
      <c r="H16" s="732">
        <v>0</v>
      </c>
      <c r="I16" s="732">
        <v>18441</v>
      </c>
      <c r="J16" s="732">
        <v>0</v>
      </c>
      <c r="K16" s="732">
        <v>0</v>
      </c>
      <c r="L16" s="732">
        <v>0</v>
      </c>
      <c r="M16" s="732">
        <v>0</v>
      </c>
      <c r="N16" s="732">
        <v>0</v>
      </c>
      <c r="O16" s="732">
        <v>35780</v>
      </c>
      <c r="P16" s="732">
        <v>0</v>
      </c>
      <c r="Q16" s="847">
        <v>12362</v>
      </c>
      <c r="R16" s="548" t="s">
        <v>147</v>
      </c>
      <c r="S16" s="571"/>
      <c r="T16" s="571"/>
      <c r="U16" s="571"/>
      <c r="V16" s="571"/>
      <c r="W16" s="571"/>
      <c r="X16" s="571"/>
      <c r="Y16" s="571"/>
      <c r="Z16" s="571"/>
      <c r="AA16" s="571"/>
      <c r="AB16" s="571"/>
      <c r="AC16" s="571"/>
      <c r="AD16" s="571"/>
      <c r="AE16" s="571"/>
      <c r="AF16" s="571"/>
      <c r="AG16" s="571"/>
      <c r="AH16" s="571"/>
      <c r="AI16" s="571"/>
      <c r="AJ16" s="571"/>
      <c r="AK16" s="571"/>
      <c r="AL16" s="571"/>
      <c r="AM16" s="571"/>
      <c r="AN16" s="571"/>
      <c r="AO16" s="571"/>
      <c r="AP16" s="571"/>
      <c r="AQ16" s="571"/>
      <c r="AR16" s="571"/>
      <c r="AS16" s="571"/>
      <c r="AT16" s="571"/>
      <c r="AU16" s="571"/>
      <c r="AV16" s="571"/>
      <c r="AW16" s="571"/>
      <c r="AX16" s="571"/>
      <c r="AY16" s="571"/>
      <c r="AZ16" s="571"/>
      <c r="BA16" s="571"/>
      <c r="BB16" s="571"/>
      <c r="BC16" s="571"/>
      <c r="BD16" s="571"/>
      <c r="BE16" s="571"/>
      <c r="BF16" s="571"/>
      <c r="BG16" s="571"/>
      <c r="BH16" s="571"/>
      <c r="BI16" s="571"/>
      <c r="BJ16" s="571"/>
      <c r="BK16" s="571"/>
      <c r="BL16" s="571"/>
      <c r="BM16" s="571"/>
      <c r="BN16" s="571"/>
      <c r="BO16" s="571"/>
      <c r="BP16" s="571"/>
      <c r="BQ16" s="571"/>
      <c r="BR16" s="571"/>
      <c r="BS16" s="571"/>
      <c r="BT16" s="571"/>
      <c r="BU16" s="571"/>
      <c r="BV16" s="571"/>
      <c r="BW16" s="571"/>
      <c r="BX16" s="571"/>
      <c r="BY16" s="571"/>
      <c r="BZ16" s="571"/>
      <c r="CA16" s="571"/>
      <c r="CB16" s="571"/>
      <c r="CC16" s="571"/>
      <c r="CD16" s="571"/>
      <c r="CE16" s="571"/>
      <c r="CF16" s="571"/>
      <c r="CG16" s="571"/>
      <c r="CH16" s="571"/>
      <c r="CI16" s="571"/>
      <c r="CJ16" s="571"/>
      <c r="CK16" s="571"/>
      <c r="CL16" s="571"/>
      <c r="CM16" s="571"/>
      <c r="CN16" s="571"/>
      <c r="CO16" s="571"/>
      <c r="CP16" s="571"/>
      <c r="CQ16" s="571"/>
      <c r="CR16" s="571"/>
      <c r="CS16" s="571"/>
      <c r="CT16" s="571"/>
      <c r="CU16" s="571"/>
      <c r="CV16" s="571"/>
      <c r="CW16" s="571"/>
      <c r="CX16" s="571"/>
      <c r="CY16" s="571"/>
      <c r="CZ16" s="571"/>
      <c r="DA16" s="571"/>
      <c r="DB16" s="571"/>
      <c r="DC16" s="571"/>
      <c r="DD16" s="571"/>
      <c r="DE16" s="571"/>
      <c r="DF16" s="571"/>
      <c r="DG16" s="571"/>
      <c r="DH16" s="571"/>
      <c r="DI16" s="571"/>
      <c r="DJ16" s="571"/>
      <c r="DK16" s="571"/>
      <c r="DL16" s="571"/>
      <c r="DM16" s="571"/>
      <c r="DN16" s="571"/>
      <c r="DO16" s="571"/>
      <c r="DP16" s="571"/>
      <c r="DQ16" s="571"/>
      <c r="DR16" s="571"/>
      <c r="DS16" s="571"/>
      <c r="DT16" s="571"/>
      <c r="DU16" s="571"/>
      <c r="DV16" s="571"/>
      <c r="DW16" s="571"/>
      <c r="DX16" s="571"/>
      <c r="DY16" s="571"/>
      <c r="DZ16" s="571"/>
      <c r="EA16" s="571"/>
      <c r="EB16" s="571"/>
      <c r="EC16" s="571"/>
      <c r="ED16" s="571"/>
      <c r="EE16" s="571"/>
      <c r="EF16" s="571"/>
      <c r="EG16" s="571"/>
      <c r="EH16" s="571"/>
      <c r="EI16" s="571"/>
      <c r="EJ16" s="571"/>
      <c r="EK16" s="571"/>
      <c r="EL16" s="571"/>
      <c r="EM16" s="571"/>
      <c r="EN16" s="571"/>
      <c r="EO16" s="571"/>
      <c r="EP16" s="571"/>
      <c r="EQ16" s="571"/>
      <c r="ER16" s="571"/>
      <c r="ES16" s="571"/>
      <c r="ET16" s="571"/>
      <c r="EU16" s="571"/>
      <c r="EV16" s="571"/>
      <c r="EW16" s="571"/>
      <c r="EX16" s="571"/>
      <c r="EY16" s="571"/>
      <c r="EZ16" s="571"/>
      <c r="FA16" s="571"/>
      <c r="FB16" s="571"/>
      <c r="FC16" s="571"/>
      <c r="FD16" s="571"/>
      <c r="FE16" s="571"/>
      <c r="FF16" s="571"/>
      <c r="FG16" s="571"/>
      <c r="FH16" s="571"/>
      <c r="FI16" s="571"/>
      <c r="FJ16" s="571"/>
      <c r="FK16" s="571"/>
      <c r="FL16" s="571"/>
      <c r="FM16" s="571"/>
      <c r="FN16" s="571"/>
      <c r="FO16" s="571"/>
      <c r="FP16" s="571"/>
      <c r="FQ16" s="571"/>
      <c r="FR16" s="571"/>
      <c r="FS16" s="571"/>
      <c r="FT16" s="571"/>
      <c r="FU16" s="571"/>
      <c r="FV16" s="571"/>
      <c r="FW16" s="571"/>
      <c r="FX16" s="571"/>
      <c r="FY16" s="571"/>
      <c r="FZ16" s="571"/>
      <c r="GA16" s="571"/>
      <c r="GB16" s="571"/>
      <c r="GC16" s="571"/>
      <c r="GD16" s="571"/>
      <c r="GE16" s="571"/>
      <c r="GF16" s="571"/>
      <c r="GG16" s="571"/>
      <c r="GH16" s="571"/>
      <c r="GI16" s="571"/>
      <c r="GJ16" s="571"/>
      <c r="GK16" s="571"/>
      <c r="GL16" s="571"/>
      <c r="GM16" s="571"/>
      <c r="GN16" s="571"/>
      <c r="GO16" s="571"/>
      <c r="GP16" s="571"/>
      <c r="GQ16" s="571"/>
      <c r="GR16" s="571"/>
      <c r="GS16" s="571"/>
      <c r="GT16" s="571"/>
      <c r="GU16" s="571"/>
      <c r="GV16" s="571"/>
      <c r="GW16" s="571"/>
      <c r="GX16" s="571"/>
      <c r="GY16" s="571"/>
      <c r="GZ16" s="571"/>
      <c r="HA16" s="571"/>
      <c r="HB16" s="571"/>
      <c r="HC16" s="571"/>
      <c r="HD16" s="571"/>
      <c r="HE16" s="571"/>
      <c r="HF16" s="571"/>
      <c r="HG16" s="571"/>
      <c r="HH16" s="571"/>
      <c r="HI16" s="571"/>
      <c r="HJ16" s="571"/>
      <c r="HK16" s="571"/>
      <c r="HL16" s="571"/>
      <c r="HM16" s="571"/>
      <c r="HN16" s="571"/>
      <c r="HO16" s="571"/>
      <c r="HP16" s="571"/>
      <c r="HQ16" s="571"/>
      <c r="HR16" s="571"/>
      <c r="HS16" s="571"/>
      <c r="HT16" s="571"/>
      <c r="HU16" s="571"/>
      <c r="HV16" s="571"/>
      <c r="HW16" s="571"/>
      <c r="HX16" s="571"/>
      <c r="HY16" s="571"/>
      <c r="HZ16" s="571"/>
      <c r="IA16" s="571"/>
      <c r="IB16" s="571"/>
      <c r="IC16" s="571"/>
      <c r="ID16" s="571"/>
      <c r="IE16" s="571"/>
      <c r="IF16" s="571"/>
      <c r="IG16" s="571"/>
      <c r="IH16" s="571"/>
      <c r="II16" s="571"/>
      <c r="IJ16" s="571"/>
      <c r="IK16" s="571"/>
      <c r="IL16" s="571"/>
      <c r="IM16" s="571"/>
      <c r="IN16" s="571"/>
      <c r="IO16" s="571"/>
      <c r="IP16" s="571"/>
      <c r="IQ16" s="571"/>
      <c r="IR16" s="571"/>
      <c r="IS16" s="571"/>
      <c r="IT16" s="571"/>
      <c r="IU16" s="571"/>
      <c r="IV16" s="571"/>
    </row>
    <row r="17" spans="1:256" s="216" customFormat="1" ht="23.25" customHeight="1">
      <c r="A17" s="558" t="s">
        <v>715</v>
      </c>
      <c r="B17" s="841">
        <f t="shared" si="0"/>
        <v>58796</v>
      </c>
      <c r="C17" s="732"/>
      <c r="D17" s="732">
        <v>58796</v>
      </c>
      <c r="E17" s="732">
        <v>58796</v>
      </c>
      <c r="F17" s="732">
        <v>0</v>
      </c>
      <c r="G17" s="732">
        <v>9377</v>
      </c>
      <c r="H17" s="732">
        <v>0</v>
      </c>
      <c r="I17" s="732">
        <v>16369</v>
      </c>
      <c r="J17" s="732">
        <v>0</v>
      </c>
      <c r="K17" s="732">
        <v>0</v>
      </c>
      <c r="L17" s="732">
        <v>0</v>
      </c>
      <c r="M17" s="732">
        <v>0</v>
      </c>
      <c r="N17" s="732">
        <v>0</v>
      </c>
      <c r="O17" s="732">
        <v>15640</v>
      </c>
      <c r="P17" s="732">
        <v>0</v>
      </c>
      <c r="Q17" s="847">
        <v>17410</v>
      </c>
      <c r="R17" s="548" t="s">
        <v>148</v>
      </c>
      <c r="S17" s="571"/>
      <c r="T17" s="571"/>
      <c r="U17" s="571"/>
      <c r="V17" s="571"/>
      <c r="W17" s="571"/>
      <c r="X17" s="571"/>
      <c r="Y17" s="571"/>
      <c r="Z17" s="571"/>
      <c r="AA17" s="571"/>
      <c r="AB17" s="571"/>
      <c r="AC17" s="571"/>
      <c r="AD17" s="571"/>
      <c r="AE17" s="571"/>
      <c r="AF17" s="571"/>
      <c r="AG17" s="571"/>
      <c r="AH17" s="571"/>
      <c r="AI17" s="571"/>
      <c r="AJ17" s="571"/>
      <c r="AK17" s="571"/>
      <c r="AL17" s="571"/>
      <c r="AM17" s="571"/>
      <c r="AN17" s="571"/>
      <c r="AO17" s="571"/>
      <c r="AP17" s="571"/>
      <c r="AQ17" s="571"/>
      <c r="AR17" s="571"/>
      <c r="AS17" s="571"/>
      <c r="AT17" s="571"/>
      <c r="AU17" s="571"/>
      <c r="AV17" s="571"/>
      <c r="AW17" s="571"/>
      <c r="AX17" s="571"/>
      <c r="AY17" s="571"/>
      <c r="AZ17" s="571"/>
      <c r="BA17" s="571"/>
      <c r="BB17" s="571"/>
      <c r="BC17" s="571"/>
      <c r="BD17" s="571"/>
      <c r="BE17" s="571"/>
      <c r="BF17" s="571"/>
      <c r="BG17" s="571"/>
      <c r="BH17" s="571"/>
      <c r="BI17" s="571"/>
      <c r="BJ17" s="571"/>
      <c r="BK17" s="571"/>
      <c r="BL17" s="571"/>
      <c r="BM17" s="571"/>
      <c r="BN17" s="571"/>
      <c r="BO17" s="571"/>
      <c r="BP17" s="571"/>
      <c r="BQ17" s="571"/>
      <c r="BR17" s="571"/>
      <c r="BS17" s="571"/>
      <c r="BT17" s="571"/>
      <c r="BU17" s="571"/>
      <c r="BV17" s="571"/>
      <c r="BW17" s="571"/>
      <c r="BX17" s="571"/>
      <c r="BY17" s="571"/>
      <c r="BZ17" s="571"/>
      <c r="CA17" s="571"/>
      <c r="CB17" s="571"/>
      <c r="CC17" s="571"/>
      <c r="CD17" s="571"/>
      <c r="CE17" s="571"/>
      <c r="CF17" s="571"/>
      <c r="CG17" s="571"/>
      <c r="CH17" s="571"/>
      <c r="CI17" s="571"/>
      <c r="CJ17" s="571"/>
      <c r="CK17" s="571"/>
      <c r="CL17" s="571"/>
      <c r="CM17" s="571"/>
      <c r="CN17" s="571"/>
      <c r="CO17" s="571"/>
      <c r="CP17" s="571"/>
      <c r="CQ17" s="571"/>
      <c r="CR17" s="571"/>
      <c r="CS17" s="571"/>
      <c r="CT17" s="571"/>
      <c r="CU17" s="571"/>
      <c r="CV17" s="571"/>
      <c r="CW17" s="571"/>
      <c r="CX17" s="571"/>
      <c r="CY17" s="571"/>
      <c r="CZ17" s="571"/>
      <c r="DA17" s="571"/>
      <c r="DB17" s="571"/>
      <c r="DC17" s="571"/>
      <c r="DD17" s="571"/>
      <c r="DE17" s="571"/>
      <c r="DF17" s="571"/>
      <c r="DG17" s="571"/>
      <c r="DH17" s="571"/>
      <c r="DI17" s="571"/>
      <c r="DJ17" s="571"/>
      <c r="DK17" s="571"/>
      <c r="DL17" s="571"/>
      <c r="DM17" s="571"/>
      <c r="DN17" s="571"/>
      <c r="DO17" s="571"/>
      <c r="DP17" s="571"/>
      <c r="DQ17" s="571"/>
      <c r="DR17" s="571"/>
      <c r="DS17" s="571"/>
      <c r="DT17" s="571"/>
      <c r="DU17" s="571"/>
      <c r="DV17" s="571"/>
      <c r="DW17" s="571"/>
      <c r="DX17" s="571"/>
      <c r="DY17" s="571"/>
      <c r="DZ17" s="571"/>
      <c r="EA17" s="571"/>
      <c r="EB17" s="571"/>
      <c r="EC17" s="571"/>
      <c r="ED17" s="571"/>
      <c r="EE17" s="571"/>
      <c r="EF17" s="571"/>
      <c r="EG17" s="571"/>
      <c r="EH17" s="571"/>
      <c r="EI17" s="571"/>
      <c r="EJ17" s="571"/>
      <c r="EK17" s="571"/>
      <c r="EL17" s="571"/>
      <c r="EM17" s="571"/>
      <c r="EN17" s="571"/>
      <c r="EO17" s="571"/>
      <c r="EP17" s="571"/>
      <c r="EQ17" s="571"/>
      <c r="ER17" s="571"/>
      <c r="ES17" s="571"/>
      <c r="ET17" s="571"/>
      <c r="EU17" s="571"/>
      <c r="EV17" s="571"/>
      <c r="EW17" s="571"/>
      <c r="EX17" s="571"/>
      <c r="EY17" s="571"/>
      <c r="EZ17" s="571"/>
      <c r="FA17" s="571"/>
      <c r="FB17" s="571"/>
      <c r="FC17" s="571"/>
      <c r="FD17" s="571"/>
      <c r="FE17" s="571"/>
      <c r="FF17" s="571"/>
      <c r="FG17" s="571"/>
      <c r="FH17" s="571"/>
      <c r="FI17" s="571"/>
      <c r="FJ17" s="571"/>
      <c r="FK17" s="571"/>
      <c r="FL17" s="571"/>
      <c r="FM17" s="571"/>
      <c r="FN17" s="571"/>
      <c r="FO17" s="571"/>
      <c r="FP17" s="571"/>
      <c r="FQ17" s="571"/>
      <c r="FR17" s="571"/>
      <c r="FS17" s="571"/>
      <c r="FT17" s="571"/>
      <c r="FU17" s="571"/>
      <c r="FV17" s="571"/>
      <c r="FW17" s="571"/>
      <c r="FX17" s="571"/>
      <c r="FY17" s="571"/>
      <c r="FZ17" s="571"/>
      <c r="GA17" s="571"/>
      <c r="GB17" s="571"/>
      <c r="GC17" s="571"/>
      <c r="GD17" s="571"/>
      <c r="GE17" s="571"/>
      <c r="GF17" s="571"/>
      <c r="GG17" s="571"/>
      <c r="GH17" s="571"/>
      <c r="GI17" s="571"/>
      <c r="GJ17" s="571"/>
      <c r="GK17" s="571"/>
      <c r="GL17" s="571"/>
      <c r="GM17" s="571"/>
      <c r="GN17" s="571"/>
      <c r="GO17" s="571"/>
      <c r="GP17" s="571"/>
      <c r="GQ17" s="571"/>
      <c r="GR17" s="571"/>
      <c r="GS17" s="571"/>
      <c r="GT17" s="571"/>
      <c r="GU17" s="571"/>
      <c r="GV17" s="571"/>
      <c r="GW17" s="571"/>
      <c r="GX17" s="571"/>
      <c r="GY17" s="571"/>
      <c r="GZ17" s="571"/>
      <c r="HA17" s="571"/>
      <c r="HB17" s="571"/>
      <c r="HC17" s="571"/>
      <c r="HD17" s="571"/>
      <c r="HE17" s="571"/>
      <c r="HF17" s="571"/>
      <c r="HG17" s="571"/>
      <c r="HH17" s="571"/>
      <c r="HI17" s="571"/>
      <c r="HJ17" s="571"/>
      <c r="HK17" s="571"/>
      <c r="HL17" s="571"/>
      <c r="HM17" s="571"/>
      <c r="HN17" s="571"/>
      <c r="HO17" s="571"/>
      <c r="HP17" s="571"/>
      <c r="HQ17" s="571"/>
      <c r="HR17" s="571"/>
      <c r="HS17" s="571"/>
      <c r="HT17" s="571"/>
      <c r="HU17" s="571"/>
      <c r="HV17" s="571"/>
      <c r="HW17" s="571"/>
      <c r="HX17" s="571"/>
      <c r="HY17" s="571"/>
      <c r="HZ17" s="571"/>
      <c r="IA17" s="571"/>
      <c r="IB17" s="571"/>
      <c r="IC17" s="571"/>
      <c r="ID17" s="571"/>
      <c r="IE17" s="571"/>
      <c r="IF17" s="571"/>
      <c r="IG17" s="571"/>
      <c r="IH17" s="571"/>
      <c r="II17" s="571"/>
      <c r="IJ17" s="571"/>
      <c r="IK17" s="571"/>
      <c r="IL17" s="571"/>
      <c r="IM17" s="571"/>
      <c r="IN17" s="571"/>
      <c r="IO17" s="571"/>
      <c r="IP17" s="571"/>
      <c r="IQ17" s="571"/>
      <c r="IR17" s="571"/>
      <c r="IS17" s="571"/>
      <c r="IT17" s="571"/>
      <c r="IU17" s="571"/>
      <c r="IV17" s="571"/>
    </row>
    <row r="18" spans="1:256" s="216" customFormat="1" ht="23.25" customHeight="1">
      <c r="A18" s="558" t="s">
        <v>717</v>
      </c>
      <c r="B18" s="841">
        <f t="shared" si="0"/>
        <v>77051</v>
      </c>
      <c r="C18" s="732"/>
      <c r="D18" s="732">
        <v>77051</v>
      </c>
      <c r="E18" s="732">
        <v>77051</v>
      </c>
      <c r="F18" s="732">
        <v>0</v>
      </c>
      <c r="G18" s="732">
        <v>5726</v>
      </c>
      <c r="H18" s="732">
        <v>0</v>
      </c>
      <c r="I18" s="732">
        <v>19366</v>
      </c>
      <c r="J18" s="732">
        <v>0</v>
      </c>
      <c r="K18" s="732">
        <v>0</v>
      </c>
      <c r="L18" s="732">
        <v>0</v>
      </c>
      <c r="M18" s="732">
        <v>0</v>
      </c>
      <c r="N18" s="732">
        <v>0</v>
      </c>
      <c r="O18" s="732">
        <v>36140</v>
      </c>
      <c r="P18" s="732">
        <v>0</v>
      </c>
      <c r="Q18" s="847">
        <v>15819</v>
      </c>
      <c r="R18" s="548" t="s">
        <v>149</v>
      </c>
      <c r="S18" s="571"/>
      <c r="T18" s="571"/>
      <c r="U18" s="571"/>
      <c r="V18" s="571"/>
      <c r="W18" s="571"/>
      <c r="X18" s="571"/>
      <c r="Y18" s="571"/>
      <c r="Z18" s="571"/>
      <c r="AA18" s="571"/>
      <c r="AB18" s="571"/>
      <c r="AC18" s="571"/>
      <c r="AD18" s="571"/>
      <c r="AE18" s="571"/>
      <c r="AF18" s="571"/>
      <c r="AG18" s="571"/>
      <c r="AH18" s="571"/>
      <c r="AI18" s="571"/>
      <c r="AJ18" s="571"/>
      <c r="AK18" s="571"/>
      <c r="AL18" s="571"/>
      <c r="AM18" s="571"/>
      <c r="AN18" s="571"/>
      <c r="AO18" s="571"/>
      <c r="AP18" s="571"/>
      <c r="AQ18" s="571"/>
      <c r="AR18" s="571"/>
      <c r="AS18" s="571"/>
      <c r="AT18" s="571"/>
      <c r="AU18" s="571"/>
      <c r="AV18" s="571"/>
      <c r="AW18" s="571"/>
      <c r="AX18" s="571"/>
      <c r="AY18" s="571"/>
      <c r="AZ18" s="571"/>
      <c r="BA18" s="571"/>
      <c r="BB18" s="571"/>
      <c r="BC18" s="571"/>
      <c r="BD18" s="571"/>
      <c r="BE18" s="571"/>
      <c r="BF18" s="571"/>
      <c r="BG18" s="571"/>
      <c r="BH18" s="571"/>
      <c r="BI18" s="571"/>
      <c r="BJ18" s="571"/>
      <c r="BK18" s="571"/>
      <c r="BL18" s="571"/>
      <c r="BM18" s="571"/>
      <c r="BN18" s="571"/>
      <c r="BO18" s="571"/>
      <c r="BP18" s="571"/>
      <c r="BQ18" s="571"/>
      <c r="BR18" s="571"/>
      <c r="BS18" s="571"/>
      <c r="BT18" s="571"/>
      <c r="BU18" s="571"/>
      <c r="BV18" s="571"/>
      <c r="BW18" s="571"/>
      <c r="BX18" s="571"/>
      <c r="BY18" s="571"/>
      <c r="BZ18" s="571"/>
      <c r="CA18" s="571"/>
      <c r="CB18" s="571"/>
      <c r="CC18" s="571"/>
      <c r="CD18" s="571"/>
      <c r="CE18" s="571"/>
      <c r="CF18" s="571"/>
      <c r="CG18" s="571"/>
      <c r="CH18" s="571"/>
      <c r="CI18" s="571"/>
      <c r="CJ18" s="571"/>
      <c r="CK18" s="571"/>
      <c r="CL18" s="571"/>
      <c r="CM18" s="571"/>
      <c r="CN18" s="571"/>
      <c r="CO18" s="571"/>
      <c r="CP18" s="571"/>
      <c r="CQ18" s="571"/>
      <c r="CR18" s="571"/>
      <c r="CS18" s="571"/>
      <c r="CT18" s="571"/>
      <c r="CU18" s="571"/>
      <c r="CV18" s="571"/>
      <c r="CW18" s="571"/>
      <c r="CX18" s="571"/>
      <c r="CY18" s="571"/>
      <c r="CZ18" s="571"/>
      <c r="DA18" s="571"/>
      <c r="DB18" s="571"/>
      <c r="DC18" s="571"/>
      <c r="DD18" s="571"/>
      <c r="DE18" s="571"/>
      <c r="DF18" s="571"/>
      <c r="DG18" s="571"/>
      <c r="DH18" s="571"/>
      <c r="DI18" s="571"/>
      <c r="DJ18" s="571"/>
      <c r="DK18" s="571"/>
      <c r="DL18" s="571"/>
      <c r="DM18" s="571"/>
      <c r="DN18" s="571"/>
      <c r="DO18" s="571"/>
      <c r="DP18" s="571"/>
      <c r="DQ18" s="571"/>
      <c r="DR18" s="571"/>
      <c r="DS18" s="571"/>
      <c r="DT18" s="571"/>
      <c r="DU18" s="571"/>
      <c r="DV18" s="571"/>
      <c r="DW18" s="571"/>
      <c r="DX18" s="571"/>
      <c r="DY18" s="571"/>
      <c r="DZ18" s="571"/>
      <c r="EA18" s="571"/>
      <c r="EB18" s="571"/>
      <c r="EC18" s="571"/>
      <c r="ED18" s="571"/>
      <c r="EE18" s="571"/>
      <c r="EF18" s="571"/>
      <c r="EG18" s="571"/>
      <c r="EH18" s="571"/>
      <c r="EI18" s="571"/>
      <c r="EJ18" s="571"/>
      <c r="EK18" s="571"/>
      <c r="EL18" s="571"/>
      <c r="EM18" s="571"/>
      <c r="EN18" s="571"/>
      <c r="EO18" s="571"/>
      <c r="EP18" s="571"/>
      <c r="EQ18" s="571"/>
      <c r="ER18" s="571"/>
      <c r="ES18" s="571"/>
      <c r="ET18" s="571"/>
      <c r="EU18" s="571"/>
      <c r="EV18" s="571"/>
      <c r="EW18" s="571"/>
      <c r="EX18" s="571"/>
      <c r="EY18" s="571"/>
      <c r="EZ18" s="571"/>
      <c r="FA18" s="571"/>
      <c r="FB18" s="571"/>
      <c r="FC18" s="571"/>
      <c r="FD18" s="571"/>
      <c r="FE18" s="571"/>
      <c r="FF18" s="571"/>
      <c r="FG18" s="571"/>
      <c r="FH18" s="571"/>
      <c r="FI18" s="571"/>
      <c r="FJ18" s="571"/>
      <c r="FK18" s="571"/>
      <c r="FL18" s="571"/>
      <c r="FM18" s="571"/>
      <c r="FN18" s="571"/>
      <c r="FO18" s="571"/>
      <c r="FP18" s="571"/>
      <c r="FQ18" s="571"/>
      <c r="FR18" s="571"/>
      <c r="FS18" s="571"/>
      <c r="FT18" s="571"/>
      <c r="FU18" s="571"/>
      <c r="FV18" s="571"/>
      <c r="FW18" s="571"/>
      <c r="FX18" s="571"/>
      <c r="FY18" s="571"/>
      <c r="FZ18" s="571"/>
      <c r="GA18" s="571"/>
      <c r="GB18" s="571"/>
      <c r="GC18" s="571"/>
      <c r="GD18" s="571"/>
      <c r="GE18" s="571"/>
      <c r="GF18" s="571"/>
      <c r="GG18" s="571"/>
      <c r="GH18" s="571"/>
      <c r="GI18" s="571"/>
      <c r="GJ18" s="571"/>
      <c r="GK18" s="571"/>
      <c r="GL18" s="571"/>
      <c r="GM18" s="571"/>
      <c r="GN18" s="571"/>
      <c r="GO18" s="571"/>
      <c r="GP18" s="571"/>
      <c r="GQ18" s="571"/>
      <c r="GR18" s="571"/>
      <c r="GS18" s="571"/>
      <c r="GT18" s="571"/>
      <c r="GU18" s="571"/>
      <c r="GV18" s="571"/>
      <c r="GW18" s="571"/>
      <c r="GX18" s="571"/>
      <c r="GY18" s="571"/>
      <c r="GZ18" s="571"/>
      <c r="HA18" s="571"/>
      <c r="HB18" s="571"/>
      <c r="HC18" s="571"/>
      <c r="HD18" s="571"/>
      <c r="HE18" s="571"/>
      <c r="HF18" s="571"/>
      <c r="HG18" s="571"/>
      <c r="HH18" s="571"/>
      <c r="HI18" s="571"/>
      <c r="HJ18" s="571"/>
      <c r="HK18" s="571"/>
      <c r="HL18" s="571"/>
      <c r="HM18" s="571"/>
      <c r="HN18" s="571"/>
      <c r="HO18" s="571"/>
      <c r="HP18" s="571"/>
      <c r="HQ18" s="571"/>
      <c r="HR18" s="571"/>
      <c r="HS18" s="571"/>
      <c r="HT18" s="571"/>
      <c r="HU18" s="571"/>
      <c r="HV18" s="571"/>
      <c r="HW18" s="571"/>
      <c r="HX18" s="571"/>
      <c r="HY18" s="571"/>
      <c r="HZ18" s="571"/>
      <c r="IA18" s="571"/>
      <c r="IB18" s="571"/>
      <c r="IC18" s="571"/>
      <c r="ID18" s="571"/>
      <c r="IE18" s="571"/>
      <c r="IF18" s="571"/>
      <c r="IG18" s="571"/>
      <c r="IH18" s="571"/>
      <c r="II18" s="571"/>
      <c r="IJ18" s="571"/>
      <c r="IK18" s="571"/>
      <c r="IL18" s="571"/>
      <c r="IM18" s="571"/>
      <c r="IN18" s="571"/>
      <c r="IO18" s="571"/>
      <c r="IP18" s="571"/>
      <c r="IQ18" s="571"/>
      <c r="IR18" s="571"/>
      <c r="IS18" s="571"/>
      <c r="IT18" s="571"/>
      <c r="IU18" s="571"/>
      <c r="IV18" s="571"/>
    </row>
    <row r="19" spans="1:256" s="216" customFormat="1" ht="23.25" customHeight="1">
      <c r="A19" s="558" t="s">
        <v>719</v>
      </c>
      <c r="B19" s="841">
        <f t="shared" si="0"/>
        <v>51940</v>
      </c>
      <c r="C19" s="732"/>
      <c r="D19" s="732">
        <v>51940</v>
      </c>
      <c r="E19" s="732">
        <v>51940</v>
      </c>
      <c r="F19" s="732">
        <v>0</v>
      </c>
      <c r="G19" s="732">
        <v>7226</v>
      </c>
      <c r="H19" s="732">
        <v>0</v>
      </c>
      <c r="I19" s="732">
        <v>16547</v>
      </c>
      <c r="J19" s="732">
        <v>0</v>
      </c>
      <c r="K19" s="732">
        <v>0</v>
      </c>
      <c r="L19" s="732">
        <v>0</v>
      </c>
      <c r="M19" s="732">
        <v>0</v>
      </c>
      <c r="N19" s="732">
        <v>0</v>
      </c>
      <c r="O19" s="732">
        <v>24990</v>
      </c>
      <c r="P19" s="732">
        <v>0</v>
      </c>
      <c r="Q19" s="847">
        <v>3177</v>
      </c>
      <c r="R19" s="548" t="s">
        <v>150</v>
      </c>
      <c r="S19" s="571"/>
      <c r="T19" s="571"/>
      <c r="U19" s="571"/>
      <c r="V19" s="571"/>
      <c r="W19" s="571"/>
      <c r="X19" s="571"/>
      <c r="Y19" s="571"/>
      <c r="Z19" s="571"/>
      <c r="AA19" s="571"/>
      <c r="AB19" s="571"/>
      <c r="AC19" s="571"/>
      <c r="AD19" s="571"/>
      <c r="AE19" s="571"/>
      <c r="AF19" s="571"/>
      <c r="AG19" s="571"/>
      <c r="AH19" s="571"/>
      <c r="AI19" s="571"/>
      <c r="AJ19" s="571"/>
      <c r="AK19" s="571"/>
      <c r="AL19" s="571"/>
      <c r="AM19" s="571"/>
      <c r="AN19" s="571"/>
      <c r="AO19" s="571"/>
      <c r="AP19" s="571"/>
      <c r="AQ19" s="571"/>
      <c r="AR19" s="571"/>
      <c r="AS19" s="571"/>
      <c r="AT19" s="571"/>
      <c r="AU19" s="571"/>
      <c r="AV19" s="571"/>
      <c r="AW19" s="571"/>
      <c r="AX19" s="571"/>
      <c r="AY19" s="571"/>
      <c r="AZ19" s="571"/>
      <c r="BA19" s="571"/>
      <c r="BB19" s="571"/>
      <c r="BC19" s="571"/>
      <c r="BD19" s="571"/>
      <c r="BE19" s="571"/>
      <c r="BF19" s="571"/>
      <c r="BG19" s="571"/>
      <c r="BH19" s="571"/>
      <c r="BI19" s="571"/>
      <c r="BJ19" s="571"/>
      <c r="BK19" s="571"/>
      <c r="BL19" s="571"/>
      <c r="BM19" s="571"/>
      <c r="BN19" s="571"/>
      <c r="BO19" s="571"/>
      <c r="BP19" s="571"/>
      <c r="BQ19" s="571"/>
      <c r="BR19" s="571"/>
      <c r="BS19" s="571"/>
      <c r="BT19" s="571"/>
      <c r="BU19" s="571"/>
      <c r="BV19" s="571"/>
      <c r="BW19" s="571"/>
      <c r="BX19" s="571"/>
      <c r="BY19" s="571"/>
      <c r="BZ19" s="571"/>
      <c r="CA19" s="571"/>
      <c r="CB19" s="571"/>
      <c r="CC19" s="571"/>
      <c r="CD19" s="571"/>
      <c r="CE19" s="571"/>
      <c r="CF19" s="571"/>
      <c r="CG19" s="571"/>
      <c r="CH19" s="571"/>
      <c r="CI19" s="571"/>
      <c r="CJ19" s="571"/>
      <c r="CK19" s="571"/>
      <c r="CL19" s="571"/>
      <c r="CM19" s="571"/>
      <c r="CN19" s="571"/>
      <c r="CO19" s="571"/>
      <c r="CP19" s="571"/>
      <c r="CQ19" s="571"/>
      <c r="CR19" s="571"/>
      <c r="CS19" s="571"/>
      <c r="CT19" s="571"/>
      <c r="CU19" s="571"/>
      <c r="CV19" s="571"/>
      <c r="CW19" s="571"/>
      <c r="CX19" s="571"/>
      <c r="CY19" s="571"/>
      <c r="CZ19" s="571"/>
      <c r="DA19" s="571"/>
      <c r="DB19" s="571"/>
      <c r="DC19" s="571"/>
      <c r="DD19" s="571"/>
      <c r="DE19" s="571"/>
      <c r="DF19" s="571"/>
      <c r="DG19" s="571"/>
      <c r="DH19" s="571"/>
      <c r="DI19" s="571"/>
      <c r="DJ19" s="571"/>
      <c r="DK19" s="571"/>
      <c r="DL19" s="571"/>
      <c r="DM19" s="571"/>
      <c r="DN19" s="571"/>
      <c r="DO19" s="571"/>
      <c r="DP19" s="571"/>
      <c r="DQ19" s="571"/>
      <c r="DR19" s="571"/>
      <c r="DS19" s="571"/>
      <c r="DT19" s="571"/>
      <c r="DU19" s="571"/>
      <c r="DV19" s="571"/>
      <c r="DW19" s="571"/>
      <c r="DX19" s="571"/>
      <c r="DY19" s="571"/>
      <c r="DZ19" s="571"/>
      <c r="EA19" s="571"/>
      <c r="EB19" s="571"/>
      <c r="EC19" s="571"/>
      <c r="ED19" s="571"/>
      <c r="EE19" s="571"/>
      <c r="EF19" s="571"/>
      <c r="EG19" s="571"/>
      <c r="EH19" s="571"/>
      <c r="EI19" s="571"/>
      <c r="EJ19" s="571"/>
      <c r="EK19" s="571"/>
      <c r="EL19" s="571"/>
      <c r="EM19" s="571"/>
      <c r="EN19" s="571"/>
      <c r="EO19" s="571"/>
      <c r="EP19" s="571"/>
      <c r="EQ19" s="571"/>
      <c r="ER19" s="571"/>
      <c r="ES19" s="571"/>
      <c r="ET19" s="571"/>
      <c r="EU19" s="571"/>
      <c r="EV19" s="571"/>
      <c r="EW19" s="571"/>
      <c r="EX19" s="571"/>
      <c r="EY19" s="571"/>
      <c r="EZ19" s="571"/>
      <c r="FA19" s="571"/>
      <c r="FB19" s="571"/>
      <c r="FC19" s="571"/>
      <c r="FD19" s="571"/>
      <c r="FE19" s="571"/>
      <c r="FF19" s="571"/>
      <c r="FG19" s="571"/>
      <c r="FH19" s="571"/>
      <c r="FI19" s="571"/>
      <c r="FJ19" s="571"/>
      <c r="FK19" s="571"/>
      <c r="FL19" s="571"/>
      <c r="FM19" s="571"/>
      <c r="FN19" s="571"/>
      <c r="FO19" s="571"/>
      <c r="FP19" s="571"/>
      <c r="FQ19" s="571"/>
      <c r="FR19" s="571"/>
      <c r="FS19" s="571"/>
      <c r="FT19" s="571"/>
      <c r="FU19" s="571"/>
      <c r="FV19" s="571"/>
      <c r="FW19" s="571"/>
      <c r="FX19" s="571"/>
      <c r="FY19" s="571"/>
      <c r="FZ19" s="571"/>
      <c r="GA19" s="571"/>
      <c r="GB19" s="571"/>
      <c r="GC19" s="571"/>
      <c r="GD19" s="571"/>
      <c r="GE19" s="571"/>
      <c r="GF19" s="571"/>
      <c r="GG19" s="571"/>
      <c r="GH19" s="571"/>
      <c r="GI19" s="571"/>
      <c r="GJ19" s="571"/>
      <c r="GK19" s="571"/>
      <c r="GL19" s="571"/>
      <c r="GM19" s="571"/>
      <c r="GN19" s="571"/>
      <c r="GO19" s="571"/>
      <c r="GP19" s="571"/>
      <c r="GQ19" s="571"/>
      <c r="GR19" s="571"/>
      <c r="GS19" s="571"/>
      <c r="GT19" s="571"/>
      <c r="GU19" s="571"/>
      <c r="GV19" s="571"/>
      <c r="GW19" s="571"/>
      <c r="GX19" s="571"/>
      <c r="GY19" s="571"/>
      <c r="GZ19" s="571"/>
      <c r="HA19" s="571"/>
      <c r="HB19" s="571"/>
      <c r="HC19" s="571"/>
      <c r="HD19" s="571"/>
      <c r="HE19" s="571"/>
      <c r="HF19" s="571"/>
      <c r="HG19" s="571"/>
      <c r="HH19" s="571"/>
      <c r="HI19" s="571"/>
      <c r="HJ19" s="571"/>
      <c r="HK19" s="571"/>
      <c r="HL19" s="571"/>
      <c r="HM19" s="571"/>
      <c r="HN19" s="571"/>
      <c r="HO19" s="571"/>
      <c r="HP19" s="571"/>
      <c r="HQ19" s="571"/>
      <c r="HR19" s="571"/>
      <c r="HS19" s="571"/>
      <c r="HT19" s="571"/>
      <c r="HU19" s="571"/>
      <c r="HV19" s="571"/>
      <c r="HW19" s="571"/>
      <c r="HX19" s="571"/>
      <c r="HY19" s="571"/>
      <c r="HZ19" s="571"/>
      <c r="IA19" s="571"/>
      <c r="IB19" s="571"/>
      <c r="IC19" s="571"/>
      <c r="ID19" s="571"/>
      <c r="IE19" s="571"/>
      <c r="IF19" s="571"/>
      <c r="IG19" s="571"/>
      <c r="IH19" s="571"/>
      <c r="II19" s="571"/>
      <c r="IJ19" s="571"/>
      <c r="IK19" s="571"/>
      <c r="IL19" s="571"/>
      <c r="IM19" s="571"/>
      <c r="IN19" s="571"/>
      <c r="IO19" s="571"/>
      <c r="IP19" s="571"/>
      <c r="IQ19" s="571"/>
      <c r="IR19" s="571"/>
      <c r="IS19" s="571"/>
      <c r="IT19" s="571"/>
      <c r="IU19" s="571"/>
      <c r="IV19" s="571"/>
    </row>
    <row r="20" spans="1:256" s="216" customFormat="1" ht="23.25" customHeight="1">
      <c r="A20" s="558" t="s">
        <v>721</v>
      </c>
      <c r="B20" s="841">
        <f t="shared" si="0"/>
        <v>44485</v>
      </c>
      <c r="C20" s="732"/>
      <c r="D20" s="732">
        <v>44485</v>
      </c>
      <c r="E20" s="732">
        <v>44485</v>
      </c>
      <c r="F20" s="732">
        <v>0</v>
      </c>
      <c r="G20" s="732">
        <v>4350</v>
      </c>
      <c r="H20" s="732">
        <v>0</v>
      </c>
      <c r="I20" s="732">
        <v>17315</v>
      </c>
      <c r="J20" s="732">
        <v>0</v>
      </c>
      <c r="K20" s="732">
        <v>0</v>
      </c>
      <c r="L20" s="732">
        <v>0</v>
      </c>
      <c r="M20" s="732">
        <v>0</v>
      </c>
      <c r="N20" s="732">
        <v>0</v>
      </c>
      <c r="O20" s="732">
        <v>22820</v>
      </c>
      <c r="P20" s="732">
        <v>0</v>
      </c>
      <c r="Q20" s="847">
        <v>0</v>
      </c>
      <c r="R20" s="548" t="s">
        <v>151</v>
      </c>
      <c r="S20" s="571"/>
      <c r="T20" s="571"/>
      <c r="U20" s="571"/>
      <c r="V20" s="571"/>
      <c r="W20" s="571"/>
      <c r="X20" s="571"/>
      <c r="Y20" s="571"/>
      <c r="Z20" s="571"/>
      <c r="AA20" s="571"/>
      <c r="AB20" s="571"/>
      <c r="AC20" s="571"/>
      <c r="AD20" s="571"/>
      <c r="AE20" s="571"/>
      <c r="AF20" s="571"/>
      <c r="AG20" s="571"/>
      <c r="AH20" s="571"/>
      <c r="AI20" s="571"/>
      <c r="AJ20" s="571"/>
      <c r="AK20" s="571"/>
      <c r="AL20" s="571"/>
      <c r="AM20" s="571"/>
      <c r="AN20" s="571"/>
      <c r="AO20" s="571"/>
      <c r="AP20" s="571"/>
      <c r="AQ20" s="571"/>
      <c r="AR20" s="571"/>
      <c r="AS20" s="571"/>
      <c r="AT20" s="571"/>
      <c r="AU20" s="571"/>
      <c r="AV20" s="571"/>
      <c r="AW20" s="571"/>
      <c r="AX20" s="571"/>
      <c r="AY20" s="571"/>
      <c r="AZ20" s="571"/>
      <c r="BA20" s="571"/>
      <c r="BB20" s="571"/>
      <c r="BC20" s="571"/>
      <c r="BD20" s="571"/>
      <c r="BE20" s="571"/>
      <c r="BF20" s="571"/>
      <c r="BG20" s="571"/>
      <c r="BH20" s="571"/>
      <c r="BI20" s="571"/>
      <c r="BJ20" s="571"/>
      <c r="BK20" s="571"/>
      <c r="BL20" s="571"/>
      <c r="BM20" s="571"/>
      <c r="BN20" s="571"/>
      <c r="BO20" s="571"/>
      <c r="BP20" s="571"/>
      <c r="BQ20" s="571"/>
      <c r="BR20" s="571"/>
      <c r="BS20" s="571"/>
      <c r="BT20" s="571"/>
      <c r="BU20" s="571"/>
      <c r="BV20" s="571"/>
      <c r="BW20" s="571"/>
      <c r="BX20" s="571"/>
      <c r="BY20" s="571"/>
      <c r="BZ20" s="571"/>
      <c r="CA20" s="571"/>
      <c r="CB20" s="571"/>
      <c r="CC20" s="571"/>
      <c r="CD20" s="571"/>
      <c r="CE20" s="571"/>
      <c r="CF20" s="571"/>
      <c r="CG20" s="571"/>
      <c r="CH20" s="571"/>
      <c r="CI20" s="571"/>
      <c r="CJ20" s="571"/>
      <c r="CK20" s="571"/>
      <c r="CL20" s="571"/>
      <c r="CM20" s="571"/>
      <c r="CN20" s="571"/>
      <c r="CO20" s="571"/>
      <c r="CP20" s="571"/>
      <c r="CQ20" s="571"/>
      <c r="CR20" s="571"/>
      <c r="CS20" s="571"/>
      <c r="CT20" s="571"/>
      <c r="CU20" s="571"/>
      <c r="CV20" s="571"/>
      <c r="CW20" s="571"/>
      <c r="CX20" s="571"/>
      <c r="CY20" s="571"/>
      <c r="CZ20" s="571"/>
      <c r="DA20" s="571"/>
      <c r="DB20" s="571"/>
      <c r="DC20" s="571"/>
      <c r="DD20" s="571"/>
      <c r="DE20" s="571"/>
      <c r="DF20" s="571"/>
      <c r="DG20" s="571"/>
      <c r="DH20" s="571"/>
      <c r="DI20" s="571"/>
      <c r="DJ20" s="571"/>
      <c r="DK20" s="571"/>
      <c r="DL20" s="571"/>
      <c r="DM20" s="571"/>
      <c r="DN20" s="571"/>
      <c r="DO20" s="571"/>
      <c r="DP20" s="571"/>
      <c r="DQ20" s="571"/>
      <c r="DR20" s="571"/>
      <c r="DS20" s="571"/>
      <c r="DT20" s="571"/>
      <c r="DU20" s="571"/>
      <c r="DV20" s="571"/>
      <c r="DW20" s="571"/>
      <c r="DX20" s="571"/>
      <c r="DY20" s="571"/>
      <c r="DZ20" s="571"/>
      <c r="EA20" s="571"/>
      <c r="EB20" s="571"/>
      <c r="EC20" s="571"/>
      <c r="ED20" s="571"/>
      <c r="EE20" s="571"/>
      <c r="EF20" s="571"/>
      <c r="EG20" s="571"/>
      <c r="EH20" s="571"/>
      <c r="EI20" s="571"/>
      <c r="EJ20" s="571"/>
      <c r="EK20" s="571"/>
      <c r="EL20" s="571"/>
      <c r="EM20" s="571"/>
      <c r="EN20" s="571"/>
      <c r="EO20" s="571"/>
      <c r="EP20" s="571"/>
      <c r="EQ20" s="571"/>
      <c r="ER20" s="571"/>
      <c r="ES20" s="571"/>
      <c r="ET20" s="571"/>
      <c r="EU20" s="571"/>
      <c r="EV20" s="571"/>
      <c r="EW20" s="571"/>
      <c r="EX20" s="571"/>
      <c r="EY20" s="571"/>
      <c r="EZ20" s="571"/>
      <c r="FA20" s="571"/>
      <c r="FB20" s="571"/>
      <c r="FC20" s="571"/>
      <c r="FD20" s="571"/>
      <c r="FE20" s="571"/>
      <c r="FF20" s="571"/>
      <c r="FG20" s="571"/>
      <c r="FH20" s="571"/>
      <c r="FI20" s="571"/>
      <c r="FJ20" s="571"/>
      <c r="FK20" s="571"/>
      <c r="FL20" s="571"/>
      <c r="FM20" s="571"/>
      <c r="FN20" s="571"/>
      <c r="FO20" s="571"/>
      <c r="FP20" s="571"/>
      <c r="FQ20" s="571"/>
      <c r="FR20" s="571"/>
      <c r="FS20" s="571"/>
      <c r="FT20" s="571"/>
      <c r="FU20" s="571"/>
      <c r="FV20" s="571"/>
      <c r="FW20" s="571"/>
      <c r="FX20" s="571"/>
      <c r="FY20" s="571"/>
      <c r="FZ20" s="571"/>
      <c r="GA20" s="571"/>
      <c r="GB20" s="571"/>
      <c r="GC20" s="571"/>
      <c r="GD20" s="571"/>
      <c r="GE20" s="571"/>
      <c r="GF20" s="571"/>
      <c r="GG20" s="571"/>
      <c r="GH20" s="571"/>
      <c r="GI20" s="571"/>
      <c r="GJ20" s="571"/>
      <c r="GK20" s="571"/>
      <c r="GL20" s="571"/>
      <c r="GM20" s="571"/>
      <c r="GN20" s="571"/>
      <c r="GO20" s="571"/>
      <c r="GP20" s="571"/>
      <c r="GQ20" s="571"/>
      <c r="GR20" s="571"/>
      <c r="GS20" s="571"/>
      <c r="GT20" s="571"/>
      <c r="GU20" s="571"/>
      <c r="GV20" s="571"/>
      <c r="GW20" s="571"/>
      <c r="GX20" s="571"/>
      <c r="GY20" s="571"/>
      <c r="GZ20" s="571"/>
      <c r="HA20" s="571"/>
      <c r="HB20" s="571"/>
      <c r="HC20" s="571"/>
      <c r="HD20" s="571"/>
      <c r="HE20" s="571"/>
      <c r="HF20" s="571"/>
      <c r="HG20" s="571"/>
      <c r="HH20" s="571"/>
      <c r="HI20" s="571"/>
      <c r="HJ20" s="571"/>
      <c r="HK20" s="571"/>
      <c r="HL20" s="571"/>
      <c r="HM20" s="571"/>
      <c r="HN20" s="571"/>
      <c r="HO20" s="571"/>
      <c r="HP20" s="571"/>
      <c r="HQ20" s="571"/>
      <c r="HR20" s="571"/>
      <c r="HS20" s="571"/>
      <c r="HT20" s="571"/>
      <c r="HU20" s="571"/>
      <c r="HV20" s="571"/>
      <c r="HW20" s="571"/>
      <c r="HX20" s="571"/>
      <c r="HY20" s="571"/>
      <c r="HZ20" s="571"/>
      <c r="IA20" s="571"/>
      <c r="IB20" s="571"/>
      <c r="IC20" s="571"/>
      <c r="ID20" s="571"/>
      <c r="IE20" s="571"/>
      <c r="IF20" s="571"/>
      <c r="IG20" s="571"/>
      <c r="IH20" s="571"/>
      <c r="II20" s="571"/>
      <c r="IJ20" s="571"/>
      <c r="IK20" s="571"/>
      <c r="IL20" s="571"/>
      <c r="IM20" s="571"/>
      <c r="IN20" s="571"/>
      <c r="IO20" s="571"/>
      <c r="IP20" s="571"/>
      <c r="IQ20" s="571"/>
      <c r="IR20" s="571"/>
      <c r="IS20" s="571"/>
      <c r="IT20" s="571"/>
      <c r="IU20" s="571"/>
      <c r="IV20" s="571"/>
    </row>
    <row r="21" spans="1:256" s="216" customFormat="1" ht="23.25" customHeight="1">
      <c r="A21" s="558" t="s">
        <v>723</v>
      </c>
      <c r="B21" s="841">
        <f t="shared" si="0"/>
        <v>45752</v>
      </c>
      <c r="C21" s="732"/>
      <c r="D21" s="732">
        <v>45752</v>
      </c>
      <c r="E21" s="732">
        <v>45752</v>
      </c>
      <c r="F21" s="732">
        <v>0</v>
      </c>
      <c r="G21" s="732">
        <v>6562</v>
      </c>
      <c r="H21" s="732">
        <v>0</v>
      </c>
      <c r="I21" s="732">
        <v>18700</v>
      </c>
      <c r="J21" s="732">
        <v>0</v>
      </c>
      <c r="K21" s="732">
        <v>0</v>
      </c>
      <c r="L21" s="732">
        <v>0</v>
      </c>
      <c r="M21" s="732">
        <v>0</v>
      </c>
      <c r="N21" s="732">
        <v>0</v>
      </c>
      <c r="O21" s="732">
        <v>20490</v>
      </c>
      <c r="P21" s="732">
        <v>0</v>
      </c>
      <c r="Q21" s="847">
        <v>0</v>
      </c>
      <c r="R21" s="548" t="s">
        <v>152</v>
      </c>
      <c r="S21" s="571"/>
      <c r="T21" s="571"/>
      <c r="U21" s="571"/>
      <c r="V21" s="571"/>
      <c r="W21" s="571"/>
      <c r="X21" s="571"/>
      <c r="Y21" s="571"/>
      <c r="Z21" s="571"/>
      <c r="AA21" s="571"/>
      <c r="AB21" s="571"/>
      <c r="AC21" s="571"/>
      <c r="AD21" s="571"/>
      <c r="AE21" s="571"/>
      <c r="AF21" s="571"/>
      <c r="AG21" s="571"/>
      <c r="AH21" s="571"/>
      <c r="AI21" s="571"/>
      <c r="AJ21" s="571"/>
      <c r="AK21" s="571"/>
      <c r="AL21" s="571"/>
      <c r="AM21" s="571"/>
      <c r="AN21" s="571"/>
      <c r="AO21" s="571"/>
      <c r="AP21" s="571"/>
      <c r="AQ21" s="571"/>
      <c r="AR21" s="571"/>
      <c r="AS21" s="571"/>
      <c r="AT21" s="571"/>
      <c r="AU21" s="571"/>
      <c r="AV21" s="571"/>
      <c r="AW21" s="571"/>
      <c r="AX21" s="571"/>
      <c r="AY21" s="571"/>
      <c r="AZ21" s="571"/>
      <c r="BA21" s="571"/>
      <c r="BB21" s="571"/>
      <c r="BC21" s="571"/>
      <c r="BD21" s="571"/>
      <c r="BE21" s="571"/>
      <c r="BF21" s="571"/>
      <c r="BG21" s="571"/>
      <c r="BH21" s="571"/>
      <c r="BI21" s="571"/>
      <c r="BJ21" s="571"/>
      <c r="BK21" s="571"/>
      <c r="BL21" s="571"/>
      <c r="BM21" s="571"/>
      <c r="BN21" s="571"/>
      <c r="BO21" s="571"/>
      <c r="BP21" s="571"/>
      <c r="BQ21" s="571"/>
      <c r="BR21" s="571"/>
      <c r="BS21" s="571"/>
      <c r="BT21" s="571"/>
      <c r="BU21" s="571"/>
      <c r="BV21" s="571"/>
      <c r="BW21" s="571"/>
      <c r="BX21" s="571"/>
      <c r="BY21" s="571"/>
      <c r="BZ21" s="571"/>
      <c r="CA21" s="571"/>
      <c r="CB21" s="571"/>
      <c r="CC21" s="571"/>
      <c r="CD21" s="571"/>
      <c r="CE21" s="571"/>
      <c r="CF21" s="571"/>
      <c r="CG21" s="571"/>
      <c r="CH21" s="571"/>
      <c r="CI21" s="571"/>
      <c r="CJ21" s="571"/>
      <c r="CK21" s="571"/>
      <c r="CL21" s="571"/>
      <c r="CM21" s="571"/>
      <c r="CN21" s="571"/>
      <c r="CO21" s="571"/>
      <c r="CP21" s="571"/>
      <c r="CQ21" s="571"/>
      <c r="CR21" s="571"/>
      <c r="CS21" s="571"/>
      <c r="CT21" s="571"/>
      <c r="CU21" s="571"/>
      <c r="CV21" s="571"/>
      <c r="CW21" s="571"/>
      <c r="CX21" s="571"/>
      <c r="CY21" s="571"/>
      <c r="CZ21" s="571"/>
      <c r="DA21" s="571"/>
      <c r="DB21" s="571"/>
      <c r="DC21" s="571"/>
      <c r="DD21" s="571"/>
      <c r="DE21" s="571"/>
      <c r="DF21" s="571"/>
      <c r="DG21" s="571"/>
      <c r="DH21" s="571"/>
      <c r="DI21" s="571"/>
      <c r="DJ21" s="571"/>
      <c r="DK21" s="571"/>
      <c r="DL21" s="571"/>
      <c r="DM21" s="571"/>
      <c r="DN21" s="571"/>
      <c r="DO21" s="571"/>
      <c r="DP21" s="571"/>
      <c r="DQ21" s="571"/>
      <c r="DR21" s="571"/>
      <c r="DS21" s="571"/>
      <c r="DT21" s="571"/>
      <c r="DU21" s="571"/>
      <c r="DV21" s="571"/>
      <c r="DW21" s="571"/>
      <c r="DX21" s="571"/>
      <c r="DY21" s="571"/>
      <c r="DZ21" s="571"/>
      <c r="EA21" s="571"/>
      <c r="EB21" s="571"/>
      <c r="EC21" s="571"/>
      <c r="ED21" s="571"/>
      <c r="EE21" s="571"/>
      <c r="EF21" s="571"/>
      <c r="EG21" s="571"/>
      <c r="EH21" s="571"/>
      <c r="EI21" s="571"/>
      <c r="EJ21" s="571"/>
      <c r="EK21" s="571"/>
      <c r="EL21" s="571"/>
      <c r="EM21" s="571"/>
      <c r="EN21" s="571"/>
      <c r="EO21" s="571"/>
      <c r="EP21" s="571"/>
      <c r="EQ21" s="571"/>
      <c r="ER21" s="571"/>
      <c r="ES21" s="571"/>
      <c r="ET21" s="571"/>
      <c r="EU21" s="571"/>
      <c r="EV21" s="571"/>
      <c r="EW21" s="571"/>
      <c r="EX21" s="571"/>
      <c r="EY21" s="571"/>
      <c r="EZ21" s="571"/>
      <c r="FA21" s="571"/>
      <c r="FB21" s="571"/>
      <c r="FC21" s="571"/>
      <c r="FD21" s="571"/>
      <c r="FE21" s="571"/>
      <c r="FF21" s="571"/>
      <c r="FG21" s="571"/>
      <c r="FH21" s="571"/>
      <c r="FI21" s="571"/>
      <c r="FJ21" s="571"/>
      <c r="FK21" s="571"/>
      <c r="FL21" s="571"/>
      <c r="FM21" s="571"/>
      <c r="FN21" s="571"/>
      <c r="FO21" s="571"/>
      <c r="FP21" s="571"/>
      <c r="FQ21" s="571"/>
      <c r="FR21" s="571"/>
      <c r="FS21" s="571"/>
      <c r="FT21" s="571"/>
      <c r="FU21" s="571"/>
      <c r="FV21" s="571"/>
      <c r="FW21" s="571"/>
      <c r="FX21" s="571"/>
      <c r="FY21" s="571"/>
      <c r="FZ21" s="571"/>
      <c r="GA21" s="571"/>
      <c r="GB21" s="571"/>
      <c r="GC21" s="571"/>
      <c r="GD21" s="571"/>
      <c r="GE21" s="571"/>
      <c r="GF21" s="571"/>
      <c r="GG21" s="571"/>
      <c r="GH21" s="571"/>
      <c r="GI21" s="571"/>
      <c r="GJ21" s="571"/>
      <c r="GK21" s="571"/>
      <c r="GL21" s="571"/>
      <c r="GM21" s="571"/>
      <c r="GN21" s="571"/>
      <c r="GO21" s="571"/>
      <c r="GP21" s="571"/>
      <c r="GQ21" s="571"/>
      <c r="GR21" s="571"/>
      <c r="GS21" s="571"/>
      <c r="GT21" s="571"/>
      <c r="GU21" s="571"/>
      <c r="GV21" s="571"/>
      <c r="GW21" s="571"/>
      <c r="GX21" s="571"/>
      <c r="GY21" s="571"/>
      <c r="GZ21" s="571"/>
      <c r="HA21" s="571"/>
      <c r="HB21" s="571"/>
      <c r="HC21" s="571"/>
      <c r="HD21" s="571"/>
      <c r="HE21" s="571"/>
      <c r="HF21" s="571"/>
      <c r="HG21" s="571"/>
      <c r="HH21" s="571"/>
      <c r="HI21" s="571"/>
      <c r="HJ21" s="571"/>
      <c r="HK21" s="571"/>
      <c r="HL21" s="571"/>
      <c r="HM21" s="571"/>
      <c r="HN21" s="571"/>
      <c r="HO21" s="571"/>
      <c r="HP21" s="571"/>
      <c r="HQ21" s="571"/>
      <c r="HR21" s="571"/>
      <c r="HS21" s="571"/>
      <c r="HT21" s="571"/>
      <c r="HU21" s="571"/>
      <c r="HV21" s="571"/>
      <c r="HW21" s="571"/>
      <c r="HX21" s="571"/>
      <c r="HY21" s="571"/>
      <c r="HZ21" s="571"/>
      <c r="IA21" s="571"/>
      <c r="IB21" s="571"/>
      <c r="IC21" s="571"/>
      <c r="ID21" s="571"/>
      <c r="IE21" s="571"/>
      <c r="IF21" s="571"/>
      <c r="IG21" s="571"/>
      <c r="IH21" s="571"/>
      <c r="II21" s="571"/>
      <c r="IJ21" s="571"/>
      <c r="IK21" s="571"/>
      <c r="IL21" s="571"/>
      <c r="IM21" s="571"/>
      <c r="IN21" s="571"/>
      <c r="IO21" s="571"/>
      <c r="IP21" s="571"/>
      <c r="IQ21" s="571"/>
      <c r="IR21" s="571"/>
      <c r="IS21" s="571"/>
      <c r="IT21" s="571"/>
      <c r="IU21" s="571"/>
      <c r="IV21" s="571"/>
    </row>
    <row r="22" spans="1:256" s="216" customFormat="1" ht="23.25" customHeight="1">
      <c r="A22" s="558" t="s">
        <v>725</v>
      </c>
      <c r="B22" s="841">
        <f t="shared" si="0"/>
        <v>52932</v>
      </c>
      <c r="C22" s="732"/>
      <c r="D22" s="732">
        <v>52932</v>
      </c>
      <c r="E22" s="732">
        <v>52932</v>
      </c>
      <c r="F22" s="732">
        <v>0</v>
      </c>
      <c r="G22" s="732">
        <v>7504</v>
      </c>
      <c r="H22" s="732">
        <v>0</v>
      </c>
      <c r="I22" s="732">
        <v>17358</v>
      </c>
      <c r="J22" s="732">
        <v>0</v>
      </c>
      <c r="K22" s="732">
        <v>0</v>
      </c>
      <c r="L22" s="732">
        <v>0</v>
      </c>
      <c r="M22" s="732">
        <v>0</v>
      </c>
      <c r="N22" s="732">
        <v>0</v>
      </c>
      <c r="O22" s="732">
        <v>28070</v>
      </c>
      <c r="P22" s="732">
        <v>0</v>
      </c>
      <c r="Q22" s="847">
        <v>0</v>
      </c>
      <c r="R22" s="548" t="s">
        <v>153</v>
      </c>
      <c r="S22" s="571"/>
      <c r="T22" s="571"/>
      <c r="U22" s="571"/>
      <c r="V22" s="571"/>
      <c r="W22" s="571"/>
      <c r="X22" s="571"/>
      <c r="Y22" s="571"/>
      <c r="Z22" s="571"/>
      <c r="AA22" s="571"/>
      <c r="AB22" s="571"/>
      <c r="AC22" s="571"/>
      <c r="AD22" s="571"/>
      <c r="AE22" s="571"/>
      <c r="AF22" s="571"/>
      <c r="AG22" s="571"/>
      <c r="AH22" s="571"/>
      <c r="AI22" s="571"/>
      <c r="AJ22" s="571"/>
      <c r="AK22" s="571"/>
      <c r="AL22" s="571"/>
      <c r="AM22" s="571"/>
      <c r="AN22" s="571"/>
      <c r="AO22" s="571"/>
      <c r="AP22" s="571"/>
      <c r="AQ22" s="571"/>
      <c r="AR22" s="571"/>
      <c r="AS22" s="571"/>
      <c r="AT22" s="571"/>
      <c r="AU22" s="571"/>
      <c r="AV22" s="571"/>
      <c r="AW22" s="571"/>
      <c r="AX22" s="571"/>
      <c r="AY22" s="571"/>
      <c r="AZ22" s="571"/>
      <c r="BA22" s="571"/>
      <c r="BB22" s="571"/>
      <c r="BC22" s="571"/>
      <c r="BD22" s="571"/>
      <c r="BE22" s="571"/>
      <c r="BF22" s="571"/>
      <c r="BG22" s="571"/>
      <c r="BH22" s="571"/>
      <c r="BI22" s="571"/>
      <c r="BJ22" s="571"/>
      <c r="BK22" s="571"/>
      <c r="BL22" s="571"/>
      <c r="BM22" s="571"/>
      <c r="BN22" s="571"/>
      <c r="BO22" s="571"/>
      <c r="BP22" s="571"/>
      <c r="BQ22" s="571"/>
      <c r="BR22" s="571"/>
      <c r="BS22" s="571"/>
      <c r="BT22" s="571"/>
      <c r="BU22" s="571"/>
      <c r="BV22" s="571"/>
      <c r="BW22" s="571"/>
      <c r="BX22" s="571"/>
      <c r="BY22" s="571"/>
      <c r="BZ22" s="571"/>
      <c r="CA22" s="571"/>
      <c r="CB22" s="571"/>
      <c r="CC22" s="571"/>
      <c r="CD22" s="571"/>
      <c r="CE22" s="571"/>
      <c r="CF22" s="571"/>
      <c r="CG22" s="571"/>
      <c r="CH22" s="571"/>
      <c r="CI22" s="571"/>
      <c r="CJ22" s="571"/>
      <c r="CK22" s="571"/>
      <c r="CL22" s="571"/>
      <c r="CM22" s="571"/>
      <c r="CN22" s="571"/>
      <c r="CO22" s="571"/>
      <c r="CP22" s="571"/>
      <c r="CQ22" s="571"/>
      <c r="CR22" s="571"/>
      <c r="CS22" s="571"/>
      <c r="CT22" s="571"/>
      <c r="CU22" s="571"/>
      <c r="CV22" s="571"/>
      <c r="CW22" s="571"/>
      <c r="CX22" s="571"/>
      <c r="CY22" s="571"/>
      <c r="CZ22" s="571"/>
      <c r="DA22" s="571"/>
      <c r="DB22" s="571"/>
      <c r="DC22" s="571"/>
      <c r="DD22" s="571"/>
      <c r="DE22" s="571"/>
      <c r="DF22" s="571"/>
      <c r="DG22" s="571"/>
      <c r="DH22" s="571"/>
      <c r="DI22" s="571"/>
      <c r="DJ22" s="571"/>
      <c r="DK22" s="571"/>
      <c r="DL22" s="571"/>
      <c r="DM22" s="571"/>
      <c r="DN22" s="571"/>
      <c r="DO22" s="571"/>
      <c r="DP22" s="571"/>
      <c r="DQ22" s="571"/>
      <c r="DR22" s="571"/>
      <c r="DS22" s="571"/>
      <c r="DT22" s="571"/>
      <c r="DU22" s="571"/>
      <c r="DV22" s="571"/>
      <c r="DW22" s="571"/>
      <c r="DX22" s="571"/>
      <c r="DY22" s="571"/>
      <c r="DZ22" s="571"/>
      <c r="EA22" s="571"/>
      <c r="EB22" s="571"/>
      <c r="EC22" s="571"/>
      <c r="ED22" s="571"/>
      <c r="EE22" s="571"/>
      <c r="EF22" s="571"/>
      <c r="EG22" s="571"/>
      <c r="EH22" s="571"/>
      <c r="EI22" s="571"/>
      <c r="EJ22" s="571"/>
      <c r="EK22" s="571"/>
      <c r="EL22" s="571"/>
      <c r="EM22" s="571"/>
      <c r="EN22" s="571"/>
      <c r="EO22" s="571"/>
      <c r="EP22" s="571"/>
      <c r="EQ22" s="571"/>
      <c r="ER22" s="571"/>
      <c r="ES22" s="571"/>
      <c r="ET22" s="571"/>
      <c r="EU22" s="571"/>
      <c r="EV22" s="571"/>
      <c r="EW22" s="571"/>
      <c r="EX22" s="571"/>
      <c r="EY22" s="571"/>
      <c r="EZ22" s="571"/>
      <c r="FA22" s="571"/>
      <c r="FB22" s="571"/>
      <c r="FC22" s="571"/>
      <c r="FD22" s="571"/>
      <c r="FE22" s="571"/>
      <c r="FF22" s="571"/>
      <c r="FG22" s="571"/>
      <c r="FH22" s="571"/>
      <c r="FI22" s="571"/>
      <c r="FJ22" s="571"/>
      <c r="FK22" s="571"/>
      <c r="FL22" s="571"/>
      <c r="FM22" s="571"/>
      <c r="FN22" s="571"/>
      <c r="FO22" s="571"/>
      <c r="FP22" s="571"/>
      <c r="FQ22" s="571"/>
      <c r="FR22" s="571"/>
      <c r="FS22" s="571"/>
      <c r="FT22" s="571"/>
      <c r="FU22" s="571"/>
      <c r="FV22" s="571"/>
      <c r="FW22" s="571"/>
      <c r="FX22" s="571"/>
      <c r="FY22" s="571"/>
      <c r="FZ22" s="571"/>
      <c r="GA22" s="571"/>
      <c r="GB22" s="571"/>
      <c r="GC22" s="571"/>
      <c r="GD22" s="571"/>
      <c r="GE22" s="571"/>
      <c r="GF22" s="571"/>
      <c r="GG22" s="571"/>
      <c r="GH22" s="571"/>
      <c r="GI22" s="571"/>
      <c r="GJ22" s="571"/>
      <c r="GK22" s="571"/>
      <c r="GL22" s="571"/>
      <c r="GM22" s="571"/>
      <c r="GN22" s="571"/>
      <c r="GO22" s="571"/>
      <c r="GP22" s="571"/>
      <c r="GQ22" s="571"/>
      <c r="GR22" s="571"/>
      <c r="GS22" s="571"/>
      <c r="GT22" s="571"/>
      <c r="GU22" s="571"/>
      <c r="GV22" s="571"/>
      <c r="GW22" s="571"/>
      <c r="GX22" s="571"/>
      <c r="GY22" s="571"/>
      <c r="GZ22" s="571"/>
      <c r="HA22" s="571"/>
      <c r="HB22" s="571"/>
      <c r="HC22" s="571"/>
      <c r="HD22" s="571"/>
      <c r="HE22" s="571"/>
      <c r="HF22" s="571"/>
      <c r="HG22" s="571"/>
      <c r="HH22" s="571"/>
      <c r="HI22" s="571"/>
      <c r="HJ22" s="571"/>
      <c r="HK22" s="571"/>
      <c r="HL22" s="571"/>
      <c r="HM22" s="571"/>
      <c r="HN22" s="571"/>
      <c r="HO22" s="571"/>
      <c r="HP22" s="571"/>
      <c r="HQ22" s="571"/>
      <c r="HR22" s="571"/>
      <c r="HS22" s="571"/>
      <c r="HT22" s="571"/>
      <c r="HU22" s="571"/>
      <c r="HV22" s="571"/>
      <c r="HW22" s="571"/>
      <c r="HX22" s="571"/>
      <c r="HY22" s="571"/>
      <c r="HZ22" s="571"/>
      <c r="IA22" s="571"/>
      <c r="IB22" s="571"/>
      <c r="IC22" s="571"/>
      <c r="ID22" s="571"/>
      <c r="IE22" s="571"/>
      <c r="IF22" s="571"/>
      <c r="IG22" s="571"/>
      <c r="IH22" s="571"/>
      <c r="II22" s="571"/>
      <c r="IJ22" s="571"/>
      <c r="IK22" s="571"/>
      <c r="IL22" s="571"/>
      <c r="IM22" s="571"/>
      <c r="IN22" s="571"/>
      <c r="IO22" s="571"/>
      <c r="IP22" s="571"/>
      <c r="IQ22" s="571"/>
      <c r="IR22" s="571"/>
      <c r="IS22" s="571"/>
      <c r="IT22" s="571"/>
      <c r="IU22" s="571"/>
      <c r="IV22" s="571"/>
    </row>
    <row r="23" spans="1:256" s="216" customFormat="1" ht="23.25" customHeight="1">
      <c r="A23" s="641" t="s">
        <v>727</v>
      </c>
      <c r="B23" s="849">
        <f t="shared" si="0"/>
        <v>53312</v>
      </c>
      <c r="C23" s="850"/>
      <c r="D23" s="850">
        <v>53312</v>
      </c>
      <c r="E23" s="850">
        <v>53312</v>
      </c>
      <c r="F23" s="850">
        <v>0</v>
      </c>
      <c r="G23" s="850">
        <v>9959</v>
      </c>
      <c r="H23" s="850">
        <v>0</v>
      </c>
      <c r="I23" s="850">
        <v>18023</v>
      </c>
      <c r="J23" s="850">
        <v>0</v>
      </c>
      <c r="K23" s="850">
        <v>0</v>
      </c>
      <c r="L23" s="850">
        <v>0</v>
      </c>
      <c r="M23" s="850">
        <v>0</v>
      </c>
      <c r="N23" s="850">
        <v>0</v>
      </c>
      <c r="O23" s="850">
        <v>25230</v>
      </c>
      <c r="P23" s="850">
        <v>0</v>
      </c>
      <c r="Q23" s="851">
        <v>100</v>
      </c>
      <c r="R23" s="554" t="s">
        <v>154</v>
      </c>
      <c r="S23" s="571"/>
      <c r="T23" s="571"/>
      <c r="U23" s="571"/>
      <c r="V23" s="571"/>
      <c r="W23" s="571"/>
      <c r="X23" s="571"/>
      <c r="Y23" s="571"/>
      <c r="Z23" s="571"/>
      <c r="AA23" s="571"/>
      <c r="AB23" s="571"/>
      <c r="AC23" s="571"/>
      <c r="AD23" s="571"/>
      <c r="AE23" s="571"/>
      <c r="AF23" s="571"/>
      <c r="AG23" s="571"/>
      <c r="AH23" s="571"/>
      <c r="AI23" s="571"/>
      <c r="AJ23" s="571"/>
      <c r="AK23" s="571"/>
      <c r="AL23" s="571"/>
      <c r="AM23" s="571"/>
      <c r="AN23" s="571"/>
      <c r="AO23" s="571"/>
      <c r="AP23" s="571"/>
      <c r="AQ23" s="571"/>
      <c r="AR23" s="571"/>
      <c r="AS23" s="571"/>
      <c r="AT23" s="571"/>
      <c r="AU23" s="571"/>
      <c r="AV23" s="571"/>
      <c r="AW23" s="571"/>
      <c r="AX23" s="571"/>
      <c r="AY23" s="571"/>
      <c r="AZ23" s="571"/>
      <c r="BA23" s="571"/>
      <c r="BB23" s="571"/>
      <c r="BC23" s="571"/>
      <c r="BD23" s="571"/>
      <c r="BE23" s="571"/>
      <c r="BF23" s="571"/>
      <c r="BG23" s="571"/>
      <c r="BH23" s="571"/>
      <c r="BI23" s="571"/>
      <c r="BJ23" s="571"/>
      <c r="BK23" s="571"/>
      <c r="BL23" s="571"/>
      <c r="BM23" s="571"/>
      <c r="BN23" s="571"/>
      <c r="BO23" s="571"/>
      <c r="BP23" s="571"/>
      <c r="BQ23" s="571"/>
      <c r="BR23" s="571"/>
      <c r="BS23" s="571"/>
      <c r="BT23" s="571"/>
      <c r="BU23" s="571"/>
      <c r="BV23" s="571"/>
      <c r="BW23" s="571"/>
      <c r="BX23" s="571"/>
      <c r="BY23" s="571"/>
      <c r="BZ23" s="571"/>
      <c r="CA23" s="571"/>
      <c r="CB23" s="571"/>
      <c r="CC23" s="571"/>
      <c r="CD23" s="571"/>
      <c r="CE23" s="571"/>
      <c r="CF23" s="571"/>
      <c r="CG23" s="571"/>
      <c r="CH23" s="571"/>
      <c r="CI23" s="571"/>
      <c r="CJ23" s="571"/>
      <c r="CK23" s="571"/>
      <c r="CL23" s="571"/>
      <c r="CM23" s="571"/>
      <c r="CN23" s="571"/>
      <c r="CO23" s="571"/>
      <c r="CP23" s="571"/>
      <c r="CQ23" s="571"/>
      <c r="CR23" s="571"/>
      <c r="CS23" s="571"/>
      <c r="CT23" s="571"/>
      <c r="CU23" s="571"/>
      <c r="CV23" s="571"/>
      <c r="CW23" s="571"/>
      <c r="CX23" s="571"/>
      <c r="CY23" s="571"/>
      <c r="CZ23" s="571"/>
      <c r="DA23" s="571"/>
      <c r="DB23" s="571"/>
      <c r="DC23" s="571"/>
      <c r="DD23" s="571"/>
      <c r="DE23" s="571"/>
      <c r="DF23" s="571"/>
      <c r="DG23" s="571"/>
      <c r="DH23" s="571"/>
      <c r="DI23" s="571"/>
      <c r="DJ23" s="571"/>
      <c r="DK23" s="571"/>
      <c r="DL23" s="571"/>
      <c r="DM23" s="571"/>
      <c r="DN23" s="571"/>
      <c r="DO23" s="571"/>
      <c r="DP23" s="571"/>
      <c r="DQ23" s="571"/>
      <c r="DR23" s="571"/>
      <c r="DS23" s="571"/>
      <c r="DT23" s="571"/>
      <c r="DU23" s="571"/>
      <c r="DV23" s="571"/>
      <c r="DW23" s="571"/>
      <c r="DX23" s="571"/>
      <c r="DY23" s="571"/>
      <c r="DZ23" s="571"/>
      <c r="EA23" s="571"/>
      <c r="EB23" s="571"/>
      <c r="EC23" s="571"/>
      <c r="ED23" s="571"/>
      <c r="EE23" s="571"/>
      <c r="EF23" s="571"/>
      <c r="EG23" s="571"/>
      <c r="EH23" s="571"/>
      <c r="EI23" s="571"/>
      <c r="EJ23" s="571"/>
      <c r="EK23" s="571"/>
      <c r="EL23" s="571"/>
      <c r="EM23" s="571"/>
      <c r="EN23" s="571"/>
      <c r="EO23" s="571"/>
      <c r="EP23" s="571"/>
      <c r="EQ23" s="571"/>
      <c r="ER23" s="571"/>
      <c r="ES23" s="571"/>
      <c r="ET23" s="571"/>
      <c r="EU23" s="571"/>
      <c r="EV23" s="571"/>
      <c r="EW23" s="571"/>
      <c r="EX23" s="571"/>
      <c r="EY23" s="571"/>
      <c r="EZ23" s="571"/>
      <c r="FA23" s="571"/>
      <c r="FB23" s="571"/>
      <c r="FC23" s="571"/>
      <c r="FD23" s="571"/>
      <c r="FE23" s="571"/>
      <c r="FF23" s="571"/>
      <c r="FG23" s="571"/>
      <c r="FH23" s="571"/>
      <c r="FI23" s="571"/>
      <c r="FJ23" s="571"/>
      <c r="FK23" s="571"/>
      <c r="FL23" s="571"/>
      <c r="FM23" s="571"/>
      <c r="FN23" s="571"/>
      <c r="FO23" s="571"/>
      <c r="FP23" s="571"/>
      <c r="FQ23" s="571"/>
      <c r="FR23" s="571"/>
      <c r="FS23" s="571"/>
      <c r="FT23" s="571"/>
      <c r="FU23" s="571"/>
      <c r="FV23" s="571"/>
      <c r="FW23" s="571"/>
      <c r="FX23" s="571"/>
      <c r="FY23" s="571"/>
      <c r="FZ23" s="571"/>
      <c r="GA23" s="571"/>
      <c r="GB23" s="571"/>
      <c r="GC23" s="571"/>
      <c r="GD23" s="571"/>
      <c r="GE23" s="571"/>
      <c r="GF23" s="571"/>
      <c r="GG23" s="571"/>
      <c r="GH23" s="571"/>
      <c r="GI23" s="571"/>
      <c r="GJ23" s="571"/>
      <c r="GK23" s="571"/>
      <c r="GL23" s="571"/>
      <c r="GM23" s="571"/>
      <c r="GN23" s="571"/>
      <c r="GO23" s="571"/>
      <c r="GP23" s="571"/>
      <c r="GQ23" s="571"/>
      <c r="GR23" s="571"/>
      <c r="GS23" s="571"/>
      <c r="GT23" s="571"/>
      <c r="GU23" s="571"/>
      <c r="GV23" s="571"/>
      <c r="GW23" s="571"/>
      <c r="GX23" s="571"/>
      <c r="GY23" s="571"/>
      <c r="GZ23" s="571"/>
      <c r="HA23" s="571"/>
      <c r="HB23" s="571"/>
      <c r="HC23" s="571"/>
      <c r="HD23" s="571"/>
      <c r="HE23" s="571"/>
      <c r="HF23" s="571"/>
      <c r="HG23" s="571"/>
      <c r="HH23" s="571"/>
      <c r="HI23" s="571"/>
      <c r="HJ23" s="571"/>
      <c r="HK23" s="571"/>
      <c r="HL23" s="571"/>
      <c r="HM23" s="571"/>
      <c r="HN23" s="571"/>
      <c r="HO23" s="571"/>
      <c r="HP23" s="571"/>
      <c r="HQ23" s="571"/>
      <c r="HR23" s="571"/>
      <c r="HS23" s="571"/>
      <c r="HT23" s="571"/>
      <c r="HU23" s="571"/>
      <c r="HV23" s="571"/>
      <c r="HW23" s="571"/>
      <c r="HX23" s="571"/>
      <c r="HY23" s="571"/>
      <c r="HZ23" s="571"/>
      <c r="IA23" s="571"/>
      <c r="IB23" s="571"/>
      <c r="IC23" s="571"/>
      <c r="ID23" s="571"/>
      <c r="IE23" s="571"/>
      <c r="IF23" s="571"/>
      <c r="IG23" s="571"/>
      <c r="IH23" s="571"/>
      <c r="II23" s="571"/>
      <c r="IJ23" s="571"/>
      <c r="IK23" s="571"/>
      <c r="IL23" s="571"/>
      <c r="IM23" s="571"/>
      <c r="IN23" s="571"/>
      <c r="IO23" s="571"/>
      <c r="IP23" s="571"/>
      <c r="IQ23" s="571"/>
      <c r="IR23" s="571"/>
      <c r="IS23" s="571"/>
      <c r="IT23" s="571"/>
      <c r="IU23" s="571"/>
      <c r="IV23" s="571"/>
    </row>
    <row r="24" spans="1:256" s="216" customFormat="1" ht="13.5">
      <c r="A24" s="287" t="s">
        <v>1593</v>
      </c>
      <c r="B24" s="79"/>
      <c r="C24" s="79"/>
      <c r="D24" s="79"/>
      <c r="E24" s="288"/>
      <c r="F24" s="79"/>
      <c r="G24" s="288" t="s">
        <v>261</v>
      </c>
      <c r="H24" s="288" t="s">
        <v>261</v>
      </c>
      <c r="I24" s="79"/>
      <c r="J24" s="79"/>
      <c r="K24" s="79"/>
      <c r="L24" s="289"/>
      <c r="M24" s="286" t="s">
        <v>1594</v>
      </c>
      <c r="N24" s="289"/>
      <c r="O24" s="289"/>
      <c r="P24" s="286"/>
      <c r="Q24" s="286"/>
      <c r="R24" s="286"/>
      <c r="S24" s="286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  <c r="DR24" s="79"/>
      <c r="DS24" s="79"/>
      <c r="DT24" s="79"/>
      <c r="DU24" s="79"/>
      <c r="DV24" s="79"/>
      <c r="DW24" s="79"/>
      <c r="DX24" s="79"/>
      <c r="DY24" s="79"/>
      <c r="DZ24" s="79"/>
      <c r="EA24" s="79"/>
      <c r="EB24" s="79"/>
      <c r="EC24" s="79"/>
      <c r="ED24" s="79"/>
      <c r="EE24" s="79"/>
      <c r="EF24" s="79"/>
      <c r="EG24" s="79"/>
      <c r="EH24" s="79"/>
      <c r="EI24" s="79"/>
      <c r="EJ24" s="79"/>
      <c r="EK24" s="79"/>
      <c r="EL24" s="79"/>
      <c r="EM24" s="79"/>
      <c r="EN24" s="79"/>
      <c r="EO24" s="79"/>
      <c r="EP24" s="79"/>
      <c r="EQ24" s="79"/>
      <c r="ER24" s="79"/>
      <c r="ES24" s="79"/>
      <c r="ET24" s="79"/>
      <c r="EU24" s="79"/>
      <c r="EV24" s="79"/>
      <c r="EW24" s="79"/>
      <c r="EX24" s="79"/>
      <c r="EY24" s="79"/>
      <c r="EZ24" s="79"/>
      <c r="FA24" s="79"/>
      <c r="FB24" s="79"/>
      <c r="FC24" s="79"/>
      <c r="FD24" s="79"/>
      <c r="FE24" s="79"/>
      <c r="FF24" s="79"/>
      <c r="FG24" s="79"/>
      <c r="FH24" s="79"/>
      <c r="FI24" s="79"/>
      <c r="FJ24" s="79"/>
      <c r="FK24" s="79"/>
      <c r="FL24" s="79"/>
      <c r="FM24" s="79"/>
      <c r="FN24" s="79"/>
      <c r="FO24" s="79"/>
      <c r="FP24" s="79"/>
      <c r="FQ24" s="79"/>
      <c r="FR24" s="79"/>
      <c r="FS24" s="79"/>
      <c r="FT24" s="79"/>
      <c r="FU24" s="79"/>
      <c r="FV24" s="79"/>
      <c r="FW24" s="79"/>
      <c r="FX24" s="79"/>
      <c r="FY24" s="79"/>
      <c r="FZ24" s="79"/>
      <c r="GA24" s="79"/>
      <c r="GB24" s="79"/>
      <c r="GC24" s="79"/>
      <c r="GD24" s="79"/>
      <c r="GE24" s="79"/>
      <c r="GF24" s="79"/>
      <c r="GG24" s="79"/>
      <c r="GH24" s="79"/>
      <c r="GI24" s="79"/>
      <c r="GJ24" s="79"/>
      <c r="GK24" s="79"/>
      <c r="GL24" s="79"/>
      <c r="GM24" s="79"/>
      <c r="GN24" s="79"/>
      <c r="GO24" s="79"/>
      <c r="GP24" s="79"/>
      <c r="GQ24" s="79"/>
      <c r="GR24" s="79"/>
      <c r="GS24" s="79"/>
      <c r="GT24" s="79"/>
      <c r="GU24" s="79"/>
      <c r="GV24" s="79"/>
      <c r="GW24" s="79"/>
      <c r="GX24" s="79"/>
      <c r="GY24" s="79"/>
      <c r="GZ24" s="79"/>
      <c r="HA24" s="79"/>
      <c r="HB24" s="79"/>
      <c r="HC24" s="79"/>
      <c r="HD24" s="79"/>
      <c r="HE24" s="79"/>
      <c r="HF24" s="79"/>
      <c r="HG24" s="79"/>
      <c r="HH24" s="79"/>
      <c r="HI24" s="79"/>
      <c r="HJ24" s="79"/>
      <c r="HK24" s="79"/>
      <c r="HL24" s="79"/>
      <c r="HM24" s="79"/>
      <c r="HN24" s="79"/>
      <c r="HO24" s="79"/>
      <c r="HP24" s="79"/>
      <c r="HQ24" s="79"/>
      <c r="HR24" s="79"/>
      <c r="HS24" s="79"/>
      <c r="HT24" s="79"/>
      <c r="HU24" s="79"/>
      <c r="HV24" s="79"/>
      <c r="HW24" s="79"/>
      <c r="HX24" s="79"/>
      <c r="HY24" s="79"/>
      <c r="HZ24" s="79"/>
      <c r="IA24" s="79"/>
      <c r="IB24" s="79"/>
      <c r="IC24" s="79"/>
      <c r="ID24" s="79"/>
      <c r="IE24" s="79"/>
      <c r="IF24" s="79"/>
      <c r="IG24" s="79"/>
      <c r="IH24" s="79"/>
      <c r="II24" s="79"/>
      <c r="IJ24" s="79"/>
      <c r="IK24" s="79"/>
      <c r="IL24" s="79"/>
      <c r="IM24" s="79"/>
      <c r="IN24" s="79"/>
      <c r="IO24" s="79"/>
      <c r="IP24" s="79"/>
      <c r="IQ24" s="79"/>
      <c r="IR24" s="79"/>
      <c r="IS24" s="79"/>
      <c r="IT24" s="79"/>
      <c r="IU24" s="79"/>
      <c r="IV24" s="79"/>
    </row>
    <row r="25" spans="1:256" s="216" customFormat="1" ht="13.5">
      <c r="A25" s="1210" t="s">
        <v>1604</v>
      </c>
      <c r="B25" s="1211"/>
      <c r="C25" s="1211"/>
      <c r="D25" s="1211"/>
      <c r="E25" s="79"/>
      <c r="F25" s="79"/>
      <c r="G25" s="79"/>
      <c r="H25" s="79"/>
      <c r="I25" s="79"/>
      <c r="J25" s="79"/>
      <c r="K25" s="79"/>
      <c r="L25" s="79"/>
      <c r="M25" s="79"/>
      <c r="N25" s="1155"/>
      <c r="O25" s="1155"/>
      <c r="P25" s="1155"/>
      <c r="Q25" s="1155"/>
      <c r="R25" s="1155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  <c r="DN25" s="79"/>
      <c r="DO25" s="79"/>
      <c r="DP25" s="79"/>
      <c r="DQ25" s="79"/>
      <c r="DR25" s="79"/>
      <c r="DS25" s="79"/>
      <c r="DT25" s="79"/>
      <c r="DU25" s="79"/>
      <c r="DV25" s="79"/>
      <c r="DW25" s="79"/>
      <c r="DX25" s="79"/>
      <c r="DY25" s="79"/>
      <c r="DZ25" s="79"/>
      <c r="EA25" s="79"/>
      <c r="EB25" s="79"/>
      <c r="EC25" s="79"/>
      <c r="ED25" s="79"/>
      <c r="EE25" s="79"/>
      <c r="EF25" s="79"/>
      <c r="EG25" s="79"/>
      <c r="EH25" s="79"/>
      <c r="EI25" s="79"/>
      <c r="EJ25" s="79"/>
      <c r="EK25" s="79"/>
      <c r="EL25" s="79"/>
      <c r="EM25" s="79"/>
      <c r="EN25" s="79"/>
      <c r="EO25" s="79"/>
      <c r="EP25" s="79"/>
      <c r="EQ25" s="79"/>
      <c r="ER25" s="79"/>
      <c r="ES25" s="79"/>
      <c r="ET25" s="79"/>
      <c r="EU25" s="79"/>
      <c r="EV25" s="79"/>
      <c r="EW25" s="79"/>
      <c r="EX25" s="79"/>
      <c r="EY25" s="79"/>
      <c r="EZ25" s="79"/>
      <c r="FA25" s="79"/>
      <c r="FB25" s="79"/>
      <c r="FC25" s="79"/>
      <c r="FD25" s="79"/>
      <c r="FE25" s="79"/>
      <c r="FF25" s="79"/>
      <c r="FG25" s="79"/>
      <c r="FH25" s="79"/>
      <c r="FI25" s="79"/>
      <c r="FJ25" s="79"/>
      <c r="FK25" s="79"/>
      <c r="FL25" s="79"/>
      <c r="FM25" s="79"/>
      <c r="FN25" s="79"/>
      <c r="FO25" s="79"/>
      <c r="FP25" s="79"/>
      <c r="FQ25" s="79"/>
      <c r="FR25" s="79"/>
      <c r="FS25" s="79"/>
      <c r="FT25" s="79"/>
      <c r="FU25" s="79"/>
      <c r="FV25" s="79"/>
      <c r="FW25" s="79"/>
      <c r="FX25" s="79"/>
      <c r="FY25" s="79"/>
      <c r="FZ25" s="79"/>
      <c r="GA25" s="79"/>
      <c r="GB25" s="79"/>
      <c r="GC25" s="79"/>
      <c r="GD25" s="79"/>
      <c r="GE25" s="79"/>
      <c r="GF25" s="79"/>
      <c r="GG25" s="79"/>
      <c r="GH25" s="79"/>
      <c r="GI25" s="79"/>
      <c r="GJ25" s="79"/>
      <c r="GK25" s="79"/>
      <c r="GL25" s="79"/>
      <c r="GM25" s="79"/>
      <c r="GN25" s="79"/>
      <c r="GO25" s="79"/>
      <c r="GP25" s="79"/>
      <c r="GQ25" s="79"/>
      <c r="GR25" s="79"/>
      <c r="GS25" s="79"/>
      <c r="GT25" s="79"/>
      <c r="GU25" s="79"/>
      <c r="GV25" s="79"/>
      <c r="GW25" s="79"/>
      <c r="GX25" s="79"/>
      <c r="GY25" s="79"/>
      <c r="GZ25" s="79"/>
      <c r="HA25" s="79"/>
      <c r="HB25" s="79"/>
      <c r="HC25" s="79"/>
      <c r="HD25" s="79"/>
      <c r="HE25" s="79"/>
      <c r="HF25" s="79"/>
      <c r="HG25" s="79"/>
      <c r="HH25" s="79"/>
      <c r="HI25" s="79"/>
      <c r="HJ25" s="79"/>
      <c r="HK25" s="79"/>
      <c r="HL25" s="79"/>
      <c r="HM25" s="79"/>
      <c r="HN25" s="79"/>
      <c r="HO25" s="79"/>
      <c r="HP25" s="79"/>
      <c r="HQ25" s="79"/>
      <c r="HR25" s="79"/>
      <c r="HS25" s="79"/>
      <c r="HT25" s="79"/>
      <c r="HU25" s="79"/>
      <c r="HV25" s="79"/>
      <c r="HW25" s="79"/>
      <c r="HX25" s="79"/>
      <c r="HY25" s="79"/>
      <c r="HZ25" s="79"/>
      <c r="IA25" s="79"/>
      <c r="IB25" s="79"/>
      <c r="IC25" s="79"/>
      <c r="ID25" s="79"/>
      <c r="IE25" s="79"/>
      <c r="IF25" s="79"/>
      <c r="IG25" s="79"/>
      <c r="IH25" s="79"/>
      <c r="II25" s="79"/>
      <c r="IJ25" s="79"/>
      <c r="IK25" s="79"/>
      <c r="IL25" s="79"/>
      <c r="IM25" s="79"/>
      <c r="IN25" s="79"/>
      <c r="IO25" s="79"/>
      <c r="IP25" s="79"/>
      <c r="IQ25" s="79"/>
      <c r="IR25" s="79"/>
      <c r="IS25" s="79"/>
      <c r="IT25" s="79"/>
      <c r="IU25" s="79"/>
      <c r="IV25" s="79"/>
    </row>
    <row r="26" spans="1:256" s="216" customFormat="1" ht="13.5">
      <c r="A26" s="41" t="s">
        <v>1605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2"/>
      <c r="M26" s="41" t="s">
        <v>1245</v>
      </c>
      <c r="N26" s="41"/>
      <c r="O26" s="41"/>
      <c r="P26" s="41"/>
      <c r="Q26" s="41"/>
      <c r="R26" s="41"/>
      <c r="S26" s="41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  <c r="IT26" s="42"/>
      <c r="IU26" s="42"/>
      <c r="IV26" s="42"/>
    </row>
    <row r="27" s="216" customFormat="1" ht="13.5"/>
    <row r="28" s="216" customFormat="1" ht="13.5"/>
    <row r="29" s="216" customFormat="1" ht="13.5"/>
    <row r="30" s="216" customFormat="1" ht="13.5"/>
    <row r="31" s="216" customFormat="1" ht="13.5"/>
    <row r="32" s="216" customFormat="1" ht="13.5"/>
    <row r="33" s="216" customFormat="1" ht="13.5"/>
    <row r="34" s="216" customFormat="1" ht="13.5"/>
  </sheetData>
  <sheetProtection/>
  <mergeCells count="5">
    <mergeCell ref="A25:D25"/>
    <mergeCell ref="N25:R25"/>
    <mergeCell ref="A1:R1"/>
    <mergeCell ref="Q2:R2"/>
    <mergeCell ref="E3:Q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FF00"/>
  </sheetPr>
  <dimension ref="A1:IV26"/>
  <sheetViews>
    <sheetView zoomScalePageLayoutView="0" workbookViewId="0" topLeftCell="A1">
      <selection activeCell="A24" sqref="A24:IV26"/>
    </sheetView>
  </sheetViews>
  <sheetFormatPr defaultColWidth="8.88671875" defaultRowHeight="13.5"/>
  <cols>
    <col min="2" max="2" width="10.10546875" style="0" customWidth="1"/>
    <col min="4" max="4" width="10.21484375" style="0" customWidth="1"/>
    <col min="5" max="5" width="9.99609375" style="0" customWidth="1"/>
    <col min="18" max="18" width="9.77734375" style="0" customWidth="1"/>
    <col min="19" max="22" width="8.88671875" style="216" customWidth="1"/>
  </cols>
  <sheetData>
    <row r="1" spans="1:18" s="27" customFormat="1" ht="37.5" customHeight="1">
      <c r="A1" s="1026" t="s">
        <v>81</v>
      </c>
      <c r="B1" s="1026"/>
      <c r="C1" s="1026"/>
      <c r="D1" s="1026"/>
      <c r="E1" s="1026"/>
      <c r="F1" s="1026"/>
      <c r="G1" s="1026"/>
      <c r="H1" s="1026"/>
      <c r="I1" s="1026"/>
      <c r="J1" s="1026"/>
      <c r="K1" s="1026"/>
      <c r="L1" s="1026"/>
      <c r="M1" s="1026"/>
      <c r="N1" s="1026"/>
      <c r="O1" s="1026"/>
      <c r="P1" s="1026"/>
      <c r="Q1" s="1026"/>
      <c r="R1" s="1026"/>
    </row>
    <row r="2" spans="1:18" s="27" customFormat="1" ht="18" customHeight="1">
      <c r="A2" s="27" t="s">
        <v>39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208" t="s">
        <v>40</v>
      </c>
      <c r="R2" s="1209"/>
    </row>
    <row r="3" spans="1:256" s="27" customFormat="1" ht="20.25" customHeight="1">
      <c r="A3" s="899"/>
      <c r="B3" s="564" t="s">
        <v>371</v>
      </c>
      <c r="C3" s="564" t="s">
        <v>372</v>
      </c>
      <c r="D3" s="564" t="s">
        <v>373</v>
      </c>
      <c r="E3" s="1205" t="s">
        <v>374</v>
      </c>
      <c r="F3" s="1206"/>
      <c r="G3" s="1206"/>
      <c r="H3" s="1206"/>
      <c r="I3" s="1206"/>
      <c r="J3" s="1206"/>
      <c r="K3" s="1206"/>
      <c r="L3" s="1206"/>
      <c r="M3" s="1206"/>
      <c r="N3" s="1206"/>
      <c r="O3" s="1206"/>
      <c r="P3" s="1206"/>
      <c r="Q3" s="1197"/>
      <c r="R3" s="899"/>
      <c r="S3" s="571"/>
      <c r="T3" s="571"/>
      <c r="U3" s="571"/>
      <c r="V3" s="571"/>
      <c r="W3" s="571"/>
      <c r="X3" s="571"/>
      <c r="Y3" s="571"/>
      <c r="Z3" s="571"/>
      <c r="AA3" s="571"/>
      <c r="AB3" s="571"/>
      <c r="AC3" s="571"/>
      <c r="AD3" s="571"/>
      <c r="AE3" s="571"/>
      <c r="AF3" s="571"/>
      <c r="AG3" s="571"/>
      <c r="AH3" s="571"/>
      <c r="AI3" s="571"/>
      <c r="AJ3" s="571"/>
      <c r="AK3" s="571"/>
      <c r="AL3" s="571"/>
      <c r="AM3" s="571"/>
      <c r="AN3" s="571"/>
      <c r="AO3" s="571"/>
      <c r="AP3" s="571"/>
      <c r="AQ3" s="571"/>
      <c r="AR3" s="571"/>
      <c r="AS3" s="571"/>
      <c r="AT3" s="571"/>
      <c r="AU3" s="571"/>
      <c r="AV3" s="571"/>
      <c r="AW3" s="571"/>
      <c r="AX3" s="571"/>
      <c r="AY3" s="571"/>
      <c r="AZ3" s="571"/>
      <c r="BA3" s="571"/>
      <c r="BB3" s="571"/>
      <c r="BC3" s="571"/>
      <c r="BD3" s="571"/>
      <c r="BE3" s="571"/>
      <c r="BF3" s="571"/>
      <c r="BG3" s="571"/>
      <c r="BH3" s="571"/>
      <c r="BI3" s="571"/>
      <c r="BJ3" s="571"/>
      <c r="BK3" s="571"/>
      <c r="BL3" s="571"/>
      <c r="BM3" s="571"/>
      <c r="BN3" s="571"/>
      <c r="BO3" s="571"/>
      <c r="BP3" s="571"/>
      <c r="BQ3" s="571"/>
      <c r="BR3" s="571"/>
      <c r="BS3" s="571"/>
      <c r="BT3" s="571"/>
      <c r="BU3" s="571"/>
      <c r="BV3" s="571"/>
      <c r="BW3" s="571"/>
      <c r="BX3" s="571"/>
      <c r="BY3" s="571"/>
      <c r="BZ3" s="571"/>
      <c r="CA3" s="571"/>
      <c r="CB3" s="571"/>
      <c r="CC3" s="571"/>
      <c r="CD3" s="571"/>
      <c r="CE3" s="571"/>
      <c r="CF3" s="571"/>
      <c r="CG3" s="571"/>
      <c r="CH3" s="571"/>
      <c r="CI3" s="571"/>
      <c r="CJ3" s="571"/>
      <c r="CK3" s="571"/>
      <c r="CL3" s="571"/>
      <c r="CM3" s="571"/>
      <c r="CN3" s="571"/>
      <c r="CO3" s="571"/>
      <c r="CP3" s="571"/>
      <c r="CQ3" s="571"/>
      <c r="CR3" s="571"/>
      <c r="CS3" s="571"/>
      <c r="CT3" s="571"/>
      <c r="CU3" s="571"/>
      <c r="CV3" s="571"/>
      <c r="CW3" s="571"/>
      <c r="CX3" s="571"/>
      <c r="CY3" s="571"/>
      <c r="CZ3" s="571"/>
      <c r="DA3" s="571"/>
      <c r="DB3" s="571"/>
      <c r="DC3" s="571"/>
      <c r="DD3" s="571"/>
      <c r="DE3" s="571"/>
      <c r="DF3" s="571"/>
      <c r="DG3" s="571"/>
      <c r="DH3" s="571"/>
      <c r="DI3" s="571"/>
      <c r="DJ3" s="571"/>
      <c r="DK3" s="571"/>
      <c r="DL3" s="571"/>
      <c r="DM3" s="571"/>
      <c r="DN3" s="571"/>
      <c r="DO3" s="571"/>
      <c r="DP3" s="571"/>
      <c r="DQ3" s="571"/>
      <c r="DR3" s="571"/>
      <c r="DS3" s="571"/>
      <c r="DT3" s="571"/>
      <c r="DU3" s="571"/>
      <c r="DV3" s="571"/>
      <c r="DW3" s="571"/>
      <c r="DX3" s="571"/>
      <c r="DY3" s="571"/>
      <c r="DZ3" s="571"/>
      <c r="EA3" s="571"/>
      <c r="EB3" s="571"/>
      <c r="EC3" s="571"/>
      <c r="ED3" s="571"/>
      <c r="EE3" s="571"/>
      <c r="EF3" s="571"/>
      <c r="EG3" s="571"/>
      <c r="EH3" s="571"/>
      <c r="EI3" s="571"/>
      <c r="EJ3" s="571"/>
      <c r="EK3" s="571"/>
      <c r="EL3" s="571"/>
      <c r="EM3" s="571"/>
      <c r="EN3" s="571"/>
      <c r="EO3" s="571"/>
      <c r="EP3" s="571"/>
      <c r="EQ3" s="571"/>
      <c r="ER3" s="571"/>
      <c r="ES3" s="571"/>
      <c r="ET3" s="571"/>
      <c r="EU3" s="571"/>
      <c r="EV3" s="571"/>
      <c r="EW3" s="571"/>
      <c r="EX3" s="571"/>
      <c r="EY3" s="571"/>
      <c r="EZ3" s="571"/>
      <c r="FA3" s="571"/>
      <c r="FB3" s="571"/>
      <c r="FC3" s="571"/>
      <c r="FD3" s="571"/>
      <c r="FE3" s="571"/>
      <c r="FF3" s="571"/>
      <c r="FG3" s="571"/>
      <c r="FH3" s="571"/>
      <c r="FI3" s="571"/>
      <c r="FJ3" s="571"/>
      <c r="FK3" s="571"/>
      <c r="FL3" s="571"/>
      <c r="FM3" s="571"/>
      <c r="FN3" s="571"/>
      <c r="FO3" s="571"/>
      <c r="FP3" s="571"/>
      <c r="FQ3" s="571"/>
      <c r="FR3" s="571"/>
      <c r="FS3" s="571"/>
      <c r="FT3" s="571"/>
      <c r="FU3" s="571"/>
      <c r="FV3" s="571"/>
      <c r="FW3" s="571"/>
      <c r="FX3" s="571"/>
      <c r="FY3" s="571"/>
      <c r="FZ3" s="571"/>
      <c r="GA3" s="571"/>
      <c r="GB3" s="571"/>
      <c r="GC3" s="571"/>
      <c r="GD3" s="571"/>
      <c r="GE3" s="571"/>
      <c r="GF3" s="571"/>
      <c r="GG3" s="571"/>
      <c r="GH3" s="571"/>
      <c r="GI3" s="571"/>
      <c r="GJ3" s="571"/>
      <c r="GK3" s="571"/>
      <c r="GL3" s="571"/>
      <c r="GM3" s="571"/>
      <c r="GN3" s="571"/>
      <c r="GO3" s="571"/>
      <c r="GP3" s="571"/>
      <c r="GQ3" s="571"/>
      <c r="GR3" s="571"/>
      <c r="GS3" s="571"/>
      <c r="GT3" s="571"/>
      <c r="GU3" s="571"/>
      <c r="GV3" s="571"/>
      <c r="GW3" s="571"/>
      <c r="GX3" s="571"/>
      <c r="GY3" s="571"/>
      <c r="GZ3" s="571"/>
      <c r="HA3" s="571"/>
      <c r="HB3" s="571"/>
      <c r="HC3" s="571"/>
      <c r="HD3" s="571"/>
      <c r="HE3" s="571"/>
      <c r="HF3" s="571"/>
      <c r="HG3" s="571"/>
      <c r="HH3" s="571"/>
      <c r="HI3" s="571"/>
      <c r="HJ3" s="571"/>
      <c r="HK3" s="571"/>
      <c r="HL3" s="571"/>
      <c r="HM3" s="571"/>
      <c r="HN3" s="571"/>
      <c r="HO3" s="571"/>
      <c r="HP3" s="571"/>
      <c r="HQ3" s="571"/>
      <c r="HR3" s="571"/>
      <c r="HS3" s="571"/>
      <c r="HT3" s="571"/>
      <c r="HU3" s="571"/>
      <c r="HV3" s="571"/>
      <c r="HW3" s="571"/>
      <c r="HX3" s="571"/>
      <c r="HY3" s="571"/>
      <c r="HZ3" s="571"/>
      <c r="IA3" s="571"/>
      <c r="IB3" s="571"/>
      <c r="IC3" s="571"/>
      <c r="ID3" s="571"/>
      <c r="IE3" s="571"/>
      <c r="IF3" s="571"/>
      <c r="IG3" s="571"/>
      <c r="IH3" s="571"/>
      <c r="II3" s="571"/>
      <c r="IJ3" s="571"/>
      <c r="IK3" s="571"/>
      <c r="IL3" s="571"/>
      <c r="IM3" s="571"/>
      <c r="IN3" s="571"/>
      <c r="IO3" s="571"/>
      <c r="IP3" s="571"/>
      <c r="IQ3" s="571"/>
      <c r="IR3" s="571"/>
      <c r="IS3" s="571"/>
      <c r="IT3" s="571"/>
      <c r="IU3" s="571"/>
      <c r="IV3" s="571"/>
    </row>
    <row r="4" spans="1:256" ht="20.25" customHeight="1">
      <c r="A4" s="546" t="s">
        <v>255</v>
      </c>
      <c r="B4" s="547"/>
      <c r="C4" s="547" t="s">
        <v>45</v>
      </c>
      <c r="D4" s="547"/>
      <c r="E4" s="900"/>
      <c r="F4" s="564" t="s">
        <v>375</v>
      </c>
      <c r="G4" s="564" t="s">
        <v>376</v>
      </c>
      <c r="H4" s="564" t="s">
        <v>378</v>
      </c>
      <c r="I4" s="564" t="s">
        <v>379</v>
      </c>
      <c r="J4" s="564" t="s">
        <v>380</v>
      </c>
      <c r="K4" s="564" t="s">
        <v>381</v>
      </c>
      <c r="L4" s="564" t="s">
        <v>382</v>
      </c>
      <c r="M4" s="564" t="s">
        <v>383</v>
      </c>
      <c r="N4" s="564" t="s">
        <v>385</v>
      </c>
      <c r="O4" s="564" t="s">
        <v>384</v>
      </c>
      <c r="P4" s="564" t="s">
        <v>386</v>
      </c>
      <c r="Q4" s="564" t="s">
        <v>387</v>
      </c>
      <c r="R4" s="546" t="s">
        <v>256</v>
      </c>
      <c r="S4" s="571"/>
      <c r="T4" s="571"/>
      <c r="U4" s="571"/>
      <c r="V4" s="571"/>
      <c r="W4" s="571"/>
      <c r="X4" s="571"/>
      <c r="Y4" s="571"/>
      <c r="Z4" s="571"/>
      <c r="AA4" s="571"/>
      <c r="AB4" s="571"/>
      <c r="AC4" s="571"/>
      <c r="AD4" s="571"/>
      <c r="AE4" s="571"/>
      <c r="AF4" s="571"/>
      <c r="AG4" s="571"/>
      <c r="AH4" s="571"/>
      <c r="AI4" s="571"/>
      <c r="AJ4" s="571"/>
      <c r="AK4" s="571"/>
      <c r="AL4" s="571"/>
      <c r="AM4" s="571"/>
      <c r="AN4" s="571"/>
      <c r="AO4" s="571"/>
      <c r="AP4" s="571"/>
      <c r="AQ4" s="571"/>
      <c r="AR4" s="571"/>
      <c r="AS4" s="571"/>
      <c r="AT4" s="571"/>
      <c r="AU4" s="571"/>
      <c r="AV4" s="571"/>
      <c r="AW4" s="571"/>
      <c r="AX4" s="571"/>
      <c r="AY4" s="571"/>
      <c r="AZ4" s="571"/>
      <c r="BA4" s="571"/>
      <c r="BB4" s="571"/>
      <c r="BC4" s="571"/>
      <c r="BD4" s="571"/>
      <c r="BE4" s="571"/>
      <c r="BF4" s="571"/>
      <c r="BG4" s="571"/>
      <c r="BH4" s="571"/>
      <c r="BI4" s="571"/>
      <c r="BJ4" s="571"/>
      <c r="BK4" s="571"/>
      <c r="BL4" s="571"/>
      <c r="BM4" s="571"/>
      <c r="BN4" s="571"/>
      <c r="BO4" s="571"/>
      <c r="BP4" s="571"/>
      <c r="BQ4" s="571"/>
      <c r="BR4" s="571"/>
      <c r="BS4" s="571"/>
      <c r="BT4" s="571"/>
      <c r="BU4" s="571"/>
      <c r="BV4" s="571"/>
      <c r="BW4" s="571"/>
      <c r="BX4" s="571"/>
      <c r="BY4" s="571"/>
      <c r="BZ4" s="571"/>
      <c r="CA4" s="571"/>
      <c r="CB4" s="571"/>
      <c r="CC4" s="571"/>
      <c r="CD4" s="571"/>
      <c r="CE4" s="571"/>
      <c r="CF4" s="571"/>
      <c r="CG4" s="571"/>
      <c r="CH4" s="571"/>
      <c r="CI4" s="571"/>
      <c r="CJ4" s="571"/>
      <c r="CK4" s="571"/>
      <c r="CL4" s="571"/>
      <c r="CM4" s="571"/>
      <c r="CN4" s="571"/>
      <c r="CO4" s="571"/>
      <c r="CP4" s="571"/>
      <c r="CQ4" s="571"/>
      <c r="CR4" s="571"/>
      <c r="CS4" s="571"/>
      <c r="CT4" s="571"/>
      <c r="CU4" s="571"/>
      <c r="CV4" s="571"/>
      <c r="CW4" s="571"/>
      <c r="CX4" s="571"/>
      <c r="CY4" s="571"/>
      <c r="CZ4" s="571"/>
      <c r="DA4" s="571"/>
      <c r="DB4" s="571"/>
      <c r="DC4" s="571"/>
      <c r="DD4" s="571"/>
      <c r="DE4" s="571"/>
      <c r="DF4" s="571"/>
      <c r="DG4" s="571"/>
      <c r="DH4" s="571"/>
      <c r="DI4" s="571"/>
      <c r="DJ4" s="571"/>
      <c r="DK4" s="571"/>
      <c r="DL4" s="571"/>
      <c r="DM4" s="571"/>
      <c r="DN4" s="571"/>
      <c r="DO4" s="571"/>
      <c r="DP4" s="571"/>
      <c r="DQ4" s="571"/>
      <c r="DR4" s="571"/>
      <c r="DS4" s="571"/>
      <c r="DT4" s="571"/>
      <c r="DU4" s="571"/>
      <c r="DV4" s="571"/>
      <c r="DW4" s="571"/>
      <c r="DX4" s="571"/>
      <c r="DY4" s="571"/>
      <c r="DZ4" s="571"/>
      <c r="EA4" s="571"/>
      <c r="EB4" s="571"/>
      <c r="EC4" s="571"/>
      <c r="ED4" s="571"/>
      <c r="EE4" s="571"/>
      <c r="EF4" s="571"/>
      <c r="EG4" s="571"/>
      <c r="EH4" s="571"/>
      <c r="EI4" s="571"/>
      <c r="EJ4" s="571"/>
      <c r="EK4" s="571"/>
      <c r="EL4" s="571"/>
      <c r="EM4" s="571"/>
      <c r="EN4" s="571"/>
      <c r="EO4" s="571"/>
      <c r="EP4" s="571"/>
      <c r="EQ4" s="571"/>
      <c r="ER4" s="571"/>
      <c r="ES4" s="571"/>
      <c r="ET4" s="571"/>
      <c r="EU4" s="571"/>
      <c r="EV4" s="571"/>
      <c r="EW4" s="571"/>
      <c r="EX4" s="571"/>
      <c r="EY4" s="571"/>
      <c r="EZ4" s="571"/>
      <c r="FA4" s="571"/>
      <c r="FB4" s="571"/>
      <c r="FC4" s="571"/>
      <c r="FD4" s="571"/>
      <c r="FE4" s="571"/>
      <c r="FF4" s="571"/>
      <c r="FG4" s="571"/>
      <c r="FH4" s="571"/>
      <c r="FI4" s="571"/>
      <c r="FJ4" s="571"/>
      <c r="FK4" s="571"/>
      <c r="FL4" s="571"/>
      <c r="FM4" s="571"/>
      <c r="FN4" s="571"/>
      <c r="FO4" s="571"/>
      <c r="FP4" s="571"/>
      <c r="FQ4" s="571"/>
      <c r="FR4" s="571"/>
      <c r="FS4" s="571"/>
      <c r="FT4" s="571"/>
      <c r="FU4" s="571"/>
      <c r="FV4" s="571"/>
      <c r="FW4" s="571"/>
      <c r="FX4" s="571"/>
      <c r="FY4" s="571"/>
      <c r="FZ4" s="571"/>
      <c r="GA4" s="571"/>
      <c r="GB4" s="571"/>
      <c r="GC4" s="571"/>
      <c r="GD4" s="571"/>
      <c r="GE4" s="571"/>
      <c r="GF4" s="571"/>
      <c r="GG4" s="571"/>
      <c r="GH4" s="571"/>
      <c r="GI4" s="571"/>
      <c r="GJ4" s="571"/>
      <c r="GK4" s="571"/>
      <c r="GL4" s="571"/>
      <c r="GM4" s="571"/>
      <c r="GN4" s="571"/>
      <c r="GO4" s="571"/>
      <c r="GP4" s="571"/>
      <c r="GQ4" s="571"/>
      <c r="GR4" s="571"/>
      <c r="GS4" s="571"/>
      <c r="GT4" s="571"/>
      <c r="GU4" s="571"/>
      <c r="GV4" s="571"/>
      <c r="GW4" s="571"/>
      <c r="GX4" s="571"/>
      <c r="GY4" s="571"/>
      <c r="GZ4" s="571"/>
      <c r="HA4" s="571"/>
      <c r="HB4" s="571"/>
      <c r="HC4" s="571"/>
      <c r="HD4" s="571"/>
      <c r="HE4" s="571"/>
      <c r="HF4" s="571"/>
      <c r="HG4" s="571"/>
      <c r="HH4" s="571"/>
      <c r="HI4" s="571"/>
      <c r="HJ4" s="571"/>
      <c r="HK4" s="571"/>
      <c r="HL4" s="571"/>
      <c r="HM4" s="571"/>
      <c r="HN4" s="571"/>
      <c r="HO4" s="571"/>
      <c r="HP4" s="571"/>
      <c r="HQ4" s="571"/>
      <c r="HR4" s="571"/>
      <c r="HS4" s="571"/>
      <c r="HT4" s="571"/>
      <c r="HU4" s="571"/>
      <c r="HV4" s="571"/>
      <c r="HW4" s="571"/>
      <c r="HX4" s="571"/>
      <c r="HY4" s="571"/>
      <c r="HZ4" s="571"/>
      <c r="IA4" s="571"/>
      <c r="IB4" s="571"/>
      <c r="IC4" s="571"/>
      <c r="ID4" s="571"/>
      <c r="IE4" s="571"/>
      <c r="IF4" s="571"/>
      <c r="IG4" s="571"/>
      <c r="IH4" s="571"/>
      <c r="II4" s="571"/>
      <c r="IJ4" s="571"/>
      <c r="IK4" s="571"/>
      <c r="IL4" s="571"/>
      <c r="IM4" s="571"/>
      <c r="IN4" s="571"/>
      <c r="IO4" s="571"/>
      <c r="IP4" s="571"/>
      <c r="IQ4" s="571"/>
      <c r="IR4" s="571"/>
      <c r="IS4" s="571"/>
      <c r="IT4" s="571"/>
      <c r="IU4" s="571"/>
      <c r="IV4" s="571"/>
    </row>
    <row r="5" spans="1:256" ht="20.25" customHeight="1">
      <c r="A5" s="546"/>
      <c r="B5" s="547"/>
      <c r="C5" s="547" t="s">
        <v>57</v>
      </c>
      <c r="D5" s="547" t="s">
        <v>58</v>
      </c>
      <c r="E5" s="900"/>
      <c r="F5" s="547"/>
      <c r="G5" s="547"/>
      <c r="H5" s="547"/>
      <c r="I5" s="547"/>
      <c r="J5" s="547"/>
      <c r="K5" s="547"/>
      <c r="L5" s="547"/>
      <c r="M5" s="547"/>
      <c r="N5" s="547" t="s">
        <v>60</v>
      </c>
      <c r="O5" s="547"/>
      <c r="P5" s="547"/>
      <c r="Q5" s="547"/>
      <c r="R5" s="546"/>
      <c r="S5" s="571"/>
      <c r="T5" s="571"/>
      <c r="U5" s="571"/>
      <c r="V5" s="571"/>
      <c r="W5" s="571"/>
      <c r="X5" s="571"/>
      <c r="Y5" s="571"/>
      <c r="Z5" s="571"/>
      <c r="AA5" s="571"/>
      <c r="AB5" s="571"/>
      <c r="AC5" s="571"/>
      <c r="AD5" s="571"/>
      <c r="AE5" s="571"/>
      <c r="AF5" s="571"/>
      <c r="AG5" s="571"/>
      <c r="AH5" s="571"/>
      <c r="AI5" s="571"/>
      <c r="AJ5" s="571"/>
      <c r="AK5" s="571"/>
      <c r="AL5" s="571"/>
      <c r="AM5" s="571"/>
      <c r="AN5" s="571"/>
      <c r="AO5" s="571"/>
      <c r="AP5" s="571"/>
      <c r="AQ5" s="571"/>
      <c r="AR5" s="571"/>
      <c r="AS5" s="571"/>
      <c r="AT5" s="571"/>
      <c r="AU5" s="571"/>
      <c r="AV5" s="571"/>
      <c r="AW5" s="571"/>
      <c r="AX5" s="571"/>
      <c r="AY5" s="571"/>
      <c r="AZ5" s="571"/>
      <c r="BA5" s="571"/>
      <c r="BB5" s="571"/>
      <c r="BC5" s="571"/>
      <c r="BD5" s="571"/>
      <c r="BE5" s="571"/>
      <c r="BF5" s="571"/>
      <c r="BG5" s="571"/>
      <c r="BH5" s="571"/>
      <c r="BI5" s="571"/>
      <c r="BJ5" s="571"/>
      <c r="BK5" s="571"/>
      <c r="BL5" s="571"/>
      <c r="BM5" s="571"/>
      <c r="BN5" s="571"/>
      <c r="BO5" s="571"/>
      <c r="BP5" s="571"/>
      <c r="BQ5" s="571"/>
      <c r="BR5" s="571"/>
      <c r="BS5" s="571"/>
      <c r="BT5" s="571"/>
      <c r="BU5" s="571"/>
      <c r="BV5" s="571"/>
      <c r="BW5" s="571"/>
      <c r="BX5" s="571"/>
      <c r="BY5" s="571"/>
      <c r="BZ5" s="571"/>
      <c r="CA5" s="571"/>
      <c r="CB5" s="571"/>
      <c r="CC5" s="571"/>
      <c r="CD5" s="571"/>
      <c r="CE5" s="571"/>
      <c r="CF5" s="571"/>
      <c r="CG5" s="571"/>
      <c r="CH5" s="571"/>
      <c r="CI5" s="571"/>
      <c r="CJ5" s="571"/>
      <c r="CK5" s="571"/>
      <c r="CL5" s="571"/>
      <c r="CM5" s="571"/>
      <c r="CN5" s="571"/>
      <c r="CO5" s="571"/>
      <c r="CP5" s="571"/>
      <c r="CQ5" s="571"/>
      <c r="CR5" s="571"/>
      <c r="CS5" s="571"/>
      <c r="CT5" s="571"/>
      <c r="CU5" s="571"/>
      <c r="CV5" s="571"/>
      <c r="CW5" s="571"/>
      <c r="CX5" s="571"/>
      <c r="CY5" s="571"/>
      <c r="CZ5" s="571"/>
      <c r="DA5" s="571"/>
      <c r="DB5" s="571"/>
      <c r="DC5" s="571"/>
      <c r="DD5" s="571"/>
      <c r="DE5" s="571"/>
      <c r="DF5" s="571"/>
      <c r="DG5" s="571"/>
      <c r="DH5" s="571"/>
      <c r="DI5" s="571"/>
      <c r="DJ5" s="571"/>
      <c r="DK5" s="571"/>
      <c r="DL5" s="571"/>
      <c r="DM5" s="571"/>
      <c r="DN5" s="571"/>
      <c r="DO5" s="571"/>
      <c r="DP5" s="571"/>
      <c r="DQ5" s="571"/>
      <c r="DR5" s="571"/>
      <c r="DS5" s="571"/>
      <c r="DT5" s="571"/>
      <c r="DU5" s="571"/>
      <c r="DV5" s="571"/>
      <c r="DW5" s="571"/>
      <c r="DX5" s="571"/>
      <c r="DY5" s="571"/>
      <c r="DZ5" s="571"/>
      <c r="EA5" s="571"/>
      <c r="EB5" s="571"/>
      <c r="EC5" s="571"/>
      <c r="ED5" s="571"/>
      <c r="EE5" s="571"/>
      <c r="EF5" s="571"/>
      <c r="EG5" s="571"/>
      <c r="EH5" s="571"/>
      <c r="EI5" s="571"/>
      <c r="EJ5" s="571"/>
      <c r="EK5" s="571"/>
      <c r="EL5" s="571"/>
      <c r="EM5" s="571"/>
      <c r="EN5" s="571"/>
      <c r="EO5" s="571"/>
      <c r="EP5" s="571"/>
      <c r="EQ5" s="571"/>
      <c r="ER5" s="571"/>
      <c r="ES5" s="571"/>
      <c r="ET5" s="571"/>
      <c r="EU5" s="571"/>
      <c r="EV5" s="571"/>
      <c r="EW5" s="571"/>
      <c r="EX5" s="571"/>
      <c r="EY5" s="571"/>
      <c r="EZ5" s="571"/>
      <c r="FA5" s="571"/>
      <c r="FB5" s="571"/>
      <c r="FC5" s="571"/>
      <c r="FD5" s="571"/>
      <c r="FE5" s="571"/>
      <c r="FF5" s="571"/>
      <c r="FG5" s="571"/>
      <c r="FH5" s="571"/>
      <c r="FI5" s="571"/>
      <c r="FJ5" s="571"/>
      <c r="FK5" s="571"/>
      <c r="FL5" s="571"/>
      <c r="FM5" s="571"/>
      <c r="FN5" s="571"/>
      <c r="FO5" s="571"/>
      <c r="FP5" s="571"/>
      <c r="FQ5" s="571"/>
      <c r="FR5" s="571"/>
      <c r="FS5" s="571"/>
      <c r="FT5" s="571"/>
      <c r="FU5" s="571"/>
      <c r="FV5" s="571"/>
      <c r="FW5" s="571"/>
      <c r="FX5" s="571"/>
      <c r="FY5" s="571"/>
      <c r="FZ5" s="571"/>
      <c r="GA5" s="571"/>
      <c r="GB5" s="571"/>
      <c r="GC5" s="571"/>
      <c r="GD5" s="571"/>
      <c r="GE5" s="571"/>
      <c r="GF5" s="571"/>
      <c r="GG5" s="571"/>
      <c r="GH5" s="571"/>
      <c r="GI5" s="571"/>
      <c r="GJ5" s="571"/>
      <c r="GK5" s="571"/>
      <c r="GL5" s="571"/>
      <c r="GM5" s="571"/>
      <c r="GN5" s="571"/>
      <c r="GO5" s="571"/>
      <c r="GP5" s="571"/>
      <c r="GQ5" s="571"/>
      <c r="GR5" s="571"/>
      <c r="GS5" s="571"/>
      <c r="GT5" s="571"/>
      <c r="GU5" s="571"/>
      <c r="GV5" s="571"/>
      <c r="GW5" s="571"/>
      <c r="GX5" s="571"/>
      <c r="GY5" s="571"/>
      <c r="GZ5" s="571"/>
      <c r="HA5" s="571"/>
      <c r="HB5" s="571"/>
      <c r="HC5" s="571"/>
      <c r="HD5" s="571"/>
      <c r="HE5" s="571"/>
      <c r="HF5" s="571"/>
      <c r="HG5" s="571"/>
      <c r="HH5" s="571"/>
      <c r="HI5" s="571"/>
      <c r="HJ5" s="571"/>
      <c r="HK5" s="571"/>
      <c r="HL5" s="571"/>
      <c r="HM5" s="571"/>
      <c r="HN5" s="571"/>
      <c r="HO5" s="571"/>
      <c r="HP5" s="571"/>
      <c r="HQ5" s="571"/>
      <c r="HR5" s="571"/>
      <c r="HS5" s="571"/>
      <c r="HT5" s="571"/>
      <c r="HU5" s="571"/>
      <c r="HV5" s="571"/>
      <c r="HW5" s="571"/>
      <c r="HX5" s="571"/>
      <c r="HY5" s="571"/>
      <c r="HZ5" s="571"/>
      <c r="IA5" s="571"/>
      <c r="IB5" s="571"/>
      <c r="IC5" s="571"/>
      <c r="ID5" s="571"/>
      <c r="IE5" s="571"/>
      <c r="IF5" s="571"/>
      <c r="IG5" s="571"/>
      <c r="IH5" s="571"/>
      <c r="II5" s="571"/>
      <c r="IJ5" s="571"/>
      <c r="IK5" s="571"/>
      <c r="IL5" s="571"/>
      <c r="IM5" s="571"/>
      <c r="IN5" s="571"/>
      <c r="IO5" s="571"/>
      <c r="IP5" s="571"/>
      <c r="IQ5" s="571"/>
      <c r="IR5" s="571"/>
      <c r="IS5" s="571"/>
      <c r="IT5" s="571"/>
      <c r="IU5" s="571"/>
      <c r="IV5" s="571"/>
    </row>
    <row r="6" spans="1:256" ht="20.25" customHeight="1">
      <c r="A6" s="551" t="s">
        <v>140</v>
      </c>
      <c r="B6" s="552" t="s">
        <v>61</v>
      </c>
      <c r="C6" s="552" t="s">
        <v>62</v>
      </c>
      <c r="D6" s="552" t="s">
        <v>62</v>
      </c>
      <c r="E6" s="834"/>
      <c r="F6" s="552" t="s">
        <v>63</v>
      </c>
      <c r="G6" s="552" t="s">
        <v>64</v>
      </c>
      <c r="H6" s="552" t="s">
        <v>66</v>
      </c>
      <c r="I6" s="552" t="s">
        <v>67</v>
      </c>
      <c r="J6" s="552" t="s">
        <v>68</v>
      </c>
      <c r="K6" s="552" t="s">
        <v>69</v>
      </c>
      <c r="L6" s="552" t="s">
        <v>70</v>
      </c>
      <c r="M6" s="552" t="s">
        <v>71</v>
      </c>
      <c r="N6" s="553" t="s">
        <v>73</v>
      </c>
      <c r="O6" s="552" t="s">
        <v>72</v>
      </c>
      <c r="P6" s="552" t="s">
        <v>74</v>
      </c>
      <c r="Q6" s="552" t="s">
        <v>952</v>
      </c>
      <c r="R6" s="551" t="s">
        <v>679</v>
      </c>
      <c r="S6" s="571"/>
      <c r="T6" s="571"/>
      <c r="U6" s="571"/>
      <c r="V6" s="571"/>
      <c r="W6" s="571"/>
      <c r="X6" s="571"/>
      <c r="Y6" s="571"/>
      <c r="Z6" s="571"/>
      <c r="AA6" s="571"/>
      <c r="AB6" s="571"/>
      <c r="AC6" s="571"/>
      <c r="AD6" s="571"/>
      <c r="AE6" s="571"/>
      <c r="AF6" s="571"/>
      <c r="AG6" s="571"/>
      <c r="AH6" s="571"/>
      <c r="AI6" s="571"/>
      <c r="AJ6" s="571"/>
      <c r="AK6" s="571"/>
      <c r="AL6" s="571"/>
      <c r="AM6" s="571"/>
      <c r="AN6" s="571"/>
      <c r="AO6" s="571"/>
      <c r="AP6" s="571"/>
      <c r="AQ6" s="571"/>
      <c r="AR6" s="571"/>
      <c r="AS6" s="571"/>
      <c r="AT6" s="571"/>
      <c r="AU6" s="571"/>
      <c r="AV6" s="571"/>
      <c r="AW6" s="571"/>
      <c r="AX6" s="571"/>
      <c r="AY6" s="571"/>
      <c r="AZ6" s="571"/>
      <c r="BA6" s="571"/>
      <c r="BB6" s="571"/>
      <c r="BC6" s="571"/>
      <c r="BD6" s="571"/>
      <c r="BE6" s="571"/>
      <c r="BF6" s="571"/>
      <c r="BG6" s="571"/>
      <c r="BH6" s="571"/>
      <c r="BI6" s="571"/>
      <c r="BJ6" s="571"/>
      <c r="BK6" s="571"/>
      <c r="BL6" s="571"/>
      <c r="BM6" s="571"/>
      <c r="BN6" s="571"/>
      <c r="BO6" s="571"/>
      <c r="BP6" s="571"/>
      <c r="BQ6" s="571"/>
      <c r="BR6" s="571"/>
      <c r="BS6" s="571"/>
      <c r="BT6" s="571"/>
      <c r="BU6" s="571"/>
      <c r="BV6" s="571"/>
      <c r="BW6" s="571"/>
      <c r="BX6" s="571"/>
      <c r="BY6" s="571"/>
      <c r="BZ6" s="571"/>
      <c r="CA6" s="571"/>
      <c r="CB6" s="571"/>
      <c r="CC6" s="571"/>
      <c r="CD6" s="571"/>
      <c r="CE6" s="571"/>
      <c r="CF6" s="571"/>
      <c r="CG6" s="571"/>
      <c r="CH6" s="571"/>
      <c r="CI6" s="571"/>
      <c r="CJ6" s="571"/>
      <c r="CK6" s="571"/>
      <c r="CL6" s="571"/>
      <c r="CM6" s="571"/>
      <c r="CN6" s="571"/>
      <c r="CO6" s="571"/>
      <c r="CP6" s="571"/>
      <c r="CQ6" s="571"/>
      <c r="CR6" s="571"/>
      <c r="CS6" s="571"/>
      <c r="CT6" s="571"/>
      <c r="CU6" s="571"/>
      <c r="CV6" s="571"/>
      <c r="CW6" s="571"/>
      <c r="CX6" s="571"/>
      <c r="CY6" s="571"/>
      <c r="CZ6" s="571"/>
      <c r="DA6" s="571"/>
      <c r="DB6" s="571"/>
      <c r="DC6" s="571"/>
      <c r="DD6" s="571"/>
      <c r="DE6" s="571"/>
      <c r="DF6" s="571"/>
      <c r="DG6" s="571"/>
      <c r="DH6" s="571"/>
      <c r="DI6" s="571"/>
      <c r="DJ6" s="571"/>
      <c r="DK6" s="571"/>
      <c r="DL6" s="571"/>
      <c r="DM6" s="571"/>
      <c r="DN6" s="571"/>
      <c r="DO6" s="571"/>
      <c r="DP6" s="571"/>
      <c r="DQ6" s="571"/>
      <c r="DR6" s="571"/>
      <c r="DS6" s="571"/>
      <c r="DT6" s="571"/>
      <c r="DU6" s="571"/>
      <c r="DV6" s="571"/>
      <c r="DW6" s="571"/>
      <c r="DX6" s="571"/>
      <c r="DY6" s="571"/>
      <c r="DZ6" s="571"/>
      <c r="EA6" s="571"/>
      <c r="EB6" s="571"/>
      <c r="EC6" s="571"/>
      <c r="ED6" s="571"/>
      <c r="EE6" s="571"/>
      <c r="EF6" s="571"/>
      <c r="EG6" s="571"/>
      <c r="EH6" s="571"/>
      <c r="EI6" s="571"/>
      <c r="EJ6" s="571"/>
      <c r="EK6" s="571"/>
      <c r="EL6" s="571"/>
      <c r="EM6" s="571"/>
      <c r="EN6" s="571"/>
      <c r="EO6" s="571"/>
      <c r="EP6" s="571"/>
      <c r="EQ6" s="571"/>
      <c r="ER6" s="571"/>
      <c r="ES6" s="571"/>
      <c r="ET6" s="571"/>
      <c r="EU6" s="571"/>
      <c r="EV6" s="571"/>
      <c r="EW6" s="571"/>
      <c r="EX6" s="571"/>
      <c r="EY6" s="571"/>
      <c r="EZ6" s="571"/>
      <c r="FA6" s="571"/>
      <c r="FB6" s="571"/>
      <c r="FC6" s="571"/>
      <c r="FD6" s="571"/>
      <c r="FE6" s="571"/>
      <c r="FF6" s="571"/>
      <c r="FG6" s="571"/>
      <c r="FH6" s="571"/>
      <c r="FI6" s="571"/>
      <c r="FJ6" s="571"/>
      <c r="FK6" s="571"/>
      <c r="FL6" s="571"/>
      <c r="FM6" s="571"/>
      <c r="FN6" s="571"/>
      <c r="FO6" s="571"/>
      <c r="FP6" s="571"/>
      <c r="FQ6" s="571"/>
      <c r="FR6" s="571"/>
      <c r="FS6" s="571"/>
      <c r="FT6" s="571"/>
      <c r="FU6" s="571"/>
      <c r="FV6" s="571"/>
      <c r="FW6" s="571"/>
      <c r="FX6" s="571"/>
      <c r="FY6" s="571"/>
      <c r="FZ6" s="571"/>
      <c r="GA6" s="571"/>
      <c r="GB6" s="571"/>
      <c r="GC6" s="571"/>
      <c r="GD6" s="571"/>
      <c r="GE6" s="571"/>
      <c r="GF6" s="571"/>
      <c r="GG6" s="571"/>
      <c r="GH6" s="571"/>
      <c r="GI6" s="571"/>
      <c r="GJ6" s="571"/>
      <c r="GK6" s="571"/>
      <c r="GL6" s="571"/>
      <c r="GM6" s="571"/>
      <c r="GN6" s="571"/>
      <c r="GO6" s="571"/>
      <c r="GP6" s="571"/>
      <c r="GQ6" s="571"/>
      <c r="GR6" s="571"/>
      <c r="GS6" s="571"/>
      <c r="GT6" s="571"/>
      <c r="GU6" s="571"/>
      <c r="GV6" s="571"/>
      <c r="GW6" s="571"/>
      <c r="GX6" s="571"/>
      <c r="GY6" s="571"/>
      <c r="GZ6" s="571"/>
      <c r="HA6" s="571"/>
      <c r="HB6" s="571"/>
      <c r="HC6" s="571"/>
      <c r="HD6" s="571"/>
      <c r="HE6" s="571"/>
      <c r="HF6" s="571"/>
      <c r="HG6" s="571"/>
      <c r="HH6" s="571"/>
      <c r="HI6" s="571"/>
      <c r="HJ6" s="571"/>
      <c r="HK6" s="571"/>
      <c r="HL6" s="571"/>
      <c r="HM6" s="571"/>
      <c r="HN6" s="571"/>
      <c r="HO6" s="571"/>
      <c r="HP6" s="571"/>
      <c r="HQ6" s="571"/>
      <c r="HR6" s="571"/>
      <c r="HS6" s="571"/>
      <c r="HT6" s="571"/>
      <c r="HU6" s="571"/>
      <c r="HV6" s="571"/>
      <c r="HW6" s="571"/>
      <c r="HX6" s="571"/>
      <c r="HY6" s="571"/>
      <c r="HZ6" s="571"/>
      <c r="IA6" s="571"/>
      <c r="IB6" s="571"/>
      <c r="IC6" s="571"/>
      <c r="ID6" s="571"/>
      <c r="IE6" s="571"/>
      <c r="IF6" s="571"/>
      <c r="IG6" s="571"/>
      <c r="IH6" s="571"/>
      <c r="II6" s="571"/>
      <c r="IJ6" s="571"/>
      <c r="IK6" s="571"/>
      <c r="IL6" s="571"/>
      <c r="IM6" s="571"/>
      <c r="IN6" s="571"/>
      <c r="IO6" s="571"/>
      <c r="IP6" s="571"/>
      <c r="IQ6" s="571"/>
      <c r="IR6" s="571"/>
      <c r="IS6" s="571"/>
      <c r="IT6" s="571"/>
      <c r="IU6" s="571"/>
      <c r="IV6" s="571"/>
    </row>
    <row r="7" spans="1:256" ht="20.25" customHeight="1">
      <c r="A7" s="558" t="s">
        <v>666</v>
      </c>
      <c r="B7" s="919">
        <v>1014619</v>
      </c>
      <c r="C7" s="920">
        <v>0</v>
      </c>
      <c r="D7" s="920">
        <v>1014619</v>
      </c>
      <c r="E7" s="920">
        <v>1014619</v>
      </c>
      <c r="F7" s="920">
        <v>0</v>
      </c>
      <c r="G7" s="920">
        <v>18680</v>
      </c>
      <c r="H7" s="920">
        <v>6950</v>
      </c>
      <c r="I7" s="920">
        <v>259472</v>
      </c>
      <c r="J7" s="920">
        <v>0</v>
      </c>
      <c r="K7" s="920">
        <v>0</v>
      </c>
      <c r="L7" s="920">
        <v>530</v>
      </c>
      <c r="M7" s="920">
        <v>0</v>
      </c>
      <c r="N7" s="920">
        <v>0</v>
      </c>
      <c r="O7" s="920">
        <v>0</v>
      </c>
      <c r="P7" s="920">
        <v>283700</v>
      </c>
      <c r="Q7" s="923">
        <v>445287</v>
      </c>
      <c r="R7" s="548" t="s">
        <v>666</v>
      </c>
      <c r="S7" s="571"/>
      <c r="T7" s="571"/>
      <c r="U7" s="571"/>
      <c r="V7" s="571"/>
      <c r="W7" s="571"/>
      <c r="X7" s="571"/>
      <c r="Y7" s="571"/>
      <c r="Z7" s="571"/>
      <c r="AA7" s="571"/>
      <c r="AB7" s="571"/>
      <c r="AC7" s="571"/>
      <c r="AD7" s="571"/>
      <c r="AE7" s="571"/>
      <c r="AF7" s="571"/>
      <c r="AG7" s="571"/>
      <c r="AH7" s="571"/>
      <c r="AI7" s="571"/>
      <c r="AJ7" s="571"/>
      <c r="AK7" s="571"/>
      <c r="AL7" s="571"/>
      <c r="AM7" s="571"/>
      <c r="AN7" s="571"/>
      <c r="AO7" s="571"/>
      <c r="AP7" s="571"/>
      <c r="AQ7" s="571"/>
      <c r="AR7" s="571"/>
      <c r="AS7" s="571"/>
      <c r="AT7" s="571"/>
      <c r="AU7" s="571"/>
      <c r="AV7" s="571"/>
      <c r="AW7" s="571"/>
      <c r="AX7" s="571"/>
      <c r="AY7" s="571"/>
      <c r="AZ7" s="571"/>
      <c r="BA7" s="571"/>
      <c r="BB7" s="571"/>
      <c r="BC7" s="571"/>
      <c r="BD7" s="571"/>
      <c r="BE7" s="571"/>
      <c r="BF7" s="571"/>
      <c r="BG7" s="571"/>
      <c r="BH7" s="571"/>
      <c r="BI7" s="571"/>
      <c r="BJ7" s="571"/>
      <c r="BK7" s="571"/>
      <c r="BL7" s="571"/>
      <c r="BM7" s="571"/>
      <c r="BN7" s="571"/>
      <c r="BO7" s="571"/>
      <c r="BP7" s="571"/>
      <c r="BQ7" s="571"/>
      <c r="BR7" s="571"/>
      <c r="BS7" s="571"/>
      <c r="BT7" s="571"/>
      <c r="BU7" s="571"/>
      <c r="BV7" s="571"/>
      <c r="BW7" s="571"/>
      <c r="BX7" s="571"/>
      <c r="BY7" s="571"/>
      <c r="BZ7" s="571"/>
      <c r="CA7" s="571"/>
      <c r="CB7" s="571"/>
      <c r="CC7" s="571"/>
      <c r="CD7" s="571"/>
      <c r="CE7" s="571"/>
      <c r="CF7" s="571"/>
      <c r="CG7" s="571"/>
      <c r="CH7" s="571"/>
      <c r="CI7" s="571"/>
      <c r="CJ7" s="571"/>
      <c r="CK7" s="571"/>
      <c r="CL7" s="571"/>
      <c r="CM7" s="571"/>
      <c r="CN7" s="571"/>
      <c r="CO7" s="571"/>
      <c r="CP7" s="571"/>
      <c r="CQ7" s="571"/>
      <c r="CR7" s="571"/>
      <c r="CS7" s="571"/>
      <c r="CT7" s="571"/>
      <c r="CU7" s="571"/>
      <c r="CV7" s="571"/>
      <c r="CW7" s="571"/>
      <c r="CX7" s="571"/>
      <c r="CY7" s="571"/>
      <c r="CZ7" s="571"/>
      <c r="DA7" s="571"/>
      <c r="DB7" s="571"/>
      <c r="DC7" s="571"/>
      <c r="DD7" s="571"/>
      <c r="DE7" s="571"/>
      <c r="DF7" s="571"/>
      <c r="DG7" s="571"/>
      <c r="DH7" s="571"/>
      <c r="DI7" s="571"/>
      <c r="DJ7" s="571"/>
      <c r="DK7" s="571"/>
      <c r="DL7" s="571"/>
      <c r="DM7" s="571"/>
      <c r="DN7" s="571"/>
      <c r="DO7" s="571"/>
      <c r="DP7" s="571"/>
      <c r="DQ7" s="571"/>
      <c r="DR7" s="571"/>
      <c r="DS7" s="571"/>
      <c r="DT7" s="571"/>
      <c r="DU7" s="571"/>
      <c r="DV7" s="571"/>
      <c r="DW7" s="571"/>
      <c r="DX7" s="571"/>
      <c r="DY7" s="571"/>
      <c r="DZ7" s="571"/>
      <c r="EA7" s="571"/>
      <c r="EB7" s="571"/>
      <c r="EC7" s="571"/>
      <c r="ED7" s="571"/>
      <c r="EE7" s="571"/>
      <c r="EF7" s="571"/>
      <c r="EG7" s="571"/>
      <c r="EH7" s="571"/>
      <c r="EI7" s="571"/>
      <c r="EJ7" s="571"/>
      <c r="EK7" s="571"/>
      <c r="EL7" s="571"/>
      <c r="EM7" s="571"/>
      <c r="EN7" s="571"/>
      <c r="EO7" s="571"/>
      <c r="EP7" s="571"/>
      <c r="EQ7" s="571"/>
      <c r="ER7" s="571"/>
      <c r="ES7" s="571"/>
      <c r="ET7" s="571"/>
      <c r="EU7" s="571"/>
      <c r="EV7" s="571"/>
      <c r="EW7" s="571"/>
      <c r="EX7" s="571"/>
      <c r="EY7" s="571"/>
      <c r="EZ7" s="571"/>
      <c r="FA7" s="571"/>
      <c r="FB7" s="571"/>
      <c r="FC7" s="571"/>
      <c r="FD7" s="571"/>
      <c r="FE7" s="571"/>
      <c r="FF7" s="571"/>
      <c r="FG7" s="571"/>
      <c r="FH7" s="571"/>
      <c r="FI7" s="571"/>
      <c r="FJ7" s="571"/>
      <c r="FK7" s="571"/>
      <c r="FL7" s="571"/>
      <c r="FM7" s="571"/>
      <c r="FN7" s="571"/>
      <c r="FO7" s="571"/>
      <c r="FP7" s="571"/>
      <c r="FQ7" s="571"/>
      <c r="FR7" s="571"/>
      <c r="FS7" s="571"/>
      <c r="FT7" s="571"/>
      <c r="FU7" s="571"/>
      <c r="FV7" s="571"/>
      <c r="FW7" s="571"/>
      <c r="FX7" s="571"/>
      <c r="FY7" s="571"/>
      <c r="FZ7" s="571"/>
      <c r="GA7" s="571"/>
      <c r="GB7" s="571"/>
      <c r="GC7" s="571"/>
      <c r="GD7" s="571"/>
      <c r="GE7" s="571"/>
      <c r="GF7" s="571"/>
      <c r="GG7" s="571"/>
      <c r="GH7" s="571"/>
      <c r="GI7" s="571"/>
      <c r="GJ7" s="571"/>
      <c r="GK7" s="571"/>
      <c r="GL7" s="571"/>
      <c r="GM7" s="571"/>
      <c r="GN7" s="571"/>
      <c r="GO7" s="571"/>
      <c r="GP7" s="571"/>
      <c r="GQ7" s="571"/>
      <c r="GR7" s="571"/>
      <c r="GS7" s="571"/>
      <c r="GT7" s="571"/>
      <c r="GU7" s="571"/>
      <c r="GV7" s="571"/>
      <c r="GW7" s="571"/>
      <c r="GX7" s="571"/>
      <c r="GY7" s="571"/>
      <c r="GZ7" s="571"/>
      <c r="HA7" s="571"/>
      <c r="HB7" s="571"/>
      <c r="HC7" s="571"/>
      <c r="HD7" s="571"/>
      <c r="HE7" s="571"/>
      <c r="HF7" s="571"/>
      <c r="HG7" s="571"/>
      <c r="HH7" s="571"/>
      <c r="HI7" s="571"/>
      <c r="HJ7" s="571"/>
      <c r="HK7" s="571"/>
      <c r="HL7" s="571"/>
      <c r="HM7" s="571"/>
      <c r="HN7" s="571"/>
      <c r="HO7" s="571"/>
      <c r="HP7" s="571"/>
      <c r="HQ7" s="571"/>
      <c r="HR7" s="571"/>
      <c r="HS7" s="571"/>
      <c r="HT7" s="571"/>
      <c r="HU7" s="571"/>
      <c r="HV7" s="571"/>
      <c r="HW7" s="571"/>
      <c r="HX7" s="571"/>
      <c r="HY7" s="571"/>
      <c r="HZ7" s="571"/>
      <c r="IA7" s="571"/>
      <c r="IB7" s="571"/>
      <c r="IC7" s="571"/>
      <c r="ID7" s="571"/>
      <c r="IE7" s="571"/>
      <c r="IF7" s="571"/>
      <c r="IG7" s="571"/>
      <c r="IH7" s="571"/>
      <c r="II7" s="571"/>
      <c r="IJ7" s="571"/>
      <c r="IK7" s="571"/>
      <c r="IL7" s="571"/>
      <c r="IM7" s="571"/>
      <c r="IN7" s="571"/>
      <c r="IO7" s="571"/>
      <c r="IP7" s="571"/>
      <c r="IQ7" s="571"/>
      <c r="IR7" s="571"/>
      <c r="IS7" s="571"/>
      <c r="IT7" s="571"/>
      <c r="IU7" s="571"/>
      <c r="IV7" s="571"/>
    </row>
    <row r="8" spans="1:256" ht="20.25" customHeight="1">
      <c r="A8" s="558" t="s">
        <v>125</v>
      </c>
      <c r="B8" s="841">
        <v>930944</v>
      </c>
      <c r="C8" s="732">
        <v>0</v>
      </c>
      <c r="D8" s="732">
        <v>930944</v>
      </c>
      <c r="E8" s="732">
        <v>930944</v>
      </c>
      <c r="F8" s="732">
        <v>0</v>
      </c>
      <c r="G8" s="732">
        <v>9080</v>
      </c>
      <c r="H8" s="732">
        <v>6100</v>
      </c>
      <c r="I8" s="732">
        <v>269652</v>
      </c>
      <c r="J8" s="732">
        <v>0</v>
      </c>
      <c r="K8" s="732">
        <v>0</v>
      </c>
      <c r="L8" s="732">
        <v>650</v>
      </c>
      <c r="M8" s="732">
        <v>0</v>
      </c>
      <c r="N8" s="732">
        <v>0</v>
      </c>
      <c r="O8" s="732">
        <v>4660</v>
      </c>
      <c r="P8" s="732">
        <v>235400</v>
      </c>
      <c r="Q8" s="847">
        <v>405402</v>
      </c>
      <c r="R8" s="548" t="s">
        <v>125</v>
      </c>
      <c r="S8" s="571"/>
      <c r="T8" s="571"/>
      <c r="U8" s="571"/>
      <c r="V8" s="571"/>
      <c r="W8" s="571"/>
      <c r="X8" s="571"/>
      <c r="Y8" s="571"/>
      <c r="Z8" s="571"/>
      <c r="AA8" s="571"/>
      <c r="AB8" s="571"/>
      <c r="AC8" s="571"/>
      <c r="AD8" s="571"/>
      <c r="AE8" s="571"/>
      <c r="AF8" s="571"/>
      <c r="AG8" s="571"/>
      <c r="AH8" s="571"/>
      <c r="AI8" s="571"/>
      <c r="AJ8" s="571"/>
      <c r="AK8" s="571"/>
      <c r="AL8" s="571"/>
      <c r="AM8" s="571"/>
      <c r="AN8" s="571"/>
      <c r="AO8" s="571"/>
      <c r="AP8" s="571"/>
      <c r="AQ8" s="571"/>
      <c r="AR8" s="571"/>
      <c r="AS8" s="571"/>
      <c r="AT8" s="571"/>
      <c r="AU8" s="571"/>
      <c r="AV8" s="571"/>
      <c r="AW8" s="571"/>
      <c r="AX8" s="571"/>
      <c r="AY8" s="571"/>
      <c r="AZ8" s="571"/>
      <c r="BA8" s="571"/>
      <c r="BB8" s="571"/>
      <c r="BC8" s="571"/>
      <c r="BD8" s="571"/>
      <c r="BE8" s="571"/>
      <c r="BF8" s="571"/>
      <c r="BG8" s="571"/>
      <c r="BH8" s="571"/>
      <c r="BI8" s="571"/>
      <c r="BJ8" s="571"/>
      <c r="BK8" s="571"/>
      <c r="BL8" s="571"/>
      <c r="BM8" s="571"/>
      <c r="BN8" s="571"/>
      <c r="BO8" s="571"/>
      <c r="BP8" s="571"/>
      <c r="BQ8" s="571"/>
      <c r="BR8" s="571"/>
      <c r="BS8" s="571"/>
      <c r="BT8" s="571"/>
      <c r="BU8" s="571"/>
      <c r="BV8" s="571"/>
      <c r="BW8" s="571"/>
      <c r="BX8" s="571"/>
      <c r="BY8" s="571"/>
      <c r="BZ8" s="571"/>
      <c r="CA8" s="571"/>
      <c r="CB8" s="571"/>
      <c r="CC8" s="571"/>
      <c r="CD8" s="571"/>
      <c r="CE8" s="571"/>
      <c r="CF8" s="571"/>
      <c r="CG8" s="571"/>
      <c r="CH8" s="571"/>
      <c r="CI8" s="571"/>
      <c r="CJ8" s="571"/>
      <c r="CK8" s="571"/>
      <c r="CL8" s="571"/>
      <c r="CM8" s="571"/>
      <c r="CN8" s="571"/>
      <c r="CO8" s="571"/>
      <c r="CP8" s="571"/>
      <c r="CQ8" s="571"/>
      <c r="CR8" s="571"/>
      <c r="CS8" s="571"/>
      <c r="CT8" s="571"/>
      <c r="CU8" s="571"/>
      <c r="CV8" s="571"/>
      <c r="CW8" s="571"/>
      <c r="CX8" s="571"/>
      <c r="CY8" s="571"/>
      <c r="CZ8" s="571"/>
      <c r="DA8" s="571"/>
      <c r="DB8" s="571"/>
      <c r="DC8" s="571"/>
      <c r="DD8" s="571"/>
      <c r="DE8" s="571"/>
      <c r="DF8" s="571"/>
      <c r="DG8" s="571"/>
      <c r="DH8" s="571"/>
      <c r="DI8" s="571"/>
      <c r="DJ8" s="571"/>
      <c r="DK8" s="571"/>
      <c r="DL8" s="571"/>
      <c r="DM8" s="571"/>
      <c r="DN8" s="571"/>
      <c r="DO8" s="571"/>
      <c r="DP8" s="571"/>
      <c r="DQ8" s="571"/>
      <c r="DR8" s="571"/>
      <c r="DS8" s="571"/>
      <c r="DT8" s="571"/>
      <c r="DU8" s="571"/>
      <c r="DV8" s="571"/>
      <c r="DW8" s="571"/>
      <c r="DX8" s="571"/>
      <c r="DY8" s="571"/>
      <c r="DZ8" s="571"/>
      <c r="EA8" s="571"/>
      <c r="EB8" s="571"/>
      <c r="EC8" s="571"/>
      <c r="ED8" s="571"/>
      <c r="EE8" s="571"/>
      <c r="EF8" s="571"/>
      <c r="EG8" s="571"/>
      <c r="EH8" s="571"/>
      <c r="EI8" s="571"/>
      <c r="EJ8" s="571"/>
      <c r="EK8" s="571"/>
      <c r="EL8" s="571"/>
      <c r="EM8" s="571"/>
      <c r="EN8" s="571"/>
      <c r="EO8" s="571"/>
      <c r="EP8" s="571"/>
      <c r="EQ8" s="571"/>
      <c r="ER8" s="571"/>
      <c r="ES8" s="571"/>
      <c r="ET8" s="571"/>
      <c r="EU8" s="571"/>
      <c r="EV8" s="571"/>
      <c r="EW8" s="571"/>
      <c r="EX8" s="571"/>
      <c r="EY8" s="571"/>
      <c r="EZ8" s="571"/>
      <c r="FA8" s="571"/>
      <c r="FB8" s="571"/>
      <c r="FC8" s="571"/>
      <c r="FD8" s="571"/>
      <c r="FE8" s="571"/>
      <c r="FF8" s="571"/>
      <c r="FG8" s="571"/>
      <c r="FH8" s="571"/>
      <c r="FI8" s="571"/>
      <c r="FJ8" s="571"/>
      <c r="FK8" s="571"/>
      <c r="FL8" s="571"/>
      <c r="FM8" s="571"/>
      <c r="FN8" s="571"/>
      <c r="FO8" s="571"/>
      <c r="FP8" s="571"/>
      <c r="FQ8" s="571"/>
      <c r="FR8" s="571"/>
      <c r="FS8" s="571"/>
      <c r="FT8" s="571"/>
      <c r="FU8" s="571"/>
      <c r="FV8" s="571"/>
      <c r="FW8" s="571"/>
      <c r="FX8" s="571"/>
      <c r="FY8" s="571"/>
      <c r="FZ8" s="571"/>
      <c r="GA8" s="571"/>
      <c r="GB8" s="571"/>
      <c r="GC8" s="571"/>
      <c r="GD8" s="571"/>
      <c r="GE8" s="571"/>
      <c r="GF8" s="571"/>
      <c r="GG8" s="571"/>
      <c r="GH8" s="571"/>
      <c r="GI8" s="571"/>
      <c r="GJ8" s="571"/>
      <c r="GK8" s="571"/>
      <c r="GL8" s="571"/>
      <c r="GM8" s="571"/>
      <c r="GN8" s="571"/>
      <c r="GO8" s="571"/>
      <c r="GP8" s="571"/>
      <c r="GQ8" s="571"/>
      <c r="GR8" s="571"/>
      <c r="GS8" s="571"/>
      <c r="GT8" s="571"/>
      <c r="GU8" s="571"/>
      <c r="GV8" s="571"/>
      <c r="GW8" s="571"/>
      <c r="GX8" s="571"/>
      <c r="GY8" s="571"/>
      <c r="GZ8" s="571"/>
      <c r="HA8" s="571"/>
      <c r="HB8" s="571"/>
      <c r="HC8" s="571"/>
      <c r="HD8" s="571"/>
      <c r="HE8" s="571"/>
      <c r="HF8" s="571"/>
      <c r="HG8" s="571"/>
      <c r="HH8" s="571"/>
      <c r="HI8" s="571"/>
      <c r="HJ8" s="571"/>
      <c r="HK8" s="571"/>
      <c r="HL8" s="571"/>
      <c r="HM8" s="571"/>
      <c r="HN8" s="571"/>
      <c r="HO8" s="571"/>
      <c r="HP8" s="571"/>
      <c r="HQ8" s="571"/>
      <c r="HR8" s="571"/>
      <c r="HS8" s="571"/>
      <c r="HT8" s="571"/>
      <c r="HU8" s="571"/>
      <c r="HV8" s="571"/>
      <c r="HW8" s="571"/>
      <c r="HX8" s="571"/>
      <c r="HY8" s="571"/>
      <c r="HZ8" s="571"/>
      <c r="IA8" s="571"/>
      <c r="IB8" s="571"/>
      <c r="IC8" s="571"/>
      <c r="ID8" s="571"/>
      <c r="IE8" s="571"/>
      <c r="IF8" s="571"/>
      <c r="IG8" s="571"/>
      <c r="IH8" s="571"/>
      <c r="II8" s="571"/>
      <c r="IJ8" s="571"/>
      <c r="IK8" s="571"/>
      <c r="IL8" s="571"/>
      <c r="IM8" s="571"/>
      <c r="IN8" s="571"/>
      <c r="IO8" s="571"/>
      <c r="IP8" s="571"/>
      <c r="IQ8" s="571"/>
      <c r="IR8" s="571"/>
      <c r="IS8" s="571"/>
      <c r="IT8" s="571"/>
      <c r="IU8" s="571"/>
      <c r="IV8" s="571"/>
    </row>
    <row r="9" spans="1:256" ht="20.25" customHeight="1">
      <c r="A9" s="558" t="s">
        <v>1268</v>
      </c>
      <c r="B9" s="841">
        <v>978748</v>
      </c>
      <c r="C9" s="732">
        <v>0</v>
      </c>
      <c r="D9" s="732">
        <v>978748</v>
      </c>
      <c r="E9" s="732">
        <v>978748</v>
      </c>
      <c r="F9" s="732">
        <v>0</v>
      </c>
      <c r="G9" s="732">
        <v>11180</v>
      </c>
      <c r="H9" s="732">
        <v>39405</v>
      </c>
      <c r="I9" s="732">
        <v>375577</v>
      </c>
      <c r="J9" s="732">
        <v>0</v>
      </c>
      <c r="K9" s="732">
        <v>0</v>
      </c>
      <c r="L9" s="732">
        <v>360</v>
      </c>
      <c r="M9" s="732">
        <v>0</v>
      </c>
      <c r="N9" s="732">
        <v>0</v>
      </c>
      <c r="O9" s="732">
        <v>0</v>
      </c>
      <c r="P9" s="732">
        <v>194600</v>
      </c>
      <c r="Q9" s="847">
        <v>357626</v>
      </c>
      <c r="R9" s="548" t="s">
        <v>1268</v>
      </c>
      <c r="S9" s="571"/>
      <c r="T9" s="571"/>
      <c r="U9" s="571"/>
      <c r="V9" s="571"/>
      <c r="W9" s="571"/>
      <c r="X9" s="571"/>
      <c r="Y9" s="571"/>
      <c r="Z9" s="571"/>
      <c r="AA9" s="571"/>
      <c r="AB9" s="571"/>
      <c r="AC9" s="571"/>
      <c r="AD9" s="571"/>
      <c r="AE9" s="571"/>
      <c r="AF9" s="571"/>
      <c r="AG9" s="571"/>
      <c r="AH9" s="571"/>
      <c r="AI9" s="571"/>
      <c r="AJ9" s="571"/>
      <c r="AK9" s="571"/>
      <c r="AL9" s="571"/>
      <c r="AM9" s="571"/>
      <c r="AN9" s="571"/>
      <c r="AO9" s="571"/>
      <c r="AP9" s="571"/>
      <c r="AQ9" s="571"/>
      <c r="AR9" s="571"/>
      <c r="AS9" s="571"/>
      <c r="AT9" s="571"/>
      <c r="AU9" s="571"/>
      <c r="AV9" s="571"/>
      <c r="AW9" s="571"/>
      <c r="AX9" s="571"/>
      <c r="AY9" s="571"/>
      <c r="AZ9" s="571"/>
      <c r="BA9" s="571"/>
      <c r="BB9" s="571"/>
      <c r="BC9" s="571"/>
      <c r="BD9" s="571"/>
      <c r="BE9" s="571"/>
      <c r="BF9" s="571"/>
      <c r="BG9" s="571"/>
      <c r="BH9" s="571"/>
      <c r="BI9" s="571"/>
      <c r="BJ9" s="571"/>
      <c r="BK9" s="571"/>
      <c r="BL9" s="571"/>
      <c r="BM9" s="571"/>
      <c r="BN9" s="571"/>
      <c r="BO9" s="571"/>
      <c r="BP9" s="571"/>
      <c r="BQ9" s="571"/>
      <c r="BR9" s="571"/>
      <c r="BS9" s="571"/>
      <c r="BT9" s="571"/>
      <c r="BU9" s="571"/>
      <c r="BV9" s="571"/>
      <c r="BW9" s="571"/>
      <c r="BX9" s="571"/>
      <c r="BY9" s="571"/>
      <c r="BZ9" s="571"/>
      <c r="CA9" s="571"/>
      <c r="CB9" s="571"/>
      <c r="CC9" s="571"/>
      <c r="CD9" s="571"/>
      <c r="CE9" s="571"/>
      <c r="CF9" s="571"/>
      <c r="CG9" s="571"/>
      <c r="CH9" s="571"/>
      <c r="CI9" s="571"/>
      <c r="CJ9" s="571"/>
      <c r="CK9" s="571"/>
      <c r="CL9" s="571"/>
      <c r="CM9" s="571"/>
      <c r="CN9" s="571"/>
      <c r="CO9" s="571"/>
      <c r="CP9" s="571"/>
      <c r="CQ9" s="571"/>
      <c r="CR9" s="571"/>
      <c r="CS9" s="571"/>
      <c r="CT9" s="571"/>
      <c r="CU9" s="571"/>
      <c r="CV9" s="571"/>
      <c r="CW9" s="571"/>
      <c r="CX9" s="571"/>
      <c r="CY9" s="571"/>
      <c r="CZ9" s="571"/>
      <c r="DA9" s="571"/>
      <c r="DB9" s="571"/>
      <c r="DC9" s="571"/>
      <c r="DD9" s="571"/>
      <c r="DE9" s="571"/>
      <c r="DF9" s="571"/>
      <c r="DG9" s="571"/>
      <c r="DH9" s="571"/>
      <c r="DI9" s="571"/>
      <c r="DJ9" s="571"/>
      <c r="DK9" s="571"/>
      <c r="DL9" s="571"/>
      <c r="DM9" s="571"/>
      <c r="DN9" s="571"/>
      <c r="DO9" s="571"/>
      <c r="DP9" s="571"/>
      <c r="DQ9" s="571"/>
      <c r="DR9" s="571"/>
      <c r="DS9" s="571"/>
      <c r="DT9" s="571"/>
      <c r="DU9" s="571"/>
      <c r="DV9" s="571"/>
      <c r="DW9" s="571"/>
      <c r="DX9" s="571"/>
      <c r="DY9" s="571"/>
      <c r="DZ9" s="571"/>
      <c r="EA9" s="571"/>
      <c r="EB9" s="571"/>
      <c r="EC9" s="571"/>
      <c r="ED9" s="571"/>
      <c r="EE9" s="571"/>
      <c r="EF9" s="571"/>
      <c r="EG9" s="571"/>
      <c r="EH9" s="571"/>
      <c r="EI9" s="571"/>
      <c r="EJ9" s="571"/>
      <c r="EK9" s="571"/>
      <c r="EL9" s="571"/>
      <c r="EM9" s="571"/>
      <c r="EN9" s="571"/>
      <c r="EO9" s="571"/>
      <c r="EP9" s="571"/>
      <c r="EQ9" s="571"/>
      <c r="ER9" s="571"/>
      <c r="ES9" s="571"/>
      <c r="ET9" s="571"/>
      <c r="EU9" s="571"/>
      <c r="EV9" s="571"/>
      <c r="EW9" s="571"/>
      <c r="EX9" s="571"/>
      <c r="EY9" s="571"/>
      <c r="EZ9" s="571"/>
      <c r="FA9" s="571"/>
      <c r="FB9" s="571"/>
      <c r="FC9" s="571"/>
      <c r="FD9" s="571"/>
      <c r="FE9" s="571"/>
      <c r="FF9" s="571"/>
      <c r="FG9" s="571"/>
      <c r="FH9" s="571"/>
      <c r="FI9" s="571"/>
      <c r="FJ9" s="571"/>
      <c r="FK9" s="571"/>
      <c r="FL9" s="571"/>
      <c r="FM9" s="571"/>
      <c r="FN9" s="571"/>
      <c r="FO9" s="571"/>
      <c r="FP9" s="571"/>
      <c r="FQ9" s="571"/>
      <c r="FR9" s="571"/>
      <c r="FS9" s="571"/>
      <c r="FT9" s="571"/>
      <c r="FU9" s="571"/>
      <c r="FV9" s="571"/>
      <c r="FW9" s="571"/>
      <c r="FX9" s="571"/>
      <c r="FY9" s="571"/>
      <c r="FZ9" s="571"/>
      <c r="GA9" s="571"/>
      <c r="GB9" s="571"/>
      <c r="GC9" s="571"/>
      <c r="GD9" s="571"/>
      <c r="GE9" s="571"/>
      <c r="GF9" s="571"/>
      <c r="GG9" s="571"/>
      <c r="GH9" s="571"/>
      <c r="GI9" s="571"/>
      <c r="GJ9" s="571"/>
      <c r="GK9" s="571"/>
      <c r="GL9" s="571"/>
      <c r="GM9" s="571"/>
      <c r="GN9" s="571"/>
      <c r="GO9" s="571"/>
      <c r="GP9" s="571"/>
      <c r="GQ9" s="571"/>
      <c r="GR9" s="571"/>
      <c r="GS9" s="571"/>
      <c r="GT9" s="571"/>
      <c r="GU9" s="571"/>
      <c r="GV9" s="571"/>
      <c r="GW9" s="571"/>
      <c r="GX9" s="571"/>
      <c r="GY9" s="571"/>
      <c r="GZ9" s="571"/>
      <c r="HA9" s="571"/>
      <c r="HB9" s="571"/>
      <c r="HC9" s="571"/>
      <c r="HD9" s="571"/>
      <c r="HE9" s="571"/>
      <c r="HF9" s="571"/>
      <c r="HG9" s="571"/>
      <c r="HH9" s="571"/>
      <c r="HI9" s="571"/>
      <c r="HJ9" s="571"/>
      <c r="HK9" s="571"/>
      <c r="HL9" s="571"/>
      <c r="HM9" s="571"/>
      <c r="HN9" s="571"/>
      <c r="HO9" s="571"/>
      <c r="HP9" s="571"/>
      <c r="HQ9" s="571"/>
      <c r="HR9" s="571"/>
      <c r="HS9" s="571"/>
      <c r="HT9" s="571"/>
      <c r="HU9" s="571"/>
      <c r="HV9" s="571"/>
      <c r="HW9" s="571"/>
      <c r="HX9" s="571"/>
      <c r="HY9" s="571"/>
      <c r="HZ9" s="571"/>
      <c r="IA9" s="571"/>
      <c r="IB9" s="571"/>
      <c r="IC9" s="571"/>
      <c r="ID9" s="571"/>
      <c r="IE9" s="571"/>
      <c r="IF9" s="571"/>
      <c r="IG9" s="571"/>
      <c r="IH9" s="571"/>
      <c r="II9" s="571"/>
      <c r="IJ9" s="571"/>
      <c r="IK9" s="571"/>
      <c r="IL9" s="571"/>
      <c r="IM9" s="571"/>
      <c r="IN9" s="571"/>
      <c r="IO9" s="571"/>
      <c r="IP9" s="571"/>
      <c r="IQ9" s="571"/>
      <c r="IR9" s="571"/>
      <c r="IS9" s="571"/>
      <c r="IT9" s="571"/>
      <c r="IU9" s="571"/>
      <c r="IV9" s="571"/>
    </row>
    <row r="10" spans="1:256" ht="20.25" customHeight="1">
      <c r="A10" s="558" t="s">
        <v>1270</v>
      </c>
      <c r="B10" s="921">
        <v>1030834</v>
      </c>
      <c r="C10" s="840"/>
      <c r="D10" s="840">
        <v>1030834</v>
      </c>
      <c r="E10" s="840">
        <v>1030834</v>
      </c>
      <c r="F10" s="840">
        <v>0</v>
      </c>
      <c r="G10" s="840">
        <v>15520</v>
      </c>
      <c r="H10" s="840">
        <v>35600</v>
      </c>
      <c r="I10" s="840">
        <v>396844</v>
      </c>
      <c r="J10" s="840">
        <v>0</v>
      </c>
      <c r="K10" s="840">
        <v>0</v>
      </c>
      <c r="L10" s="840">
        <v>3140</v>
      </c>
      <c r="M10" s="840">
        <v>1600</v>
      </c>
      <c r="N10" s="840">
        <v>0</v>
      </c>
      <c r="O10" s="840">
        <v>0</v>
      </c>
      <c r="P10" s="840">
        <v>172900</v>
      </c>
      <c r="Q10" s="845">
        <v>405230</v>
      </c>
      <c r="R10" s="918" t="s">
        <v>1270</v>
      </c>
      <c r="S10" s="575"/>
      <c r="T10" s="575"/>
      <c r="U10" s="575"/>
      <c r="V10" s="575"/>
      <c r="W10" s="575"/>
      <c r="X10" s="575"/>
      <c r="Y10" s="575"/>
      <c r="Z10" s="575"/>
      <c r="AA10" s="575"/>
      <c r="AB10" s="575"/>
      <c r="AC10" s="575"/>
      <c r="AD10" s="575"/>
      <c r="AE10" s="575"/>
      <c r="AF10" s="575"/>
      <c r="AG10" s="575"/>
      <c r="AH10" s="575"/>
      <c r="AI10" s="575"/>
      <c r="AJ10" s="575"/>
      <c r="AK10" s="575"/>
      <c r="AL10" s="575"/>
      <c r="AM10" s="575"/>
      <c r="AN10" s="575"/>
      <c r="AO10" s="575"/>
      <c r="AP10" s="575"/>
      <c r="AQ10" s="575"/>
      <c r="AR10" s="575"/>
      <c r="AS10" s="575"/>
      <c r="AT10" s="575"/>
      <c r="AU10" s="575"/>
      <c r="AV10" s="575"/>
      <c r="AW10" s="575"/>
      <c r="AX10" s="575"/>
      <c r="AY10" s="575"/>
      <c r="AZ10" s="575"/>
      <c r="BA10" s="575"/>
      <c r="BB10" s="575"/>
      <c r="BC10" s="575"/>
      <c r="BD10" s="575"/>
      <c r="BE10" s="575"/>
      <c r="BF10" s="575"/>
      <c r="BG10" s="575"/>
      <c r="BH10" s="575"/>
      <c r="BI10" s="575"/>
      <c r="BJ10" s="575"/>
      <c r="BK10" s="575"/>
      <c r="BL10" s="575"/>
      <c r="BM10" s="575"/>
      <c r="BN10" s="575"/>
      <c r="BO10" s="575"/>
      <c r="BP10" s="575"/>
      <c r="BQ10" s="575"/>
      <c r="BR10" s="575"/>
      <c r="BS10" s="575"/>
      <c r="BT10" s="575"/>
      <c r="BU10" s="575"/>
      <c r="BV10" s="575"/>
      <c r="BW10" s="575"/>
      <c r="BX10" s="575"/>
      <c r="BY10" s="575"/>
      <c r="BZ10" s="575"/>
      <c r="CA10" s="575"/>
      <c r="CB10" s="575"/>
      <c r="CC10" s="575"/>
      <c r="CD10" s="575"/>
      <c r="CE10" s="575"/>
      <c r="CF10" s="575"/>
      <c r="CG10" s="575"/>
      <c r="CH10" s="575"/>
      <c r="CI10" s="575"/>
      <c r="CJ10" s="575"/>
      <c r="CK10" s="575"/>
      <c r="CL10" s="575"/>
      <c r="CM10" s="575"/>
      <c r="CN10" s="575"/>
      <c r="CO10" s="575"/>
      <c r="CP10" s="575"/>
      <c r="CQ10" s="575"/>
      <c r="CR10" s="575"/>
      <c r="CS10" s="575"/>
      <c r="CT10" s="575"/>
      <c r="CU10" s="575"/>
      <c r="CV10" s="575"/>
      <c r="CW10" s="575"/>
      <c r="CX10" s="575"/>
      <c r="CY10" s="575"/>
      <c r="CZ10" s="575"/>
      <c r="DA10" s="575"/>
      <c r="DB10" s="575"/>
      <c r="DC10" s="575"/>
      <c r="DD10" s="575"/>
      <c r="DE10" s="575"/>
      <c r="DF10" s="575"/>
      <c r="DG10" s="575"/>
      <c r="DH10" s="575"/>
      <c r="DI10" s="575"/>
      <c r="DJ10" s="575"/>
      <c r="DK10" s="575"/>
      <c r="DL10" s="575"/>
      <c r="DM10" s="575"/>
      <c r="DN10" s="575"/>
      <c r="DO10" s="575"/>
      <c r="DP10" s="575"/>
      <c r="DQ10" s="575"/>
      <c r="DR10" s="575"/>
      <c r="DS10" s="575"/>
      <c r="DT10" s="575"/>
      <c r="DU10" s="575"/>
      <c r="DV10" s="575"/>
      <c r="DW10" s="575"/>
      <c r="DX10" s="575"/>
      <c r="DY10" s="575"/>
      <c r="DZ10" s="575"/>
      <c r="EA10" s="575"/>
      <c r="EB10" s="575"/>
      <c r="EC10" s="575"/>
      <c r="ED10" s="575"/>
      <c r="EE10" s="575"/>
      <c r="EF10" s="575"/>
      <c r="EG10" s="575"/>
      <c r="EH10" s="575"/>
      <c r="EI10" s="575"/>
      <c r="EJ10" s="575"/>
      <c r="EK10" s="575"/>
      <c r="EL10" s="575"/>
      <c r="EM10" s="575"/>
      <c r="EN10" s="575"/>
      <c r="EO10" s="575"/>
      <c r="EP10" s="575"/>
      <c r="EQ10" s="575"/>
      <c r="ER10" s="575"/>
      <c r="ES10" s="575"/>
      <c r="ET10" s="575"/>
      <c r="EU10" s="575"/>
      <c r="EV10" s="575"/>
      <c r="EW10" s="575"/>
      <c r="EX10" s="575"/>
      <c r="EY10" s="575"/>
      <c r="EZ10" s="575"/>
      <c r="FA10" s="575"/>
      <c r="FB10" s="575"/>
      <c r="FC10" s="575"/>
      <c r="FD10" s="575"/>
      <c r="FE10" s="575"/>
      <c r="FF10" s="575"/>
      <c r="FG10" s="575"/>
      <c r="FH10" s="575"/>
      <c r="FI10" s="575"/>
      <c r="FJ10" s="575"/>
      <c r="FK10" s="575"/>
      <c r="FL10" s="575"/>
      <c r="FM10" s="575"/>
      <c r="FN10" s="575"/>
      <c r="FO10" s="575"/>
      <c r="FP10" s="575"/>
      <c r="FQ10" s="575"/>
      <c r="FR10" s="575"/>
      <c r="FS10" s="575"/>
      <c r="FT10" s="575"/>
      <c r="FU10" s="575"/>
      <c r="FV10" s="575"/>
      <c r="FW10" s="575"/>
      <c r="FX10" s="575"/>
      <c r="FY10" s="575"/>
      <c r="FZ10" s="575"/>
      <c r="GA10" s="575"/>
      <c r="GB10" s="575"/>
      <c r="GC10" s="575"/>
      <c r="GD10" s="575"/>
      <c r="GE10" s="575"/>
      <c r="GF10" s="575"/>
      <c r="GG10" s="575"/>
      <c r="GH10" s="575"/>
      <c r="GI10" s="575"/>
      <c r="GJ10" s="575"/>
      <c r="GK10" s="575"/>
      <c r="GL10" s="575"/>
      <c r="GM10" s="575"/>
      <c r="GN10" s="575"/>
      <c r="GO10" s="575"/>
      <c r="GP10" s="575"/>
      <c r="GQ10" s="575"/>
      <c r="GR10" s="575"/>
      <c r="GS10" s="575"/>
      <c r="GT10" s="575"/>
      <c r="GU10" s="575"/>
      <c r="GV10" s="575"/>
      <c r="GW10" s="575"/>
      <c r="GX10" s="575"/>
      <c r="GY10" s="575"/>
      <c r="GZ10" s="575"/>
      <c r="HA10" s="575"/>
      <c r="HB10" s="575"/>
      <c r="HC10" s="575"/>
      <c r="HD10" s="575"/>
      <c r="HE10" s="575"/>
      <c r="HF10" s="575"/>
      <c r="HG10" s="575"/>
      <c r="HH10" s="575"/>
      <c r="HI10" s="575"/>
      <c r="HJ10" s="575"/>
      <c r="HK10" s="575"/>
      <c r="HL10" s="575"/>
      <c r="HM10" s="575"/>
      <c r="HN10" s="575"/>
      <c r="HO10" s="575"/>
      <c r="HP10" s="575"/>
      <c r="HQ10" s="575"/>
      <c r="HR10" s="575"/>
      <c r="HS10" s="575"/>
      <c r="HT10" s="575"/>
      <c r="HU10" s="575"/>
      <c r="HV10" s="575"/>
      <c r="HW10" s="575"/>
      <c r="HX10" s="575"/>
      <c r="HY10" s="575"/>
      <c r="HZ10" s="575"/>
      <c r="IA10" s="575"/>
      <c r="IB10" s="575"/>
      <c r="IC10" s="575"/>
      <c r="ID10" s="575"/>
      <c r="IE10" s="575"/>
      <c r="IF10" s="575"/>
      <c r="IG10" s="575"/>
      <c r="IH10" s="575"/>
      <c r="II10" s="575"/>
      <c r="IJ10" s="575"/>
      <c r="IK10" s="575"/>
      <c r="IL10" s="575"/>
      <c r="IM10" s="575"/>
      <c r="IN10" s="575"/>
      <c r="IO10" s="575"/>
      <c r="IP10" s="575"/>
      <c r="IQ10" s="575"/>
      <c r="IR10" s="575"/>
      <c r="IS10" s="575"/>
      <c r="IT10" s="575"/>
      <c r="IU10" s="575"/>
      <c r="IV10" s="575"/>
    </row>
    <row r="11" spans="1:256" ht="20.25" customHeight="1">
      <c r="A11" s="910" t="s">
        <v>1609</v>
      </c>
      <c r="B11" s="922"/>
      <c r="C11" s="922"/>
      <c r="D11" s="922"/>
      <c r="E11" s="922"/>
      <c r="F11" s="922"/>
      <c r="G11" s="922"/>
      <c r="H11" s="922"/>
      <c r="I11" s="922"/>
      <c r="J11" s="922"/>
      <c r="K11" s="922"/>
      <c r="L11" s="922"/>
      <c r="M11" s="922"/>
      <c r="N11" s="922"/>
      <c r="O11" s="922"/>
      <c r="P11" s="922"/>
      <c r="Q11" s="922"/>
      <c r="R11" s="548" t="s">
        <v>78</v>
      </c>
      <c r="S11" s="575"/>
      <c r="T11" s="575"/>
      <c r="U11" s="575"/>
      <c r="V11" s="575"/>
      <c r="W11" s="575"/>
      <c r="X11" s="575"/>
      <c r="Y11" s="575"/>
      <c r="Z11" s="575"/>
      <c r="AA11" s="575"/>
      <c r="AB11" s="575"/>
      <c r="AC11" s="575"/>
      <c r="AD11" s="575"/>
      <c r="AE11" s="575"/>
      <c r="AF11" s="575"/>
      <c r="AG11" s="575"/>
      <c r="AH11" s="575"/>
      <c r="AI11" s="575"/>
      <c r="AJ11" s="575"/>
      <c r="AK11" s="575"/>
      <c r="AL11" s="575"/>
      <c r="AM11" s="575"/>
      <c r="AN11" s="575"/>
      <c r="AO11" s="575"/>
      <c r="AP11" s="575"/>
      <c r="AQ11" s="575"/>
      <c r="AR11" s="575"/>
      <c r="AS11" s="575"/>
      <c r="AT11" s="575"/>
      <c r="AU11" s="575"/>
      <c r="AV11" s="575"/>
      <c r="AW11" s="575"/>
      <c r="AX11" s="575"/>
      <c r="AY11" s="575"/>
      <c r="AZ11" s="575"/>
      <c r="BA11" s="575"/>
      <c r="BB11" s="575"/>
      <c r="BC11" s="575"/>
      <c r="BD11" s="575"/>
      <c r="BE11" s="575"/>
      <c r="BF11" s="575"/>
      <c r="BG11" s="575"/>
      <c r="BH11" s="575"/>
      <c r="BI11" s="575"/>
      <c r="BJ11" s="575"/>
      <c r="BK11" s="575"/>
      <c r="BL11" s="575"/>
      <c r="BM11" s="575"/>
      <c r="BN11" s="575"/>
      <c r="BO11" s="575"/>
      <c r="BP11" s="575"/>
      <c r="BQ11" s="575"/>
      <c r="BR11" s="575"/>
      <c r="BS11" s="575"/>
      <c r="BT11" s="575"/>
      <c r="BU11" s="575"/>
      <c r="BV11" s="575"/>
      <c r="BW11" s="575"/>
      <c r="BX11" s="575"/>
      <c r="BY11" s="575"/>
      <c r="BZ11" s="575"/>
      <c r="CA11" s="575"/>
      <c r="CB11" s="575"/>
      <c r="CC11" s="575"/>
      <c r="CD11" s="575"/>
      <c r="CE11" s="575"/>
      <c r="CF11" s="575"/>
      <c r="CG11" s="575"/>
      <c r="CH11" s="575"/>
      <c r="CI11" s="575"/>
      <c r="CJ11" s="575"/>
      <c r="CK11" s="575"/>
      <c r="CL11" s="575"/>
      <c r="CM11" s="575"/>
      <c r="CN11" s="575"/>
      <c r="CO11" s="575"/>
      <c r="CP11" s="575"/>
      <c r="CQ11" s="575"/>
      <c r="CR11" s="575"/>
      <c r="CS11" s="575"/>
      <c r="CT11" s="575"/>
      <c r="CU11" s="575"/>
      <c r="CV11" s="575"/>
      <c r="CW11" s="575"/>
      <c r="CX11" s="575"/>
      <c r="CY11" s="575"/>
      <c r="CZ11" s="575"/>
      <c r="DA11" s="575"/>
      <c r="DB11" s="575"/>
      <c r="DC11" s="575"/>
      <c r="DD11" s="575"/>
      <c r="DE11" s="575"/>
      <c r="DF11" s="575"/>
      <c r="DG11" s="575"/>
      <c r="DH11" s="575"/>
      <c r="DI11" s="575"/>
      <c r="DJ11" s="575"/>
      <c r="DK11" s="575"/>
      <c r="DL11" s="575"/>
      <c r="DM11" s="575"/>
      <c r="DN11" s="575"/>
      <c r="DO11" s="575"/>
      <c r="DP11" s="575"/>
      <c r="DQ11" s="575"/>
      <c r="DR11" s="575"/>
      <c r="DS11" s="575"/>
      <c r="DT11" s="575"/>
      <c r="DU11" s="575"/>
      <c r="DV11" s="575"/>
      <c r="DW11" s="575"/>
      <c r="DX11" s="575"/>
      <c r="DY11" s="575"/>
      <c r="DZ11" s="575"/>
      <c r="EA11" s="575"/>
      <c r="EB11" s="575"/>
      <c r="EC11" s="575"/>
      <c r="ED11" s="575"/>
      <c r="EE11" s="575"/>
      <c r="EF11" s="575"/>
      <c r="EG11" s="575"/>
      <c r="EH11" s="575"/>
      <c r="EI11" s="575"/>
      <c r="EJ11" s="575"/>
      <c r="EK11" s="575"/>
      <c r="EL11" s="575"/>
      <c r="EM11" s="575"/>
      <c r="EN11" s="575"/>
      <c r="EO11" s="575"/>
      <c r="EP11" s="575"/>
      <c r="EQ11" s="575"/>
      <c r="ER11" s="575"/>
      <c r="ES11" s="575"/>
      <c r="ET11" s="575"/>
      <c r="EU11" s="575"/>
      <c r="EV11" s="575"/>
      <c r="EW11" s="575"/>
      <c r="EX11" s="575"/>
      <c r="EY11" s="575"/>
      <c r="EZ11" s="575"/>
      <c r="FA11" s="575"/>
      <c r="FB11" s="575"/>
      <c r="FC11" s="575"/>
      <c r="FD11" s="575"/>
      <c r="FE11" s="575"/>
      <c r="FF11" s="575"/>
      <c r="FG11" s="575"/>
      <c r="FH11" s="575"/>
      <c r="FI11" s="575"/>
      <c r="FJ11" s="575"/>
      <c r="FK11" s="575"/>
      <c r="FL11" s="575"/>
      <c r="FM11" s="575"/>
      <c r="FN11" s="575"/>
      <c r="FO11" s="575"/>
      <c r="FP11" s="575"/>
      <c r="FQ11" s="575"/>
      <c r="FR11" s="575"/>
      <c r="FS11" s="575"/>
      <c r="FT11" s="575"/>
      <c r="FU11" s="575"/>
      <c r="FV11" s="575"/>
      <c r="FW11" s="575"/>
      <c r="FX11" s="575"/>
      <c r="FY11" s="575"/>
      <c r="FZ11" s="575"/>
      <c r="GA11" s="575"/>
      <c r="GB11" s="575"/>
      <c r="GC11" s="575"/>
      <c r="GD11" s="575"/>
      <c r="GE11" s="575"/>
      <c r="GF11" s="575"/>
      <c r="GG11" s="575"/>
      <c r="GH11" s="575"/>
      <c r="GI11" s="575"/>
      <c r="GJ11" s="575"/>
      <c r="GK11" s="575"/>
      <c r="GL11" s="575"/>
      <c r="GM11" s="575"/>
      <c r="GN11" s="575"/>
      <c r="GO11" s="575"/>
      <c r="GP11" s="575"/>
      <c r="GQ11" s="575"/>
      <c r="GR11" s="575"/>
      <c r="GS11" s="575"/>
      <c r="GT11" s="575"/>
      <c r="GU11" s="575"/>
      <c r="GV11" s="575"/>
      <c r="GW11" s="575"/>
      <c r="GX11" s="575"/>
      <c r="GY11" s="575"/>
      <c r="GZ11" s="575"/>
      <c r="HA11" s="575"/>
      <c r="HB11" s="575"/>
      <c r="HC11" s="575"/>
      <c r="HD11" s="575"/>
      <c r="HE11" s="575"/>
      <c r="HF11" s="575"/>
      <c r="HG11" s="575"/>
      <c r="HH11" s="575"/>
      <c r="HI11" s="575"/>
      <c r="HJ11" s="575"/>
      <c r="HK11" s="575"/>
      <c r="HL11" s="575"/>
      <c r="HM11" s="575"/>
      <c r="HN11" s="575"/>
      <c r="HO11" s="575"/>
      <c r="HP11" s="575"/>
      <c r="HQ11" s="575"/>
      <c r="HR11" s="575"/>
      <c r="HS11" s="575"/>
      <c r="HT11" s="575"/>
      <c r="HU11" s="575"/>
      <c r="HV11" s="575"/>
      <c r="HW11" s="575"/>
      <c r="HX11" s="575"/>
      <c r="HY11" s="575"/>
      <c r="HZ11" s="575"/>
      <c r="IA11" s="575"/>
      <c r="IB11" s="575"/>
      <c r="IC11" s="575"/>
      <c r="ID11" s="575"/>
      <c r="IE11" s="575"/>
      <c r="IF11" s="575"/>
      <c r="IG11" s="575"/>
      <c r="IH11" s="575"/>
      <c r="II11" s="575"/>
      <c r="IJ11" s="575"/>
      <c r="IK11" s="575"/>
      <c r="IL11" s="575"/>
      <c r="IM11" s="575"/>
      <c r="IN11" s="575"/>
      <c r="IO11" s="575"/>
      <c r="IP11" s="575"/>
      <c r="IQ11" s="575"/>
      <c r="IR11" s="575"/>
      <c r="IS11" s="575"/>
      <c r="IT11" s="575"/>
      <c r="IU11" s="575"/>
      <c r="IV11" s="575"/>
    </row>
    <row r="12" spans="1:256" ht="20.25" customHeight="1">
      <c r="A12" s="558" t="s">
        <v>705</v>
      </c>
      <c r="B12" s="841">
        <v>102094</v>
      </c>
      <c r="C12" s="732">
        <v>0</v>
      </c>
      <c r="D12" s="732">
        <v>102094</v>
      </c>
      <c r="E12" s="732">
        <v>102094</v>
      </c>
      <c r="F12" s="732">
        <v>0</v>
      </c>
      <c r="G12" s="732">
        <v>1260</v>
      </c>
      <c r="H12" s="732">
        <v>600</v>
      </c>
      <c r="I12" s="732">
        <v>34582</v>
      </c>
      <c r="J12" s="732">
        <v>0</v>
      </c>
      <c r="K12" s="732">
        <v>0</v>
      </c>
      <c r="L12" s="732">
        <v>40</v>
      </c>
      <c r="M12" s="732">
        <v>0</v>
      </c>
      <c r="N12" s="732">
        <v>0</v>
      </c>
      <c r="O12" s="732">
        <v>0</v>
      </c>
      <c r="P12" s="732">
        <v>23700</v>
      </c>
      <c r="Q12" s="847">
        <v>41912</v>
      </c>
      <c r="R12" s="548" t="s">
        <v>143</v>
      </c>
      <c r="S12" s="571"/>
      <c r="T12" s="571"/>
      <c r="U12" s="571"/>
      <c r="V12" s="571"/>
      <c r="W12" s="571"/>
      <c r="X12" s="571"/>
      <c r="Y12" s="571"/>
      <c r="Z12" s="571"/>
      <c r="AA12" s="571"/>
      <c r="AB12" s="571"/>
      <c r="AC12" s="571"/>
      <c r="AD12" s="571"/>
      <c r="AE12" s="571"/>
      <c r="AF12" s="571"/>
      <c r="AG12" s="571"/>
      <c r="AH12" s="571"/>
      <c r="AI12" s="571"/>
      <c r="AJ12" s="571"/>
      <c r="AK12" s="571"/>
      <c r="AL12" s="571"/>
      <c r="AM12" s="571"/>
      <c r="AN12" s="571"/>
      <c r="AO12" s="571"/>
      <c r="AP12" s="571"/>
      <c r="AQ12" s="571"/>
      <c r="AR12" s="571"/>
      <c r="AS12" s="571"/>
      <c r="AT12" s="571"/>
      <c r="AU12" s="571"/>
      <c r="AV12" s="571"/>
      <c r="AW12" s="571"/>
      <c r="AX12" s="571"/>
      <c r="AY12" s="571"/>
      <c r="AZ12" s="571"/>
      <c r="BA12" s="571"/>
      <c r="BB12" s="571"/>
      <c r="BC12" s="571"/>
      <c r="BD12" s="571"/>
      <c r="BE12" s="571"/>
      <c r="BF12" s="571"/>
      <c r="BG12" s="571"/>
      <c r="BH12" s="571"/>
      <c r="BI12" s="571"/>
      <c r="BJ12" s="571"/>
      <c r="BK12" s="571"/>
      <c r="BL12" s="571"/>
      <c r="BM12" s="571"/>
      <c r="BN12" s="571"/>
      <c r="BO12" s="571"/>
      <c r="BP12" s="571"/>
      <c r="BQ12" s="571"/>
      <c r="BR12" s="571"/>
      <c r="BS12" s="571"/>
      <c r="BT12" s="571"/>
      <c r="BU12" s="571"/>
      <c r="BV12" s="571"/>
      <c r="BW12" s="571"/>
      <c r="BX12" s="571"/>
      <c r="BY12" s="571"/>
      <c r="BZ12" s="571"/>
      <c r="CA12" s="571"/>
      <c r="CB12" s="571"/>
      <c r="CC12" s="571"/>
      <c r="CD12" s="571"/>
      <c r="CE12" s="571"/>
      <c r="CF12" s="571"/>
      <c r="CG12" s="571"/>
      <c r="CH12" s="571"/>
      <c r="CI12" s="571"/>
      <c r="CJ12" s="571"/>
      <c r="CK12" s="571"/>
      <c r="CL12" s="571"/>
      <c r="CM12" s="571"/>
      <c r="CN12" s="571"/>
      <c r="CO12" s="571"/>
      <c r="CP12" s="571"/>
      <c r="CQ12" s="571"/>
      <c r="CR12" s="571"/>
      <c r="CS12" s="571"/>
      <c r="CT12" s="571"/>
      <c r="CU12" s="571"/>
      <c r="CV12" s="571"/>
      <c r="CW12" s="571"/>
      <c r="CX12" s="571"/>
      <c r="CY12" s="571"/>
      <c r="CZ12" s="571"/>
      <c r="DA12" s="571"/>
      <c r="DB12" s="571"/>
      <c r="DC12" s="571"/>
      <c r="DD12" s="571"/>
      <c r="DE12" s="571"/>
      <c r="DF12" s="571"/>
      <c r="DG12" s="571"/>
      <c r="DH12" s="571"/>
      <c r="DI12" s="571"/>
      <c r="DJ12" s="571"/>
      <c r="DK12" s="571"/>
      <c r="DL12" s="571"/>
      <c r="DM12" s="571"/>
      <c r="DN12" s="571"/>
      <c r="DO12" s="571"/>
      <c r="DP12" s="571"/>
      <c r="DQ12" s="571"/>
      <c r="DR12" s="571"/>
      <c r="DS12" s="571"/>
      <c r="DT12" s="571"/>
      <c r="DU12" s="571"/>
      <c r="DV12" s="571"/>
      <c r="DW12" s="571"/>
      <c r="DX12" s="571"/>
      <c r="DY12" s="571"/>
      <c r="DZ12" s="571"/>
      <c r="EA12" s="571"/>
      <c r="EB12" s="571"/>
      <c r="EC12" s="571"/>
      <c r="ED12" s="571"/>
      <c r="EE12" s="571"/>
      <c r="EF12" s="571"/>
      <c r="EG12" s="571"/>
      <c r="EH12" s="571"/>
      <c r="EI12" s="571"/>
      <c r="EJ12" s="571"/>
      <c r="EK12" s="571"/>
      <c r="EL12" s="571"/>
      <c r="EM12" s="571"/>
      <c r="EN12" s="571"/>
      <c r="EO12" s="571"/>
      <c r="EP12" s="571"/>
      <c r="EQ12" s="571"/>
      <c r="ER12" s="571"/>
      <c r="ES12" s="571"/>
      <c r="ET12" s="571"/>
      <c r="EU12" s="571"/>
      <c r="EV12" s="571"/>
      <c r="EW12" s="571"/>
      <c r="EX12" s="571"/>
      <c r="EY12" s="571"/>
      <c r="EZ12" s="571"/>
      <c r="FA12" s="571"/>
      <c r="FB12" s="571"/>
      <c r="FC12" s="571"/>
      <c r="FD12" s="571"/>
      <c r="FE12" s="571"/>
      <c r="FF12" s="571"/>
      <c r="FG12" s="571"/>
      <c r="FH12" s="571"/>
      <c r="FI12" s="571"/>
      <c r="FJ12" s="571"/>
      <c r="FK12" s="571"/>
      <c r="FL12" s="571"/>
      <c r="FM12" s="571"/>
      <c r="FN12" s="571"/>
      <c r="FO12" s="571"/>
      <c r="FP12" s="571"/>
      <c r="FQ12" s="571"/>
      <c r="FR12" s="571"/>
      <c r="FS12" s="571"/>
      <c r="FT12" s="571"/>
      <c r="FU12" s="571"/>
      <c r="FV12" s="571"/>
      <c r="FW12" s="571"/>
      <c r="FX12" s="571"/>
      <c r="FY12" s="571"/>
      <c r="FZ12" s="571"/>
      <c r="GA12" s="571"/>
      <c r="GB12" s="571"/>
      <c r="GC12" s="571"/>
      <c r="GD12" s="571"/>
      <c r="GE12" s="571"/>
      <c r="GF12" s="571"/>
      <c r="GG12" s="571"/>
      <c r="GH12" s="571"/>
      <c r="GI12" s="571"/>
      <c r="GJ12" s="571"/>
      <c r="GK12" s="571"/>
      <c r="GL12" s="571"/>
      <c r="GM12" s="571"/>
      <c r="GN12" s="571"/>
      <c r="GO12" s="571"/>
      <c r="GP12" s="571"/>
      <c r="GQ12" s="571"/>
      <c r="GR12" s="571"/>
      <c r="GS12" s="571"/>
      <c r="GT12" s="571"/>
      <c r="GU12" s="571"/>
      <c r="GV12" s="571"/>
      <c r="GW12" s="571"/>
      <c r="GX12" s="571"/>
      <c r="GY12" s="571"/>
      <c r="GZ12" s="571"/>
      <c r="HA12" s="571"/>
      <c r="HB12" s="571"/>
      <c r="HC12" s="571"/>
      <c r="HD12" s="571"/>
      <c r="HE12" s="571"/>
      <c r="HF12" s="571"/>
      <c r="HG12" s="571"/>
      <c r="HH12" s="571"/>
      <c r="HI12" s="571"/>
      <c r="HJ12" s="571"/>
      <c r="HK12" s="571"/>
      <c r="HL12" s="571"/>
      <c r="HM12" s="571"/>
      <c r="HN12" s="571"/>
      <c r="HO12" s="571"/>
      <c r="HP12" s="571"/>
      <c r="HQ12" s="571"/>
      <c r="HR12" s="571"/>
      <c r="HS12" s="571"/>
      <c r="HT12" s="571"/>
      <c r="HU12" s="571"/>
      <c r="HV12" s="571"/>
      <c r="HW12" s="571"/>
      <c r="HX12" s="571"/>
      <c r="HY12" s="571"/>
      <c r="HZ12" s="571"/>
      <c r="IA12" s="571"/>
      <c r="IB12" s="571"/>
      <c r="IC12" s="571"/>
      <c r="ID12" s="571"/>
      <c r="IE12" s="571"/>
      <c r="IF12" s="571"/>
      <c r="IG12" s="571"/>
      <c r="IH12" s="571"/>
      <c r="II12" s="571"/>
      <c r="IJ12" s="571"/>
      <c r="IK12" s="571"/>
      <c r="IL12" s="571"/>
      <c r="IM12" s="571"/>
      <c r="IN12" s="571"/>
      <c r="IO12" s="571"/>
      <c r="IP12" s="571"/>
      <c r="IQ12" s="571"/>
      <c r="IR12" s="571"/>
      <c r="IS12" s="571"/>
      <c r="IT12" s="571"/>
      <c r="IU12" s="571"/>
      <c r="IV12" s="571"/>
    </row>
    <row r="13" spans="1:256" ht="20.25" customHeight="1">
      <c r="A13" s="558" t="s">
        <v>707</v>
      </c>
      <c r="B13" s="841">
        <v>79843</v>
      </c>
      <c r="C13" s="732">
        <v>0</v>
      </c>
      <c r="D13" s="732">
        <v>79843</v>
      </c>
      <c r="E13" s="732">
        <v>79843</v>
      </c>
      <c r="F13" s="732">
        <v>0</v>
      </c>
      <c r="G13" s="732">
        <v>1320</v>
      </c>
      <c r="H13" s="732">
        <v>1000</v>
      </c>
      <c r="I13" s="732">
        <v>20715</v>
      </c>
      <c r="J13" s="732">
        <v>0</v>
      </c>
      <c r="K13" s="732">
        <v>0</v>
      </c>
      <c r="L13" s="732">
        <v>50</v>
      </c>
      <c r="M13" s="732">
        <v>0</v>
      </c>
      <c r="N13" s="732">
        <v>0</v>
      </c>
      <c r="O13" s="732">
        <v>0</v>
      </c>
      <c r="P13" s="732">
        <v>19700</v>
      </c>
      <c r="Q13" s="847">
        <v>37058</v>
      </c>
      <c r="R13" s="548" t="s">
        <v>144</v>
      </c>
      <c r="S13" s="571"/>
      <c r="T13" s="571"/>
      <c r="U13" s="571"/>
      <c r="V13" s="571"/>
      <c r="W13" s="571"/>
      <c r="X13" s="571"/>
      <c r="Y13" s="571"/>
      <c r="Z13" s="571"/>
      <c r="AA13" s="571"/>
      <c r="AB13" s="571"/>
      <c r="AC13" s="571"/>
      <c r="AD13" s="571"/>
      <c r="AE13" s="571"/>
      <c r="AF13" s="571"/>
      <c r="AG13" s="571"/>
      <c r="AH13" s="571"/>
      <c r="AI13" s="571"/>
      <c r="AJ13" s="571"/>
      <c r="AK13" s="571"/>
      <c r="AL13" s="571"/>
      <c r="AM13" s="571"/>
      <c r="AN13" s="571"/>
      <c r="AO13" s="571"/>
      <c r="AP13" s="571"/>
      <c r="AQ13" s="571"/>
      <c r="AR13" s="571"/>
      <c r="AS13" s="571"/>
      <c r="AT13" s="571"/>
      <c r="AU13" s="571"/>
      <c r="AV13" s="571"/>
      <c r="AW13" s="571"/>
      <c r="AX13" s="571"/>
      <c r="AY13" s="571"/>
      <c r="AZ13" s="571"/>
      <c r="BA13" s="571"/>
      <c r="BB13" s="571"/>
      <c r="BC13" s="571"/>
      <c r="BD13" s="571"/>
      <c r="BE13" s="571"/>
      <c r="BF13" s="571"/>
      <c r="BG13" s="571"/>
      <c r="BH13" s="571"/>
      <c r="BI13" s="571"/>
      <c r="BJ13" s="571"/>
      <c r="BK13" s="571"/>
      <c r="BL13" s="571"/>
      <c r="BM13" s="571"/>
      <c r="BN13" s="571"/>
      <c r="BO13" s="571"/>
      <c r="BP13" s="571"/>
      <c r="BQ13" s="571"/>
      <c r="BR13" s="571"/>
      <c r="BS13" s="571"/>
      <c r="BT13" s="571"/>
      <c r="BU13" s="571"/>
      <c r="BV13" s="571"/>
      <c r="BW13" s="571"/>
      <c r="BX13" s="571"/>
      <c r="BY13" s="571"/>
      <c r="BZ13" s="571"/>
      <c r="CA13" s="571"/>
      <c r="CB13" s="571"/>
      <c r="CC13" s="571"/>
      <c r="CD13" s="571"/>
      <c r="CE13" s="571"/>
      <c r="CF13" s="571"/>
      <c r="CG13" s="571"/>
      <c r="CH13" s="571"/>
      <c r="CI13" s="571"/>
      <c r="CJ13" s="571"/>
      <c r="CK13" s="571"/>
      <c r="CL13" s="571"/>
      <c r="CM13" s="571"/>
      <c r="CN13" s="571"/>
      <c r="CO13" s="571"/>
      <c r="CP13" s="571"/>
      <c r="CQ13" s="571"/>
      <c r="CR13" s="571"/>
      <c r="CS13" s="571"/>
      <c r="CT13" s="571"/>
      <c r="CU13" s="571"/>
      <c r="CV13" s="571"/>
      <c r="CW13" s="571"/>
      <c r="CX13" s="571"/>
      <c r="CY13" s="571"/>
      <c r="CZ13" s="571"/>
      <c r="DA13" s="571"/>
      <c r="DB13" s="571"/>
      <c r="DC13" s="571"/>
      <c r="DD13" s="571"/>
      <c r="DE13" s="571"/>
      <c r="DF13" s="571"/>
      <c r="DG13" s="571"/>
      <c r="DH13" s="571"/>
      <c r="DI13" s="571"/>
      <c r="DJ13" s="571"/>
      <c r="DK13" s="571"/>
      <c r="DL13" s="571"/>
      <c r="DM13" s="571"/>
      <c r="DN13" s="571"/>
      <c r="DO13" s="571"/>
      <c r="DP13" s="571"/>
      <c r="DQ13" s="571"/>
      <c r="DR13" s="571"/>
      <c r="DS13" s="571"/>
      <c r="DT13" s="571"/>
      <c r="DU13" s="571"/>
      <c r="DV13" s="571"/>
      <c r="DW13" s="571"/>
      <c r="DX13" s="571"/>
      <c r="DY13" s="571"/>
      <c r="DZ13" s="571"/>
      <c r="EA13" s="571"/>
      <c r="EB13" s="571"/>
      <c r="EC13" s="571"/>
      <c r="ED13" s="571"/>
      <c r="EE13" s="571"/>
      <c r="EF13" s="571"/>
      <c r="EG13" s="571"/>
      <c r="EH13" s="571"/>
      <c r="EI13" s="571"/>
      <c r="EJ13" s="571"/>
      <c r="EK13" s="571"/>
      <c r="EL13" s="571"/>
      <c r="EM13" s="571"/>
      <c r="EN13" s="571"/>
      <c r="EO13" s="571"/>
      <c r="EP13" s="571"/>
      <c r="EQ13" s="571"/>
      <c r="ER13" s="571"/>
      <c r="ES13" s="571"/>
      <c r="ET13" s="571"/>
      <c r="EU13" s="571"/>
      <c r="EV13" s="571"/>
      <c r="EW13" s="571"/>
      <c r="EX13" s="571"/>
      <c r="EY13" s="571"/>
      <c r="EZ13" s="571"/>
      <c r="FA13" s="571"/>
      <c r="FB13" s="571"/>
      <c r="FC13" s="571"/>
      <c r="FD13" s="571"/>
      <c r="FE13" s="571"/>
      <c r="FF13" s="571"/>
      <c r="FG13" s="571"/>
      <c r="FH13" s="571"/>
      <c r="FI13" s="571"/>
      <c r="FJ13" s="571"/>
      <c r="FK13" s="571"/>
      <c r="FL13" s="571"/>
      <c r="FM13" s="571"/>
      <c r="FN13" s="571"/>
      <c r="FO13" s="571"/>
      <c r="FP13" s="571"/>
      <c r="FQ13" s="571"/>
      <c r="FR13" s="571"/>
      <c r="FS13" s="571"/>
      <c r="FT13" s="571"/>
      <c r="FU13" s="571"/>
      <c r="FV13" s="571"/>
      <c r="FW13" s="571"/>
      <c r="FX13" s="571"/>
      <c r="FY13" s="571"/>
      <c r="FZ13" s="571"/>
      <c r="GA13" s="571"/>
      <c r="GB13" s="571"/>
      <c r="GC13" s="571"/>
      <c r="GD13" s="571"/>
      <c r="GE13" s="571"/>
      <c r="GF13" s="571"/>
      <c r="GG13" s="571"/>
      <c r="GH13" s="571"/>
      <c r="GI13" s="571"/>
      <c r="GJ13" s="571"/>
      <c r="GK13" s="571"/>
      <c r="GL13" s="571"/>
      <c r="GM13" s="571"/>
      <c r="GN13" s="571"/>
      <c r="GO13" s="571"/>
      <c r="GP13" s="571"/>
      <c r="GQ13" s="571"/>
      <c r="GR13" s="571"/>
      <c r="GS13" s="571"/>
      <c r="GT13" s="571"/>
      <c r="GU13" s="571"/>
      <c r="GV13" s="571"/>
      <c r="GW13" s="571"/>
      <c r="GX13" s="571"/>
      <c r="GY13" s="571"/>
      <c r="GZ13" s="571"/>
      <c r="HA13" s="571"/>
      <c r="HB13" s="571"/>
      <c r="HC13" s="571"/>
      <c r="HD13" s="571"/>
      <c r="HE13" s="571"/>
      <c r="HF13" s="571"/>
      <c r="HG13" s="571"/>
      <c r="HH13" s="571"/>
      <c r="HI13" s="571"/>
      <c r="HJ13" s="571"/>
      <c r="HK13" s="571"/>
      <c r="HL13" s="571"/>
      <c r="HM13" s="571"/>
      <c r="HN13" s="571"/>
      <c r="HO13" s="571"/>
      <c r="HP13" s="571"/>
      <c r="HQ13" s="571"/>
      <c r="HR13" s="571"/>
      <c r="HS13" s="571"/>
      <c r="HT13" s="571"/>
      <c r="HU13" s="571"/>
      <c r="HV13" s="571"/>
      <c r="HW13" s="571"/>
      <c r="HX13" s="571"/>
      <c r="HY13" s="571"/>
      <c r="HZ13" s="571"/>
      <c r="IA13" s="571"/>
      <c r="IB13" s="571"/>
      <c r="IC13" s="571"/>
      <c r="ID13" s="571"/>
      <c r="IE13" s="571"/>
      <c r="IF13" s="571"/>
      <c r="IG13" s="571"/>
      <c r="IH13" s="571"/>
      <c r="II13" s="571"/>
      <c r="IJ13" s="571"/>
      <c r="IK13" s="571"/>
      <c r="IL13" s="571"/>
      <c r="IM13" s="571"/>
      <c r="IN13" s="571"/>
      <c r="IO13" s="571"/>
      <c r="IP13" s="571"/>
      <c r="IQ13" s="571"/>
      <c r="IR13" s="571"/>
      <c r="IS13" s="571"/>
      <c r="IT13" s="571"/>
      <c r="IU13" s="571"/>
      <c r="IV13" s="571"/>
    </row>
    <row r="14" spans="1:256" ht="20.25" customHeight="1">
      <c r="A14" s="558" t="s">
        <v>709</v>
      </c>
      <c r="B14" s="841">
        <v>90492</v>
      </c>
      <c r="C14" s="732">
        <v>0</v>
      </c>
      <c r="D14" s="732">
        <v>90492</v>
      </c>
      <c r="E14" s="732">
        <v>90492</v>
      </c>
      <c r="F14" s="732">
        <v>0</v>
      </c>
      <c r="G14" s="732">
        <v>580</v>
      </c>
      <c r="H14" s="732">
        <v>3000</v>
      </c>
      <c r="I14" s="732">
        <v>32006</v>
      </c>
      <c r="J14" s="732">
        <v>0</v>
      </c>
      <c r="K14" s="732">
        <v>0</v>
      </c>
      <c r="L14" s="732">
        <v>100</v>
      </c>
      <c r="M14" s="732">
        <v>0</v>
      </c>
      <c r="N14" s="732">
        <v>0</v>
      </c>
      <c r="O14" s="732">
        <v>0</v>
      </c>
      <c r="P14" s="732">
        <v>20100</v>
      </c>
      <c r="Q14" s="847">
        <v>34706</v>
      </c>
      <c r="R14" s="548" t="s">
        <v>145</v>
      </c>
      <c r="S14" s="571"/>
      <c r="T14" s="571"/>
      <c r="U14" s="571"/>
      <c r="V14" s="571"/>
      <c r="W14" s="571"/>
      <c r="X14" s="571"/>
      <c r="Y14" s="571"/>
      <c r="Z14" s="571"/>
      <c r="AA14" s="571"/>
      <c r="AB14" s="571"/>
      <c r="AC14" s="571"/>
      <c r="AD14" s="571"/>
      <c r="AE14" s="571"/>
      <c r="AF14" s="571"/>
      <c r="AG14" s="571"/>
      <c r="AH14" s="571"/>
      <c r="AI14" s="571"/>
      <c r="AJ14" s="571"/>
      <c r="AK14" s="571"/>
      <c r="AL14" s="571"/>
      <c r="AM14" s="571"/>
      <c r="AN14" s="571"/>
      <c r="AO14" s="571"/>
      <c r="AP14" s="571"/>
      <c r="AQ14" s="571"/>
      <c r="AR14" s="571"/>
      <c r="AS14" s="571"/>
      <c r="AT14" s="571"/>
      <c r="AU14" s="571"/>
      <c r="AV14" s="571"/>
      <c r="AW14" s="571"/>
      <c r="AX14" s="571"/>
      <c r="AY14" s="571"/>
      <c r="AZ14" s="571"/>
      <c r="BA14" s="571"/>
      <c r="BB14" s="571"/>
      <c r="BC14" s="571"/>
      <c r="BD14" s="571"/>
      <c r="BE14" s="571"/>
      <c r="BF14" s="571"/>
      <c r="BG14" s="571"/>
      <c r="BH14" s="571"/>
      <c r="BI14" s="571"/>
      <c r="BJ14" s="571"/>
      <c r="BK14" s="571"/>
      <c r="BL14" s="571"/>
      <c r="BM14" s="571"/>
      <c r="BN14" s="571"/>
      <c r="BO14" s="571"/>
      <c r="BP14" s="571"/>
      <c r="BQ14" s="571"/>
      <c r="BR14" s="571"/>
      <c r="BS14" s="571"/>
      <c r="BT14" s="571"/>
      <c r="BU14" s="571"/>
      <c r="BV14" s="571"/>
      <c r="BW14" s="571"/>
      <c r="BX14" s="571"/>
      <c r="BY14" s="571"/>
      <c r="BZ14" s="571"/>
      <c r="CA14" s="571"/>
      <c r="CB14" s="571"/>
      <c r="CC14" s="571"/>
      <c r="CD14" s="571"/>
      <c r="CE14" s="571"/>
      <c r="CF14" s="571"/>
      <c r="CG14" s="571"/>
      <c r="CH14" s="571"/>
      <c r="CI14" s="571"/>
      <c r="CJ14" s="571"/>
      <c r="CK14" s="571"/>
      <c r="CL14" s="571"/>
      <c r="CM14" s="571"/>
      <c r="CN14" s="571"/>
      <c r="CO14" s="571"/>
      <c r="CP14" s="571"/>
      <c r="CQ14" s="571"/>
      <c r="CR14" s="571"/>
      <c r="CS14" s="571"/>
      <c r="CT14" s="571"/>
      <c r="CU14" s="571"/>
      <c r="CV14" s="571"/>
      <c r="CW14" s="571"/>
      <c r="CX14" s="571"/>
      <c r="CY14" s="571"/>
      <c r="CZ14" s="571"/>
      <c r="DA14" s="571"/>
      <c r="DB14" s="571"/>
      <c r="DC14" s="571"/>
      <c r="DD14" s="571"/>
      <c r="DE14" s="571"/>
      <c r="DF14" s="571"/>
      <c r="DG14" s="571"/>
      <c r="DH14" s="571"/>
      <c r="DI14" s="571"/>
      <c r="DJ14" s="571"/>
      <c r="DK14" s="571"/>
      <c r="DL14" s="571"/>
      <c r="DM14" s="571"/>
      <c r="DN14" s="571"/>
      <c r="DO14" s="571"/>
      <c r="DP14" s="571"/>
      <c r="DQ14" s="571"/>
      <c r="DR14" s="571"/>
      <c r="DS14" s="571"/>
      <c r="DT14" s="571"/>
      <c r="DU14" s="571"/>
      <c r="DV14" s="571"/>
      <c r="DW14" s="571"/>
      <c r="DX14" s="571"/>
      <c r="DY14" s="571"/>
      <c r="DZ14" s="571"/>
      <c r="EA14" s="571"/>
      <c r="EB14" s="571"/>
      <c r="EC14" s="571"/>
      <c r="ED14" s="571"/>
      <c r="EE14" s="571"/>
      <c r="EF14" s="571"/>
      <c r="EG14" s="571"/>
      <c r="EH14" s="571"/>
      <c r="EI14" s="571"/>
      <c r="EJ14" s="571"/>
      <c r="EK14" s="571"/>
      <c r="EL14" s="571"/>
      <c r="EM14" s="571"/>
      <c r="EN14" s="571"/>
      <c r="EO14" s="571"/>
      <c r="EP14" s="571"/>
      <c r="EQ14" s="571"/>
      <c r="ER14" s="571"/>
      <c r="ES14" s="571"/>
      <c r="ET14" s="571"/>
      <c r="EU14" s="571"/>
      <c r="EV14" s="571"/>
      <c r="EW14" s="571"/>
      <c r="EX14" s="571"/>
      <c r="EY14" s="571"/>
      <c r="EZ14" s="571"/>
      <c r="FA14" s="571"/>
      <c r="FB14" s="571"/>
      <c r="FC14" s="571"/>
      <c r="FD14" s="571"/>
      <c r="FE14" s="571"/>
      <c r="FF14" s="571"/>
      <c r="FG14" s="571"/>
      <c r="FH14" s="571"/>
      <c r="FI14" s="571"/>
      <c r="FJ14" s="571"/>
      <c r="FK14" s="571"/>
      <c r="FL14" s="571"/>
      <c r="FM14" s="571"/>
      <c r="FN14" s="571"/>
      <c r="FO14" s="571"/>
      <c r="FP14" s="571"/>
      <c r="FQ14" s="571"/>
      <c r="FR14" s="571"/>
      <c r="FS14" s="571"/>
      <c r="FT14" s="571"/>
      <c r="FU14" s="571"/>
      <c r="FV14" s="571"/>
      <c r="FW14" s="571"/>
      <c r="FX14" s="571"/>
      <c r="FY14" s="571"/>
      <c r="FZ14" s="571"/>
      <c r="GA14" s="571"/>
      <c r="GB14" s="571"/>
      <c r="GC14" s="571"/>
      <c r="GD14" s="571"/>
      <c r="GE14" s="571"/>
      <c r="GF14" s="571"/>
      <c r="GG14" s="571"/>
      <c r="GH14" s="571"/>
      <c r="GI14" s="571"/>
      <c r="GJ14" s="571"/>
      <c r="GK14" s="571"/>
      <c r="GL14" s="571"/>
      <c r="GM14" s="571"/>
      <c r="GN14" s="571"/>
      <c r="GO14" s="571"/>
      <c r="GP14" s="571"/>
      <c r="GQ14" s="571"/>
      <c r="GR14" s="571"/>
      <c r="GS14" s="571"/>
      <c r="GT14" s="571"/>
      <c r="GU14" s="571"/>
      <c r="GV14" s="571"/>
      <c r="GW14" s="571"/>
      <c r="GX14" s="571"/>
      <c r="GY14" s="571"/>
      <c r="GZ14" s="571"/>
      <c r="HA14" s="571"/>
      <c r="HB14" s="571"/>
      <c r="HC14" s="571"/>
      <c r="HD14" s="571"/>
      <c r="HE14" s="571"/>
      <c r="HF14" s="571"/>
      <c r="HG14" s="571"/>
      <c r="HH14" s="571"/>
      <c r="HI14" s="571"/>
      <c r="HJ14" s="571"/>
      <c r="HK14" s="571"/>
      <c r="HL14" s="571"/>
      <c r="HM14" s="571"/>
      <c r="HN14" s="571"/>
      <c r="HO14" s="571"/>
      <c r="HP14" s="571"/>
      <c r="HQ14" s="571"/>
      <c r="HR14" s="571"/>
      <c r="HS14" s="571"/>
      <c r="HT14" s="571"/>
      <c r="HU14" s="571"/>
      <c r="HV14" s="571"/>
      <c r="HW14" s="571"/>
      <c r="HX14" s="571"/>
      <c r="HY14" s="571"/>
      <c r="HZ14" s="571"/>
      <c r="IA14" s="571"/>
      <c r="IB14" s="571"/>
      <c r="IC14" s="571"/>
      <c r="ID14" s="571"/>
      <c r="IE14" s="571"/>
      <c r="IF14" s="571"/>
      <c r="IG14" s="571"/>
      <c r="IH14" s="571"/>
      <c r="II14" s="571"/>
      <c r="IJ14" s="571"/>
      <c r="IK14" s="571"/>
      <c r="IL14" s="571"/>
      <c r="IM14" s="571"/>
      <c r="IN14" s="571"/>
      <c r="IO14" s="571"/>
      <c r="IP14" s="571"/>
      <c r="IQ14" s="571"/>
      <c r="IR14" s="571"/>
      <c r="IS14" s="571"/>
      <c r="IT14" s="571"/>
      <c r="IU14" s="571"/>
      <c r="IV14" s="571"/>
    </row>
    <row r="15" spans="1:256" ht="20.25" customHeight="1">
      <c r="A15" s="558" t="s">
        <v>711</v>
      </c>
      <c r="B15" s="841">
        <v>112358</v>
      </c>
      <c r="C15" s="732">
        <v>0</v>
      </c>
      <c r="D15" s="732">
        <v>112358</v>
      </c>
      <c r="E15" s="732">
        <v>112358</v>
      </c>
      <c r="F15" s="732">
        <v>0</v>
      </c>
      <c r="G15" s="732">
        <v>720</v>
      </c>
      <c r="H15" s="732">
        <v>2500</v>
      </c>
      <c r="I15" s="732">
        <v>31686</v>
      </c>
      <c r="J15" s="732">
        <v>0</v>
      </c>
      <c r="K15" s="732">
        <v>0</v>
      </c>
      <c r="L15" s="732">
        <v>150</v>
      </c>
      <c r="M15" s="732">
        <v>0</v>
      </c>
      <c r="N15" s="732">
        <v>0</v>
      </c>
      <c r="O15" s="732">
        <v>0</v>
      </c>
      <c r="P15" s="732">
        <v>27900</v>
      </c>
      <c r="Q15" s="847">
        <v>49402</v>
      </c>
      <c r="R15" s="548" t="s">
        <v>146</v>
      </c>
      <c r="S15" s="571"/>
      <c r="T15" s="571"/>
      <c r="U15" s="571"/>
      <c r="V15" s="571"/>
      <c r="W15" s="571"/>
      <c r="X15" s="571"/>
      <c r="Y15" s="571"/>
      <c r="Z15" s="571"/>
      <c r="AA15" s="571"/>
      <c r="AB15" s="571"/>
      <c r="AC15" s="571"/>
      <c r="AD15" s="571"/>
      <c r="AE15" s="571"/>
      <c r="AF15" s="571"/>
      <c r="AG15" s="571"/>
      <c r="AH15" s="571"/>
      <c r="AI15" s="571"/>
      <c r="AJ15" s="571"/>
      <c r="AK15" s="571"/>
      <c r="AL15" s="571"/>
      <c r="AM15" s="571"/>
      <c r="AN15" s="571"/>
      <c r="AO15" s="571"/>
      <c r="AP15" s="571"/>
      <c r="AQ15" s="571"/>
      <c r="AR15" s="571"/>
      <c r="AS15" s="571"/>
      <c r="AT15" s="571"/>
      <c r="AU15" s="571"/>
      <c r="AV15" s="571"/>
      <c r="AW15" s="571"/>
      <c r="AX15" s="571"/>
      <c r="AY15" s="571"/>
      <c r="AZ15" s="571"/>
      <c r="BA15" s="571"/>
      <c r="BB15" s="571"/>
      <c r="BC15" s="571"/>
      <c r="BD15" s="571"/>
      <c r="BE15" s="571"/>
      <c r="BF15" s="571"/>
      <c r="BG15" s="571"/>
      <c r="BH15" s="571"/>
      <c r="BI15" s="571"/>
      <c r="BJ15" s="571"/>
      <c r="BK15" s="571"/>
      <c r="BL15" s="571"/>
      <c r="BM15" s="571"/>
      <c r="BN15" s="571"/>
      <c r="BO15" s="571"/>
      <c r="BP15" s="571"/>
      <c r="BQ15" s="571"/>
      <c r="BR15" s="571"/>
      <c r="BS15" s="571"/>
      <c r="BT15" s="571"/>
      <c r="BU15" s="571"/>
      <c r="BV15" s="571"/>
      <c r="BW15" s="571"/>
      <c r="BX15" s="571"/>
      <c r="BY15" s="571"/>
      <c r="BZ15" s="571"/>
      <c r="CA15" s="571"/>
      <c r="CB15" s="571"/>
      <c r="CC15" s="571"/>
      <c r="CD15" s="571"/>
      <c r="CE15" s="571"/>
      <c r="CF15" s="571"/>
      <c r="CG15" s="571"/>
      <c r="CH15" s="571"/>
      <c r="CI15" s="571"/>
      <c r="CJ15" s="571"/>
      <c r="CK15" s="571"/>
      <c r="CL15" s="571"/>
      <c r="CM15" s="571"/>
      <c r="CN15" s="571"/>
      <c r="CO15" s="571"/>
      <c r="CP15" s="571"/>
      <c r="CQ15" s="571"/>
      <c r="CR15" s="571"/>
      <c r="CS15" s="571"/>
      <c r="CT15" s="571"/>
      <c r="CU15" s="571"/>
      <c r="CV15" s="571"/>
      <c r="CW15" s="571"/>
      <c r="CX15" s="571"/>
      <c r="CY15" s="571"/>
      <c r="CZ15" s="571"/>
      <c r="DA15" s="571"/>
      <c r="DB15" s="571"/>
      <c r="DC15" s="571"/>
      <c r="DD15" s="571"/>
      <c r="DE15" s="571"/>
      <c r="DF15" s="571"/>
      <c r="DG15" s="571"/>
      <c r="DH15" s="571"/>
      <c r="DI15" s="571"/>
      <c r="DJ15" s="571"/>
      <c r="DK15" s="571"/>
      <c r="DL15" s="571"/>
      <c r="DM15" s="571"/>
      <c r="DN15" s="571"/>
      <c r="DO15" s="571"/>
      <c r="DP15" s="571"/>
      <c r="DQ15" s="571"/>
      <c r="DR15" s="571"/>
      <c r="DS15" s="571"/>
      <c r="DT15" s="571"/>
      <c r="DU15" s="571"/>
      <c r="DV15" s="571"/>
      <c r="DW15" s="571"/>
      <c r="DX15" s="571"/>
      <c r="DY15" s="571"/>
      <c r="DZ15" s="571"/>
      <c r="EA15" s="571"/>
      <c r="EB15" s="571"/>
      <c r="EC15" s="571"/>
      <c r="ED15" s="571"/>
      <c r="EE15" s="571"/>
      <c r="EF15" s="571"/>
      <c r="EG15" s="571"/>
      <c r="EH15" s="571"/>
      <c r="EI15" s="571"/>
      <c r="EJ15" s="571"/>
      <c r="EK15" s="571"/>
      <c r="EL15" s="571"/>
      <c r="EM15" s="571"/>
      <c r="EN15" s="571"/>
      <c r="EO15" s="571"/>
      <c r="EP15" s="571"/>
      <c r="EQ15" s="571"/>
      <c r="ER15" s="571"/>
      <c r="ES15" s="571"/>
      <c r="ET15" s="571"/>
      <c r="EU15" s="571"/>
      <c r="EV15" s="571"/>
      <c r="EW15" s="571"/>
      <c r="EX15" s="571"/>
      <c r="EY15" s="571"/>
      <c r="EZ15" s="571"/>
      <c r="FA15" s="571"/>
      <c r="FB15" s="571"/>
      <c r="FC15" s="571"/>
      <c r="FD15" s="571"/>
      <c r="FE15" s="571"/>
      <c r="FF15" s="571"/>
      <c r="FG15" s="571"/>
      <c r="FH15" s="571"/>
      <c r="FI15" s="571"/>
      <c r="FJ15" s="571"/>
      <c r="FK15" s="571"/>
      <c r="FL15" s="571"/>
      <c r="FM15" s="571"/>
      <c r="FN15" s="571"/>
      <c r="FO15" s="571"/>
      <c r="FP15" s="571"/>
      <c r="FQ15" s="571"/>
      <c r="FR15" s="571"/>
      <c r="FS15" s="571"/>
      <c r="FT15" s="571"/>
      <c r="FU15" s="571"/>
      <c r="FV15" s="571"/>
      <c r="FW15" s="571"/>
      <c r="FX15" s="571"/>
      <c r="FY15" s="571"/>
      <c r="FZ15" s="571"/>
      <c r="GA15" s="571"/>
      <c r="GB15" s="571"/>
      <c r="GC15" s="571"/>
      <c r="GD15" s="571"/>
      <c r="GE15" s="571"/>
      <c r="GF15" s="571"/>
      <c r="GG15" s="571"/>
      <c r="GH15" s="571"/>
      <c r="GI15" s="571"/>
      <c r="GJ15" s="571"/>
      <c r="GK15" s="571"/>
      <c r="GL15" s="571"/>
      <c r="GM15" s="571"/>
      <c r="GN15" s="571"/>
      <c r="GO15" s="571"/>
      <c r="GP15" s="571"/>
      <c r="GQ15" s="571"/>
      <c r="GR15" s="571"/>
      <c r="GS15" s="571"/>
      <c r="GT15" s="571"/>
      <c r="GU15" s="571"/>
      <c r="GV15" s="571"/>
      <c r="GW15" s="571"/>
      <c r="GX15" s="571"/>
      <c r="GY15" s="571"/>
      <c r="GZ15" s="571"/>
      <c r="HA15" s="571"/>
      <c r="HB15" s="571"/>
      <c r="HC15" s="571"/>
      <c r="HD15" s="571"/>
      <c r="HE15" s="571"/>
      <c r="HF15" s="571"/>
      <c r="HG15" s="571"/>
      <c r="HH15" s="571"/>
      <c r="HI15" s="571"/>
      <c r="HJ15" s="571"/>
      <c r="HK15" s="571"/>
      <c r="HL15" s="571"/>
      <c r="HM15" s="571"/>
      <c r="HN15" s="571"/>
      <c r="HO15" s="571"/>
      <c r="HP15" s="571"/>
      <c r="HQ15" s="571"/>
      <c r="HR15" s="571"/>
      <c r="HS15" s="571"/>
      <c r="HT15" s="571"/>
      <c r="HU15" s="571"/>
      <c r="HV15" s="571"/>
      <c r="HW15" s="571"/>
      <c r="HX15" s="571"/>
      <c r="HY15" s="571"/>
      <c r="HZ15" s="571"/>
      <c r="IA15" s="571"/>
      <c r="IB15" s="571"/>
      <c r="IC15" s="571"/>
      <c r="ID15" s="571"/>
      <c r="IE15" s="571"/>
      <c r="IF15" s="571"/>
      <c r="IG15" s="571"/>
      <c r="IH15" s="571"/>
      <c r="II15" s="571"/>
      <c r="IJ15" s="571"/>
      <c r="IK15" s="571"/>
      <c r="IL15" s="571"/>
      <c r="IM15" s="571"/>
      <c r="IN15" s="571"/>
      <c r="IO15" s="571"/>
      <c r="IP15" s="571"/>
      <c r="IQ15" s="571"/>
      <c r="IR15" s="571"/>
      <c r="IS15" s="571"/>
      <c r="IT15" s="571"/>
      <c r="IU15" s="571"/>
      <c r="IV15" s="571"/>
    </row>
    <row r="16" spans="1:256" ht="20.25" customHeight="1">
      <c r="A16" s="558" t="s">
        <v>713</v>
      </c>
      <c r="B16" s="841">
        <v>89418</v>
      </c>
      <c r="C16" s="732">
        <v>0</v>
      </c>
      <c r="D16" s="732">
        <v>89418</v>
      </c>
      <c r="E16" s="732">
        <v>89418</v>
      </c>
      <c r="F16" s="732">
        <v>0</v>
      </c>
      <c r="G16" s="732">
        <v>1440</v>
      </c>
      <c r="H16" s="732">
        <v>1500</v>
      </c>
      <c r="I16" s="732">
        <v>33188</v>
      </c>
      <c r="J16" s="732">
        <v>0</v>
      </c>
      <c r="K16" s="732">
        <v>0</v>
      </c>
      <c r="L16" s="732">
        <v>50</v>
      </c>
      <c r="M16" s="732">
        <v>0</v>
      </c>
      <c r="N16" s="732">
        <v>0</v>
      </c>
      <c r="O16" s="732">
        <v>0</v>
      </c>
      <c r="P16" s="732">
        <v>22000</v>
      </c>
      <c r="Q16" s="847">
        <v>31240</v>
      </c>
      <c r="R16" s="548" t="s">
        <v>147</v>
      </c>
      <c r="S16" s="571"/>
      <c r="T16" s="571"/>
      <c r="U16" s="571"/>
      <c r="V16" s="571"/>
      <c r="W16" s="571"/>
      <c r="X16" s="571"/>
      <c r="Y16" s="571"/>
      <c r="Z16" s="571"/>
      <c r="AA16" s="571"/>
      <c r="AB16" s="571"/>
      <c r="AC16" s="571"/>
      <c r="AD16" s="571"/>
      <c r="AE16" s="571"/>
      <c r="AF16" s="571"/>
      <c r="AG16" s="571"/>
      <c r="AH16" s="571"/>
      <c r="AI16" s="571"/>
      <c r="AJ16" s="571"/>
      <c r="AK16" s="571"/>
      <c r="AL16" s="571"/>
      <c r="AM16" s="571"/>
      <c r="AN16" s="571"/>
      <c r="AO16" s="571"/>
      <c r="AP16" s="571"/>
      <c r="AQ16" s="571"/>
      <c r="AR16" s="571"/>
      <c r="AS16" s="571"/>
      <c r="AT16" s="571"/>
      <c r="AU16" s="571"/>
      <c r="AV16" s="571"/>
      <c r="AW16" s="571"/>
      <c r="AX16" s="571"/>
      <c r="AY16" s="571"/>
      <c r="AZ16" s="571"/>
      <c r="BA16" s="571"/>
      <c r="BB16" s="571"/>
      <c r="BC16" s="571"/>
      <c r="BD16" s="571"/>
      <c r="BE16" s="571"/>
      <c r="BF16" s="571"/>
      <c r="BG16" s="571"/>
      <c r="BH16" s="571"/>
      <c r="BI16" s="571"/>
      <c r="BJ16" s="571"/>
      <c r="BK16" s="571"/>
      <c r="BL16" s="571"/>
      <c r="BM16" s="571"/>
      <c r="BN16" s="571"/>
      <c r="BO16" s="571"/>
      <c r="BP16" s="571"/>
      <c r="BQ16" s="571"/>
      <c r="BR16" s="571"/>
      <c r="BS16" s="571"/>
      <c r="BT16" s="571"/>
      <c r="BU16" s="571"/>
      <c r="BV16" s="571"/>
      <c r="BW16" s="571"/>
      <c r="BX16" s="571"/>
      <c r="BY16" s="571"/>
      <c r="BZ16" s="571"/>
      <c r="CA16" s="571"/>
      <c r="CB16" s="571"/>
      <c r="CC16" s="571"/>
      <c r="CD16" s="571"/>
      <c r="CE16" s="571"/>
      <c r="CF16" s="571"/>
      <c r="CG16" s="571"/>
      <c r="CH16" s="571"/>
      <c r="CI16" s="571"/>
      <c r="CJ16" s="571"/>
      <c r="CK16" s="571"/>
      <c r="CL16" s="571"/>
      <c r="CM16" s="571"/>
      <c r="CN16" s="571"/>
      <c r="CO16" s="571"/>
      <c r="CP16" s="571"/>
      <c r="CQ16" s="571"/>
      <c r="CR16" s="571"/>
      <c r="CS16" s="571"/>
      <c r="CT16" s="571"/>
      <c r="CU16" s="571"/>
      <c r="CV16" s="571"/>
      <c r="CW16" s="571"/>
      <c r="CX16" s="571"/>
      <c r="CY16" s="571"/>
      <c r="CZ16" s="571"/>
      <c r="DA16" s="571"/>
      <c r="DB16" s="571"/>
      <c r="DC16" s="571"/>
      <c r="DD16" s="571"/>
      <c r="DE16" s="571"/>
      <c r="DF16" s="571"/>
      <c r="DG16" s="571"/>
      <c r="DH16" s="571"/>
      <c r="DI16" s="571"/>
      <c r="DJ16" s="571"/>
      <c r="DK16" s="571"/>
      <c r="DL16" s="571"/>
      <c r="DM16" s="571"/>
      <c r="DN16" s="571"/>
      <c r="DO16" s="571"/>
      <c r="DP16" s="571"/>
      <c r="DQ16" s="571"/>
      <c r="DR16" s="571"/>
      <c r="DS16" s="571"/>
      <c r="DT16" s="571"/>
      <c r="DU16" s="571"/>
      <c r="DV16" s="571"/>
      <c r="DW16" s="571"/>
      <c r="DX16" s="571"/>
      <c r="DY16" s="571"/>
      <c r="DZ16" s="571"/>
      <c r="EA16" s="571"/>
      <c r="EB16" s="571"/>
      <c r="EC16" s="571"/>
      <c r="ED16" s="571"/>
      <c r="EE16" s="571"/>
      <c r="EF16" s="571"/>
      <c r="EG16" s="571"/>
      <c r="EH16" s="571"/>
      <c r="EI16" s="571"/>
      <c r="EJ16" s="571"/>
      <c r="EK16" s="571"/>
      <c r="EL16" s="571"/>
      <c r="EM16" s="571"/>
      <c r="EN16" s="571"/>
      <c r="EO16" s="571"/>
      <c r="EP16" s="571"/>
      <c r="EQ16" s="571"/>
      <c r="ER16" s="571"/>
      <c r="ES16" s="571"/>
      <c r="ET16" s="571"/>
      <c r="EU16" s="571"/>
      <c r="EV16" s="571"/>
      <c r="EW16" s="571"/>
      <c r="EX16" s="571"/>
      <c r="EY16" s="571"/>
      <c r="EZ16" s="571"/>
      <c r="FA16" s="571"/>
      <c r="FB16" s="571"/>
      <c r="FC16" s="571"/>
      <c r="FD16" s="571"/>
      <c r="FE16" s="571"/>
      <c r="FF16" s="571"/>
      <c r="FG16" s="571"/>
      <c r="FH16" s="571"/>
      <c r="FI16" s="571"/>
      <c r="FJ16" s="571"/>
      <c r="FK16" s="571"/>
      <c r="FL16" s="571"/>
      <c r="FM16" s="571"/>
      <c r="FN16" s="571"/>
      <c r="FO16" s="571"/>
      <c r="FP16" s="571"/>
      <c r="FQ16" s="571"/>
      <c r="FR16" s="571"/>
      <c r="FS16" s="571"/>
      <c r="FT16" s="571"/>
      <c r="FU16" s="571"/>
      <c r="FV16" s="571"/>
      <c r="FW16" s="571"/>
      <c r="FX16" s="571"/>
      <c r="FY16" s="571"/>
      <c r="FZ16" s="571"/>
      <c r="GA16" s="571"/>
      <c r="GB16" s="571"/>
      <c r="GC16" s="571"/>
      <c r="GD16" s="571"/>
      <c r="GE16" s="571"/>
      <c r="GF16" s="571"/>
      <c r="GG16" s="571"/>
      <c r="GH16" s="571"/>
      <c r="GI16" s="571"/>
      <c r="GJ16" s="571"/>
      <c r="GK16" s="571"/>
      <c r="GL16" s="571"/>
      <c r="GM16" s="571"/>
      <c r="GN16" s="571"/>
      <c r="GO16" s="571"/>
      <c r="GP16" s="571"/>
      <c r="GQ16" s="571"/>
      <c r="GR16" s="571"/>
      <c r="GS16" s="571"/>
      <c r="GT16" s="571"/>
      <c r="GU16" s="571"/>
      <c r="GV16" s="571"/>
      <c r="GW16" s="571"/>
      <c r="GX16" s="571"/>
      <c r="GY16" s="571"/>
      <c r="GZ16" s="571"/>
      <c r="HA16" s="571"/>
      <c r="HB16" s="571"/>
      <c r="HC16" s="571"/>
      <c r="HD16" s="571"/>
      <c r="HE16" s="571"/>
      <c r="HF16" s="571"/>
      <c r="HG16" s="571"/>
      <c r="HH16" s="571"/>
      <c r="HI16" s="571"/>
      <c r="HJ16" s="571"/>
      <c r="HK16" s="571"/>
      <c r="HL16" s="571"/>
      <c r="HM16" s="571"/>
      <c r="HN16" s="571"/>
      <c r="HO16" s="571"/>
      <c r="HP16" s="571"/>
      <c r="HQ16" s="571"/>
      <c r="HR16" s="571"/>
      <c r="HS16" s="571"/>
      <c r="HT16" s="571"/>
      <c r="HU16" s="571"/>
      <c r="HV16" s="571"/>
      <c r="HW16" s="571"/>
      <c r="HX16" s="571"/>
      <c r="HY16" s="571"/>
      <c r="HZ16" s="571"/>
      <c r="IA16" s="571"/>
      <c r="IB16" s="571"/>
      <c r="IC16" s="571"/>
      <c r="ID16" s="571"/>
      <c r="IE16" s="571"/>
      <c r="IF16" s="571"/>
      <c r="IG16" s="571"/>
      <c r="IH16" s="571"/>
      <c r="II16" s="571"/>
      <c r="IJ16" s="571"/>
      <c r="IK16" s="571"/>
      <c r="IL16" s="571"/>
      <c r="IM16" s="571"/>
      <c r="IN16" s="571"/>
      <c r="IO16" s="571"/>
      <c r="IP16" s="571"/>
      <c r="IQ16" s="571"/>
      <c r="IR16" s="571"/>
      <c r="IS16" s="571"/>
      <c r="IT16" s="571"/>
      <c r="IU16" s="571"/>
      <c r="IV16" s="571"/>
    </row>
    <row r="17" spans="1:256" ht="20.25" customHeight="1">
      <c r="A17" s="558" t="s">
        <v>715</v>
      </c>
      <c r="B17" s="841">
        <v>78674</v>
      </c>
      <c r="C17" s="732">
        <v>0</v>
      </c>
      <c r="D17" s="732">
        <v>78674</v>
      </c>
      <c r="E17" s="732">
        <v>78674</v>
      </c>
      <c r="F17" s="732">
        <v>0</v>
      </c>
      <c r="G17" s="732">
        <v>2140</v>
      </c>
      <c r="H17" s="732">
        <v>2500</v>
      </c>
      <c r="I17" s="732">
        <v>32552</v>
      </c>
      <c r="J17" s="732">
        <v>0</v>
      </c>
      <c r="K17" s="732">
        <v>0</v>
      </c>
      <c r="L17" s="732">
        <v>50</v>
      </c>
      <c r="M17" s="732">
        <v>0</v>
      </c>
      <c r="N17" s="732">
        <v>0</v>
      </c>
      <c r="O17" s="732">
        <v>0</v>
      </c>
      <c r="P17" s="732">
        <v>16300</v>
      </c>
      <c r="Q17" s="847">
        <v>25132</v>
      </c>
      <c r="R17" s="548" t="s">
        <v>148</v>
      </c>
      <c r="S17" s="571"/>
      <c r="T17" s="571"/>
      <c r="U17" s="571"/>
      <c r="V17" s="571"/>
      <c r="W17" s="571"/>
      <c r="X17" s="571"/>
      <c r="Y17" s="571"/>
      <c r="Z17" s="571"/>
      <c r="AA17" s="571"/>
      <c r="AB17" s="571"/>
      <c r="AC17" s="571"/>
      <c r="AD17" s="571"/>
      <c r="AE17" s="571"/>
      <c r="AF17" s="571"/>
      <c r="AG17" s="571"/>
      <c r="AH17" s="571"/>
      <c r="AI17" s="571"/>
      <c r="AJ17" s="571"/>
      <c r="AK17" s="571"/>
      <c r="AL17" s="571"/>
      <c r="AM17" s="571"/>
      <c r="AN17" s="571"/>
      <c r="AO17" s="571"/>
      <c r="AP17" s="571"/>
      <c r="AQ17" s="571"/>
      <c r="AR17" s="571"/>
      <c r="AS17" s="571"/>
      <c r="AT17" s="571"/>
      <c r="AU17" s="571"/>
      <c r="AV17" s="571"/>
      <c r="AW17" s="571"/>
      <c r="AX17" s="571"/>
      <c r="AY17" s="571"/>
      <c r="AZ17" s="571"/>
      <c r="BA17" s="571"/>
      <c r="BB17" s="571"/>
      <c r="BC17" s="571"/>
      <c r="BD17" s="571"/>
      <c r="BE17" s="571"/>
      <c r="BF17" s="571"/>
      <c r="BG17" s="571"/>
      <c r="BH17" s="571"/>
      <c r="BI17" s="571"/>
      <c r="BJ17" s="571"/>
      <c r="BK17" s="571"/>
      <c r="BL17" s="571"/>
      <c r="BM17" s="571"/>
      <c r="BN17" s="571"/>
      <c r="BO17" s="571"/>
      <c r="BP17" s="571"/>
      <c r="BQ17" s="571"/>
      <c r="BR17" s="571"/>
      <c r="BS17" s="571"/>
      <c r="BT17" s="571"/>
      <c r="BU17" s="571"/>
      <c r="BV17" s="571"/>
      <c r="BW17" s="571"/>
      <c r="BX17" s="571"/>
      <c r="BY17" s="571"/>
      <c r="BZ17" s="571"/>
      <c r="CA17" s="571"/>
      <c r="CB17" s="571"/>
      <c r="CC17" s="571"/>
      <c r="CD17" s="571"/>
      <c r="CE17" s="571"/>
      <c r="CF17" s="571"/>
      <c r="CG17" s="571"/>
      <c r="CH17" s="571"/>
      <c r="CI17" s="571"/>
      <c r="CJ17" s="571"/>
      <c r="CK17" s="571"/>
      <c r="CL17" s="571"/>
      <c r="CM17" s="571"/>
      <c r="CN17" s="571"/>
      <c r="CO17" s="571"/>
      <c r="CP17" s="571"/>
      <c r="CQ17" s="571"/>
      <c r="CR17" s="571"/>
      <c r="CS17" s="571"/>
      <c r="CT17" s="571"/>
      <c r="CU17" s="571"/>
      <c r="CV17" s="571"/>
      <c r="CW17" s="571"/>
      <c r="CX17" s="571"/>
      <c r="CY17" s="571"/>
      <c r="CZ17" s="571"/>
      <c r="DA17" s="571"/>
      <c r="DB17" s="571"/>
      <c r="DC17" s="571"/>
      <c r="DD17" s="571"/>
      <c r="DE17" s="571"/>
      <c r="DF17" s="571"/>
      <c r="DG17" s="571"/>
      <c r="DH17" s="571"/>
      <c r="DI17" s="571"/>
      <c r="DJ17" s="571"/>
      <c r="DK17" s="571"/>
      <c r="DL17" s="571"/>
      <c r="DM17" s="571"/>
      <c r="DN17" s="571"/>
      <c r="DO17" s="571"/>
      <c r="DP17" s="571"/>
      <c r="DQ17" s="571"/>
      <c r="DR17" s="571"/>
      <c r="DS17" s="571"/>
      <c r="DT17" s="571"/>
      <c r="DU17" s="571"/>
      <c r="DV17" s="571"/>
      <c r="DW17" s="571"/>
      <c r="DX17" s="571"/>
      <c r="DY17" s="571"/>
      <c r="DZ17" s="571"/>
      <c r="EA17" s="571"/>
      <c r="EB17" s="571"/>
      <c r="EC17" s="571"/>
      <c r="ED17" s="571"/>
      <c r="EE17" s="571"/>
      <c r="EF17" s="571"/>
      <c r="EG17" s="571"/>
      <c r="EH17" s="571"/>
      <c r="EI17" s="571"/>
      <c r="EJ17" s="571"/>
      <c r="EK17" s="571"/>
      <c r="EL17" s="571"/>
      <c r="EM17" s="571"/>
      <c r="EN17" s="571"/>
      <c r="EO17" s="571"/>
      <c r="EP17" s="571"/>
      <c r="EQ17" s="571"/>
      <c r="ER17" s="571"/>
      <c r="ES17" s="571"/>
      <c r="ET17" s="571"/>
      <c r="EU17" s="571"/>
      <c r="EV17" s="571"/>
      <c r="EW17" s="571"/>
      <c r="EX17" s="571"/>
      <c r="EY17" s="571"/>
      <c r="EZ17" s="571"/>
      <c r="FA17" s="571"/>
      <c r="FB17" s="571"/>
      <c r="FC17" s="571"/>
      <c r="FD17" s="571"/>
      <c r="FE17" s="571"/>
      <c r="FF17" s="571"/>
      <c r="FG17" s="571"/>
      <c r="FH17" s="571"/>
      <c r="FI17" s="571"/>
      <c r="FJ17" s="571"/>
      <c r="FK17" s="571"/>
      <c r="FL17" s="571"/>
      <c r="FM17" s="571"/>
      <c r="FN17" s="571"/>
      <c r="FO17" s="571"/>
      <c r="FP17" s="571"/>
      <c r="FQ17" s="571"/>
      <c r="FR17" s="571"/>
      <c r="FS17" s="571"/>
      <c r="FT17" s="571"/>
      <c r="FU17" s="571"/>
      <c r="FV17" s="571"/>
      <c r="FW17" s="571"/>
      <c r="FX17" s="571"/>
      <c r="FY17" s="571"/>
      <c r="FZ17" s="571"/>
      <c r="GA17" s="571"/>
      <c r="GB17" s="571"/>
      <c r="GC17" s="571"/>
      <c r="GD17" s="571"/>
      <c r="GE17" s="571"/>
      <c r="GF17" s="571"/>
      <c r="GG17" s="571"/>
      <c r="GH17" s="571"/>
      <c r="GI17" s="571"/>
      <c r="GJ17" s="571"/>
      <c r="GK17" s="571"/>
      <c r="GL17" s="571"/>
      <c r="GM17" s="571"/>
      <c r="GN17" s="571"/>
      <c r="GO17" s="571"/>
      <c r="GP17" s="571"/>
      <c r="GQ17" s="571"/>
      <c r="GR17" s="571"/>
      <c r="GS17" s="571"/>
      <c r="GT17" s="571"/>
      <c r="GU17" s="571"/>
      <c r="GV17" s="571"/>
      <c r="GW17" s="571"/>
      <c r="GX17" s="571"/>
      <c r="GY17" s="571"/>
      <c r="GZ17" s="571"/>
      <c r="HA17" s="571"/>
      <c r="HB17" s="571"/>
      <c r="HC17" s="571"/>
      <c r="HD17" s="571"/>
      <c r="HE17" s="571"/>
      <c r="HF17" s="571"/>
      <c r="HG17" s="571"/>
      <c r="HH17" s="571"/>
      <c r="HI17" s="571"/>
      <c r="HJ17" s="571"/>
      <c r="HK17" s="571"/>
      <c r="HL17" s="571"/>
      <c r="HM17" s="571"/>
      <c r="HN17" s="571"/>
      <c r="HO17" s="571"/>
      <c r="HP17" s="571"/>
      <c r="HQ17" s="571"/>
      <c r="HR17" s="571"/>
      <c r="HS17" s="571"/>
      <c r="HT17" s="571"/>
      <c r="HU17" s="571"/>
      <c r="HV17" s="571"/>
      <c r="HW17" s="571"/>
      <c r="HX17" s="571"/>
      <c r="HY17" s="571"/>
      <c r="HZ17" s="571"/>
      <c r="IA17" s="571"/>
      <c r="IB17" s="571"/>
      <c r="IC17" s="571"/>
      <c r="ID17" s="571"/>
      <c r="IE17" s="571"/>
      <c r="IF17" s="571"/>
      <c r="IG17" s="571"/>
      <c r="IH17" s="571"/>
      <c r="II17" s="571"/>
      <c r="IJ17" s="571"/>
      <c r="IK17" s="571"/>
      <c r="IL17" s="571"/>
      <c r="IM17" s="571"/>
      <c r="IN17" s="571"/>
      <c r="IO17" s="571"/>
      <c r="IP17" s="571"/>
      <c r="IQ17" s="571"/>
      <c r="IR17" s="571"/>
      <c r="IS17" s="571"/>
      <c r="IT17" s="571"/>
      <c r="IU17" s="571"/>
      <c r="IV17" s="571"/>
    </row>
    <row r="18" spans="1:256" ht="20.25" customHeight="1">
      <c r="A18" s="558" t="s">
        <v>717</v>
      </c>
      <c r="B18" s="841">
        <v>73513</v>
      </c>
      <c r="C18" s="732">
        <v>0</v>
      </c>
      <c r="D18" s="732">
        <v>73513</v>
      </c>
      <c r="E18" s="732">
        <v>73513</v>
      </c>
      <c r="F18" s="732">
        <v>0</v>
      </c>
      <c r="G18" s="732">
        <v>1320</v>
      </c>
      <c r="H18" s="732">
        <v>1500</v>
      </c>
      <c r="I18" s="732">
        <v>37959</v>
      </c>
      <c r="J18" s="732">
        <v>0</v>
      </c>
      <c r="K18" s="732">
        <v>0</v>
      </c>
      <c r="L18" s="732">
        <v>100</v>
      </c>
      <c r="M18" s="732">
        <v>0</v>
      </c>
      <c r="N18" s="732">
        <v>0</v>
      </c>
      <c r="O18" s="732">
        <v>0</v>
      </c>
      <c r="P18" s="732">
        <v>0</v>
      </c>
      <c r="Q18" s="847">
        <v>32634</v>
      </c>
      <c r="R18" s="548" t="s">
        <v>149</v>
      </c>
      <c r="S18" s="571"/>
      <c r="T18" s="571"/>
      <c r="U18" s="571"/>
      <c r="V18" s="571"/>
      <c r="W18" s="571"/>
      <c r="X18" s="571"/>
      <c r="Y18" s="571"/>
      <c r="Z18" s="571"/>
      <c r="AA18" s="571"/>
      <c r="AB18" s="571"/>
      <c r="AC18" s="571"/>
      <c r="AD18" s="571"/>
      <c r="AE18" s="571"/>
      <c r="AF18" s="571"/>
      <c r="AG18" s="571"/>
      <c r="AH18" s="571"/>
      <c r="AI18" s="571"/>
      <c r="AJ18" s="571"/>
      <c r="AK18" s="571"/>
      <c r="AL18" s="571"/>
      <c r="AM18" s="571"/>
      <c r="AN18" s="571"/>
      <c r="AO18" s="571"/>
      <c r="AP18" s="571"/>
      <c r="AQ18" s="571"/>
      <c r="AR18" s="571"/>
      <c r="AS18" s="571"/>
      <c r="AT18" s="571"/>
      <c r="AU18" s="571"/>
      <c r="AV18" s="571"/>
      <c r="AW18" s="571"/>
      <c r="AX18" s="571"/>
      <c r="AY18" s="571"/>
      <c r="AZ18" s="571"/>
      <c r="BA18" s="571"/>
      <c r="BB18" s="571"/>
      <c r="BC18" s="571"/>
      <c r="BD18" s="571"/>
      <c r="BE18" s="571"/>
      <c r="BF18" s="571"/>
      <c r="BG18" s="571"/>
      <c r="BH18" s="571"/>
      <c r="BI18" s="571"/>
      <c r="BJ18" s="571"/>
      <c r="BK18" s="571"/>
      <c r="BL18" s="571"/>
      <c r="BM18" s="571"/>
      <c r="BN18" s="571"/>
      <c r="BO18" s="571"/>
      <c r="BP18" s="571"/>
      <c r="BQ18" s="571"/>
      <c r="BR18" s="571"/>
      <c r="BS18" s="571"/>
      <c r="BT18" s="571"/>
      <c r="BU18" s="571"/>
      <c r="BV18" s="571"/>
      <c r="BW18" s="571"/>
      <c r="BX18" s="571"/>
      <c r="BY18" s="571"/>
      <c r="BZ18" s="571"/>
      <c r="CA18" s="571"/>
      <c r="CB18" s="571"/>
      <c r="CC18" s="571"/>
      <c r="CD18" s="571"/>
      <c r="CE18" s="571"/>
      <c r="CF18" s="571"/>
      <c r="CG18" s="571"/>
      <c r="CH18" s="571"/>
      <c r="CI18" s="571"/>
      <c r="CJ18" s="571"/>
      <c r="CK18" s="571"/>
      <c r="CL18" s="571"/>
      <c r="CM18" s="571"/>
      <c r="CN18" s="571"/>
      <c r="CO18" s="571"/>
      <c r="CP18" s="571"/>
      <c r="CQ18" s="571"/>
      <c r="CR18" s="571"/>
      <c r="CS18" s="571"/>
      <c r="CT18" s="571"/>
      <c r="CU18" s="571"/>
      <c r="CV18" s="571"/>
      <c r="CW18" s="571"/>
      <c r="CX18" s="571"/>
      <c r="CY18" s="571"/>
      <c r="CZ18" s="571"/>
      <c r="DA18" s="571"/>
      <c r="DB18" s="571"/>
      <c r="DC18" s="571"/>
      <c r="DD18" s="571"/>
      <c r="DE18" s="571"/>
      <c r="DF18" s="571"/>
      <c r="DG18" s="571"/>
      <c r="DH18" s="571"/>
      <c r="DI18" s="571"/>
      <c r="DJ18" s="571"/>
      <c r="DK18" s="571"/>
      <c r="DL18" s="571"/>
      <c r="DM18" s="571"/>
      <c r="DN18" s="571"/>
      <c r="DO18" s="571"/>
      <c r="DP18" s="571"/>
      <c r="DQ18" s="571"/>
      <c r="DR18" s="571"/>
      <c r="DS18" s="571"/>
      <c r="DT18" s="571"/>
      <c r="DU18" s="571"/>
      <c r="DV18" s="571"/>
      <c r="DW18" s="571"/>
      <c r="DX18" s="571"/>
      <c r="DY18" s="571"/>
      <c r="DZ18" s="571"/>
      <c r="EA18" s="571"/>
      <c r="EB18" s="571"/>
      <c r="EC18" s="571"/>
      <c r="ED18" s="571"/>
      <c r="EE18" s="571"/>
      <c r="EF18" s="571"/>
      <c r="EG18" s="571"/>
      <c r="EH18" s="571"/>
      <c r="EI18" s="571"/>
      <c r="EJ18" s="571"/>
      <c r="EK18" s="571"/>
      <c r="EL18" s="571"/>
      <c r="EM18" s="571"/>
      <c r="EN18" s="571"/>
      <c r="EO18" s="571"/>
      <c r="EP18" s="571"/>
      <c r="EQ18" s="571"/>
      <c r="ER18" s="571"/>
      <c r="ES18" s="571"/>
      <c r="ET18" s="571"/>
      <c r="EU18" s="571"/>
      <c r="EV18" s="571"/>
      <c r="EW18" s="571"/>
      <c r="EX18" s="571"/>
      <c r="EY18" s="571"/>
      <c r="EZ18" s="571"/>
      <c r="FA18" s="571"/>
      <c r="FB18" s="571"/>
      <c r="FC18" s="571"/>
      <c r="FD18" s="571"/>
      <c r="FE18" s="571"/>
      <c r="FF18" s="571"/>
      <c r="FG18" s="571"/>
      <c r="FH18" s="571"/>
      <c r="FI18" s="571"/>
      <c r="FJ18" s="571"/>
      <c r="FK18" s="571"/>
      <c r="FL18" s="571"/>
      <c r="FM18" s="571"/>
      <c r="FN18" s="571"/>
      <c r="FO18" s="571"/>
      <c r="FP18" s="571"/>
      <c r="FQ18" s="571"/>
      <c r="FR18" s="571"/>
      <c r="FS18" s="571"/>
      <c r="FT18" s="571"/>
      <c r="FU18" s="571"/>
      <c r="FV18" s="571"/>
      <c r="FW18" s="571"/>
      <c r="FX18" s="571"/>
      <c r="FY18" s="571"/>
      <c r="FZ18" s="571"/>
      <c r="GA18" s="571"/>
      <c r="GB18" s="571"/>
      <c r="GC18" s="571"/>
      <c r="GD18" s="571"/>
      <c r="GE18" s="571"/>
      <c r="GF18" s="571"/>
      <c r="GG18" s="571"/>
      <c r="GH18" s="571"/>
      <c r="GI18" s="571"/>
      <c r="GJ18" s="571"/>
      <c r="GK18" s="571"/>
      <c r="GL18" s="571"/>
      <c r="GM18" s="571"/>
      <c r="GN18" s="571"/>
      <c r="GO18" s="571"/>
      <c r="GP18" s="571"/>
      <c r="GQ18" s="571"/>
      <c r="GR18" s="571"/>
      <c r="GS18" s="571"/>
      <c r="GT18" s="571"/>
      <c r="GU18" s="571"/>
      <c r="GV18" s="571"/>
      <c r="GW18" s="571"/>
      <c r="GX18" s="571"/>
      <c r="GY18" s="571"/>
      <c r="GZ18" s="571"/>
      <c r="HA18" s="571"/>
      <c r="HB18" s="571"/>
      <c r="HC18" s="571"/>
      <c r="HD18" s="571"/>
      <c r="HE18" s="571"/>
      <c r="HF18" s="571"/>
      <c r="HG18" s="571"/>
      <c r="HH18" s="571"/>
      <c r="HI18" s="571"/>
      <c r="HJ18" s="571"/>
      <c r="HK18" s="571"/>
      <c r="HL18" s="571"/>
      <c r="HM18" s="571"/>
      <c r="HN18" s="571"/>
      <c r="HO18" s="571"/>
      <c r="HP18" s="571"/>
      <c r="HQ18" s="571"/>
      <c r="HR18" s="571"/>
      <c r="HS18" s="571"/>
      <c r="HT18" s="571"/>
      <c r="HU18" s="571"/>
      <c r="HV18" s="571"/>
      <c r="HW18" s="571"/>
      <c r="HX18" s="571"/>
      <c r="HY18" s="571"/>
      <c r="HZ18" s="571"/>
      <c r="IA18" s="571"/>
      <c r="IB18" s="571"/>
      <c r="IC18" s="571"/>
      <c r="ID18" s="571"/>
      <c r="IE18" s="571"/>
      <c r="IF18" s="571"/>
      <c r="IG18" s="571"/>
      <c r="IH18" s="571"/>
      <c r="II18" s="571"/>
      <c r="IJ18" s="571"/>
      <c r="IK18" s="571"/>
      <c r="IL18" s="571"/>
      <c r="IM18" s="571"/>
      <c r="IN18" s="571"/>
      <c r="IO18" s="571"/>
      <c r="IP18" s="571"/>
      <c r="IQ18" s="571"/>
      <c r="IR18" s="571"/>
      <c r="IS18" s="571"/>
      <c r="IT18" s="571"/>
      <c r="IU18" s="571"/>
      <c r="IV18" s="571"/>
    </row>
    <row r="19" spans="1:256" ht="20.25" customHeight="1">
      <c r="A19" s="558" t="s">
        <v>719</v>
      </c>
      <c r="B19" s="841">
        <v>66347</v>
      </c>
      <c r="C19" s="732">
        <v>0</v>
      </c>
      <c r="D19" s="732">
        <v>66347</v>
      </c>
      <c r="E19" s="732">
        <v>66347</v>
      </c>
      <c r="F19" s="732">
        <v>0</v>
      </c>
      <c r="G19" s="732">
        <v>0</v>
      </c>
      <c r="H19" s="732">
        <v>4000</v>
      </c>
      <c r="I19" s="732">
        <v>30072</v>
      </c>
      <c r="J19" s="732">
        <v>0</v>
      </c>
      <c r="K19" s="732">
        <v>0</v>
      </c>
      <c r="L19" s="732">
        <v>200</v>
      </c>
      <c r="M19" s="732">
        <v>0</v>
      </c>
      <c r="N19" s="732">
        <v>0</v>
      </c>
      <c r="O19" s="732">
        <v>0</v>
      </c>
      <c r="P19" s="732">
        <v>0</v>
      </c>
      <c r="Q19" s="847">
        <v>32075</v>
      </c>
      <c r="R19" s="548" t="s">
        <v>150</v>
      </c>
      <c r="S19" s="571"/>
      <c r="T19" s="571"/>
      <c r="U19" s="571"/>
      <c r="V19" s="571"/>
      <c r="W19" s="571"/>
      <c r="X19" s="571"/>
      <c r="Y19" s="571"/>
      <c r="Z19" s="571"/>
      <c r="AA19" s="571"/>
      <c r="AB19" s="571"/>
      <c r="AC19" s="571"/>
      <c r="AD19" s="571"/>
      <c r="AE19" s="571"/>
      <c r="AF19" s="571"/>
      <c r="AG19" s="571"/>
      <c r="AH19" s="571"/>
      <c r="AI19" s="571"/>
      <c r="AJ19" s="571"/>
      <c r="AK19" s="571"/>
      <c r="AL19" s="571"/>
      <c r="AM19" s="571"/>
      <c r="AN19" s="571"/>
      <c r="AO19" s="571"/>
      <c r="AP19" s="571"/>
      <c r="AQ19" s="571"/>
      <c r="AR19" s="571"/>
      <c r="AS19" s="571"/>
      <c r="AT19" s="571"/>
      <c r="AU19" s="571"/>
      <c r="AV19" s="571"/>
      <c r="AW19" s="571"/>
      <c r="AX19" s="571"/>
      <c r="AY19" s="571"/>
      <c r="AZ19" s="571"/>
      <c r="BA19" s="571"/>
      <c r="BB19" s="571"/>
      <c r="BC19" s="571"/>
      <c r="BD19" s="571"/>
      <c r="BE19" s="571"/>
      <c r="BF19" s="571"/>
      <c r="BG19" s="571"/>
      <c r="BH19" s="571"/>
      <c r="BI19" s="571"/>
      <c r="BJ19" s="571"/>
      <c r="BK19" s="571"/>
      <c r="BL19" s="571"/>
      <c r="BM19" s="571"/>
      <c r="BN19" s="571"/>
      <c r="BO19" s="571"/>
      <c r="BP19" s="571"/>
      <c r="BQ19" s="571"/>
      <c r="BR19" s="571"/>
      <c r="BS19" s="571"/>
      <c r="BT19" s="571"/>
      <c r="BU19" s="571"/>
      <c r="BV19" s="571"/>
      <c r="BW19" s="571"/>
      <c r="BX19" s="571"/>
      <c r="BY19" s="571"/>
      <c r="BZ19" s="571"/>
      <c r="CA19" s="571"/>
      <c r="CB19" s="571"/>
      <c r="CC19" s="571"/>
      <c r="CD19" s="571"/>
      <c r="CE19" s="571"/>
      <c r="CF19" s="571"/>
      <c r="CG19" s="571"/>
      <c r="CH19" s="571"/>
      <c r="CI19" s="571"/>
      <c r="CJ19" s="571"/>
      <c r="CK19" s="571"/>
      <c r="CL19" s="571"/>
      <c r="CM19" s="571"/>
      <c r="CN19" s="571"/>
      <c r="CO19" s="571"/>
      <c r="CP19" s="571"/>
      <c r="CQ19" s="571"/>
      <c r="CR19" s="571"/>
      <c r="CS19" s="571"/>
      <c r="CT19" s="571"/>
      <c r="CU19" s="571"/>
      <c r="CV19" s="571"/>
      <c r="CW19" s="571"/>
      <c r="CX19" s="571"/>
      <c r="CY19" s="571"/>
      <c r="CZ19" s="571"/>
      <c r="DA19" s="571"/>
      <c r="DB19" s="571"/>
      <c r="DC19" s="571"/>
      <c r="DD19" s="571"/>
      <c r="DE19" s="571"/>
      <c r="DF19" s="571"/>
      <c r="DG19" s="571"/>
      <c r="DH19" s="571"/>
      <c r="DI19" s="571"/>
      <c r="DJ19" s="571"/>
      <c r="DK19" s="571"/>
      <c r="DL19" s="571"/>
      <c r="DM19" s="571"/>
      <c r="DN19" s="571"/>
      <c r="DO19" s="571"/>
      <c r="DP19" s="571"/>
      <c r="DQ19" s="571"/>
      <c r="DR19" s="571"/>
      <c r="DS19" s="571"/>
      <c r="DT19" s="571"/>
      <c r="DU19" s="571"/>
      <c r="DV19" s="571"/>
      <c r="DW19" s="571"/>
      <c r="DX19" s="571"/>
      <c r="DY19" s="571"/>
      <c r="DZ19" s="571"/>
      <c r="EA19" s="571"/>
      <c r="EB19" s="571"/>
      <c r="EC19" s="571"/>
      <c r="ED19" s="571"/>
      <c r="EE19" s="571"/>
      <c r="EF19" s="571"/>
      <c r="EG19" s="571"/>
      <c r="EH19" s="571"/>
      <c r="EI19" s="571"/>
      <c r="EJ19" s="571"/>
      <c r="EK19" s="571"/>
      <c r="EL19" s="571"/>
      <c r="EM19" s="571"/>
      <c r="EN19" s="571"/>
      <c r="EO19" s="571"/>
      <c r="EP19" s="571"/>
      <c r="EQ19" s="571"/>
      <c r="ER19" s="571"/>
      <c r="ES19" s="571"/>
      <c r="ET19" s="571"/>
      <c r="EU19" s="571"/>
      <c r="EV19" s="571"/>
      <c r="EW19" s="571"/>
      <c r="EX19" s="571"/>
      <c r="EY19" s="571"/>
      <c r="EZ19" s="571"/>
      <c r="FA19" s="571"/>
      <c r="FB19" s="571"/>
      <c r="FC19" s="571"/>
      <c r="FD19" s="571"/>
      <c r="FE19" s="571"/>
      <c r="FF19" s="571"/>
      <c r="FG19" s="571"/>
      <c r="FH19" s="571"/>
      <c r="FI19" s="571"/>
      <c r="FJ19" s="571"/>
      <c r="FK19" s="571"/>
      <c r="FL19" s="571"/>
      <c r="FM19" s="571"/>
      <c r="FN19" s="571"/>
      <c r="FO19" s="571"/>
      <c r="FP19" s="571"/>
      <c r="FQ19" s="571"/>
      <c r="FR19" s="571"/>
      <c r="FS19" s="571"/>
      <c r="FT19" s="571"/>
      <c r="FU19" s="571"/>
      <c r="FV19" s="571"/>
      <c r="FW19" s="571"/>
      <c r="FX19" s="571"/>
      <c r="FY19" s="571"/>
      <c r="FZ19" s="571"/>
      <c r="GA19" s="571"/>
      <c r="GB19" s="571"/>
      <c r="GC19" s="571"/>
      <c r="GD19" s="571"/>
      <c r="GE19" s="571"/>
      <c r="GF19" s="571"/>
      <c r="GG19" s="571"/>
      <c r="GH19" s="571"/>
      <c r="GI19" s="571"/>
      <c r="GJ19" s="571"/>
      <c r="GK19" s="571"/>
      <c r="GL19" s="571"/>
      <c r="GM19" s="571"/>
      <c r="GN19" s="571"/>
      <c r="GO19" s="571"/>
      <c r="GP19" s="571"/>
      <c r="GQ19" s="571"/>
      <c r="GR19" s="571"/>
      <c r="GS19" s="571"/>
      <c r="GT19" s="571"/>
      <c r="GU19" s="571"/>
      <c r="GV19" s="571"/>
      <c r="GW19" s="571"/>
      <c r="GX19" s="571"/>
      <c r="GY19" s="571"/>
      <c r="GZ19" s="571"/>
      <c r="HA19" s="571"/>
      <c r="HB19" s="571"/>
      <c r="HC19" s="571"/>
      <c r="HD19" s="571"/>
      <c r="HE19" s="571"/>
      <c r="HF19" s="571"/>
      <c r="HG19" s="571"/>
      <c r="HH19" s="571"/>
      <c r="HI19" s="571"/>
      <c r="HJ19" s="571"/>
      <c r="HK19" s="571"/>
      <c r="HL19" s="571"/>
      <c r="HM19" s="571"/>
      <c r="HN19" s="571"/>
      <c r="HO19" s="571"/>
      <c r="HP19" s="571"/>
      <c r="HQ19" s="571"/>
      <c r="HR19" s="571"/>
      <c r="HS19" s="571"/>
      <c r="HT19" s="571"/>
      <c r="HU19" s="571"/>
      <c r="HV19" s="571"/>
      <c r="HW19" s="571"/>
      <c r="HX19" s="571"/>
      <c r="HY19" s="571"/>
      <c r="HZ19" s="571"/>
      <c r="IA19" s="571"/>
      <c r="IB19" s="571"/>
      <c r="IC19" s="571"/>
      <c r="ID19" s="571"/>
      <c r="IE19" s="571"/>
      <c r="IF19" s="571"/>
      <c r="IG19" s="571"/>
      <c r="IH19" s="571"/>
      <c r="II19" s="571"/>
      <c r="IJ19" s="571"/>
      <c r="IK19" s="571"/>
      <c r="IL19" s="571"/>
      <c r="IM19" s="571"/>
      <c r="IN19" s="571"/>
      <c r="IO19" s="571"/>
      <c r="IP19" s="571"/>
      <c r="IQ19" s="571"/>
      <c r="IR19" s="571"/>
      <c r="IS19" s="571"/>
      <c r="IT19" s="571"/>
      <c r="IU19" s="571"/>
      <c r="IV19" s="571"/>
    </row>
    <row r="20" spans="1:256" ht="20.25" customHeight="1">
      <c r="A20" s="558" t="s">
        <v>721</v>
      </c>
      <c r="B20" s="841">
        <v>67474</v>
      </c>
      <c r="C20" s="732">
        <v>0</v>
      </c>
      <c r="D20" s="732">
        <v>67474</v>
      </c>
      <c r="E20" s="732">
        <v>67474</v>
      </c>
      <c r="F20" s="732">
        <v>0</v>
      </c>
      <c r="G20" s="732">
        <v>1940</v>
      </c>
      <c r="H20" s="732">
        <v>5000</v>
      </c>
      <c r="I20" s="732">
        <v>33253</v>
      </c>
      <c r="J20" s="732">
        <v>0</v>
      </c>
      <c r="K20" s="732">
        <v>0</v>
      </c>
      <c r="L20" s="732">
        <v>500</v>
      </c>
      <c r="M20" s="732">
        <v>1600</v>
      </c>
      <c r="N20" s="732">
        <v>0</v>
      </c>
      <c r="O20" s="732">
        <v>0</v>
      </c>
      <c r="P20" s="732">
        <v>0</v>
      </c>
      <c r="Q20" s="847">
        <v>25181</v>
      </c>
      <c r="R20" s="548" t="s">
        <v>151</v>
      </c>
      <c r="S20" s="571"/>
      <c r="T20" s="571"/>
      <c r="U20" s="571"/>
      <c r="V20" s="571"/>
      <c r="W20" s="571"/>
      <c r="X20" s="571"/>
      <c r="Y20" s="571"/>
      <c r="Z20" s="571"/>
      <c r="AA20" s="571"/>
      <c r="AB20" s="571"/>
      <c r="AC20" s="571"/>
      <c r="AD20" s="571"/>
      <c r="AE20" s="571"/>
      <c r="AF20" s="571"/>
      <c r="AG20" s="571"/>
      <c r="AH20" s="571"/>
      <c r="AI20" s="571"/>
      <c r="AJ20" s="571"/>
      <c r="AK20" s="571"/>
      <c r="AL20" s="571"/>
      <c r="AM20" s="571"/>
      <c r="AN20" s="571"/>
      <c r="AO20" s="571"/>
      <c r="AP20" s="571"/>
      <c r="AQ20" s="571"/>
      <c r="AR20" s="571"/>
      <c r="AS20" s="571"/>
      <c r="AT20" s="571"/>
      <c r="AU20" s="571"/>
      <c r="AV20" s="571"/>
      <c r="AW20" s="571"/>
      <c r="AX20" s="571"/>
      <c r="AY20" s="571"/>
      <c r="AZ20" s="571"/>
      <c r="BA20" s="571"/>
      <c r="BB20" s="571"/>
      <c r="BC20" s="571"/>
      <c r="BD20" s="571"/>
      <c r="BE20" s="571"/>
      <c r="BF20" s="571"/>
      <c r="BG20" s="571"/>
      <c r="BH20" s="571"/>
      <c r="BI20" s="571"/>
      <c r="BJ20" s="571"/>
      <c r="BK20" s="571"/>
      <c r="BL20" s="571"/>
      <c r="BM20" s="571"/>
      <c r="BN20" s="571"/>
      <c r="BO20" s="571"/>
      <c r="BP20" s="571"/>
      <c r="BQ20" s="571"/>
      <c r="BR20" s="571"/>
      <c r="BS20" s="571"/>
      <c r="BT20" s="571"/>
      <c r="BU20" s="571"/>
      <c r="BV20" s="571"/>
      <c r="BW20" s="571"/>
      <c r="BX20" s="571"/>
      <c r="BY20" s="571"/>
      <c r="BZ20" s="571"/>
      <c r="CA20" s="571"/>
      <c r="CB20" s="571"/>
      <c r="CC20" s="571"/>
      <c r="CD20" s="571"/>
      <c r="CE20" s="571"/>
      <c r="CF20" s="571"/>
      <c r="CG20" s="571"/>
      <c r="CH20" s="571"/>
      <c r="CI20" s="571"/>
      <c r="CJ20" s="571"/>
      <c r="CK20" s="571"/>
      <c r="CL20" s="571"/>
      <c r="CM20" s="571"/>
      <c r="CN20" s="571"/>
      <c r="CO20" s="571"/>
      <c r="CP20" s="571"/>
      <c r="CQ20" s="571"/>
      <c r="CR20" s="571"/>
      <c r="CS20" s="571"/>
      <c r="CT20" s="571"/>
      <c r="CU20" s="571"/>
      <c r="CV20" s="571"/>
      <c r="CW20" s="571"/>
      <c r="CX20" s="571"/>
      <c r="CY20" s="571"/>
      <c r="CZ20" s="571"/>
      <c r="DA20" s="571"/>
      <c r="DB20" s="571"/>
      <c r="DC20" s="571"/>
      <c r="DD20" s="571"/>
      <c r="DE20" s="571"/>
      <c r="DF20" s="571"/>
      <c r="DG20" s="571"/>
      <c r="DH20" s="571"/>
      <c r="DI20" s="571"/>
      <c r="DJ20" s="571"/>
      <c r="DK20" s="571"/>
      <c r="DL20" s="571"/>
      <c r="DM20" s="571"/>
      <c r="DN20" s="571"/>
      <c r="DO20" s="571"/>
      <c r="DP20" s="571"/>
      <c r="DQ20" s="571"/>
      <c r="DR20" s="571"/>
      <c r="DS20" s="571"/>
      <c r="DT20" s="571"/>
      <c r="DU20" s="571"/>
      <c r="DV20" s="571"/>
      <c r="DW20" s="571"/>
      <c r="DX20" s="571"/>
      <c r="DY20" s="571"/>
      <c r="DZ20" s="571"/>
      <c r="EA20" s="571"/>
      <c r="EB20" s="571"/>
      <c r="EC20" s="571"/>
      <c r="ED20" s="571"/>
      <c r="EE20" s="571"/>
      <c r="EF20" s="571"/>
      <c r="EG20" s="571"/>
      <c r="EH20" s="571"/>
      <c r="EI20" s="571"/>
      <c r="EJ20" s="571"/>
      <c r="EK20" s="571"/>
      <c r="EL20" s="571"/>
      <c r="EM20" s="571"/>
      <c r="EN20" s="571"/>
      <c r="EO20" s="571"/>
      <c r="EP20" s="571"/>
      <c r="EQ20" s="571"/>
      <c r="ER20" s="571"/>
      <c r="ES20" s="571"/>
      <c r="ET20" s="571"/>
      <c r="EU20" s="571"/>
      <c r="EV20" s="571"/>
      <c r="EW20" s="571"/>
      <c r="EX20" s="571"/>
      <c r="EY20" s="571"/>
      <c r="EZ20" s="571"/>
      <c r="FA20" s="571"/>
      <c r="FB20" s="571"/>
      <c r="FC20" s="571"/>
      <c r="FD20" s="571"/>
      <c r="FE20" s="571"/>
      <c r="FF20" s="571"/>
      <c r="FG20" s="571"/>
      <c r="FH20" s="571"/>
      <c r="FI20" s="571"/>
      <c r="FJ20" s="571"/>
      <c r="FK20" s="571"/>
      <c r="FL20" s="571"/>
      <c r="FM20" s="571"/>
      <c r="FN20" s="571"/>
      <c r="FO20" s="571"/>
      <c r="FP20" s="571"/>
      <c r="FQ20" s="571"/>
      <c r="FR20" s="571"/>
      <c r="FS20" s="571"/>
      <c r="FT20" s="571"/>
      <c r="FU20" s="571"/>
      <c r="FV20" s="571"/>
      <c r="FW20" s="571"/>
      <c r="FX20" s="571"/>
      <c r="FY20" s="571"/>
      <c r="FZ20" s="571"/>
      <c r="GA20" s="571"/>
      <c r="GB20" s="571"/>
      <c r="GC20" s="571"/>
      <c r="GD20" s="571"/>
      <c r="GE20" s="571"/>
      <c r="GF20" s="571"/>
      <c r="GG20" s="571"/>
      <c r="GH20" s="571"/>
      <c r="GI20" s="571"/>
      <c r="GJ20" s="571"/>
      <c r="GK20" s="571"/>
      <c r="GL20" s="571"/>
      <c r="GM20" s="571"/>
      <c r="GN20" s="571"/>
      <c r="GO20" s="571"/>
      <c r="GP20" s="571"/>
      <c r="GQ20" s="571"/>
      <c r="GR20" s="571"/>
      <c r="GS20" s="571"/>
      <c r="GT20" s="571"/>
      <c r="GU20" s="571"/>
      <c r="GV20" s="571"/>
      <c r="GW20" s="571"/>
      <c r="GX20" s="571"/>
      <c r="GY20" s="571"/>
      <c r="GZ20" s="571"/>
      <c r="HA20" s="571"/>
      <c r="HB20" s="571"/>
      <c r="HC20" s="571"/>
      <c r="HD20" s="571"/>
      <c r="HE20" s="571"/>
      <c r="HF20" s="571"/>
      <c r="HG20" s="571"/>
      <c r="HH20" s="571"/>
      <c r="HI20" s="571"/>
      <c r="HJ20" s="571"/>
      <c r="HK20" s="571"/>
      <c r="HL20" s="571"/>
      <c r="HM20" s="571"/>
      <c r="HN20" s="571"/>
      <c r="HO20" s="571"/>
      <c r="HP20" s="571"/>
      <c r="HQ20" s="571"/>
      <c r="HR20" s="571"/>
      <c r="HS20" s="571"/>
      <c r="HT20" s="571"/>
      <c r="HU20" s="571"/>
      <c r="HV20" s="571"/>
      <c r="HW20" s="571"/>
      <c r="HX20" s="571"/>
      <c r="HY20" s="571"/>
      <c r="HZ20" s="571"/>
      <c r="IA20" s="571"/>
      <c r="IB20" s="571"/>
      <c r="IC20" s="571"/>
      <c r="ID20" s="571"/>
      <c r="IE20" s="571"/>
      <c r="IF20" s="571"/>
      <c r="IG20" s="571"/>
      <c r="IH20" s="571"/>
      <c r="II20" s="571"/>
      <c r="IJ20" s="571"/>
      <c r="IK20" s="571"/>
      <c r="IL20" s="571"/>
      <c r="IM20" s="571"/>
      <c r="IN20" s="571"/>
      <c r="IO20" s="571"/>
      <c r="IP20" s="571"/>
      <c r="IQ20" s="571"/>
      <c r="IR20" s="571"/>
      <c r="IS20" s="571"/>
      <c r="IT20" s="571"/>
      <c r="IU20" s="571"/>
      <c r="IV20" s="571"/>
    </row>
    <row r="21" spans="1:256" ht="20.25" customHeight="1">
      <c r="A21" s="558" t="s">
        <v>723</v>
      </c>
      <c r="B21" s="841">
        <v>73762</v>
      </c>
      <c r="C21" s="732">
        <v>0</v>
      </c>
      <c r="D21" s="732">
        <v>73762</v>
      </c>
      <c r="E21" s="732">
        <v>73762</v>
      </c>
      <c r="F21" s="732">
        <v>0</v>
      </c>
      <c r="G21" s="732">
        <v>940</v>
      </c>
      <c r="H21" s="732">
        <v>6000</v>
      </c>
      <c r="I21" s="732">
        <v>33887</v>
      </c>
      <c r="J21" s="732">
        <v>0</v>
      </c>
      <c r="K21" s="732">
        <v>0</v>
      </c>
      <c r="L21" s="732">
        <v>500</v>
      </c>
      <c r="M21" s="732">
        <v>0</v>
      </c>
      <c r="N21" s="732">
        <v>0</v>
      </c>
      <c r="O21" s="732">
        <v>0</v>
      </c>
      <c r="P21" s="732">
        <v>3000</v>
      </c>
      <c r="Q21" s="847">
        <v>29435</v>
      </c>
      <c r="R21" s="548" t="s">
        <v>152</v>
      </c>
      <c r="S21" s="571"/>
      <c r="T21" s="571"/>
      <c r="U21" s="571"/>
      <c r="V21" s="571"/>
      <c r="W21" s="571"/>
      <c r="X21" s="571"/>
      <c r="Y21" s="571"/>
      <c r="Z21" s="571"/>
      <c r="AA21" s="571"/>
      <c r="AB21" s="571"/>
      <c r="AC21" s="571"/>
      <c r="AD21" s="571"/>
      <c r="AE21" s="571"/>
      <c r="AF21" s="571"/>
      <c r="AG21" s="571"/>
      <c r="AH21" s="571"/>
      <c r="AI21" s="571"/>
      <c r="AJ21" s="571"/>
      <c r="AK21" s="571"/>
      <c r="AL21" s="571"/>
      <c r="AM21" s="571"/>
      <c r="AN21" s="571"/>
      <c r="AO21" s="571"/>
      <c r="AP21" s="571"/>
      <c r="AQ21" s="571"/>
      <c r="AR21" s="571"/>
      <c r="AS21" s="571"/>
      <c r="AT21" s="571"/>
      <c r="AU21" s="571"/>
      <c r="AV21" s="571"/>
      <c r="AW21" s="571"/>
      <c r="AX21" s="571"/>
      <c r="AY21" s="571"/>
      <c r="AZ21" s="571"/>
      <c r="BA21" s="571"/>
      <c r="BB21" s="571"/>
      <c r="BC21" s="571"/>
      <c r="BD21" s="571"/>
      <c r="BE21" s="571"/>
      <c r="BF21" s="571"/>
      <c r="BG21" s="571"/>
      <c r="BH21" s="571"/>
      <c r="BI21" s="571"/>
      <c r="BJ21" s="571"/>
      <c r="BK21" s="571"/>
      <c r="BL21" s="571"/>
      <c r="BM21" s="571"/>
      <c r="BN21" s="571"/>
      <c r="BO21" s="571"/>
      <c r="BP21" s="571"/>
      <c r="BQ21" s="571"/>
      <c r="BR21" s="571"/>
      <c r="BS21" s="571"/>
      <c r="BT21" s="571"/>
      <c r="BU21" s="571"/>
      <c r="BV21" s="571"/>
      <c r="BW21" s="571"/>
      <c r="BX21" s="571"/>
      <c r="BY21" s="571"/>
      <c r="BZ21" s="571"/>
      <c r="CA21" s="571"/>
      <c r="CB21" s="571"/>
      <c r="CC21" s="571"/>
      <c r="CD21" s="571"/>
      <c r="CE21" s="571"/>
      <c r="CF21" s="571"/>
      <c r="CG21" s="571"/>
      <c r="CH21" s="571"/>
      <c r="CI21" s="571"/>
      <c r="CJ21" s="571"/>
      <c r="CK21" s="571"/>
      <c r="CL21" s="571"/>
      <c r="CM21" s="571"/>
      <c r="CN21" s="571"/>
      <c r="CO21" s="571"/>
      <c r="CP21" s="571"/>
      <c r="CQ21" s="571"/>
      <c r="CR21" s="571"/>
      <c r="CS21" s="571"/>
      <c r="CT21" s="571"/>
      <c r="CU21" s="571"/>
      <c r="CV21" s="571"/>
      <c r="CW21" s="571"/>
      <c r="CX21" s="571"/>
      <c r="CY21" s="571"/>
      <c r="CZ21" s="571"/>
      <c r="DA21" s="571"/>
      <c r="DB21" s="571"/>
      <c r="DC21" s="571"/>
      <c r="DD21" s="571"/>
      <c r="DE21" s="571"/>
      <c r="DF21" s="571"/>
      <c r="DG21" s="571"/>
      <c r="DH21" s="571"/>
      <c r="DI21" s="571"/>
      <c r="DJ21" s="571"/>
      <c r="DK21" s="571"/>
      <c r="DL21" s="571"/>
      <c r="DM21" s="571"/>
      <c r="DN21" s="571"/>
      <c r="DO21" s="571"/>
      <c r="DP21" s="571"/>
      <c r="DQ21" s="571"/>
      <c r="DR21" s="571"/>
      <c r="DS21" s="571"/>
      <c r="DT21" s="571"/>
      <c r="DU21" s="571"/>
      <c r="DV21" s="571"/>
      <c r="DW21" s="571"/>
      <c r="DX21" s="571"/>
      <c r="DY21" s="571"/>
      <c r="DZ21" s="571"/>
      <c r="EA21" s="571"/>
      <c r="EB21" s="571"/>
      <c r="EC21" s="571"/>
      <c r="ED21" s="571"/>
      <c r="EE21" s="571"/>
      <c r="EF21" s="571"/>
      <c r="EG21" s="571"/>
      <c r="EH21" s="571"/>
      <c r="EI21" s="571"/>
      <c r="EJ21" s="571"/>
      <c r="EK21" s="571"/>
      <c r="EL21" s="571"/>
      <c r="EM21" s="571"/>
      <c r="EN21" s="571"/>
      <c r="EO21" s="571"/>
      <c r="EP21" s="571"/>
      <c r="EQ21" s="571"/>
      <c r="ER21" s="571"/>
      <c r="ES21" s="571"/>
      <c r="ET21" s="571"/>
      <c r="EU21" s="571"/>
      <c r="EV21" s="571"/>
      <c r="EW21" s="571"/>
      <c r="EX21" s="571"/>
      <c r="EY21" s="571"/>
      <c r="EZ21" s="571"/>
      <c r="FA21" s="571"/>
      <c r="FB21" s="571"/>
      <c r="FC21" s="571"/>
      <c r="FD21" s="571"/>
      <c r="FE21" s="571"/>
      <c r="FF21" s="571"/>
      <c r="FG21" s="571"/>
      <c r="FH21" s="571"/>
      <c r="FI21" s="571"/>
      <c r="FJ21" s="571"/>
      <c r="FK21" s="571"/>
      <c r="FL21" s="571"/>
      <c r="FM21" s="571"/>
      <c r="FN21" s="571"/>
      <c r="FO21" s="571"/>
      <c r="FP21" s="571"/>
      <c r="FQ21" s="571"/>
      <c r="FR21" s="571"/>
      <c r="FS21" s="571"/>
      <c r="FT21" s="571"/>
      <c r="FU21" s="571"/>
      <c r="FV21" s="571"/>
      <c r="FW21" s="571"/>
      <c r="FX21" s="571"/>
      <c r="FY21" s="571"/>
      <c r="FZ21" s="571"/>
      <c r="GA21" s="571"/>
      <c r="GB21" s="571"/>
      <c r="GC21" s="571"/>
      <c r="GD21" s="571"/>
      <c r="GE21" s="571"/>
      <c r="GF21" s="571"/>
      <c r="GG21" s="571"/>
      <c r="GH21" s="571"/>
      <c r="GI21" s="571"/>
      <c r="GJ21" s="571"/>
      <c r="GK21" s="571"/>
      <c r="GL21" s="571"/>
      <c r="GM21" s="571"/>
      <c r="GN21" s="571"/>
      <c r="GO21" s="571"/>
      <c r="GP21" s="571"/>
      <c r="GQ21" s="571"/>
      <c r="GR21" s="571"/>
      <c r="GS21" s="571"/>
      <c r="GT21" s="571"/>
      <c r="GU21" s="571"/>
      <c r="GV21" s="571"/>
      <c r="GW21" s="571"/>
      <c r="GX21" s="571"/>
      <c r="GY21" s="571"/>
      <c r="GZ21" s="571"/>
      <c r="HA21" s="571"/>
      <c r="HB21" s="571"/>
      <c r="HC21" s="571"/>
      <c r="HD21" s="571"/>
      <c r="HE21" s="571"/>
      <c r="HF21" s="571"/>
      <c r="HG21" s="571"/>
      <c r="HH21" s="571"/>
      <c r="HI21" s="571"/>
      <c r="HJ21" s="571"/>
      <c r="HK21" s="571"/>
      <c r="HL21" s="571"/>
      <c r="HM21" s="571"/>
      <c r="HN21" s="571"/>
      <c r="HO21" s="571"/>
      <c r="HP21" s="571"/>
      <c r="HQ21" s="571"/>
      <c r="HR21" s="571"/>
      <c r="HS21" s="571"/>
      <c r="HT21" s="571"/>
      <c r="HU21" s="571"/>
      <c r="HV21" s="571"/>
      <c r="HW21" s="571"/>
      <c r="HX21" s="571"/>
      <c r="HY21" s="571"/>
      <c r="HZ21" s="571"/>
      <c r="IA21" s="571"/>
      <c r="IB21" s="571"/>
      <c r="IC21" s="571"/>
      <c r="ID21" s="571"/>
      <c r="IE21" s="571"/>
      <c r="IF21" s="571"/>
      <c r="IG21" s="571"/>
      <c r="IH21" s="571"/>
      <c r="II21" s="571"/>
      <c r="IJ21" s="571"/>
      <c r="IK21" s="571"/>
      <c r="IL21" s="571"/>
      <c r="IM21" s="571"/>
      <c r="IN21" s="571"/>
      <c r="IO21" s="571"/>
      <c r="IP21" s="571"/>
      <c r="IQ21" s="571"/>
      <c r="IR21" s="571"/>
      <c r="IS21" s="571"/>
      <c r="IT21" s="571"/>
      <c r="IU21" s="571"/>
      <c r="IV21" s="571"/>
    </row>
    <row r="22" spans="1:256" ht="20.25" customHeight="1">
      <c r="A22" s="558" t="s">
        <v>725</v>
      </c>
      <c r="B22" s="841">
        <v>85077</v>
      </c>
      <c r="C22" s="732">
        <v>0</v>
      </c>
      <c r="D22" s="732">
        <v>85077</v>
      </c>
      <c r="E22" s="732">
        <v>85077</v>
      </c>
      <c r="F22" s="732">
        <v>0</v>
      </c>
      <c r="G22" s="732">
        <v>2420</v>
      </c>
      <c r="H22" s="732">
        <v>5000</v>
      </c>
      <c r="I22" s="732">
        <v>36981</v>
      </c>
      <c r="J22" s="732">
        <v>0</v>
      </c>
      <c r="K22" s="732">
        <v>0</v>
      </c>
      <c r="L22" s="732">
        <v>400</v>
      </c>
      <c r="M22" s="732">
        <v>0</v>
      </c>
      <c r="N22" s="732">
        <v>0</v>
      </c>
      <c r="O22" s="732">
        <v>0</v>
      </c>
      <c r="P22" s="732">
        <v>11700</v>
      </c>
      <c r="Q22" s="847">
        <v>28576</v>
      </c>
      <c r="R22" s="548" t="s">
        <v>153</v>
      </c>
      <c r="S22" s="571"/>
      <c r="T22" s="571"/>
      <c r="U22" s="571"/>
      <c r="V22" s="571"/>
      <c r="W22" s="571"/>
      <c r="X22" s="571"/>
      <c r="Y22" s="571"/>
      <c r="Z22" s="571"/>
      <c r="AA22" s="571"/>
      <c r="AB22" s="571"/>
      <c r="AC22" s="571"/>
      <c r="AD22" s="571"/>
      <c r="AE22" s="571"/>
      <c r="AF22" s="571"/>
      <c r="AG22" s="571"/>
      <c r="AH22" s="571"/>
      <c r="AI22" s="571"/>
      <c r="AJ22" s="571"/>
      <c r="AK22" s="571"/>
      <c r="AL22" s="571"/>
      <c r="AM22" s="571"/>
      <c r="AN22" s="571"/>
      <c r="AO22" s="571"/>
      <c r="AP22" s="571"/>
      <c r="AQ22" s="571"/>
      <c r="AR22" s="571"/>
      <c r="AS22" s="571"/>
      <c r="AT22" s="571"/>
      <c r="AU22" s="571"/>
      <c r="AV22" s="571"/>
      <c r="AW22" s="571"/>
      <c r="AX22" s="571"/>
      <c r="AY22" s="571"/>
      <c r="AZ22" s="571"/>
      <c r="BA22" s="571"/>
      <c r="BB22" s="571"/>
      <c r="BC22" s="571"/>
      <c r="BD22" s="571"/>
      <c r="BE22" s="571"/>
      <c r="BF22" s="571"/>
      <c r="BG22" s="571"/>
      <c r="BH22" s="571"/>
      <c r="BI22" s="571"/>
      <c r="BJ22" s="571"/>
      <c r="BK22" s="571"/>
      <c r="BL22" s="571"/>
      <c r="BM22" s="571"/>
      <c r="BN22" s="571"/>
      <c r="BO22" s="571"/>
      <c r="BP22" s="571"/>
      <c r="BQ22" s="571"/>
      <c r="BR22" s="571"/>
      <c r="BS22" s="571"/>
      <c r="BT22" s="571"/>
      <c r="BU22" s="571"/>
      <c r="BV22" s="571"/>
      <c r="BW22" s="571"/>
      <c r="BX22" s="571"/>
      <c r="BY22" s="571"/>
      <c r="BZ22" s="571"/>
      <c r="CA22" s="571"/>
      <c r="CB22" s="571"/>
      <c r="CC22" s="571"/>
      <c r="CD22" s="571"/>
      <c r="CE22" s="571"/>
      <c r="CF22" s="571"/>
      <c r="CG22" s="571"/>
      <c r="CH22" s="571"/>
      <c r="CI22" s="571"/>
      <c r="CJ22" s="571"/>
      <c r="CK22" s="571"/>
      <c r="CL22" s="571"/>
      <c r="CM22" s="571"/>
      <c r="CN22" s="571"/>
      <c r="CO22" s="571"/>
      <c r="CP22" s="571"/>
      <c r="CQ22" s="571"/>
      <c r="CR22" s="571"/>
      <c r="CS22" s="571"/>
      <c r="CT22" s="571"/>
      <c r="CU22" s="571"/>
      <c r="CV22" s="571"/>
      <c r="CW22" s="571"/>
      <c r="CX22" s="571"/>
      <c r="CY22" s="571"/>
      <c r="CZ22" s="571"/>
      <c r="DA22" s="571"/>
      <c r="DB22" s="571"/>
      <c r="DC22" s="571"/>
      <c r="DD22" s="571"/>
      <c r="DE22" s="571"/>
      <c r="DF22" s="571"/>
      <c r="DG22" s="571"/>
      <c r="DH22" s="571"/>
      <c r="DI22" s="571"/>
      <c r="DJ22" s="571"/>
      <c r="DK22" s="571"/>
      <c r="DL22" s="571"/>
      <c r="DM22" s="571"/>
      <c r="DN22" s="571"/>
      <c r="DO22" s="571"/>
      <c r="DP22" s="571"/>
      <c r="DQ22" s="571"/>
      <c r="DR22" s="571"/>
      <c r="DS22" s="571"/>
      <c r="DT22" s="571"/>
      <c r="DU22" s="571"/>
      <c r="DV22" s="571"/>
      <c r="DW22" s="571"/>
      <c r="DX22" s="571"/>
      <c r="DY22" s="571"/>
      <c r="DZ22" s="571"/>
      <c r="EA22" s="571"/>
      <c r="EB22" s="571"/>
      <c r="EC22" s="571"/>
      <c r="ED22" s="571"/>
      <c r="EE22" s="571"/>
      <c r="EF22" s="571"/>
      <c r="EG22" s="571"/>
      <c r="EH22" s="571"/>
      <c r="EI22" s="571"/>
      <c r="EJ22" s="571"/>
      <c r="EK22" s="571"/>
      <c r="EL22" s="571"/>
      <c r="EM22" s="571"/>
      <c r="EN22" s="571"/>
      <c r="EO22" s="571"/>
      <c r="EP22" s="571"/>
      <c r="EQ22" s="571"/>
      <c r="ER22" s="571"/>
      <c r="ES22" s="571"/>
      <c r="ET22" s="571"/>
      <c r="EU22" s="571"/>
      <c r="EV22" s="571"/>
      <c r="EW22" s="571"/>
      <c r="EX22" s="571"/>
      <c r="EY22" s="571"/>
      <c r="EZ22" s="571"/>
      <c r="FA22" s="571"/>
      <c r="FB22" s="571"/>
      <c r="FC22" s="571"/>
      <c r="FD22" s="571"/>
      <c r="FE22" s="571"/>
      <c r="FF22" s="571"/>
      <c r="FG22" s="571"/>
      <c r="FH22" s="571"/>
      <c r="FI22" s="571"/>
      <c r="FJ22" s="571"/>
      <c r="FK22" s="571"/>
      <c r="FL22" s="571"/>
      <c r="FM22" s="571"/>
      <c r="FN22" s="571"/>
      <c r="FO22" s="571"/>
      <c r="FP22" s="571"/>
      <c r="FQ22" s="571"/>
      <c r="FR22" s="571"/>
      <c r="FS22" s="571"/>
      <c r="FT22" s="571"/>
      <c r="FU22" s="571"/>
      <c r="FV22" s="571"/>
      <c r="FW22" s="571"/>
      <c r="FX22" s="571"/>
      <c r="FY22" s="571"/>
      <c r="FZ22" s="571"/>
      <c r="GA22" s="571"/>
      <c r="GB22" s="571"/>
      <c r="GC22" s="571"/>
      <c r="GD22" s="571"/>
      <c r="GE22" s="571"/>
      <c r="GF22" s="571"/>
      <c r="GG22" s="571"/>
      <c r="GH22" s="571"/>
      <c r="GI22" s="571"/>
      <c r="GJ22" s="571"/>
      <c r="GK22" s="571"/>
      <c r="GL22" s="571"/>
      <c r="GM22" s="571"/>
      <c r="GN22" s="571"/>
      <c r="GO22" s="571"/>
      <c r="GP22" s="571"/>
      <c r="GQ22" s="571"/>
      <c r="GR22" s="571"/>
      <c r="GS22" s="571"/>
      <c r="GT22" s="571"/>
      <c r="GU22" s="571"/>
      <c r="GV22" s="571"/>
      <c r="GW22" s="571"/>
      <c r="GX22" s="571"/>
      <c r="GY22" s="571"/>
      <c r="GZ22" s="571"/>
      <c r="HA22" s="571"/>
      <c r="HB22" s="571"/>
      <c r="HC22" s="571"/>
      <c r="HD22" s="571"/>
      <c r="HE22" s="571"/>
      <c r="HF22" s="571"/>
      <c r="HG22" s="571"/>
      <c r="HH22" s="571"/>
      <c r="HI22" s="571"/>
      <c r="HJ22" s="571"/>
      <c r="HK22" s="571"/>
      <c r="HL22" s="571"/>
      <c r="HM22" s="571"/>
      <c r="HN22" s="571"/>
      <c r="HO22" s="571"/>
      <c r="HP22" s="571"/>
      <c r="HQ22" s="571"/>
      <c r="HR22" s="571"/>
      <c r="HS22" s="571"/>
      <c r="HT22" s="571"/>
      <c r="HU22" s="571"/>
      <c r="HV22" s="571"/>
      <c r="HW22" s="571"/>
      <c r="HX22" s="571"/>
      <c r="HY22" s="571"/>
      <c r="HZ22" s="571"/>
      <c r="IA22" s="571"/>
      <c r="IB22" s="571"/>
      <c r="IC22" s="571"/>
      <c r="ID22" s="571"/>
      <c r="IE22" s="571"/>
      <c r="IF22" s="571"/>
      <c r="IG22" s="571"/>
      <c r="IH22" s="571"/>
      <c r="II22" s="571"/>
      <c r="IJ22" s="571"/>
      <c r="IK22" s="571"/>
      <c r="IL22" s="571"/>
      <c r="IM22" s="571"/>
      <c r="IN22" s="571"/>
      <c r="IO22" s="571"/>
      <c r="IP22" s="571"/>
      <c r="IQ22" s="571"/>
      <c r="IR22" s="571"/>
      <c r="IS22" s="571"/>
      <c r="IT22" s="571"/>
      <c r="IU22" s="571"/>
      <c r="IV22" s="571"/>
    </row>
    <row r="23" spans="1:256" ht="20.25" customHeight="1">
      <c r="A23" s="641" t="s">
        <v>727</v>
      </c>
      <c r="B23" s="849">
        <v>111782</v>
      </c>
      <c r="C23" s="850">
        <v>0</v>
      </c>
      <c r="D23" s="850">
        <v>111782</v>
      </c>
      <c r="E23" s="850">
        <v>111782</v>
      </c>
      <c r="F23" s="850">
        <v>0</v>
      </c>
      <c r="G23" s="850">
        <v>1440</v>
      </c>
      <c r="H23" s="850">
        <v>3000</v>
      </c>
      <c r="I23" s="850">
        <v>39963</v>
      </c>
      <c r="J23" s="850">
        <v>0</v>
      </c>
      <c r="K23" s="850">
        <v>0</v>
      </c>
      <c r="L23" s="850">
        <v>1000</v>
      </c>
      <c r="M23" s="850">
        <v>0</v>
      </c>
      <c r="N23" s="850">
        <v>0</v>
      </c>
      <c r="O23" s="850">
        <v>0</v>
      </c>
      <c r="P23" s="850">
        <v>28500</v>
      </c>
      <c r="Q23" s="851">
        <v>37879</v>
      </c>
      <c r="R23" s="554" t="s">
        <v>154</v>
      </c>
      <c r="S23" s="571"/>
      <c r="T23" s="571"/>
      <c r="U23" s="571"/>
      <c r="V23" s="571"/>
      <c r="W23" s="571"/>
      <c r="X23" s="571"/>
      <c r="Y23" s="571"/>
      <c r="Z23" s="571"/>
      <c r="AA23" s="571"/>
      <c r="AB23" s="571"/>
      <c r="AC23" s="571"/>
      <c r="AD23" s="571"/>
      <c r="AE23" s="571"/>
      <c r="AF23" s="571"/>
      <c r="AG23" s="571"/>
      <c r="AH23" s="571"/>
      <c r="AI23" s="571"/>
      <c r="AJ23" s="571"/>
      <c r="AK23" s="571"/>
      <c r="AL23" s="571"/>
      <c r="AM23" s="571"/>
      <c r="AN23" s="571"/>
      <c r="AO23" s="571"/>
      <c r="AP23" s="571"/>
      <c r="AQ23" s="571"/>
      <c r="AR23" s="571"/>
      <c r="AS23" s="571"/>
      <c r="AT23" s="571"/>
      <c r="AU23" s="571"/>
      <c r="AV23" s="571"/>
      <c r="AW23" s="571"/>
      <c r="AX23" s="571"/>
      <c r="AY23" s="571"/>
      <c r="AZ23" s="571"/>
      <c r="BA23" s="571"/>
      <c r="BB23" s="571"/>
      <c r="BC23" s="571"/>
      <c r="BD23" s="571"/>
      <c r="BE23" s="571"/>
      <c r="BF23" s="571"/>
      <c r="BG23" s="571"/>
      <c r="BH23" s="571"/>
      <c r="BI23" s="571"/>
      <c r="BJ23" s="571"/>
      <c r="BK23" s="571"/>
      <c r="BL23" s="571"/>
      <c r="BM23" s="571"/>
      <c r="BN23" s="571"/>
      <c r="BO23" s="571"/>
      <c r="BP23" s="571"/>
      <c r="BQ23" s="571"/>
      <c r="BR23" s="571"/>
      <c r="BS23" s="571"/>
      <c r="BT23" s="571"/>
      <c r="BU23" s="571"/>
      <c r="BV23" s="571"/>
      <c r="BW23" s="571"/>
      <c r="BX23" s="571"/>
      <c r="BY23" s="571"/>
      <c r="BZ23" s="571"/>
      <c r="CA23" s="571"/>
      <c r="CB23" s="571"/>
      <c r="CC23" s="571"/>
      <c r="CD23" s="571"/>
      <c r="CE23" s="571"/>
      <c r="CF23" s="571"/>
      <c r="CG23" s="571"/>
      <c r="CH23" s="571"/>
      <c r="CI23" s="571"/>
      <c r="CJ23" s="571"/>
      <c r="CK23" s="571"/>
      <c r="CL23" s="571"/>
      <c r="CM23" s="571"/>
      <c r="CN23" s="571"/>
      <c r="CO23" s="571"/>
      <c r="CP23" s="571"/>
      <c r="CQ23" s="571"/>
      <c r="CR23" s="571"/>
      <c r="CS23" s="571"/>
      <c r="CT23" s="571"/>
      <c r="CU23" s="571"/>
      <c r="CV23" s="571"/>
      <c r="CW23" s="571"/>
      <c r="CX23" s="571"/>
      <c r="CY23" s="571"/>
      <c r="CZ23" s="571"/>
      <c r="DA23" s="571"/>
      <c r="DB23" s="571"/>
      <c r="DC23" s="571"/>
      <c r="DD23" s="571"/>
      <c r="DE23" s="571"/>
      <c r="DF23" s="571"/>
      <c r="DG23" s="571"/>
      <c r="DH23" s="571"/>
      <c r="DI23" s="571"/>
      <c r="DJ23" s="571"/>
      <c r="DK23" s="571"/>
      <c r="DL23" s="571"/>
      <c r="DM23" s="571"/>
      <c r="DN23" s="571"/>
      <c r="DO23" s="571"/>
      <c r="DP23" s="571"/>
      <c r="DQ23" s="571"/>
      <c r="DR23" s="571"/>
      <c r="DS23" s="571"/>
      <c r="DT23" s="571"/>
      <c r="DU23" s="571"/>
      <c r="DV23" s="571"/>
      <c r="DW23" s="571"/>
      <c r="DX23" s="571"/>
      <c r="DY23" s="571"/>
      <c r="DZ23" s="571"/>
      <c r="EA23" s="571"/>
      <c r="EB23" s="571"/>
      <c r="EC23" s="571"/>
      <c r="ED23" s="571"/>
      <c r="EE23" s="571"/>
      <c r="EF23" s="571"/>
      <c r="EG23" s="571"/>
      <c r="EH23" s="571"/>
      <c r="EI23" s="571"/>
      <c r="EJ23" s="571"/>
      <c r="EK23" s="571"/>
      <c r="EL23" s="571"/>
      <c r="EM23" s="571"/>
      <c r="EN23" s="571"/>
      <c r="EO23" s="571"/>
      <c r="EP23" s="571"/>
      <c r="EQ23" s="571"/>
      <c r="ER23" s="571"/>
      <c r="ES23" s="571"/>
      <c r="ET23" s="571"/>
      <c r="EU23" s="571"/>
      <c r="EV23" s="571"/>
      <c r="EW23" s="571"/>
      <c r="EX23" s="571"/>
      <c r="EY23" s="571"/>
      <c r="EZ23" s="571"/>
      <c r="FA23" s="571"/>
      <c r="FB23" s="571"/>
      <c r="FC23" s="571"/>
      <c r="FD23" s="571"/>
      <c r="FE23" s="571"/>
      <c r="FF23" s="571"/>
      <c r="FG23" s="571"/>
      <c r="FH23" s="571"/>
      <c r="FI23" s="571"/>
      <c r="FJ23" s="571"/>
      <c r="FK23" s="571"/>
      <c r="FL23" s="571"/>
      <c r="FM23" s="571"/>
      <c r="FN23" s="571"/>
      <c r="FO23" s="571"/>
      <c r="FP23" s="571"/>
      <c r="FQ23" s="571"/>
      <c r="FR23" s="571"/>
      <c r="FS23" s="571"/>
      <c r="FT23" s="571"/>
      <c r="FU23" s="571"/>
      <c r="FV23" s="571"/>
      <c r="FW23" s="571"/>
      <c r="FX23" s="571"/>
      <c r="FY23" s="571"/>
      <c r="FZ23" s="571"/>
      <c r="GA23" s="571"/>
      <c r="GB23" s="571"/>
      <c r="GC23" s="571"/>
      <c r="GD23" s="571"/>
      <c r="GE23" s="571"/>
      <c r="GF23" s="571"/>
      <c r="GG23" s="571"/>
      <c r="GH23" s="571"/>
      <c r="GI23" s="571"/>
      <c r="GJ23" s="571"/>
      <c r="GK23" s="571"/>
      <c r="GL23" s="571"/>
      <c r="GM23" s="571"/>
      <c r="GN23" s="571"/>
      <c r="GO23" s="571"/>
      <c r="GP23" s="571"/>
      <c r="GQ23" s="571"/>
      <c r="GR23" s="571"/>
      <c r="GS23" s="571"/>
      <c r="GT23" s="571"/>
      <c r="GU23" s="571"/>
      <c r="GV23" s="571"/>
      <c r="GW23" s="571"/>
      <c r="GX23" s="571"/>
      <c r="GY23" s="571"/>
      <c r="GZ23" s="571"/>
      <c r="HA23" s="571"/>
      <c r="HB23" s="571"/>
      <c r="HC23" s="571"/>
      <c r="HD23" s="571"/>
      <c r="HE23" s="571"/>
      <c r="HF23" s="571"/>
      <c r="HG23" s="571"/>
      <c r="HH23" s="571"/>
      <c r="HI23" s="571"/>
      <c r="HJ23" s="571"/>
      <c r="HK23" s="571"/>
      <c r="HL23" s="571"/>
      <c r="HM23" s="571"/>
      <c r="HN23" s="571"/>
      <c r="HO23" s="571"/>
      <c r="HP23" s="571"/>
      <c r="HQ23" s="571"/>
      <c r="HR23" s="571"/>
      <c r="HS23" s="571"/>
      <c r="HT23" s="571"/>
      <c r="HU23" s="571"/>
      <c r="HV23" s="571"/>
      <c r="HW23" s="571"/>
      <c r="HX23" s="571"/>
      <c r="HY23" s="571"/>
      <c r="HZ23" s="571"/>
      <c r="IA23" s="571"/>
      <c r="IB23" s="571"/>
      <c r="IC23" s="571"/>
      <c r="ID23" s="571"/>
      <c r="IE23" s="571"/>
      <c r="IF23" s="571"/>
      <c r="IG23" s="571"/>
      <c r="IH23" s="571"/>
      <c r="II23" s="571"/>
      <c r="IJ23" s="571"/>
      <c r="IK23" s="571"/>
      <c r="IL23" s="571"/>
      <c r="IM23" s="571"/>
      <c r="IN23" s="571"/>
      <c r="IO23" s="571"/>
      <c r="IP23" s="571"/>
      <c r="IQ23" s="571"/>
      <c r="IR23" s="571"/>
      <c r="IS23" s="571"/>
      <c r="IT23" s="571"/>
      <c r="IU23" s="571"/>
      <c r="IV23" s="571"/>
    </row>
    <row r="24" spans="1:256" ht="13.5">
      <c r="A24" s="287" t="s">
        <v>1593</v>
      </c>
      <c r="B24" s="79"/>
      <c r="C24" s="79"/>
      <c r="D24" s="79"/>
      <c r="E24" s="288"/>
      <c r="F24" s="79"/>
      <c r="G24" s="288" t="s">
        <v>261</v>
      </c>
      <c r="H24" s="288" t="s">
        <v>261</v>
      </c>
      <c r="I24" s="79"/>
      <c r="J24" s="79"/>
      <c r="K24" s="79"/>
      <c r="L24" s="289"/>
      <c r="M24" s="286" t="s">
        <v>1594</v>
      </c>
      <c r="N24" s="289"/>
      <c r="O24" s="289"/>
      <c r="P24" s="286"/>
      <c r="Q24" s="286"/>
      <c r="R24" s="286"/>
      <c r="S24" s="286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  <c r="DR24" s="79"/>
      <c r="DS24" s="79"/>
      <c r="DT24" s="79"/>
      <c r="DU24" s="79"/>
      <c r="DV24" s="79"/>
      <c r="DW24" s="79"/>
      <c r="DX24" s="79"/>
      <c r="DY24" s="79"/>
      <c r="DZ24" s="79"/>
      <c r="EA24" s="79"/>
      <c r="EB24" s="79"/>
      <c r="EC24" s="79"/>
      <c r="ED24" s="79"/>
      <c r="EE24" s="79"/>
      <c r="EF24" s="79"/>
      <c r="EG24" s="79"/>
      <c r="EH24" s="79"/>
      <c r="EI24" s="79"/>
      <c r="EJ24" s="79"/>
      <c r="EK24" s="79"/>
      <c r="EL24" s="79"/>
      <c r="EM24" s="79"/>
      <c r="EN24" s="79"/>
      <c r="EO24" s="79"/>
      <c r="EP24" s="79"/>
      <c r="EQ24" s="79"/>
      <c r="ER24" s="79"/>
      <c r="ES24" s="79"/>
      <c r="ET24" s="79"/>
      <c r="EU24" s="79"/>
      <c r="EV24" s="79"/>
      <c r="EW24" s="79"/>
      <c r="EX24" s="79"/>
      <c r="EY24" s="79"/>
      <c r="EZ24" s="79"/>
      <c r="FA24" s="79"/>
      <c r="FB24" s="79"/>
      <c r="FC24" s="79"/>
      <c r="FD24" s="79"/>
      <c r="FE24" s="79"/>
      <c r="FF24" s="79"/>
      <c r="FG24" s="79"/>
      <c r="FH24" s="79"/>
      <c r="FI24" s="79"/>
      <c r="FJ24" s="79"/>
      <c r="FK24" s="79"/>
      <c r="FL24" s="79"/>
      <c r="FM24" s="79"/>
      <c r="FN24" s="79"/>
      <c r="FO24" s="79"/>
      <c r="FP24" s="79"/>
      <c r="FQ24" s="79"/>
      <c r="FR24" s="79"/>
      <c r="FS24" s="79"/>
      <c r="FT24" s="79"/>
      <c r="FU24" s="79"/>
      <c r="FV24" s="79"/>
      <c r="FW24" s="79"/>
      <c r="FX24" s="79"/>
      <c r="FY24" s="79"/>
      <c r="FZ24" s="79"/>
      <c r="GA24" s="79"/>
      <c r="GB24" s="79"/>
      <c r="GC24" s="79"/>
      <c r="GD24" s="79"/>
      <c r="GE24" s="79"/>
      <c r="GF24" s="79"/>
      <c r="GG24" s="79"/>
      <c r="GH24" s="79"/>
      <c r="GI24" s="79"/>
      <c r="GJ24" s="79"/>
      <c r="GK24" s="79"/>
      <c r="GL24" s="79"/>
      <c r="GM24" s="79"/>
      <c r="GN24" s="79"/>
      <c r="GO24" s="79"/>
      <c r="GP24" s="79"/>
      <c r="GQ24" s="79"/>
      <c r="GR24" s="79"/>
      <c r="GS24" s="79"/>
      <c r="GT24" s="79"/>
      <c r="GU24" s="79"/>
      <c r="GV24" s="79"/>
      <c r="GW24" s="79"/>
      <c r="GX24" s="79"/>
      <c r="GY24" s="79"/>
      <c r="GZ24" s="79"/>
      <c r="HA24" s="79"/>
      <c r="HB24" s="79"/>
      <c r="HC24" s="79"/>
      <c r="HD24" s="79"/>
      <c r="HE24" s="79"/>
      <c r="HF24" s="79"/>
      <c r="HG24" s="79"/>
      <c r="HH24" s="79"/>
      <c r="HI24" s="79"/>
      <c r="HJ24" s="79"/>
      <c r="HK24" s="79"/>
      <c r="HL24" s="79"/>
      <c r="HM24" s="79"/>
      <c r="HN24" s="79"/>
      <c r="HO24" s="79"/>
      <c r="HP24" s="79"/>
      <c r="HQ24" s="79"/>
      <c r="HR24" s="79"/>
      <c r="HS24" s="79"/>
      <c r="HT24" s="79"/>
      <c r="HU24" s="79"/>
      <c r="HV24" s="79"/>
      <c r="HW24" s="79"/>
      <c r="HX24" s="79"/>
      <c r="HY24" s="79"/>
      <c r="HZ24" s="79"/>
      <c r="IA24" s="79"/>
      <c r="IB24" s="79"/>
      <c r="IC24" s="79"/>
      <c r="ID24" s="79"/>
      <c r="IE24" s="79"/>
      <c r="IF24" s="79"/>
      <c r="IG24" s="79"/>
      <c r="IH24" s="79"/>
      <c r="II24" s="79"/>
      <c r="IJ24" s="79"/>
      <c r="IK24" s="79"/>
      <c r="IL24" s="79"/>
      <c r="IM24" s="79"/>
      <c r="IN24" s="79"/>
      <c r="IO24" s="79"/>
      <c r="IP24" s="79"/>
      <c r="IQ24" s="79"/>
      <c r="IR24" s="79"/>
      <c r="IS24" s="79"/>
      <c r="IT24" s="79"/>
      <c r="IU24" s="79"/>
      <c r="IV24" s="79"/>
    </row>
    <row r="25" spans="1:256" ht="13.5">
      <c r="A25" s="1210" t="s">
        <v>1604</v>
      </c>
      <c r="B25" s="1211"/>
      <c r="C25" s="1211"/>
      <c r="D25" s="1211"/>
      <c r="E25" s="79"/>
      <c r="F25" s="79"/>
      <c r="G25" s="79"/>
      <c r="H25" s="79"/>
      <c r="I25" s="79"/>
      <c r="J25" s="79"/>
      <c r="K25" s="79"/>
      <c r="L25" s="79"/>
      <c r="M25" s="79"/>
      <c r="N25" s="1155"/>
      <c r="O25" s="1155"/>
      <c r="P25" s="1155"/>
      <c r="Q25" s="1155"/>
      <c r="R25" s="1155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  <c r="DN25" s="79"/>
      <c r="DO25" s="79"/>
      <c r="DP25" s="79"/>
      <c r="DQ25" s="79"/>
      <c r="DR25" s="79"/>
      <c r="DS25" s="79"/>
      <c r="DT25" s="79"/>
      <c r="DU25" s="79"/>
      <c r="DV25" s="79"/>
      <c r="DW25" s="79"/>
      <c r="DX25" s="79"/>
      <c r="DY25" s="79"/>
      <c r="DZ25" s="79"/>
      <c r="EA25" s="79"/>
      <c r="EB25" s="79"/>
      <c r="EC25" s="79"/>
      <c r="ED25" s="79"/>
      <c r="EE25" s="79"/>
      <c r="EF25" s="79"/>
      <c r="EG25" s="79"/>
      <c r="EH25" s="79"/>
      <c r="EI25" s="79"/>
      <c r="EJ25" s="79"/>
      <c r="EK25" s="79"/>
      <c r="EL25" s="79"/>
      <c r="EM25" s="79"/>
      <c r="EN25" s="79"/>
      <c r="EO25" s="79"/>
      <c r="EP25" s="79"/>
      <c r="EQ25" s="79"/>
      <c r="ER25" s="79"/>
      <c r="ES25" s="79"/>
      <c r="ET25" s="79"/>
      <c r="EU25" s="79"/>
      <c r="EV25" s="79"/>
      <c r="EW25" s="79"/>
      <c r="EX25" s="79"/>
      <c r="EY25" s="79"/>
      <c r="EZ25" s="79"/>
      <c r="FA25" s="79"/>
      <c r="FB25" s="79"/>
      <c r="FC25" s="79"/>
      <c r="FD25" s="79"/>
      <c r="FE25" s="79"/>
      <c r="FF25" s="79"/>
      <c r="FG25" s="79"/>
      <c r="FH25" s="79"/>
      <c r="FI25" s="79"/>
      <c r="FJ25" s="79"/>
      <c r="FK25" s="79"/>
      <c r="FL25" s="79"/>
      <c r="FM25" s="79"/>
      <c r="FN25" s="79"/>
      <c r="FO25" s="79"/>
      <c r="FP25" s="79"/>
      <c r="FQ25" s="79"/>
      <c r="FR25" s="79"/>
      <c r="FS25" s="79"/>
      <c r="FT25" s="79"/>
      <c r="FU25" s="79"/>
      <c r="FV25" s="79"/>
      <c r="FW25" s="79"/>
      <c r="FX25" s="79"/>
      <c r="FY25" s="79"/>
      <c r="FZ25" s="79"/>
      <c r="GA25" s="79"/>
      <c r="GB25" s="79"/>
      <c r="GC25" s="79"/>
      <c r="GD25" s="79"/>
      <c r="GE25" s="79"/>
      <c r="GF25" s="79"/>
      <c r="GG25" s="79"/>
      <c r="GH25" s="79"/>
      <c r="GI25" s="79"/>
      <c r="GJ25" s="79"/>
      <c r="GK25" s="79"/>
      <c r="GL25" s="79"/>
      <c r="GM25" s="79"/>
      <c r="GN25" s="79"/>
      <c r="GO25" s="79"/>
      <c r="GP25" s="79"/>
      <c r="GQ25" s="79"/>
      <c r="GR25" s="79"/>
      <c r="GS25" s="79"/>
      <c r="GT25" s="79"/>
      <c r="GU25" s="79"/>
      <c r="GV25" s="79"/>
      <c r="GW25" s="79"/>
      <c r="GX25" s="79"/>
      <c r="GY25" s="79"/>
      <c r="GZ25" s="79"/>
      <c r="HA25" s="79"/>
      <c r="HB25" s="79"/>
      <c r="HC25" s="79"/>
      <c r="HD25" s="79"/>
      <c r="HE25" s="79"/>
      <c r="HF25" s="79"/>
      <c r="HG25" s="79"/>
      <c r="HH25" s="79"/>
      <c r="HI25" s="79"/>
      <c r="HJ25" s="79"/>
      <c r="HK25" s="79"/>
      <c r="HL25" s="79"/>
      <c r="HM25" s="79"/>
      <c r="HN25" s="79"/>
      <c r="HO25" s="79"/>
      <c r="HP25" s="79"/>
      <c r="HQ25" s="79"/>
      <c r="HR25" s="79"/>
      <c r="HS25" s="79"/>
      <c r="HT25" s="79"/>
      <c r="HU25" s="79"/>
      <c r="HV25" s="79"/>
      <c r="HW25" s="79"/>
      <c r="HX25" s="79"/>
      <c r="HY25" s="79"/>
      <c r="HZ25" s="79"/>
      <c r="IA25" s="79"/>
      <c r="IB25" s="79"/>
      <c r="IC25" s="79"/>
      <c r="ID25" s="79"/>
      <c r="IE25" s="79"/>
      <c r="IF25" s="79"/>
      <c r="IG25" s="79"/>
      <c r="IH25" s="79"/>
      <c r="II25" s="79"/>
      <c r="IJ25" s="79"/>
      <c r="IK25" s="79"/>
      <c r="IL25" s="79"/>
      <c r="IM25" s="79"/>
      <c r="IN25" s="79"/>
      <c r="IO25" s="79"/>
      <c r="IP25" s="79"/>
      <c r="IQ25" s="79"/>
      <c r="IR25" s="79"/>
      <c r="IS25" s="79"/>
      <c r="IT25" s="79"/>
      <c r="IU25" s="79"/>
      <c r="IV25" s="79"/>
    </row>
    <row r="26" spans="1:256" ht="13.5">
      <c r="A26" s="41" t="s">
        <v>1605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2"/>
      <c r="M26" s="41" t="s">
        <v>1245</v>
      </c>
      <c r="N26" s="41"/>
      <c r="O26" s="41"/>
      <c r="P26" s="41"/>
      <c r="Q26" s="41"/>
      <c r="R26" s="41"/>
      <c r="S26" s="41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  <c r="IT26" s="42"/>
      <c r="IU26" s="42"/>
      <c r="IV26" s="42"/>
    </row>
  </sheetData>
  <sheetProtection/>
  <mergeCells count="5">
    <mergeCell ref="A25:D25"/>
    <mergeCell ref="N25:R25"/>
    <mergeCell ref="A1:R1"/>
    <mergeCell ref="Q2:R2"/>
    <mergeCell ref="E3:Q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FF00"/>
  </sheetPr>
  <dimension ref="A1:IV26"/>
  <sheetViews>
    <sheetView zoomScalePageLayoutView="0" workbookViewId="0" topLeftCell="A1">
      <selection activeCell="A24" sqref="A24:IV26"/>
    </sheetView>
  </sheetViews>
  <sheetFormatPr defaultColWidth="8.88671875" defaultRowHeight="13.5"/>
  <cols>
    <col min="18" max="18" width="10.77734375" style="0" customWidth="1"/>
  </cols>
  <sheetData>
    <row r="1" spans="1:18" s="27" customFormat="1" ht="37.5" customHeight="1">
      <c r="A1" s="1026" t="s">
        <v>81</v>
      </c>
      <c r="B1" s="1026"/>
      <c r="C1" s="1026"/>
      <c r="D1" s="1026"/>
      <c r="E1" s="1026"/>
      <c r="F1" s="1026"/>
      <c r="G1" s="1026"/>
      <c r="H1" s="1026"/>
      <c r="I1" s="1026"/>
      <c r="J1" s="1026"/>
      <c r="K1" s="1026"/>
      <c r="L1" s="1026"/>
      <c r="M1" s="1026"/>
      <c r="N1" s="1026"/>
      <c r="O1" s="1026"/>
      <c r="P1" s="1026"/>
      <c r="Q1" s="1026"/>
      <c r="R1" s="1026"/>
    </row>
    <row r="2" spans="1:18" s="27" customFormat="1" ht="18" customHeight="1">
      <c r="A2" s="27" t="s">
        <v>39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208" t="s">
        <v>40</v>
      </c>
      <c r="R2" s="1209"/>
    </row>
    <row r="3" spans="1:256" s="216" customFormat="1" ht="21" customHeight="1">
      <c r="A3" s="899"/>
      <c r="B3" s="564" t="s">
        <v>371</v>
      </c>
      <c r="C3" s="564" t="s">
        <v>372</v>
      </c>
      <c r="D3" s="564" t="s">
        <v>373</v>
      </c>
      <c r="E3" s="1205" t="s">
        <v>374</v>
      </c>
      <c r="F3" s="1206"/>
      <c r="G3" s="1206"/>
      <c r="H3" s="1206"/>
      <c r="I3" s="1206"/>
      <c r="J3" s="1206"/>
      <c r="K3" s="1206"/>
      <c r="L3" s="1206"/>
      <c r="M3" s="1206"/>
      <c r="N3" s="1206"/>
      <c r="O3" s="1206"/>
      <c r="P3" s="1206"/>
      <c r="Q3" s="1197"/>
      <c r="R3" s="899"/>
      <c r="S3" s="571"/>
      <c r="T3" s="571"/>
      <c r="U3" s="571"/>
      <c r="V3" s="571"/>
      <c r="W3" s="571"/>
      <c r="X3" s="571"/>
      <c r="Y3" s="571"/>
      <c r="Z3" s="571"/>
      <c r="AA3" s="571"/>
      <c r="AB3" s="571"/>
      <c r="AC3" s="571"/>
      <c r="AD3" s="571"/>
      <c r="AE3" s="571"/>
      <c r="AF3" s="571"/>
      <c r="AG3" s="571"/>
      <c r="AH3" s="571"/>
      <c r="AI3" s="571"/>
      <c r="AJ3" s="571"/>
      <c r="AK3" s="571"/>
      <c r="AL3" s="571"/>
      <c r="AM3" s="571"/>
      <c r="AN3" s="571"/>
      <c r="AO3" s="571"/>
      <c r="AP3" s="571"/>
      <c r="AQ3" s="571"/>
      <c r="AR3" s="571"/>
      <c r="AS3" s="571"/>
      <c r="AT3" s="571"/>
      <c r="AU3" s="571"/>
      <c r="AV3" s="571"/>
      <c r="AW3" s="571"/>
      <c r="AX3" s="571"/>
      <c r="AY3" s="571"/>
      <c r="AZ3" s="571"/>
      <c r="BA3" s="571"/>
      <c r="BB3" s="571"/>
      <c r="BC3" s="571"/>
      <c r="BD3" s="571"/>
      <c r="BE3" s="571"/>
      <c r="BF3" s="571"/>
      <c r="BG3" s="571"/>
      <c r="BH3" s="571"/>
      <c r="BI3" s="571"/>
      <c r="BJ3" s="571"/>
      <c r="BK3" s="571"/>
      <c r="BL3" s="571"/>
      <c r="BM3" s="571"/>
      <c r="BN3" s="571"/>
      <c r="BO3" s="571"/>
      <c r="BP3" s="571"/>
      <c r="BQ3" s="571"/>
      <c r="BR3" s="571"/>
      <c r="BS3" s="571"/>
      <c r="BT3" s="571"/>
      <c r="BU3" s="571"/>
      <c r="BV3" s="571"/>
      <c r="BW3" s="571"/>
      <c r="BX3" s="571"/>
      <c r="BY3" s="571"/>
      <c r="BZ3" s="571"/>
      <c r="CA3" s="571"/>
      <c r="CB3" s="571"/>
      <c r="CC3" s="571"/>
      <c r="CD3" s="571"/>
      <c r="CE3" s="571"/>
      <c r="CF3" s="571"/>
      <c r="CG3" s="571"/>
      <c r="CH3" s="571"/>
      <c r="CI3" s="571"/>
      <c r="CJ3" s="571"/>
      <c r="CK3" s="571"/>
      <c r="CL3" s="571"/>
      <c r="CM3" s="571"/>
      <c r="CN3" s="571"/>
      <c r="CO3" s="571"/>
      <c r="CP3" s="571"/>
      <c r="CQ3" s="571"/>
      <c r="CR3" s="571"/>
      <c r="CS3" s="571"/>
      <c r="CT3" s="571"/>
      <c r="CU3" s="571"/>
      <c r="CV3" s="571"/>
      <c r="CW3" s="571"/>
      <c r="CX3" s="571"/>
      <c r="CY3" s="571"/>
      <c r="CZ3" s="571"/>
      <c r="DA3" s="571"/>
      <c r="DB3" s="571"/>
      <c r="DC3" s="571"/>
      <c r="DD3" s="571"/>
      <c r="DE3" s="571"/>
      <c r="DF3" s="571"/>
      <c r="DG3" s="571"/>
      <c r="DH3" s="571"/>
      <c r="DI3" s="571"/>
      <c r="DJ3" s="571"/>
      <c r="DK3" s="571"/>
      <c r="DL3" s="571"/>
      <c r="DM3" s="571"/>
      <c r="DN3" s="571"/>
      <c r="DO3" s="571"/>
      <c r="DP3" s="571"/>
      <c r="DQ3" s="571"/>
      <c r="DR3" s="571"/>
      <c r="DS3" s="571"/>
      <c r="DT3" s="571"/>
      <c r="DU3" s="571"/>
      <c r="DV3" s="571"/>
      <c r="DW3" s="571"/>
      <c r="DX3" s="571"/>
      <c r="DY3" s="571"/>
      <c r="DZ3" s="571"/>
      <c r="EA3" s="571"/>
      <c r="EB3" s="571"/>
      <c r="EC3" s="571"/>
      <c r="ED3" s="571"/>
      <c r="EE3" s="571"/>
      <c r="EF3" s="571"/>
      <c r="EG3" s="571"/>
      <c r="EH3" s="571"/>
      <c r="EI3" s="571"/>
      <c r="EJ3" s="571"/>
      <c r="EK3" s="571"/>
      <c r="EL3" s="571"/>
      <c r="EM3" s="571"/>
      <c r="EN3" s="571"/>
      <c r="EO3" s="571"/>
      <c r="EP3" s="571"/>
      <c r="EQ3" s="571"/>
      <c r="ER3" s="571"/>
      <c r="ES3" s="571"/>
      <c r="ET3" s="571"/>
      <c r="EU3" s="571"/>
      <c r="EV3" s="571"/>
      <c r="EW3" s="571"/>
      <c r="EX3" s="571"/>
      <c r="EY3" s="571"/>
      <c r="EZ3" s="571"/>
      <c r="FA3" s="571"/>
      <c r="FB3" s="571"/>
      <c r="FC3" s="571"/>
      <c r="FD3" s="571"/>
      <c r="FE3" s="571"/>
      <c r="FF3" s="571"/>
      <c r="FG3" s="571"/>
      <c r="FH3" s="571"/>
      <c r="FI3" s="571"/>
      <c r="FJ3" s="571"/>
      <c r="FK3" s="571"/>
      <c r="FL3" s="571"/>
      <c r="FM3" s="571"/>
      <c r="FN3" s="571"/>
      <c r="FO3" s="571"/>
      <c r="FP3" s="571"/>
      <c r="FQ3" s="571"/>
      <c r="FR3" s="571"/>
      <c r="FS3" s="571"/>
      <c r="FT3" s="571"/>
      <c r="FU3" s="571"/>
      <c r="FV3" s="571"/>
      <c r="FW3" s="571"/>
      <c r="FX3" s="571"/>
      <c r="FY3" s="571"/>
      <c r="FZ3" s="571"/>
      <c r="GA3" s="571"/>
      <c r="GB3" s="571"/>
      <c r="GC3" s="571"/>
      <c r="GD3" s="571"/>
      <c r="GE3" s="571"/>
      <c r="GF3" s="571"/>
      <c r="GG3" s="571"/>
      <c r="GH3" s="571"/>
      <c r="GI3" s="571"/>
      <c r="GJ3" s="571"/>
      <c r="GK3" s="571"/>
      <c r="GL3" s="571"/>
      <c r="GM3" s="571"/>
      <c r="GN3" s="571"/>
      <c r="GO3" s="571"/>
      <c r="GP3" s="571"/>
      <c r="GQ3" s="571"/>
      <c r="GR3" s="571"/>
      <c r="GS3" s="571"/>
      <c r="GT3" s="571"/>
      <c r="GU3" s="571"/>
      <c r="GV3" s="571"/>
      <c r="GW3" s="571"/>
      <c r="GX3" s="571"/>
      <c r="GY3" s="571"/>
      <c r="GZ3" s="571"/>
      <c r="HA3" s="571"/>
      <c r="HB3" s="571"/>
      <c r="HC3" s="571"/>
      <c r="HD3" s="571"/>
      <c r="HE3" s="571"/>
      <c r="HF3" s="571"/>
      <c r="HG3" s="571"/>
      <c r="HH3" s="571"/>
      <c r="HI3" s="571"/>
      <c r="HJ3" s="571"/>
      <c r="HK3" s="571"/>
      <c r="HL3" s="571"/>
      <c r="HM3" s="571"/>
      <c r="HN3" s="571"/>
      <c r="HO3" s="571"/>
      <c r="HP3" s="571"/>
      <c r="HQ3" s="571"/>
      <c r="HR3" s="571"/>
      <c r="HS3" s="571"/>
      <c r="HT3" s="571"/>
      <c r="HU3" s="571"/>
      <c r="HV3" s="571"/>
      <c r="HW3" s="571"/>
      <c r="HX3" s="571"/>
      <c r="HY3" s="571"/>
      <c r="HZ3" s="571"/>
      <c r="IA3" s="571"/>
      <c r="IB3" s="571"/>
      <c r="IC3" s="571"/>
      <c r="ID3" s="571"/>
      <c r="IE3" s="571"/>
      <c r="IF3" s="571"/>
      <c r="IG3" s="571"/>
      <c r="IH3" s="571"/>
      <c r="II3" s="571"/>
      <c r="IJ3" s="571"/>
      <c r="IK3" s="571"/>
      <c r="IL3" s="571"/>
      <c r="IM3" s="571"/>
      <c r="IN3" s="571"/>
      <c r="IO3" s="571"/>
      <c r="IP3" s="571"/>
      <c r="IQ3" s="571"/>
      <c r="IR3" s="571"/>
      <c r="IS3" s="571"/>
      <c r="IT3" s="571"/>
      <c r="IU3" s="571"/>
      <c r="IV3" s="571"/>
    </row>
    <row r="4" spans="1:256" s="216" customFormat="1" ht="21" customHeight="1">
      <c r="A4" s="546" t="s">
        <v>255</v>
      </c>
      <c r="B4" s="547"/>
      <c r="C4" s="547" t="s">
        <v>45</v>
      </c>
      <c r="D4" s="547"/>
      <c r="E4" s="900"/>
      <c r="F4" s="564" t="s">
        <v>375</v>
      </c>
      <c r="G4" s="564" t="s">
        <v>376</v>
      </c>
      <c r="H4" s="564" t="s">
        <v>378</v>
      </c>
      <c r="I4" s="564" t="s">
        <v>379</v>
      </c>
      <c r="J4" s="564" t="s">
        <v>380</v>
      </c>
      <c r="K4" s="564" t="s">
        <v>381</v>
      </c>
      <c r="L4" s="564" t="s">
        <v>382</v>
      </c>
      <c r="M4" s="564" t="s">
        <v>383</v>
      </c>
      <c r="N4" s="564" t="s">
        <v>385</v>
      </c>
      <c r="O4" s="564" t="s">
        <v>384</v>
      </c>
      <c r="P4" s="564" t="s">
        <v>386</v>
      </c>
      <c r="Q4" s="564" t="s">
        <v>387</v>
      </c>
      <c r="R4" s="546" t="s">
        <v>256</v>
      </c>
      <c r="S4" s="571"/>
      <c r="T4" s="571"/>
      <c r="U4" s="571"/>
      <c r="V4" s="571"/>
      <c r="W4" s="571"/>
      <c r="X4" s="571"/>
      <c r="Y4" s="571"/>
      <c r="Z4" s="571"/>
      <c r="AA4" s="571"/>
      <c r="AB4" s="571"/>
      <c r="AC4" s="571"/>
      <c r="AD4" s="571"/>
      <c r="AE4" s="571"/>
      <c r="AF4" s="571"/>
      <c r="AG4" s="571"/>
      <c r="AH4" s="571"/>
      <c r="AI4" s="571"/>
      <c r="AJ4" s="571"/>
      <c r="AK4" s="571"/>
      <c r="AL4" s="571"/>
      <c r="AM4" s="571"/>
      <c r="AN4" s="571"/>
      <c r="AO4" s="571"/>
      <c r="AP4" s="571"/>
      <c r="AQ4" s="571"/>
      <c r="AR4" s="571"/>
      <c r="AS4" s="571"/>
      <c r="AT4" s="571"/>
      <c r="AU4" s="571"/>
      <c r="AV4" s="571"/>
      <c r="AW4" s="571"/>
      <c r="AX4" s="571"/>
      <c r="AY4" s="571"/>
      <c r="AZ4" s="571"/>
      <c r="BA4" s="571"/>
      <c r="BB4" s="571"/>
      <c r="BC4" s="571"/>
      <c r="BD4" s="571"/>
      <c r="BE4" s="571"/>
      <c r="BF4" s="571"/>
      <c r="BG4" s="571"/>
      <c r="BH4" s="571"/>
      <c r="BI4" s="571"/>
      <c r="BJ4" s="571"/>
      <c r="BK4" s="571"/>
      <c r="BL4" s="571"/>
      <c r="BM4" s="571"/>
      <c r="BN4" s="571"/>
      <c r="BO4" s="571"/>
      <c r="BP4" s="571"/>
      <c r="BQ4" s="571"/>
      <c r="BR4" s="571"/>
      <c r="BS4" s="571"/>
      <c r="BT4" s="571"/>
      <c r="BU4" s="571"/>
      <c r="BV4" s="571"/>
      <c r="BW4" s="571"/>
      <c r="BX4" s="571"/>
      <c r="BY4" s="571"/>
      <c r="BZ4" s="571"/>
      <c r="CA4" s="571"/>
      <c r="CB4" s="571"/>
      <c r="CC4" s="571"/>
      <c r="CD4" s="571"/>
      <c r="CE4" s="571"/>
      <c r="CF4" s="571"/>
      <c r="CG4" s="571"/>
      <c r="CH4" s="571"/>
      <c r="CI4" s="571"/>
      <c r="CJ4" s="571"/>
      <c r="CK4" s="571"/>
      <c r="CL4" s="571"/>
      <c r="CM4" s="571"/>
      <c r="CN4" s="571"/>
      <c r="CO4" s="571"/>
      <c r="CP4" s="571"/>
      <c r="CQ4" s="571"/>
      <c r="CR4" s="571"/>
      <c r="CS4" s="571"/>
      <c r="CT4" s="571"/>
      <c r="CU4" s="571"/>
      <c r="CV4" s="571"/>
      <c r="CW4" s="571"/>
      <c r="CX4" s="571"/>
      <c r="CY4" s="571"/>
      <c r="CZ4" s="571"/>
      <c r="DA4" s="571"/>
      <c r="DB4" s="571"/>
      <c r="DC4" s="571"/>
      <c r="DD4" s="571"/>
      <c r="DE4" s="571"/>
      <c r="DF4" s="571"/>
      <c r="DG4" s="571"/>
      <c r="DH4" s="571"/>
      <c r="DI4" s="571"/>
      <c r="DJ4" s="571"/>
      <c r="DK4" s="571"/>
      <c r="DL4" s="571"/>
      <c r="DM4" s="571"/>
      <c r="DN4" s="571"/>
      <c r="DO4" s="571"/>
      <c r="DP4" s="571"/>
      <c r="DQ4" s="571"/>
      <c r="DR4" s="571"/>
      <c r="DS4" s="571"/>
      <c r="DT4" s="571"/>
      <c r="DU4" s="571"/>
      <c r="DV4" s="571"/>
      <c r="DW4" s="571"/>
      <c r="DX4" s="571"/>
      <c r="DY4" s="571"/>
      <c r="DZ4" s="571"/>
      <c r="EA4" s="571"/>
      <c r="EB4" s="571"/>
      <c r="EC4" s="571"/>
      <c r="ED4" s="571"/>
      <c r="EE4" s="571"/>
      <c r="EF4" s="571"/>
      <c r="EG4" s="571"/>
      <c r="EH4" s="571"/>
      <c r="EI4" s="571"/>
      <c r="EJ4" s="571"/>
      <c r="EK4" s="571"/>
      <c r="EL4" s="571"/>
      <c r="EM4" s="571"/>
      <c r="EN4" s="571"/>
      <c r="EO4" s="571"/>
      <c r="EP4" s="571"/>
      <c r="EQ4" s="571"/>
      <c r="ER4" s="571"/>
      <c r="ES4" s="571"/>
      <c r="ET4" s="571"/>
      <c r="EU4" s="571"/>
      <c r="EV4" s="571"/>
      <c r="EW4" s="571"/>
      <c r="EX4" s="571"/>
      <c r="EY4" s="571"/>
      <c r="EZ4" s="571"/>
      <c r="FA4" s="571"/>
      <c r="FB4" s="571"/>
      <c r="FC4" s="571"/>
      <c r="FD4" s="571"/>
      <c r="FE4" s="571"/>
      <c r="FF4" s="571"/>
      <c r="FG4" s="571"/>
      <c r="FH4" s="571"/>
      <c r="FI4" s="571"/>
      <c r="FJ4" s="571"/>
      <c r="FK4" s="571"/>
      <c r="FL4" s="571"/>
      <c r="FM4" s="571"/>
      <c r="FN4" s="571"/>
      <c r="FO4" s="571"/>
      <c r="FP4" s="571"/>
      <c r="FQ4" s="571"/>
      <c r="FR4" s="571"/>
      <c r="FS4" s="571"/>
      <c r="FT4" s="571"/>
      <c r="FU4" s="571"/>
      <c r="FV4" s="571"/>
      <c r="FW4" s="571"/>
      <c r="FX4" s="571"/>
      <c r="FY4" s="571"/>
      <c r="FZ4" s="571"/>
      <c r="GA4" s="571"/>
      <c r="GB4" s="571"/>
      <c r="GC4" s="571"/>
      <c r="GD4" s="571"/>
      <c r="GE4" s="571"/>
      <c r="GF4" s="571"/>
      <c r="GG4" s="571"/>
      <c r="GH4" s="571"/>
      <c r="GI4" s="571"/>
      <c r="GJ4" s="571"/>
      <c r="GK4" s="571"/>
      <c r="GL4" s="571"/>
      <c r="GM4" s="571"/>
      <c r="GN4" s="571"/>
      <c r="GO4" s="571"/>
      <c r="GP4" s="571"/>
      <c r="GQ4" s="571"/>
      <c r="GR4" s="571"/>
      <c r="GS4" s="571"/>
      <c r="GT4" s="571"/>
      <c r="GU4" s="571"/>
      <c r="GV4" s="571"/>
      <c r="GW4" s="571"/>
      <c r="GX4" s="571"/>
      <c r="GY4" s="571"/>
      <c r="GZ4" s="571"/>
      <c r="HA4" s="571"/>
      <c r="HB4" s="571"/>
      <c r="HC4" s="571"/>
      <c r="HD4" s="571"/>
      <c r="HE4" s="571"/>
      <c r="HF4" s="571"/>
      <c r="HG4" s="571"/>
      <c r="HH4" s="571"/>
      <c r="HI4" s="571"/>
      <c r="HJ4" s="571"/>
      <c r="HK4" s="571"/>
      <c r="HL4" s="571"/>
      <c r="HM4" s="571"/>
      <c r="HN4" s="571"/>
      <c r="HO4" s="571"/>
      <c r="HP4" s="571"/>
      <c r="HQ4" s="571"/>
      <c r="HR4" s="571"/>
      <c r="HS4" s="571"/>
      <c r="HT4" s="571"/>
      <c r="HU4" s="571"/>
      <c r="HV4" s="571"/>
      <c r="HW4" s="571"/>
      <c r="HX4" s="571"/>
      <c r="HY4" s="571"/>
      <c r="HZ4" s="571"/>
      <c r="IA4" s="571"/>
      <c r="IB4" s="571"/>
      <c r="IC4" s="571"/>
      <c r="ID4" s="571"/>
      <c r="IE4" s="571"/>
      <c r="IF4" s="571"/>
      <c r="IG4" s="571"/>
      <c r="IH4" s="571"/>
      <c r="II4" s="571"/>
      <c r="IJ4" s="571"/>
      <c r="IK4" s="571"/>
      <c r="IL4" s="571"/>
      <c r="IM4" s="571"/>
      <c r="IN4" s="571"/>
      <c r="IO4" s="571"/>
      <c r="IP4" s="571"/>
      <c r="IQ4" s="571"/>
      <c r="IR4" s="571"/>
      <c r="IS4" s="571"/>
      <c r="IT4" s="571"/>
      <c r="IU4" s="571"/>
      <c r="IV4" s="571"/>
    </row>
    <row r="5" spans="1:256" s="216" customFormat="1" ht="21" customHeight="1">
      <c r="A5" s="546"/>
      <c r="B5" s="547"/>
      <c r="C5" s="547" t="s">
        <v>57</v>
      </c>
      <c r="D5" s="547" t="s">
        <v>58</v>
      </c>
      <c r="E5" s="900"/>
      <c r="F5" s="547"/>
      <c r="G5" s="547"/>
      <c r="H5" s="547"/>
      <c r="I5" s="547"/>
      <c r="J5" s="547"/>
      <c r="K5" s="547"/>
      <c r="L5" s="547"/>
      <c r="M5" s="547"/>
      <c r="N5" s="547" t="s">
        <v>60</v>
      </c>
      <c r="O5" s="547"/>
      <c r="P5" s="547"/>
      <c r="Q5" s="547"/>
      <c r="R5" s="546"/>
      <c r="S5" s="571"/>
      <c r="T5" s="571"/>
      <c r="U5" s="571"/>
      <c r="V5" s="571"/>
      <c r="W5" s="571"/>
      <c r="X5" s="571"/>
      <c r="Y5" s="571"/>
      <c r="Z5" s="571"/>
      <c r="AA5" s="571"/>
      <c r="AB5" s="571"/>
      <c r="AC5" s="571"/>
      <c r="AD5" s="571"/>
      <c r="AE5" s="571"/>
      <c r="AF5" s="571"/>
      <c r="AG5" s="571"/>
      <c r="AH5" s="571"/>
      <c r="AI5" s="571"/>
      <c r="AJ5" s="571"/>
      <c r="AK5" s="571"/>
      <c r="AL5" s="571"/>
      <c r="AM5" s="571"/>
      <c r="AN5" s="571"/>
      <c r="AO5" s="571"/>
      <c r="AP5" s="571"/>
      <c r="AQ5" s="571"/>
      <c r="AR5" s="571"/>
      <c r="AS5" s="571"/>
      <c r="AT5" s="571"/>
      <c r="AU5" s="571"/>
      <c r="AV5" s="571"/>
      <c r="AW5" s="571"/>
      <c r="AX5" s="571"/>
      <c r="AY5" s="571"/>
      <c r="AZ5" s="571"/>
      <c r="BA5" s="571"/>
      <c r="BB5" s="571"/>
      <c r="BC5" s="571"/>
      <c r="BD5" s="571"/>
      <c r="BE5" s="571"/>
      <c r="BF5" s="571"/>
      <c r="BG5" s="571"/>
      <c r="BH5" s="571"/>
      <c r="BI5" s="571"/>
      <c r="BJ5" s="571"/>
      <c r="BK5" s="571"/>
      <c r="BL5" s="571"/>
      <c r="BM5" s="571"/>
      <c r="BN5" s="571"/>
      <c r="BO5" s="571"/>
      <c r="BP5" s="571"/>
      <c r="BQ5" s="571"/>
      <c r="BR5" s="571"/>
      <c r="BS5" s="571"/>
      <c r="BT5" s="571"/>
      <c r="BU5" s="571"/>
      <c r="BV5" s="571"/>
      <c r="BW5" s="571"/>
      <c r="BX5" s="571"/>
      <c r="BY5" s="571"/>
      <c r="BZ5" s="571"/>
      <c r="CA5" s="571"/>
      <c r="CB5" s="571"/>
      <c r="CC5" s="571"/>
      <c r="CD5" s="571"/>
      <c r="CE5" s="571"/>
      <c r="CF5" s="571"/>
      <c r="CG5" s="571"/>
      <c r="CH5" s="571"/>
      <c r="CI5" s="571"/>
      <c r="CJ5" s="571"/>
      <c r="CK5" s="571"/>
      <c r="CL5" s="571"/>
      <c r="CM5" s="571"/>
      <c r="CN5" s="571"/>
      <c r="CO5" s="571"/>
      <c r="CP5" s="571"/>
      <c r="CQ5" s="571"/>
      <c r="CR5" s="571"/>
      <c r="CS5" s="571"/>
      <c r="CT5" s="571"/>
      <c r="CU5" s="571"/>
      <c r="CV5" s="571"/>
      <c r="CW5" s="571"/>
      <c r="CX5" s="571"/>
      <c r="CY5" s="571"/>
      <c r="CZ5" s="571"/>
      <c r="DA5" s="571"/>
      <c r="DB5" s="571"/>
      <c r="DC5" s="571"/>
      <c r="DD5" s="571"/>
      <c r="DE5" s="571"/>
      <c r="DF5" s="571"/>
      <c r="DG5" s="571"/>
      <c r="DH5" s="571"/>
      <c r="DI5" s="571"/>
      <c r="DJ5" s="571"/>
      <c r="DK5" s="571"/>
      <c r="DL5" s="571"/>
      <c r="DM5" s="571"/>
      <c r="DN5" s="571"/>
      <c r="DO5" s="571"/>
      <c r="DP5" s="571"/>
      <c r="DQ5" s="571"/>
      <c r="DR5" s="571"/>
      <c r="DS5" s="571"/>
      <c r="DT5" s="571"/>
      <c r="DU5" s="571"/>
      <c r="DV5" s="571"/>
      <c r="DW5" s="571"/>
      <c r="DX5" s="571"/>
      <c r="DY5" s="571"/>
      <c r="DZ5" s="571"/>
      <c r="EA5" s="571"/>
      <c r="EB5" s="571"/>
      <c r="EC5" s="571"/>
      <c r="ED5" s="571"/>
      <c r="EE5" s="571"/>
      <c r="EF5" s="571"/>
      <c r="EG5" s="571"/>
      <c r="EH5" s="571"/>
      <c r="EI5" s="571"/>
      <c r="EJ5" s="571"/>
      <c r="EK5" s="571"/>
      <c r="EL5" s="571"/>
      <c r="EM5" s="571"/>
      <c r="EN5" s="571"/>
      <c r="EO5" s="571"/>
      <c r="EP5" s="571"/>
      <c r="EQ5" s="571"/>
      <c r="ER5" s="571"/>
      <c r="ES5" s="571"/>
      <c r="ET5" s="571"/>
      <c r="EU5" s="571"/>
      <c r="EV5" s="571"/>
      <c r="EW5" s="571"/>
      <c r="EX5" s="571"/>
      <c r="EY5" s="571"/>
      <c r="EZ5" s="571"/>
      <c r="FA5" s="571"/>
      <c r="FB5" s="571"/>
      <c r="FC5" s="571"/>
      <c r="FD5" s="571"/>
      <c r="FE5" s="571"/>
      <c r="FF5" s="571"/>
      <c r="FG5" s="571"/>
      <c r="FH5" s="571"/>
      <c r="FI5" s="571"/>
      <c r="FJ5" s="571"/>
      <c r="FK5" s="571"/>
      <c r="FL5" s="571"/>
      <c r="FM5" s="571"/>
      <c r="FN5" s="571"/>
      <c r="FO5" s="571"/>
      <c r="FP5" s="571"/>
      <c r="FQ5" s="571"/>
      <c r="FR5" s="571"/>
      <c r="FS5" s="571"/>
      <c r="FT5" s="571"/>
      <c r="FU5" s="571"/>
      <c r="FV5" s="571"/>
      <c r="FW5" s="571"/>
      <c r="FX5" s="571"/>
      <c r="FY5" s="571"/>
      <c r="FZ5" s="571"/>
      <c r="GA5" s="571"/>
      <c r="GB5" s="571"/>
      <c r="GC5" s="571"/>
      <c r="GD5" s="571"/>
      <c r="GE5" s="571"/>
      <c r="GF5" s="571"/>
      <c r="GG5" s="571"/>
      <c r="GH5" s="571"/>
      <c r="GI5" s="571"/>
      <c r="GJ5" s="571"/>
      <c r="GK5" s="571"/>
      <c r="GL5" s="571"/>
      <c r="GM5" s="571"/>
      <c r="GN5" s="571"/>
      <c r="GO5" s="571"/>
      <c r="GP5" s="571"/>
      <c r="GQ5" s="571"/>
      <c r="GR5" s="571"/>
      <c r="GS5" s="571"/>
      <c r="GT5" s="571"/>
      <c r="GU5" s="571"/>
      <c r="GV5" s="571"/>
      <c r="GW5" s="571"/>
      <c r="GX5" s="571"/>
      <c r="GY5" s="571"/>
      <c r="GZ5" s="571"/>
      <c r="HA5" s="571"/>
      <c r="HB5" s="571"/>
      <c r="HC5" s="571"/>
      <c r="HD5" s="571"/>
      <c r="HE5" s="571"/>
      <c r="HF5" s="571"/>
      <c r="HG5" s="571"/>
      <c r="HH5" s="571"/>
      <c r="HI5" s="571"/>
      <c r="HJ5" s="571"/>
      <c r="HK5" s="571"/>
      <c r="HL5" s="571"/>
      <c r="HM5" s="571"/>
      <c r="HN5" s="571"/>
      <c r="HO5" s="571"/>
      <c r="HP5" s="571"/>
      <c r="HQ5" s="571"/>
      <c r="HR5" s="571"/>
      <c r="HS5" s="571"/>
      <c r="HT5" s="571"/>
      <c r="HU5" s="571"/>
      <c r="HV5" s="571"/>
      <c r="HW5" s="571"/>
      <c r="HX5" s="571"/>
      <c r="HY5" s="571"/>
      <c r="HZ5" s="571"/>
      <c r="IA5" s="571"/>
      <c r="IB5" s="571"/>
      <c r="IC5" s="571"/>
      <c r="ID5" s="571"/>
      <c r="IE5" s="571"/>
      <c r="IF5" s="571"/>
      <c r="IG5" s="571"/>
      <c r="IH5" s="571"/>
      <c r="II5" s="571"/>
      <c r="IJ5" s="571"/>
      <c r="IK5" s="571"/>
      <c r="IL5" s="571"/>
      <c r="IM5" s="571"/>
      <c r="IN5" s="571"/>
      <c r="IO5" s="571"/>
      <c r="IP5" s="571"/>
      <c r="IQ5" s="571"/>
      <c r="IR5" s="571"/>
      <c r="IS5" s="571"/>
      <c r="IT5" s="571"/>
      <c r="IU5" s="571"/>
      <c r="IV5" s="571"/>
    </row>
    <row r="6" spans="1:256" s="216" customFormat="1" ht="21" customHeight="1">
      <c r="A6" s="551" t="s">
        <v>140</v>
      </c>
      <c r="B6" s="552" t="s">
        <v>61</v>
      </c>
      <c r="C6" s="552" t="s">
        <v>62</v>
      </c>
      <c r="D6" s="552" t="s">
        <v>62</v>
      </c>
      <c r="E6" s="834"/>
      <c r="F6" s="552" t="s">
        <v>63</v>
      </c>
      <c r="G6" s="552" t="s">
        <v>64</v>
      </c>
      <c r="H6" s="552" t="s">
        <v>66</v>
      </c>
      <c r="I6" s="552" t="s">
        <v>67</v>
      </c>
      <c r="J6" s="552" t="s">
        <v>68</v>
      </c>
      <c r="K6" s="552" t="s">
        <v>69</v>
      </c>
      <c r="L6" s="552" t="s">
        <v>70</v>
      </c>
      <c r="M6" s="552" t="s">
        <v>71</v>
      </c>
      <c r="N6" s="553" t="s">
        <v>73</v>
      </c>
      <c r="O6" s="552" t="s">
        <v>72</v>
      </c>
      <c r="P6" s="552" t="s">
        <v>74</v>
      </c>
      <c r="Q6" s="552" t="s">
        <v>952</v>
      </c>
      <c r="R6" s="551" t="s">
        <v>679</v>
      </c>
      <c r="S6" s="571"/>
      <c r="T6" s="571"/>
      <c r="U6" s="571"/>
      <c r="V6" s="571"/>
      <c r="W6" s="571"/>
      <c r="X6" s="571"/>
      <c r="Y6" s="571"/>
      <c r="Z6" s="571"/>
      <c r="AA6" s="571"/>
      <c r="AB6" s="571"/>
      <c r="AC6" s="571"/>
      <c r="AD6" s="571"/>
      <c r="AE6" s="571"/>
      <c r="AF6" s="571"/>
      <c r="AG6" s="571"/>
      <c r="AH6" s="571"/>
      <c r="AI6" s="571"/>
      <c r="AJ6" s="571"/>
      <c r="AK6" s="571"/>
      <c r="AL6" s="571"/>
      <c r="AM6" s="571"/>
      <c r="AN6" s="571"/>
      <c r="AO6" s="571"/>
      <c r="AP6" s="571"/>
      <c r="AQ6" s="571"/>
      <c r="AR6" s="571"/>
      <c r="AS6" s="571"/>
      <c r="AT6" s="571"/>
      <c r="AU6" s="571"/>
      <c r="AV6" s="571"/>
      <c r="AW6" s="571"/>
      <c r="AX6" s="571"/>
      <c r="AY6" s="571"/>
      <c r="AZ6" s="571"/>
      <c r="BA6" s="571"/>
      <c r="BB6" s="571"/>
      <c r="BC6" s="571"/>
      <c r="BD6" s="571"/>
      <c r="BE6" s="571"/>
      <c r="BF6" s="571"/>
      <c r="BG6" s="571"/>
      <c r="BH6" s="571"/>
      <c r="BI6" s="571"/>
      <c r="BJ6" s="571"/>
      <c r="BK6" s="571"/>
      <c r="BL6" s="571"/>
      <c r="BM6" s="571"/>
      <c r="BN6" s="571"/>
      <c r="BO6" s="571"/>
      <c r="BP6" s="571"/>
      <c r="BQ6" s="571"/>
      <c r="BR6" s="571"/>
      <c r="BS6" s="571"/>
      <c r="BT6" s="571"/>
      <c r="BU6" s="571"/>
      <c r="BV6" s="571"/>
      <c r="BW6" s="571"/>
      <c r="BX6" s="571"/>
      <c r="BY6" s="571"/>
      <c r="BZ6" s="571"/>
      <c r="CA6" s="571"/>
      <c r="CB6" s="571"/>
      <c r="CC6" s="571"/>
      <c r="CD6" s="571"/>
      <c r="CE6" s="571"/>
      <c r="CF6" s="571"/>
      <c r="CG6" s="571"/>
      <c r="CH6" s="571"/>
      <c r="CI6" s="571"/>
      <c r="CJ6" s="571"/>
      <c r="CK6" s="571"/>
      <c r="CL6" s="571"/>
      <c r="CM6" s="571"/>
      <c r="CN6" s="571"/>
      <c r="CO6" s="571"/>
      <c r="CP6" s="571"/>
      <c r="CQ6" s="571"/>
      <c r="CR6" s="571"/>
      <c r="CS6" s="571"/>
      <c r="CT6" s="571"/>
      <c r="CU6" s="571"/>
      <c r="CV6" s="571"/>
      <c r="CW6" s="571"/>
      <c r="CX6" s="571"/>
      <c r="CY6" s="571"/>
      <c r="CZ6" s="571"/>
      <c r="DA6" s="571"/>
      <c r="DB6" s="571"/>
      <c r="DC6" s="571"/>
      <c r="DD6" s="571"/>
      <c r="DE6" s="571"/>
      <c r="DF6" s="571"/>
      <c r="DG6" s="571"/>
      <c r="DH6" s="571"/>
      <c r="DI6" s="571"/>
      <c r="DJ6" s="571"/>
      <c r="DK6" s="571"/>
      <c r="DL6" s="571"/>
      <c r="DM6" s="571"/>
      <c r="DN6" s="571"/>
      <c r="DO6" s="571"/>
      <c r="DP6" s="571"/>
      <c r="DQ6" s="571"/>
      <c r="DR6" s="571"/>
      <c r="DS6" s="571"/>
      <c r="DT6" s="571"/>
      <c r="DU6" s="571"/>
      <c r="DV6" s="571"/>
      <c r="DW6" s="571"/>
      <c r="DX6" s="571"/>
      <c r="DY6" s="571"/>
      <c r="DZ6" s="571"/>
      <c r="EA6" s="571"/>
      <c r="EB6" s="571"/>
      <c r="EC6" s="571"/>
      <c r="ED6" s="571"/>
      <c r="EE6" s="571"/>
      <c r="EF6" s="571"/>
      <c r="EG6" s="571"/>
      <c r="EH6" s="571"/>
      <c r="EI6" s="571"/>
      <c r="EJ6" s="571"/>
      <c r="EK6" s="571"/>
      <c r="EL6" s="571"/>
      <c r="EM6" s="571"/>
      <c r="EN6" s="571"/>
      <c r="EO6" s="571"/>
      <c r="EP6" s="571"/>
      <c r="EQ6" s="571"/>
      <c r="ER6" s="571"/>
      <c r="ES6" s="571"/>
      <c r="ET6" s="571"/>
      <c r="EU6" s="571"/>
      <c r="EV6" s="571"/>
      <c r="EW6" s="571"/>
      <c r="EX6" s="571"/>
      <c r="EY6" s="571"/>
      <c r="EZ6" s="571"/>
      <c r="FA6" s="571"/>
      <c r="FB6" s="571"/>
      <c r="FC6" s="571"/>
      <c r="FD6" s="571"/>
      <c r="FE6" s="571"/>
      <c r="FF6" s="571"/>
      <c r="FG6" s="571"/>
      <c r="FH6" s="571"/>
      <c r="FI6" s="571"/>
      <c r="FJ6" s="571"/>
      <c r="FK6" s="571"/>
      <c r="FL6" s="571"/>
      <c r="FM6" s="571"/>
      <c r="FN6" s="571"/>
      <c r="FO6" s="571"/>
      <c r="FP6" s="571"/>
      <c r="FQ6" s="571"/>
      <c r="FR6" s="571"/>
      <c r="FS6" s="571"/>
      <c r="FT6" s="571"/>
      <c r="FU6" s="571"/>
      <c r="FV6" s="571"/>
      <c r="FW6" s="571"/>
      <c r="FX6" s="571"/>
      <c r="FY6" s="571"/>
      <c r="FZ6" s="571"/>
      <c r="GA6" s="571"/>
      <c r="GB6" s="571"/>
      <c r="GC6" s="571"/>
      <c r="GD6" s="571"/>
      <c r="GE6" s="571"/>
      <c r="GF6" s="571"/>
      <c r="GG6" s="571"/>
      <c r="GH6" s="571"/>
      <c r="GI6" s="571"/>
      <c r="GJ6" s="571"/>
      <c r="GK6" s="571"/>
      <c r="GL6" s="571"/>
      <c r="GM6" s="571"/>
      <c r="GN6" s="571"/>
      <c r="GO6" s="571"/>
      <c r="GP6" s="571"/>
      <c r="GQ6" s="571"/>
      <c r="GR6" s="571"/>
      <c r="GS6" s="571"/>
      <c r="GT6" s="571"/>
      <c r="GU6" s="571"/>
      <c r="GV6" s="571"/>
      <c r="GW6" s="571"/>
      <c r="GX6" s="571"/>
      <c r="GY6" s="571"/>
      <c r="GZ6" s="571"/>
      <c r="HA6" s="571"/>
      <c r="HB6" s="571"/>
      <c r="HC6" s="571"/>
      <c r="HD6" s="571"/>
      <c r="HE6" s="571"/>
      <c r="HF6" s="571"/>
      <c r="HG6" s="571"/>
      <c r="HH6" s="571"/>
      <c r="HI6" s="571"/>
      <c r="HJ6" s="571"/>
      <c r="HK6" s="571"/>
      <c r="HL6" s="571"/>
      <c r="HM6" s="571"/>
      <c r="HN6" s="571"/>
      <c r="HO6" s="571"/>
      <c r="HP6" s="571"/>
      <c r="HQ6" s="571"/>
      <c r="HR6" s="571"/>
      <c r="HS6" s="571"/>
      <c r="HT6" s="571"/>
      <c r="HU6" s="571"/>
      <c r="HV6" s="571"/>
      <c r="HW6" s="571"/>
      <c r="HX6" s="571"/>
      <c r="HY6" s="571"/>
      <c r="HZ6" s="571"/>
      <c r="IA6" s="571"/>
      <c r="IB6" s="571"/>
      <c r="IC6" s="571"/>
      <c r="ID6" s="571"/>
      <c r="IE6" s="571"/>
      <c r="IF6" s="571"/>
      <c r="IG6" s="571"/>
      <c r="IH6" s="571"/>
      <c r="II6" s="571"/>
      <c r="IJ6" s="571"/>
      <c r="IK6" s="571"/>
      <c r="IL6" s="571"/>
      <c r="IM6" s="571"/>
      <c r="IN6" s="571"/>
      <c r="IO6" s="571"/>
      <c r="IP6" s="571"/>
      <c r="IQ6" s="571"/>
      <c r="IR6" s="571"/>
      <c r="IS6" s="571"/>
      <c r="IT6" s="571"/>
      <c r="IU6" s="571"/>
      <c r="IV6" s="571"/>
    </row>
    <row r="7" spans="1:256" s="216" customFormat="1" ht="21" customHeight="1">
      <c r="A7" s="558" t="s">
        <v>666</v>
      </c>
      <c r="B7" s="841">
        <v>529182</v>
      </c>
      <c r="C7" s="732">
        <v>0</v>
      </c>
      <c r="D7" s="732">
        <v>529182</v>
      </c>
      <c r="E7" s="732">
        <v>529182</v>
      </c>
      <c r="F7" s="732">
        <v>0</v>
      </c>
      <c r="G7" s="732">
        <v>0</v>
      </c>
      <c r="H7" s="732">
        <v>12094</v>
      </c>
      <c r="I7" s="732">
        <v>0</v>
      </c>
      <c r="J7" s="732">
        <v>0</v>
      </c>
      <c r="K7" s="732">
        <v>0</v>
      </c>
      <c r="L7" s="732">
        <v>0</v>
      </c>
      <c r="M7" s="732">
        <v>13817</v>
      </c>
      <c r="N7" s="732">
        <v>0</v>
      </c>
      <c r="O7" s="732">
        <v>95100</v>
      </c>
      <c r="P7" s="732">
        <v>249210</v>
      </c>
      <c r="Q7" s="732">
        <v>158961</v>
      </c>
      <c r="R7" s="548" t="s">
        <v>666</v>
      </c>
      <c r="S7" s="571"/>
      <c r="T7" s="571"/>
      <c r="U7" s="571"/>
      <c r="V7" s="571"/>
      <c r="W7" s="571"/>
      <c r="X7" s="571"/>
      <c r="Y7" s="571"/>
      <c r="Z7" s="571"/>
      <c r="AA7" s="571"/>
      <c r="AB7" s="571"/>
      <c r="AC7" s="571"/>
      <c r="AD7" s="571"/>
      <c r="AE7" s="571"/>
      <c r="AF7" s="571"/>
      <c r="AG7" s="571"/>
      <c r="AH7" s="571"/>
      <c r="AI7" s="571"/>
      <c r="AJ7" s="571"/>
      <c r="AK7" s="571"/>
      <c r="AL7" s="571"/>
      <c r="AM7" s="571"/>
      <c r="AN7" s="571"/>
      <c r="AO7" s="571"/>
      <c r="AP7" s="571"/>
      <c r="AQ7" s="571"/>
      <c r="AR7" s="571"/>
      <c r="AS7" s="571"/>
      <c r="AT7" s="571"/>
      <c r="AU7" s="571"/>
      <c r="AV7" s="571"/>
      <c r="AW7" s="571"/>
      <c r="AX7" s="571"/>
      <c r="AY7" s="571"/>
      <c r="AZ7" s="571"/>
      <c r="BA7" s="571"/>
      <c r="BB7" s="571"/>
      <c r="BC7" s="571"/>
      <c r="BD7" s="571"/>
      <c r="BE7" s="571"/>
      <c r="BF7" s="571"/>
      <c r="BG7" s="571"/>
      <c r="BH7" s="571"/>
      <c r="BI7" s="571"/>
      <c r="BJ7" s="571"/>
      <c r="BK7" s="571"/>
      <c r="BL7" s="571"/>
      <c r="BM7" s="571"/>
      <c r="BN7" s="571"/>
      <c r="BO7" s="571"/>
      <c r="BP7" s="571"/>
      <c r="BQ7" s="571"/>
      <c r="BR7" s="571"/>
      <c r="BS7" s="571"/>
      <c r="BT7" s="571"/>
      <c r="BU7" s="571"/>
      <c r="BV7" s="571"/>
      <c r="BW7" s="571"/>
      <c r="BX7" s="571"/>
      <c r="BY7" s="571"/>
      <c r="BZ7" s="571"/>
      <c r="CA7" s="571"/>
      <c r="CB7" s="571"/>
      <c r="CC7" s="571"/>
      <c r="CD7" s="571"/>
      <c r="CE7" s="571"/>
      <c r="CF7" s="571"/>
      <c r="CG7" s="571"/>
      <c r="CH7" s="571"/>
      <c r="CI7" s="571"/>
      <c r="CJ7" s="571"/>
      <c r="CK7" s="571"/>
      <c r="CL7" s="571"/>
      <c r="CM7" s="571"/>
      <c r="CN7" s="571"/>
      <c r="CO7" s="571"/>
      <c r="CP7" s="571"/>
      <c r="CQ7" s="571"/>
      <c r="CR7" s="571"/>
      <c r="CS7" s="571"/>
      <c r="CT7" s="571"/>
      <c r="CU7" s="571"/>
      <c r="CV7" s="571"/>
      <c r="CW7" s="571"/>
      <c r="CX7" s="571"/>
      <c r="CY7" s="571"/>
      <c r="CZ7" s="571"/>
      <c r="DA7" s="571"/>
      <c r="DB7" s="571"/>
      <c r="DC7" s="571"/>
      <c r="DD7" s="571"/>
      <c r="DE7" s="571"/>
      <c r="DF7" s="571"/>
      <c r="DG7" s="571"/>
      <c r="DH7" s="571"/>
      <c r="DI7" s="571"/>
      <c r="DJ7" s="571"/>
      <c r="DK7" s="571"/>
      <c r="DL7" s="571"/>
      <c r="DM7" s="571"/>
      <c r="DN7" s="571"/>
      <c r="DO7" s="571"/>
      <c r="DP7" s="571"/>
      <c r="DQ7" s="571"/>
      <c r="DR7" s="571"/>
      <c r="DS7" s="571"/>
      <c r="DT7" s="571"/>
      <c r="DU7" s="571"/>
      <c r="DV7" s="571"/>
      <c r="DW7" s="571"/>
      <c r="DX7" s="571"/>
      <c r="DY7" s="571"/>
      <c r="DZ7" s="571"/>
      <c r="EA7" s="571"/>
      <c r="EB7" s="571"/>
      <c r="EC7" s="571"/>
      <c r="ED7" s="571"/>
      <c r="EE7" s="571"/>
      <c r="EF7" s="571"/>
      <c r="EG7" s="571"/>
      <c r="EH7" s="571"/>
      <c r="EI7" s="571"/>
      <c r="EJ7" s="571"/>
      <c r="EK7" s="571"/>
      <c r="EL7" s="571"/>
      <c r="EM7" s="571"/>
      <c r="EN7" s="571"/>
      <c r="EO7" s="571"/>
      <c r="EP7" s="571"/>
      <c r="EQ7" s="571"/>
      <c r="ER7" s="571"/>
      <c r="ES7" s="571"/>
      <c r="ET7" s="571"/>
      <c r="EU7" s="571"/>
      <c r="EV7" s="571"/>
      <c r="EW7" s="571"/>
      <c r="EX7" s="571"/>
      <c r="EY7" s="571"/>
      <c r="EZ7" s="571"/>
      <c r="FA7" s="571"/>
      <c r="FB7" s="571"/>
      <c r="FC7" s="571"/>
      <c r="FD7" s="571"/>
      <c r="FE7" s="571"/>
      <c r="FF7" s="571"/>
      <c r="FG7" s="571"/>
      <c r="FH7" s="571"/>
      <c r="FI7" s="571"/>
      <c r="FJ7" s="571"/>
      <c r="FK7" s="571"/>
      <c r="FL7" s="571"/>
      <c r="FM7" s="571"/>
      <c r="FN7" s="571"/>
      <c r="FO7" s="571"/>
      <c r="FP7" s="571"/>
      <c r="FQ7" s="571"/>
      <c r="FR7" s="571"/>
      <c r="FS7" s="571"/>
      <c r="FT7" s="571"/>
      <c r="FU7" s="571"/>
      <c r="FV7" s="571"/>
      <c r="FW7" s="571"/>
      <c r="FX7" s="571"/>
      <c r="FY7" s="571"/>
      <c r="FZ7" s="571"/>
      <c r="GA7" s="571"/>
      <c r="GB7" s="571"/>
      <c r="GC7" s="571"/>
      <c r="GD7" s="571"/>
      <c r="GE7" s="571"/>
      <c r="GF7" s="571"/>
      <c r="GG7" s="571"/>
      <c r="GH7" s="571"/>
      <c r="GI7" s="571"/>
      <c r="GJ7" s="571"/>
      <c r="GK7" s="571"/>
      <c r="GL7" s="571"/>
      <c r="GM7" s="571"/>
      <c r="GN7" s="571"/>
      <c r="GO7" s="571"/>
      <c r="GP7" s="571"/>
      <c r="GQ7" s="571"/>
      <c r="GR7" s="571"/>
      <c r="GS7" s="571"/>
      <c r="GT7" s="571"/>
      <c r="GU7" s="571"/>
      <c r="GV7" s="571"/>
      <c r="GW7" s="571"/>
      <c r="GX7" s="571"/>
      <c r="GY7" s="571"/>
      <c r="GZ7" s="571"/>
      <c r="HA7" s="571"/>
      <c r="HB7" s="571"/>
      <c r="HC7" s="571"/>
      <c r="HD7" s="571"/>
      <c r="HE7" s="571"/>
      <c r="HF7" s="571"/>
      <c r="HG7" s="571"/>
      <c r="HH7" s="571"/>
      <c r="HI7" s="571"/>
      <c r="HJ7" s="571"/>
      <c r="HK7" s="571"/>
      <c r="HL7" s="571"/>
      <c r="HM7" s="571"/>
      <c r="HN7" s="571"/>
      <c r="HO7" s="571"/>
      <c r="HP7" s="571"/>
      <c r="HQ7" s="571"/>
      <c r="HR7" s="571"/>
      <c r="HS7" s="571"/>
      <c r="HT7" s="571"/>
      <c r="HU7" s="571"/>
      <c r="HV7" s="571"/>
      <c r="HW7" s="571"/>
      <c r="HX7" s="571"/>
      <c r="HY7" s="571"/>
      <c r="HZ7" s="571"/>
      <c r="IA7" s="571"/>
      <c r="IB7" s="571"/>
      <c r="IC7" s="571"/>
      <c r="ID7" s="571"/>
      <c r="IE7" s="571"/>
      <c r="IF7" s="571"/>
      <c r="IG7" s="571"/>
      <c r="IH7" s="571"/>
      <c r="II7" s="571"/>
      <c r="IJ7" s="571"/>
      <c r="IK7" s="571"/>
      <c r="IL7" s="571"/>
      <c r="IM7" s="571"/>
      <c r="IN7" s="571"/>
      <c r="IO7" s="571"/>
      <c r="IP7" s="571"/>
      <c r="IQ7" s="571"/>
      <c r="IR7" s="571"/>
      <c r="IS7" s="571"/>
      <c r="IT7" s="571"/>
      <c r="IU7" s="571"/>
      <c r="IV7" s="571"/>
    </row>
    <row r="8" spans="1:256" s="216" customFormat="1" ht="21" customHeight="1">
      <c r="A8" s="558" t="s">
        <v>125</v>
      </c>
      <c r="B8" s="841">
        <v>392321</v>
      </c>
      <c r="C8" s="732">
        <v>0</v>
      </c>
      <c r="D8" s="732">
        <v>392321</v>
      </c>
      <c r="E8" s="732">
        <v>392321</v>
      </c>
      <c r="F8" s="732">
        <v>0</v>
      </c>
      <c r="G8" s="732">
        <v>0</v>
      </c>
      <c r="H8" s="732">
        <v>0</v>
      </c>
      <c r="I8" s="732">
        <v>0</v>
      </c>
      <c r="J8" s="732">
        <v>0</v>
      </c>
      <c r="K8" s="732">
        <v>0</v>
      </c>
      <c r="L8" s="732">
        <v>0</v>
      </c>
      <c r="M8" s="732">
        <v>416</v>
      </c>
      <c r="N8" s="732">
        <v>0</v>
      </c>
      <c r="O8" s="732">
        <v>116532</v>
      </c>
      <c r="P8" s="732">
        <v>201809</v>
      </c>
      <c r="Q8" s="732">
        <v>73564</v>
      </c>
      <c r="R8" s="548" t="s">
        <v>125</v>
      </c>
      <c r="S8" s="571"/>
      <c r="T8" s="571"/>
      <c r="U8" s="571"/>
      <c r="V8" s="571"/>
      <c r="W8" s="571"/>
      <c r="X8" s="571"/>
      <c r="Y8" s="571"/>
      <c r="Z8" s="571"/>
      <c r="AA8" s="571"/>
      <c r="AB8" s="571"/>
      <c r="AC8" s="571"/>
      <c r="AD8" s="571"/>
      <c r="AE8" s="571"/>
      <c r="AF8" s="571"/>
      <c r="AG8" s="571"/>
      <c r="AH8" s="571"/>
      <c r="AI8" s="571"/>
      <c r="AJ8" s="571"/>
      <c r="AK8" s="571"/>
      <c r="AL8" s="571"/>
      <c r="AM8" s="571"/>
      <c r="AN8" s="571"/>
      <c r="AO8" s="571"/>
      <c r="AP8" s="571"/>
      <c r="AQ8" s="571"/>
      <c r="AR8" s="571"/>
      <c r="AS8" s="571"/>
      <c r="AT8" s="571"/>
      <c r="AU8" s="571"/>
      <c r="AV8" s="571"/>
      <c r="AW8" s="571"/>
      <c r="AX8" s="571"/>
      <c r="AY8" s="571"/>
      <c r="AZ8" s="571"/>
      <c r="BA8" s="571"/>
      <c r="BB8" s="571"/>
      <c r="BC8" s="571"/>
      <c r="BD8" s="571"/>
      <c r="BE8" s="571"/>
      <c r="BF8" s="571"/>
      <c r="BG8" s="571"/>
      <c r="BH8" s="571"/>
      <c r="BI8" s="571"/>
      <c r="BJ8" s="571"/>
      <c r="BK8" s="571"/>
      <c r="BL8" s="571"/>
      <c r="BM8" s="571"/>
      <c r="BN8" s="571"/>
      <c r="BO8" s="571"/>
      <c r="BP8" s="571"/>
      <c r="BQ8" s="571"/>
      <c r="BR8" s="571"/>
      <c r="BS8" s="571"/>
      <c r="BT8" s="571"/>
      <c r="BU8" s="571"/>
      <c r="BV8" s="571"/>
      <c r="BW8" s="571"/>
      <c r="BX8" s="571"/>
      <c r="BY8" s="571"/>
      <c r="BZ8" s="571"/>
      <c r="CA8" s="571"/>
      <c r="CB8" s="571"/>
      <c r="CC8" s="571"/>
      <c r="CD8" s="571"/>
      <c r="CE8" s="571"/>
      <c r="CF8" s="571"/>
      <c r="CG8" s="571"/>
      <c r="CH8" s="571"/>
      <c r="CI8" s="571"/>
      <c r="CJ8" s="571"/>
      <c r="CK8" s="571"/>
      <c r="CL8" s="571"/>
      <c r="CM8" s="571"/>
      <c r="CN8" s="571"/>
      <c r="CO8" s="571"/>
      <c r="CP8" s="571"/>
      <c r="CQ8" s="571"/>
      <c r="CR8" s="571"/>
      <c r="CS8" s="571"/>
      <c r="CT8" s="571"/>
      <c r="CU8" s="571"/>
      <c r="CV8" s="571"/>
      <c r="CW8" s="571"/>
      <c r="CX8" s="571"/>
      <c r="CY8" s="571"/>
      <c r="CZ8" s="571"/>
      <c r="DA8" s="571"/>
      <c r="DB8" s="571"/>
      <c r="DC8" s="571"/>
      <c r="DD8" s="571"/>
      <c r="DE8" s="571"/>
      <c r="DF8" s="571"/>
      <c r="DG8" s="571"/>
      <c r="DH8" s="571"/>
      <c r="DI8" s="571"/>
      <c r="DJ8" s="571"/>
      <c r="DK8" s="571"/>
      <c r="DL8" s="571"/>
      <c r="DM8" s="571"/>
      <c r="DN8" s="571"/>
      <c r="DO8" s="571"/>
      <c r="DP8" s="571"/>
      <c r="DQ8" s="571"/>
      <c r="DR8" s="571"/>
      <c r="DS8" s="571"/>
      <c r="DT8" s="571"/>
      <c r="DU8" s="571"/>
      <c r="DV8" s="571"/>
      <c r="DW8" s="571"/>
      <c r="DX8" s="571"/>
      <c r="DY8" s="571"/>
      <c r="DZ8" s="571"/>
      <c r="EA8" s="571"/>
      <c r="EB8" s="571"/>
      <c r="EC8" s="571"/>
      <c r="ED8" s="571"/>
      <c r="EE8" s="571"/>
      <c r="EF8" s="571"/>
      <c r="EG8" s="571"/>
      <c r="EH8" s="571"/>
      <c r="EI8" s="571"/>
      <c r="EJ8" s="571"/>
      <c r="EK8" s="571"/>
      <c r="EL8" s="571"/>
      <c r="EM8" s="571"/>
      <c r="EN8" s="571"/>
      <c r="EO8" s="571"/>
      <c r="EP8" s="571"/>
      <c r="EQ8" s="571"/>
      <c r="ER8" s="571"/>
      <c r="ES8" s="571"/>
      <c r="ET8" s="571"/>
      <c r="EU8" s="571"/>
      <c r="EV8" s="571"/>
      <c r="EW8" s="571"/>
      <c r="EX8" s="571"/>
      <c r="EY8" s="571"/>
      <c r="EZ8" s="571"/>
      <c r="FA8" s="571"/>
      <c r="FB8" s="571"/>
      <c r="FC8" s="571"/>
      <c r="FD8" s="571"/>
      <c r="FE8" s="571"/>
      <c r="FF8" s="571"/>
      <c r="FG8" s="571"/>
      <c r="FH8" s="571"/>
      <c r="FI8" s="571"/>
      <c r="FJ8" s="571"/>
      <c r="FK8" s="571"/>
      <c r="FL8" s="571"/>
      <c r="FM8" s="571"/>
      <c r="FN8" s="571"/>
      <c r="FO8" s="571"/>
      <c r="FP8" s="571"/>
      <c r="FQ8" s="571"/>
      <c r="FR8" s="571"/>
      <c r="FS8" s="571"/>
      <c r="FT8" s="571"/>
      <c r="FU8" s="571"/>
      <c r="FV8" s="571"/>
      <c r="FW8" s="571"/>
      <c r="FX8" s="571"/>
      <c r="FY8" s="571"/>
      <c r="FZ8" s="571"/>
      <c r="GA8" s="571"/>
      <c r="GB8" s="571"/>
      <c r="GC8" s="571"/>
      <c r="GD8" s="571"/>
      <c r="GE8" s="571"/>
      <c r="GF8" s="571"/>
      <c r="GG8" s="571"/>
      <c r="GH8" s="571"/>
      <c r="GI8" s="571"/>
      <c r="GJ8" s="571"/>
      <c r="GK8" s="571"/>
      <c r="GL8" s="571"/>
      <c r="GM8" s="571"/>
      <c r="GN8" s="571"/>
      <c r="GO8" s="571"/>
      <c r="GP8" s="571"/>
      <c r="GQ8" s="571"/>
      <c r="GR8" s="571"/>
      <c r="GS8" s="571"/>
      <c r="GT8" s="571"/>
      <c r="GU8" s="571"/>
      <c r="GV8" s="571"/>
      <c r="GW8" s="571"/>
      <c r="GX8" s="571"/>
      <c r="GY8" s="571"/>
      <c r="GZ8" s="571"/>
      <c r="HA8" s="571"/>
      <c r="HB8" s="571"/>
      <c r="HC8" s="571"/>
      <c r="HD8" s="571"/>
      <c r="HE8" s="571"/>
      <c r="HF8" s="571"/>
      <c r="HG8" s="571"/>
      <c r="HH8" s="571"/>
      <c r="HI8" s="571"/>
      <c r="HJ8" s="571"/>
      <c r="HK8" s="571"/>
      <c r="HL8" s="571"/>
      <c r="HM8" s="571"/>
      <c r="HN8" s="571"/>
      <c r="HO8" s="571"/>
      <c r="HP8" s="571"/>
      <c r="HQ8" s="571"/>
      <c r="HR8" s="571"/>
      <c r="HS8" s="571"/>
      <c r="HT8" s="571"/>
      <c r="HU8" s="571"/>
      <c r="HV8" s="571"/>
      <c r="HW8" s="571"/>
      <c r="HX8" s="571"/>
      <c r="HY8" s="571"/>
      <c r="HZ8" s="571"/>
      <c r="IA8" s="571"/>
      <c r="IB8" s="571"/>
      <c r="IC8" s="571"/>
      <c r="ID8" s="571"/>
      <c r="IE8" s="571"/>
      <c r="IF8" s="571"/>
      <c r="IG8" s="571"/>
      <c r="IH8" s="571"/>
      <c r="II8" s="571"/>
      <c r="IJ8" s="571"/>
      <c r="IK8" s="571"/>
      <c r="IL8" s="571"/>
      <c r="IM8" s="571"/>
      <c r="IN8" s="571"/>
      <c r="IO8" s="571"/>
      <c r="IP8" s="571"/>
      <c r="IQ8" s="571"/>
      <c r="IR8" s="571"/>
      <c r="IS8" s="571"/>
      <c r="IT8" s="571"/>
      <c r="IU8" s="571"/>
      <c r="IV8" s="571"/>
    </row>
    <row r="9" spans="1:256" s="216" customFormat="1" ht="21" customHeight="1">
      <c r="A9" s="558" t="s">
        <v>1268</v>
      </c>
      <c r="B9" s="841">
        <v>397194</v>
      </c>
      <c r="C9" s="732">
        <v>0</v>
      </c>
      <c r="D9" s="732">
        <v>397194</v>
      </c>
      <c r="E9" s="732">
        <v>397194</v>
      </c>
      <c r="F9" s="732">
        <v>0</v>
      </c>
      <c r="G9" s="732">
        <v>0</v>
      </c>
      <c r="H9" s="732">
        <v>3480</v>
      </c>
      <c r="I9" s="732">
        <v>0</v>
      </c>
      <c r="J9" s="732">
        <v>0</v>
      </c>
      <c r="K9" s="732">
        <v>0</v>
      </c>
      <c r="L9" s="732">
        <v>0</v>
      </c>
      <c r="M9" s="732">
        <v>568</v>
      </c>
      <c r="N9" s="732">
        <v>0</v>
      </c>
      <c r="O9" s="732">
        <v>127430</v>
      </c>
      <c r="P9" s="732">
        <v>200460</v>
      </c>
      <c r="Q9" s="732">
        <v>65256</v>
      </c>
      <c r="R9" s="548" t="s">
        <v>1268</v>
      </c>
      <c r="S9" s="571"/>
      <c r="T9" s="571"/>
      <c r="U9" s="571"/>
      <c r="V9" s="571"/>
      <c r="W9" s="571"/>
      <c r="X9" s="571"/>
      <c r="Y9" s="571"/>
      <c r="Z9" s="571"/>
      <c r="AA9" s="571"/>
      <c r="AB9" s="571"/>
      <c r="AC9" s="571"/>
      <c r="AD9" s="571"/>
      <c r="AE9" s="571"/>
      <c r="AF9" s="571"/>
      <c r="AG9" s="571"/>
      <c r="AH9" s="571"/>
      <c r="AI9" s="571"/>
      <c r="AJ9" s="571"/>
      <c r="AK9" s="571"/>
      <c r="AL9" s="571"/>
      <c r="AM9" s="571"/>
      <c r="AN9" s="571"/>
      <c r="AO9" s="571"/>
      <c r="AP9" s="571"/>
      <c r="AQ9" s="571"/>
      <c r="AR9" s="571"/>
      <c r="AS9" s="571"/>
      <c r="AT9" s="571"/>
      <c r="AU9" s="571"/>
      <c r="AV9" s="571"/>
      <c r="AW9" s="571"/>
      <c r="AX9" s="571"/>
      <c r="AY9" s="571"/>
      <c r="AZ9" s="571"/>
      <c r="BA9" s="571"/>
      <c r="BB9" s="571"/>
      <c r="BC9" s="571"/>
      <c r="BD9" s="571"/>
      <c r="BE9" s="571"/>
      <c r="BF9" s="571"/>
      <c r="BG9" s="571"/>
      <c r="BH9" s="571"/>
      <c r="BI9" s="571"/>
      <c r="BJ9" s="571"/>
      <c r="BK9" s="571"/>
      <c r="BL9" s="571"/>
      <c r="BM9" s="571"/>
      <c r="BN9" s="571"/>
      <c r="BO9" s="571"/>
      <c r="BP9" s="571"/>
      <c r="BQ9" s="571"/>
      <c r="BR9" s="571"/>
      <c r="BS9" s="571"/>
      <c r="BT9" s="571"/>
      <c r="BU9" s="571"/>
      <c r="BV9" s="571"/>
      <c r="BW9" s="571"/>
      <c r="BX9" s="571"/>
      <c r="BY9" s="571"/>
      <c r="BZ9" s="571"/>
      <c r="CA9" s="571"/>
      <c r="CB9" s="571"/>
      <c r="CC9" s="571"/>
      <c r="CD9" s="571"/>
      <c r="CE9" s="571"/>
      <c r="CF9" s="571"/>
      <c r="CG9" s="571"/>
      <c r="CH9" s="571"/>
      <c r="CI9" s="571"/>
      <c r="CJ9" s="571"/>
      <c r="CK9" s="571"/>
      <c r="CL9" s="571"/>
      <c r="CM9" s="571"/>
      <c r="CN9" s="571"/>
      <c r="CO9" s="571"/>
      <c r="CP9" s="571"/>
      <c r="CQ9" s="571"/>
      <c r="CR9" s="571"/>
      <c r="CS9" s="571"/>
      <c r="CT9" s="571"/>
      <c r="CU9" s="571"/>
      <c r="CV9" s="571"/>
      <c r="CW9" s="571"/>
      <c r="CX9" s="571"/>
      <c r="CY9" s="571"/>
      <c r="CZ9" s="571"/>
      <c r="DA9" s="571"/>
      <c r="DB9" s="571"/>
      <c r="DC9" s="571"/>
      <c r="DD9" s="571"/>
      <c r="DE9" s="571"/>
      <c r="DF9" s="571"/>
      <c r="DG9" s="571"/>
      <c r="DH9" s="571"/>
      <c r="DI9" s="571"/>
      <c r="DJ9" s="571"/>
      <c r="DK9" s="571"/>
      <c r="DL9" s="571"/>
      <c r="DM9" s="571"/>
      <c r="DN9" s="571"/>
      <c r="DO9" s="571"/>
      <c r="DP9" s="571"/>
      <c r="DQ9" s="571"/>
      <c r="DR9" s="571"/>
      <c r="DS9" s="571"/>
      <c r="DT9" s="571"/>
      <c r="DU9" s="571"/>
      <c r="DV9" s="571"/>
      <c r="DW9" s="571"/>
      <c r="DX9" s="571"/>
      <c r="DY9" s="571"/>
      <c r="DZ9" s="571"/>
      <c r="EA9" s="571"/>
      <c r="EB9" s="571"/>
      <c r="EC9" s="571"/>
      <c r="ED9" s="571"/>
      <c r="EE9" s="571"/>
      <c r="EF9" s="571"/>
      <c r="EG9" s="571"/>
      <c r="EH9" s="571"/>
      <c r="EI9" s="571"/>
      <c r="EJ9" s="571"/>
      <c r="EK9" s="571"/>
      <c r="EL9" s="571"/>
      <c r="EM9" s="571"/>
      <c r="EN9" s="571"/>
      <c r="EO9" s="571"/>
      <c r="EP9" s="571"/>
      <c r="EQ9" s="571"/>
      <c r="ER9" s="571"/>
      <c r="ES9" s="571"/>
      <c r="ET9" s="571"/>
      <c r="EU9" s="571"/>
      <c r="EV9" s="571"/>
      <c r="EW9" s="571"/>
      <c r="EX9" s="571"/>
      <c r="EY9" s="571"/>
      <c r="EZ9" s="571"/>
      <c r="FA9" s="571"/>
      <c r="FB9" s="571"/>
      <c r="FC9" s="571"/>
      <c r="FD9" s="571"/>
      <c r="FE9" s="571"/>
      <c r="FF9" s="571"/>
      <c r="FG9" s="571"/>
      <c r="FH9" s="571"/>
      <c r="FI9" s="571"/>
      <c r="FJ9" s="571"/>
      <c r="FK9" s="571"/>
      <c r="FL9" s="571"/>
      <c r="FM9" s="571"/>
      <c r="FN9" s="571"/>
      <c r="FO9" s="571"/>
      <c r="FP9" s="571"/>
      <c r="FQ9" s="571"/>
      <c r="FR9" s="571"/>
      <c r="FS9" s="571"/>
      <c r="FT9" s="571"/>
      <c r="FU9" s="571"/>
      <c r="FV9" s="571"/>
      <c r="FW9" s="571"/>
      <c r="FX9" s="571"/>
      <c r="FY9" s="571"/>
      <c r="FZ9" s="571"/>
      <c r="GA9" s="571"/>
      <c r="GB9" s="571"/>
      <c r="GC9" s="571"/>
      <c r="GD9" s="571"/>
      <c r="GE9" s="571"/>
      <c r="GF9" s="571"/>
      <c r="GG9" s="571"/>
      <c r="GH9" s="571"/>
      <c r="GI9" s="571"/>
      <c r="GJ9" s="571"/>
      <c r="GK9" s="571"/>
      <c r="GL9" s="571"/>
      <c r="GM9" s="571"/>
      <c r="GN9" s="571"/>
      <c r="GO9" s="571"/>
      <c r="GP9" s="571"/>
      <c r="GQ9" s="571"/>
      <c r="GR9" s="571"/>
      <c r="GS9" s="571"/>
      <c r="GT9" s="571"/>
      <c r="GU9" s="571"/>
      <c r="GV9" s="571"/>
      <c r="GW9" s="571"/>
      <c r="GX9" s="571"/>
      <c r="GY9" s="571"/>
      <c r="GZ9" s="571"/>
      <c r="HA9" s="571"/>
      <c r="HB9" s="571"/>
      <c r="HC9" s="571"/>
      <c r="HD9" s="571"/>
      <c r="HE9" s="571"/>
      <c r="HF9" s="571"/>
      <c r="HG9" s="571"/>
      <c r="HH9" s="571"/>
      <c r="HI9" s="571"/>
      <c r="HJ9" s="571"/>
      <c r="HK9" s="571"/>
      <c r="HL9" s="571"/>
      <c r="HM9" s="571"/>
      <c r="HN9" s="571"/>
      <c r="HO9" s="571"/>
      <c r="HP9" s="571"/>
      <c r="HQ9" s="571"/>
      <c r="HR9" s="571"/>
      <c r="HS9" s="571"/>
      <c r="HT9" s="571"/>
      <c r="HU9" s="571"/>
      <c r="HV9" s="571"/>
      <c r="HW9" s="571"/>
      <c r="HX9" s="571"/>
      <c r="HY9" s="571"/>
      <c r="HZ9" s="571"/>
      <c r="IA9" s="571"/>
      <c r="IB9" s="571"/>
      <c r="IC9" s="571"/>
      <c r="ID9" s="571"/>
      <c r="IE9" s="571"/>
      <c r="IF9" s="571"/>
      <c r="IG9" s="571"/>
      <c r="IH9" s="571"/>
      <c r="II9" s="571"/>
      <c r="IJ9" s="571"/>
      <c r="IK9" s="571"/>
      <c r="IL9" s="571"/>
      <c r="IM9" s="571"/>
      <c r="IN9" s="571"/>
      <c r="IO9" s="571"/>
      <c r="IP9" s="571"/>
      <c r="IQ9" s="571"/>
      <c r="IR9" s="571"/>
      <c r="IS9" s="571"/>
      <c r="IT9" s="571"/>
      <c r="IU9" s="571"/>
      <c r="IV9" s="571"/>
    </row>
    <row r="10" spans="1:256" s="216" customFormat="1" ht="21" customHeight="1">
      <c r="A10" s="558" t="s">
        <v>1270</v>
      </c>
      <c r="B10" s="921">
        <v>509915</v>
      </c>
      <c r="C10" s="840"/>
      <c r="D10" s="840">
        <v>509915</v>
      </c>
      <c r="E10" s="840">
        <v>509915</v>
      </c>
      <c r="F10" s="840">
        <v>0</v>
      </c>
      <c r="G10" s="840">
        <v>0</v>
      </c>
      <c r="H10" s="840">
        <v>18959</v>
      </c>
      <c r="I10" s="840">
        <v>0</v>
      </c>
      <c r="J10" s="840">
        <v>0</v>
      </c>
      <c r="K10" s="840">
        <v>0</v>
      </c>
      <c r="L10" s="840">
        <v>0</v>
      </c>
      <c r="M10" s="840">
        <v>856</v>
      </c>
      <c r="N10" s="840">
        <v>0</v>
      </c>
      <c r="O10" s="840">
        <v>147450</v>
      </c>
      <c r="P10" s="840">
        <v>292140</v>
      </c>
      <c r="Q10" s="845">
        <v>50510</v>
      </c>
      <c r="R10" s="918" t="s">
        <v>1270</v>
      </c>
      <c r="S10" s="575"/>
      <c r="T10" s="575"/>
      <c r="U10" s="575"/>
      <c r="V10" s="575"/>
      <c r="W10" s="575"/>
      <c r="X10" s="575"/>
      <c r="Y10" s="575"/>
      <c r="Z10" s="575"/>
      <c r="AA10" s="575"/>
      <c r="AB10" s="575"/>
      <c r="AC10" s="575"/>
      <c r="AD10" s="575"/>
      <c r="AE10" s="575"/>
      <c r="AF10" s="575"/>
      <c r="AG10" s="575"/>
      <c r="AH10" s="575"/>
      <c r="AI10" s="575"/>
      <c r="AJ10" s="575"/>
      <c r="AK10" s="575"/>
      <c r="AL10" s="575"/>
      <c r="AM10" s="575"/>
      <c r="AN10" s="575"/>
      <c r="AO10" s="575"/>
      <c r="AP10" s="575"/>
      <c r="AQ10" s="575"/>
      <c r="AR10" s="575"/>
      <c r="AS10" s="575"/>
      <c r="AT10" s="575"/>
      <c r="AU10" s="575"/>
      <c r="AV10" s="575"/>
      <c r="AW10" s="575"/>
      <c r="AX10" s="575"/>
      <c r="AY10" s="575"/>
      <c r="AZ10" s="575"/>
      <c r="BA10" s="575"/>
      <c r="BB10" s="575"/>
      <c r="BC10" s="575"/>
      <c r="BD10" s="575"/>
      <c r="BE10" s="575"/>
      <c r="BF10" s="575"/>
      <c r="BG10" s="575"/>
      <c r="BH10" s="575"/>
      <c r="BI10" s="575"/>
      <c r="BJ10" s="575"/>
      <c r="BK10" s="575"/>
      <c r="BL10" s="575"/>
      <c r="BM10" s="575"/>
      <c r="BN10" s="575"/>
      <c r="BO10" s="575"/>
      <c r="BP10" s="575"/>
      <c r="BQ10" s="575"/>
      <c r="BR10" s="575"/>
      <c r="BS10" s="575"/>
      <c r="BT10" s="575"/>
      <c r="BU10" s="575"/>
      <c r="BV10" s="575"/>
      <c r="BW10" s="575"/>
      <c r="BX10" s="575"/>
      <c r="BY10" s="575"/>
      <c r="BZ10" s="575"/>
      <c r="CA10" s="575"/>
      <c r="CB10" s="575"/>
      <c r="CC10" s="575"/>
      <c r="CD10" s="575"/>
      <c r="CE10" s="575"/>
      <c r="CF10" s="575"/>
      <c r="CG10" s="575"/>
      <c r="CH10" s="575"/>
      <c r="CI10" s="575"/>
      <c r="CJ10" s="575"/>
      <c r="CK10" s="575"/>
      <c r="CL10" s="575"/>
      <c r="CM10" s="575"/>
      <c r="CN10" s="575"/>
      <c r="CO10" s="575"/>
      <c r="CP10" s="575"/>
      <c r="CQ10" s="575"/>
      <c r="CR10" s="575"/>
      <c r="CS10" s="575"/>
      <c r="CT10" s="575"/>
      <c r="CU10" s="575"/>
      <c r="CV10" s="575"/>
      <c r="CW10" s="575"/>
      <c r="CX10" s="575"/>
      <c r="CY10" s="575"/>
      <c r="CZ10" s="575"/>
      <c r="DA10" s="575"/>
      <c r="DB10" s="575"/>
      <c r="DC10" s="575"/>
      <c r="DD10" s="575"/>
      <c r="DE10" s="575"/>
      <c r="DF10" s="575"/>
      <c r="DG10" s="575"/>
      <c r="DH10" s="575"/>
      <c r="DI10" s="575"/>
      <c r="DJ10" s="575"/>
      <c r="DK10" s="575"/>
      <c r="DL10" s="575"/>
      <c r="DM10" s="575"/>
      <c r="DN10" s="575"/>
      <c r="DO10" s="575"/>
      <c r="DP10" s="575"/>
      <c r="DQ10" s="575"/>
      <c r="DR10" s="575"/>
      <c r="DS10" s="575"/>
      <c r="DT10" s="575"/>
      <c r="DU10" s="575"/>
      <c r="DV10" s="575"/>
      <c r="DW10" s="575"/>
      <c r="DX10" s="575"/>
      <c r="DY10" s="575"/>
      <c r="DZ10" s="575"/>
      <c r="EA10" s="575"/>
      <c r="EB10" s="575"/>
      <c r="EC10" s="575"/>
      <c r="ED10" s="575"/>
      <c r="EE10" s="575"/>
      <c r="EF10" s="575"/>
      <c r="EG10" s="575"/>
      <c r="EH10" s="575"/>
      <c r="EI10" s="575"/>
      <c r="EJ10" s="575"/>
      <c r="EK10" s="575"/>
      <c r="EL10" s="575"/>
      <c r="EM10" s="575"/>
      <c r="EN10" s="575"/>
      <c r="EO10" s="575"/>
      <c r="EP10" s="575"/>
      <c r="EQ10" s="575"/>
      <c r="ER10" s="575"/>
      <c r="ES10" s="575"/>
      <c r="ET10" s="575"/>
      <c r="EU10" s="575"/>
      <c r="EV10" s="575"/>
      <c r="EW10" s="575"/>
      <c r="EX10" s="575"/>
      <c r="EY10" s="575"/>
      <c r="EZ10" s="575"/>
      <c r="FA10" s="575"/>
      <c r="FB10" s="575"/>
      <c r="FC10" s="575"/>
      <c r="FD10" s="575"/>
      <c r="FE10" s="575"/>
      <c r="FF10" s="575"/>
      <c r="FG10" s="575"/>
      <c r="FH10" s="575"/>
      <c r="FI10" s="575"/>
      <c r="FJ10" s="575"/>
      <c r="FK10" s="575"/>
      <c r="FL10" s="575"/>
      <c r="FM10" s="575"/>
      <c r="FN10" s="575"/>
      <c r="FO10" s="575"/>
      <c r="FP10" s="575"/>
      <c r="FQ10" s="575"/>
      <c r="FR10" s="575"/>
      <c r="FS10" s="575"/>
      <c r="FT10" s="575"/>
      <c r="FU10" s="575"/>
      <c r="FV10" s="575"/>
      <c r="FW10" s="575"/>
      <c r="FX10" s="575"/>
      <c r="FY10" s="575"/>
      <c r="FZ10" s="575"/>
      <c r="GA10" s="575"/>
      <c r="GB10" s="575"/>
      <c r="GC10" s="575"/>
      <c r="GD10" s="575"/>
      <c r="GE10" s="575"/>
      <c r="GF10" s="575"/>
      <c r="GG10" s="575"/>
      <c r="GH10" s="575"/>
      <c r="GI10" s="575"/>
      <c r="GJ10" s="575"/>
      <c r="GK10" s="575"/>
      <c r="GL10" s="575"/>
      <c r="GM10" s="575"/>
      <c r="GN10" s="575"/>
      <c r="GO10" s="575"/>
      <c r="GP10" s="575"/>
      <c r="GQ10" s="575"/>
      <c r="GR10" s="575"/>
      <c r="GS10" s="575"/>
      <c r="GT10" s="575"/>
      <c r="GU10" s="575"/>
      <c r="GV10" s="575"/>
      <c r="GW10" s="575"/>
      <c r="GX10" s="575"/>
      <c r="GY10" s="575"/>
      <c r="GZ10" s="575"/>
      <c r="HA10" s="575"/>
      <c r="HB10" s="575"/>
      <c r="HC10" s="575"/>
      <c r="HD10" s="575"/>
      <c r="HE10" s="575"/>
      <c r="HF10" s="575"/>
      <c r="HG10" s="575"/>
      <c r="HH10" s="575"/>
      <c r="HI10" s="575"/>
      <c r="HJ10" s="575"/>
      <c r="HK10" s="575"/>
      <c r="HL10" s="575"/>
      <c r="HM10" s="575"/>
      <c r="HN10" s="575"/>
      <c r="HO10" s="575"/>
      <c r="HP10" s="575"/>
      <c r="HQ10" s="575"/>
      <c r="HR10" s="575"/>
      <c r="HS10" s="575"/>
      <c r="HT10" s="575"/>
      <c r="HU10" s="575"/>
      <c r="HV10" s="575"/>
      <c r="HW10" s="575"/>
      <c r="HX10" s="575"/>
      <c r="HY10" s="575"/>
      <c r="HZ10" s="575"/>
      <c r="IA10" s="575"/>
      <c r="IB10" s="575"/>
      <c r="IC10" s="575"/>
      <c r="ID10" s="575"/>
      <c r="IE10" s="575"/>
      <c r="IF10" s="575"/>
      <c r="IG10" s="575"/>
      <c r="IH10" s="575"/>
      <c r="II10" s="575"/>
      <c r="IJ10" s="575"/>
      <c r="IK10" s="575"/>
      <c r="IL10" s="575"/>
      <c r="IM10" s="575"/>
      <c r="IN10" s="575"/>
      <c r="IO10" s="575"/>
      <c r="IP10" s="575"/>
      <c r="IQ10" s="575"/>
      <c r="IR10" s="575"/>
      <c r="IS10" s="575"/>
      <c r="IT10" s="575"/>
      <c r="IU10" s="575"/>
      <c r="IV10" s="575"/>
    </row>
    <row r="11" spans="1:256" s="216" customFormat="1" ht="21" customHeight="1">
      <c r="A11" s="910" t="s">
        <v>1610</v>
      </c>
      <c r="B11" s="922"/>
      <c r="C11" s="922"/>
      <c r="D11" s="922"/>
      <c r="E11" s="922"/>
      <c r="F11" s="922"/>
      <c r="G11" s="922"/>
      <c r="H11" s="922"/>
      <c r="I11" s="922"/>
      <c r="J11" s="922"/>
      <c r="K11" s="922"/>
      <c r="L11" s="922"/>
      <c r="M11" s="922"/>
      <c r="N11" s="922"/>
      <c r="O11" s="922"/>
      <c r="P11" s="922"/>
      <c r="Q11" s="922"/>
      <c r="R11" s="918" t="s">
        <v>838</v>
      </c>
      <c r="S11" s="575"/>
      <c r="T11" s="575"/>
      <c r="U11" s="575"/>
      <c r="V11" s="575"/>
      <c r="W11" s="575"/>
      <c r="X11" s="575"/>
      <c r="Y11" s="575"/>
      <c r="Z11" s="575"/>
      <c r="AA11" s="575"/>
      <c r="AB11" s="575"/>
      <c r="AC11" s="575"/>
      <c r="AD11" s="575"/>
      <c r="AE11" s="575"/>
      <c r="AF11" s="575"/>
      <c r="AG11" s="575"/>
      <c r="AH11" s="575"/>
      <c r="AI11" s="575"/>
      <c r="AJ11" s="575"/>
      <c r="AK11" s="575"/>
      <c r="AL11" s="575"/>
      <c r="AM11" s="575"/>
      <c r="AN11" s="575"/>
      <c r="AO11" s="575"/>
      <c r="AP11" s="575"/>
      <c r="AQ11" s="575"/>
      <c r="AR11" s="575"/>
      <c r="AS11" s="575"/>
      <c r="AT11" s="575"/>
      <c r="AU11" s="575"/>
      <c r="AV11" s="575"/>
      <c r="AW11" s="575"/>
      <c r="AX11" s="575"/>
      <c r="AY11" s="575"/>
      <c r="AZ11" s="575"/>
      <c r="BA11" s="575"/>
      <c r="BB11" s="575"/>
      <c r="BC11" s="575"/>
      <c r="BD11" s="575"/>
      <c r="BE11" s="575"/>
      <c r="BF11" s="575"/>
      <c r="BG11" s="575"/>
      <c r="BH11" s="575"/>
      <c r="BI11" s="575"/>
      <c r="BJ11" s="575"/>
      <c r="BK11" s="575"/>
      <c r="BL11" s="575"/>
      <c r="BM11" s="575"/>
      <c r="BN11" s="575"/>
      <c r="BO11" s="575"/>
      <c r="BP11" s="575"/>
      <c r="BQ11" s="575"/>
      <c r="BR11" s="575"/>
      <c r="BS11" s="575"/>
      <c r="BT11" s="575"/>
      <c r="BU11" s="575"/>
      <c r="BV11" s="575"/>
      <c r="BW11" s="575"/>
      <c r="BX11" s="575"/>
      <c r="BY11" s="575"/>
      <c r="BZ11" s="575"/>
      <c r="CA11" s="575"/>
      <c r="CB11" s="575"/>
      <c r="CC11" s="575"/>
      <c r="CD11" s="575"/>
      <c r="CE11" s="575"/>
      <c r="CF11" s="575"/>
      <c r="CG11" s="575"/>
      <c r="CH11" s="575"/>
      <c r="CI11" s="575"/>
      <c r="CJ11" s="575"/>
      <c r="CK11" s="575"/>
      <c r="CL11" s="575"/>
      <c r="CM11" s="575"/>
      <c r="CN11" s="575"/>
      <c r="CO11" s="575"/>
      <c r="CP11" s="575"/>
      <c r="CQ11" s="575"/>
      <c r="CR11" s="575"/>
      <c r="CS11" s="575"/>
      <c r="CT11" s="575"/>
      <c r="CU11" s="575"/>
      <c r="CV11" s="575"/>
      <c r="CW11" s="575"/>
      <c r="CX11" s="575"/>
      <c r="CY11" s="575"/>
      <c r="CZ11" s="575"/>
      <c r="DA11" s="575"/>
      <c r="DB11" s="575"/>
      <c r="DC11" s="575"/>
      <c r="DD11" s="575"/>
      <c r="DE11" s="575"/>
      <c r="DF11" s="575"/>
      <c r="DG11" s="575"/>
      <c r="DH11" s="575"/>
      <c r="DI11" s="575"/>
      <c r="DJ11" s="575"/>
      <c r="DK11" s="575"/>
      <c r="DL11" s="575"/>
      <c r="DM11" s="575"/>
      <c r="DN11" s="575"/>
      <c r="DO11" s="575"/>
      <c r="DP11" s="575"/>
      <c r="DQ11" s="575"/>
      <c r="DR11" s="575"/>
      <c r="DS11" s="575"/>
      <c r="DT11" s="575"/>
      <c r="DU11" s="575"/>
      <c r="DV11" s="575"/>
      <c r="DW11" s="575"/>
      <c r="DX11" s="575"/>
      <c r="DY11" s="575"/>
      <c r="DZ11" s="575"/>
      <c r="EA11" s="575"/>
      <c r="EB11" s="575"/>
      <c r="EC11" s="575"/>
      <c r="ED11" s="575"/>
      <c r="EE11" s="575"/>
      <c r="EF11" s="575"/>
      <c r="EG11" s="575"/>
      <c r="EH11" s="575"/>
      <c r="EI11" s="575"/>
      <c r="EJ11" s="575"/>
      <c r="EK11" s="575"/>
      <c r="EL11" s="575"/>
      <c r="EM11" s="575"/>
      <c r="EN11" s="575"/>
      <c r="EO11" s="575"/>
      <c r="EP11" s="575"/>
      <c r="EQ11" s="575"/>
      <c r="ER11" s="575"/>
      <c r="ES11" s="575"/>
      <c r="ET11" s="575"/>
      <c r="EU11" s="575"/>
      <c r="EV11" s="575"/>
      <c r="EW11" s="575"/>
      <c r="EX11" s="575"/>
      <c r="EY11" s="575"/>
      <c r="EZ11" s="575"/>
      <c r="FA11" s="575"/>
      <c r="FB11" s="575"/>
      <c r="FC11" s="575"/>
      <c r="FD11" s="575"/>
      <c r="FE11" s="575"/>
      <c r="FF11" s="575"/>
      <c r="FG11" s="575"/>
      <c r="FH11" s="575"/>
      <c r="FI11" s="575"/>
      <c r="FJ11" s="575"/>
      <c r="FK11" s="575"/>
      <c r="FL11" s="575"/>
      <c r="FM11" s="575"/>
      <c r="FN11" s="575"/>
      <c r="FO11" s="575"/>
      <c r="FP11" s="575"/>
      <c r="FQ11" s="575"/>
      <c r="FR11" s="575"/>
      <c r="FS11" s="575"/>
      <c r="FT11" s="575"/>
      <c r="FU11" s="575"/>
      <c r="FV11" s="575"/>
      <c r="FW11" s="575"/>
      <c r="FX11" s="575"/>
      <c r="FY11" s="575"/>
      <c r="FZ11" s="575"/>
      <c r="GA11" s="575"/>
      <c r="GB11" s="575"/>
      <c r="GC11" s="575"/>
      <c r="GD11" s="575"/>
      <c r="GE11" s="575"/>
      <c r="GF11" s="575"/>
      <c r="GG11" s="575"/>
      <c r="GH11" s="575"/>
      <c r="GI11" s="575"/>
      <c r="GJ11" s="575"/>
      <c r="GK11" s="575"/>
      <c r="GL11" s="575"/>
      <c r="GM11" s="575"/>
      <c r="GN11" s="575"/>
      <c r="GO11" s="575"/>
      <c r="GP11" s="575"/>
      <c r="GQ11" s="575"/>
      <c r="GR11" s="575"/>
      <c r="GS11" s="575"/>
      <c r="GT11" s="575"/>
      <c r="GU11" s="575"/>
      <c r="GV11" s="575"/>
      <c r="GW11" s="575"/>
      <c r="GX11" s="575"/>
      <c r="GY11" s="575"/>
      <c r="GZ11" s="575"/>
      <c r="HA11" s="575"/>
      <c r="HB11" s="575"/>
      <c r="HC11" s="575"/>
      <c r="HD11" s="575"/>
      <c r="HE11" s="575"/>
      <c r="HF11" s="575"/>
      <c r="HG11" s="575"/>
      <c r="HH11" s="575"/>
      <c r="HI11" s="575"/>
      <c r="HJ11" s="575"/>
      <c r="HK11" s="575"/>
      <c r="HL11" s="575"/>
      <c r="HM11" s="575"/>
      <c r="HN11" s="575"/>
      <c r="HO11" s="575"/>
      <c r="HP11" s="575"/>
      <c r="HQ11" s="575"/>
      <c r="HR11" s="575"/>
      <c r="HS11" s="575"/>
      <c r="HT11" s="575"/>
      <c r="HU11" s="575"/>
      <c r="HV11" s="575"/>
      <c r="HW11" s="575"/>
      <c r="HX11" s="575"/>
      <c r="HY11" s="575"/>
      <c r="HZ11" s="575"/>
      <c r="IA11" s="575"/>
      <c r="IB11" s="575"/>
      <c r="IC11" s="575"/>
      <c r="ID11" s="575"/>
      <c r="IE11" s="575"/>
      <c r="IF11" s="575"/>
      <c r="IG11" s="575"/>
      <c r="IH11" s="575"/>
      <c r="II11" s="575"/>
      <c r="IJ11" s="575"/>
      <c r="IK11" s="575"/>
      <c r="IL11" s="575"/>
      <c r="IM11" s="575"/>
      <c r="IN11" s="575"/>
      <c r="IO11" s="575"/>
      <c r="IP11" s="575"/>
      <c r="IQ11" s="575"/>
      <c r="IR11" s="575"/>
      <c r="IS11" s="575"/>
      <c r="IT11" s="575"/>
      <c r="IU11" s="575"/>
      <c r="IV11" s="575"/>
    </row>
    <row r="12" spans="1:256" s="216" customFormat="1" ht="21" customHeight="1">
      <c r="A12" s="558" t="s">
        <v>705</v>
      </c>
      <c r="B12" s="841">
        <v>94107</v>
      </c>
      <c r="C12" s="732">
        <v>0</v>
      </c>
      <c r="D12" s="732">
        <v>94107</v>
      </c>
      <c r="E12" s="732">
        <v>94107</v>
      </c>
      <c r="F12" s="732">
        <v>0</v>
      </c>
      <c r="G12" s="732">
        <v>0</v>
      </c>
      <c r="H12" s="732">
        <v>0</v>
      </c>
      <c r="I12" s="732">
        <v>0</v>
      </c>
      <c r="J12" s="732">
        <v>0</v>
      </c>
      <c r="K12" s="732">
        <v>0</v>
      </c>
      <c r="L12" s="732">
        <v>0</v>
      </c>
      <c r="M12" s="732">
        <v>97</v>
      </c>
      <c r="N12" s="732">
        <v>0</v>
      </c>
      <c r="O12" s="732">
        <v>8450</v>
      </c>
      <c r="P12" s="732">
        <v>73860</v>
      </c>
      <c r="Q12" s="847">
        <v>11700</v>
      </c>
      <c r="R12" s="548" t="s">
        <v>143</v>
      </c>
      <c r="S12" s="571"/>
      <c r="T12" s="571"/>
      <c r="U12" s="571"/>
      <c r="V12" s="571"/>
      <c r="W12" s="571"/>
      <c r="X12" s="571"/>
      <c r="Y12" s="571"/>
      <c r="Z12" s="571"/>
      <c r="AA12" s="571"/>
      <c r="AB12" s="571"/>
      <c r="AC12" s="571"/>
      <c r="AD12" s="571"/>
      <c r="AE12" s="571"/>
      <c r="AF12" s="571"/>
      <c r="AG12" s="571"/>
      <c r="AH12" s="571"/>
      <c r="AI12" s="571"/>
      <c r="AJ12" s="571"/>
      <c r="AK12" s="571"/>
      <c r="AL12" s="571"/>
      <c r="AM12" s="571"/>
      <c r="AN12" s="571"/>
      <c r="AO12" s="571"/>
      <c r="AP12" s="571"/>
      <c r="AQ12" s="571"/>
      <c r="AR12" s="571"/>
      <c r="AS12" s="571"/>
      <c r="AT12" s="571"/>
      <c r="AU12" s="571"/>
      <c r="AV12" s="571"/>
      <c r="AW12" s="571"/>
      <c r="AX12" s="571"/>
      <c r="AY12" s="571"/>
      <c r="AZ12" s="571"/>
      <c r="BA12" s="571"/>
      <c r="BB12" s="571"/>
      <c r="BC12" s="571"/>
      <c r="BD12" s="571"/>
      <c r="BE12" s="571"/>
      <c r="BF12" s="571"/>
      <c r="BG12" s="571"/>
      <c r="BH12" s="571"/>
      <c r="BI12" s="571"/>
      <c r="BJ12" s="571"/>
      <c r="BK12" s="571"/>
      <c r="BL12" s="571"/>
      <c r="BM12" s="571"/>
      <c r="BN12" s="571"/>
      <c r="BO12" s="571"/>
      <c r="BP12" s="571"/>
      <c r="BQ12" s="571"/>
      <c r="BR12" s="571"/>
      <c r="BS12" s="571"/>
      <c r="BT12" s="571"/>
      <c r="BU12" s="571"/>
      <c r="BV12" s="571"/>
      <c r="BW12" s="571"/>
      <c r="BX12" s="571"/>
      <c r="BY12" s="571"/>
      <c r="BZ12" s="571"/>
      <c r="CA12" s="571"/>
      <c r="CB12" s="571"/>
      <c r="CC12" s="571"/>
      <c r="CD12" s="571"/>
      <c r="CE12" s="571"/>
      <c r="CF12" s="571"/>
      <c r="CG12" s="571"/>
      <c r="CH12" s="571"/>
      <c r="CI12" s="571"/>
      <c r="CJ12" s="571"/>
      <c r="CK12" s="571"/>
      <c r="CL12" s="571"/>
      <c r="CM12" s="571"/>
      <c r="CN12" s="571"/>
      <c r="CO12" s="571"/>
      <c r="CP12" s="571"/>
      <c r="CQ12" s="571"/>
      <c r="CR12" s="571"/>
      <c r="CS12" s="571"/>
      <c r="CT12" s="571"/>
      <c r="CU12" s="571"/>
      <c r="CV12" s="571"/>
      <c r="CW12" s="571"/>
      <c r="CX12" s="571"/>
      <c r="CY12" s="571"/>
      <c r="CZ12" s="571"/>
      <c r="DA12" s="571"/>
      <c r="DB12" s="571"/>
      <c r="DC12" s="571"/>
      <c r="DD12" s="571"/>
      <c r="DE12" s="571"/>
      <c r="DF12" s="571"/>
      <c r="DG12" s="571"/>
      <c r="DH12" s="571"/>
      <c r="DI12" s="571"/>
      <c r="DJ12" s="571"/>
      <c r="DK12" s="571"/>
      <c r="DL12" s="571"/>
      <c r="DM12" s="571"/>
      <c r="DN12" s="571"/>
      <c r="DO12" s="571"/>
      <c r="DP12" s="571"/>
      <c r="DQ12" s="571"/>
      <c r="DR12" s="571"/>
      <c r="DS12" s="571"/>
      <c r="DT12" s="571"/>
      <c r="DU12" s="571"/>
      <c r="DV12" s="571"/>
      <c r="DW12" s="571"/>
      <c r="DX12" s="571"/>
      <c r="DY12" s="571"/>
      <c r="DZ12" s="571"/>
      <c r="EA12" s="571"/>
      <c r="EB12" s="571"/>
      <c r="EC12" s="571"/>
      <c r="ED12" s="571"/>
      <c r="EE12" s="571"/>
      <c r="EF12" s="571"/>
      <c r="EG12" s="571"/>
      <c r="EH12" s="571"/>
      <c r="EI12" s="571"/>
      <c r="EJ12" s="571"/>
      <c r="EK12" s="571"/>
      <c r="EL12" s="571"/>
      <c r="EM12" s="571"/>
      <c r="EN12" s="571"/>
      <c r="EO12" s="571"/>
      <c r="EP12" s="571"/>
      <c r="EQ12" s="571"/>
      <c r="ER12" s="571"/>
      <c r="ES12" s="571"/>
      <c r="ET12" s="571"/>
      <c r="EU12" s="571"/>
      <c r="EV12" s="571"/>
      <c r="EW12" s="571"/>
      <c r="EX12" s="571"/>
      <c r="EY12" s="571"/>
      <c r="EZ12" s="571"/>
      <c r="FA12" s="571"/>
      <c r="FB12" s="571"/>
      <c r="FC12" s="571"/>
      <c r="FD12" s="571"/>
      <c r="FE12" s="571"/>
      <c r="FF12" s="571"/>
      <c r="FG12" s="571"/>
      <c r="FH12" s="571"/>
      <c r="FI12" s="571"/>
      <c r="FJ12" s="571"/>
      <c r="FK12" s="571"/>
      <c r="FL12" s="571"/>
      <c r="FM12" s="571"/>
      <c r="FN12" s="571"/>
      <c r="FO12" s="571"/>
      <c r="FP12" s="571"/>
      <c r="FQ12" s="571"/>
      <c r="FR12" s="571"/>
      <c r="FS12" s="571"/>
      <c r="FT12" s="571"/>
      <c r="FU12" s="571"/>
      <c r="FV12" s="571"/>
      <c r="FW12" s="571"/>
      <c r="FX12" s="571"/>
      <c r="FY12" s="571"/>
      <c r="FZ12" s="571"/>
      <c r="GA12" s="571"/>
      <c r="GB12" s="571"/>
      <c r="GC12" s="571"/>
      <c r="GD12" s="571"/>
      <c r="GE12" s="571"/>
      <c r="GF12" s="571"/>
      <c r="GG12" s="571"/>
      <c r="GH12" s="571"/>
      <c r="GI12" s="571"/>
      <c r="GJ12" s="571"/>
      <c r="GK12" s="571"/>
      <c r="GL12" s="571"/>
      <c r="GM12" s="571"/>
      <c r="GN12" s="571"/>
      <c r="GO12" s="571"/>
      <c r="GP12" s="571"/>
      <c r="GQ12" s="571"/>
      <c r="GR12" s="571"/>
      <c r="GS12" s="571"/>
      <c r="GT12" s="571"/>
      <c r="GU12" s="571"/>
      <c r="GV12" s="571"/>
      <c r="GW12" s="571"/>
      <c r="GX12" s="571"/>
      <c r="GY12" s="571"/>
      <c r="GZ12" s="571"/>
      <c r="HA12" s="571"/>
      <c r="HB12" s="571"/>
      <c r="HC12" s="571"/>
      <c r="HD12" s="571"/>
      <c r="HE12" s="571"/>
      <c r="HF12" s="571"/>
      <c r="HG12" s="571"/>
      <c r="HH12" s="571"/>
      <c r="HI12" s="571"/>
      <c r="HJ12" s="571"/>
      <c r="HK12" s="571"/>
      <c r="HL12" s="571"/>
      <c r="HM12" s="571"/>
      <c r="HN12" s="571"/>
      <c r="HO12" s="571"/>
      <c r="HP12" s="571"/>
      <c r="HQ12" s="571"/>
      <c r="HR12" s="571"/>
      <c r="HS12" s="571"/>
      <c r="HT12" s="571"/>
      <c r="HU12" s="571"/>
      <c r="HV12" s="571"/>
      <c r="HW12" s="571"/>
      <c r="HX12" s="571"/>
      <c r="HY12" s="571"/>
      <c r="HZ12" s="571"/>
      <c r="IA12" s="571"/>
      <c r="IB12" s="571"/>
      <c r="IC12" s="571"/>
      <c r="ID12" s="571"/>
      <c r="IE12" s="571"/>
      <c r="IF12" s="571"/>
      <c r="IG12" s="571"/>
      <c r="IH12" s="571"/>
      <c r="II12" s="571"/>
      <c r="IJ12" s="571"/>
      <c r="IK12" s="571"/>
      <c r="IL12" s="571"/>
      <c r="IM12" s="571"/>
      <c r="IN12" s="571"/>
      <c r="IO12" s="571"/>
      <c r="IP12" s="571"/>
      <c r="IQ12" s="571"/>
      <c r="IR12" s="571"/>
      <c r="IS12" s="571"/>
      <c r="IT12" s="571"/>
      <c r="IU12" s="571"/>
      <c r="IV12" s="571"/>
    </row>
    <row r="13" spans="1:256" s="216" customFormat="1" ht="21" customHeight="1">
      <c r="A13" s="558" t="s">
        <v>707</v>
      </c>
      <c r="B13" s="841">
        <v>70363</v>
      </c>
      <c r="C13" s="732">
        <v>0</v>
      </c>
      <c r="D13" s="732">
        <v>70363</v>
      </c>
      <c r="E13" s="732">
        <v>70363</v>
      </c>
      <c r="F13" s="732">
        <v>0</v>
      </c>
      <c r="G13" s="732">
        <v>0</v>
      </c>
      <c r="H13" s="732">
        <v>1740</v>
      </c>
      <c r="I13" s="732">
        <v>0</v>
      </c>
      <c r="J13" s="732">
        <v>0</v>
      </c>
      <c r="K13" s="732">
        <v>0</v>
      </c>
      <c r="L13" s="732">
        <v>0</v>
      </c>
      <c r="M13" s="732">
        <v>103</v>
      </c>
      <c r="N13" s="732">
        <v>0</v>
      </c>
      <c r="O13" s="732">
        <v>9900</v>
      </c>
      <c r="P13" s="732">
        <v>46680</v>
      </c>
      <c r="Q13" s="847">
        <v>11940</v>
      </c>
      <c r="R13" s="548" t="s">
        <v>144</v>
      </c>
      <c r="S13" s="571"/>
      <c r="T13" s="571"/>
      <c r="U13" s="571"/>
      <c r="V13" s="571"/>
      <c r="W13" s="571"/>
      <c r="X13" s="571"/>
      <c r="Y13" s="571"/>
      <c r="Z13" s="571"/>
      <c r="AA13" s="571"/>
      <c r="AB13" s="571"/>
      <c r="AC13" s="571"/>
      <c r="AD13" s="571"/>
      <c r="AE13" s="571"/>
      <c r="AF13" s="571"/>
      <c r="AG13" s="571"/>
      <c r="AH13" s="571"/>
      <c r="AI13" s="571"/>
      <c r="AJ13" s="571"/>
      <c r="AK13" s="571"/>
      <c r="AL13" s="571"/>
      <c r="AM13" s="571"/>
      <c r="AN13" s="571"/>
      <c r="AO13" s="571"/>
      <c r="AP13" s="571"/>
      <c r="AQ13" s="571"/>
      <c r="AR13" s="571"/>
      <c r="AS13" s="571"/>
      <c r="AT13" s="571"/>
      <c r="AU13" s="571"/>
      <c r="AV13" s="571"/>
      <c r="AW13" s="571"/>
      <c r="AX13" s="571"/>
      <c r="AY13" s="571"/>
      <c r="AZ13" s="571"/>
      <c r="BA13" s="571"/>
      <c r="BB13" s="571"/>
      <c r="BC13" s="571"/>
      <c r="BD13" s="571"/>
      <c r="BE13" s="571"/>
      <c r="BF13" s="571"/>
      <c r="BG13" s="571"/>
      <c r="BH13" s="571"/>
      <c r="BI13" s="571"/>
      <c r="BJ13" s="571"/>
      <c r="BK13" s="571"/>
      <c r="BL13" s="571"/>
      <c r="BM13" s="571"/>
      <c r="BN13" s="571"/>
      <c r="BO13" s="571"/>
      <c r="BP13" s="571"/>
      <c r="BQ13" s="571"/>
      <c r="BR13" s="571"/>
      <c r="BS13" s="571"/>
      <c r="BT13" s="571"/>
      <c r="BU13" s="571"/>
      <c r="BV13" s="571"/>
      <c r="BW13" s="571"/>
      <c r="BX13" s="571"/>
      <c r="BY13" s="571"/>
      <c r="BZ13" s="571"/>
      <c r="CA13" s="571"/>
      <c r="CB13" s="571"/>
      <c r="CC13" s="571"/>
      <c r="CD13" s="571"/>
      <c r="CE13" s="571"/>
      <c r="CF13" s="571"/>
      <c r="CG13" s="571"/>
      <c r="CH13" s="571"/>
      <c r="CI13" s="571"/>
      <c r="CJ13" s="571"/>
      <c r="CK13" s="571"/>
      <c r="CL13" s="571"/>
      <c r="CM13" s="571"/>
      <c r="CN13" s="571"/>
      <c r="CO13" s="571"/>
      <c r="CP13" s="571"/>
      <c r="CQ13" s="571"/>
      <c r="CR13" s="571"/>
      <c r="CS13" s="571"/>
      <c r="CT13" s="571"/>
      <c r="CU13" s="571"/>
      <c r="CV13" s="571"/>
      <c r="CW13" s="571"/>
      <c r="CX13" s="571"/>
      <c r="CY13" s="571"/>
      <c r="CZ13" s="571"/>
      <c r="DA13" s="571"/>
      <c r="DB13" s="571"/>
      <c r="DC13" s="571"/>
      <c r="DD13" s="571"/>
      <c r="DE13" s="571"/>
      <c r="DF13" s="571"/>
      <c r="DG13" s="571"/>
      <c r="DH13" s="571"/>
      <c r="DI13" s="571"/>
      <c r="DJ13" s="571"/>
      <c r="DK13" s="571"/>
      <c r="DL13" s="571"/>
      <c r="DM13" s="571"/>
      <c r="DN13" s="571"/>
      <c r="DO13" s="571"/>
      <c r="DP13" s="571"/>
      <c r="DQ13" s="571"/>
      <c r="DR13" s="571"/>
      <c r="DS13" s="571"/>
      <c r="DT13" s="571"/>
      <c r="DU13" s="571"/>
      <c r="DV13" s="571"/>
      <c r="DW13" s="571"/>
      <c r="DX13" s="571"/>
      <c r="DY13" s="571"/>
      <c r="DZ13" s="571"/>
      <c r="EA13" s="571"/>
      <c r="EB13" s="571"/>
      <c r="EC13" s="571"/>
      <c r="ED13" s="571"/>
      <c r="EE13" s="571"/>
      <c r="EF13" s="571"/>
      <c r="EG13" s="571"/>
      <c r="EH13" s="571"/>
      <c r="EI13" s="571"/>
      <c r="EJ13" s="571"/>
      <c r="EK13" s="571"/>
      <c r="EL13" s="571"/>
      <c r="EM13" s="571"/>
      <c r="EN13" s="571"/>
      <c r="EO13" s="571"/>
      <c r="EP13" s="571"/>
      <c r="EQ13" s="571"/>
      <c r="ER13" s="571"/>
      <c r="ES13" s="571"/>
      <c r="ET13" s="571"/>
      <c r="EU13" s="571"/>
      <c r="EV13" s="571"/>
      <c r="EW13" s="571"/>
      <c r="EX13" s="571"/>
      <c r="EY13" s="571"/>
      <c r="EZ13" s="571"/>
      <c r="FA13" s="571"/>
      <c r="FB13" s="571"/>
      <c r="FC13" s="571"/>
      <c r="FD13" s="571"/>
      <c r="FE13" s="571"/>
      <c r="FF13" s="571"/>
      <c r="FG13" s="571"/>
      <c r="FH13" s="571"/>
      <c r="FI13" s="571"/>
      <c r="FJ13" s="571"/>
      <c r="FK13" s="571"/>
      <c r="FL13" s="571"/>
      <c r="FM13" s="571"/>
      <c r="FN13" s="571"/>
      <c r="FO13" s="571"/>
      <c r="FP13" s="571"/>
      <c r="FQ13" s="571"/>
      <c r="FR13" s="571"/>
      <c r="FS13" s="571"/>
      <c r="FT13" s="571"/>
      <c r="FU13" s="571"/>
      <c r="FV13" s="571"/>
      <c r="FW13" s="571"/>
      <c r="FX13" s="571"/>
      <c r="FY13" s="571"/>
      <c r="FZ13" s="571"/>
      <c r="GA13" s="571"/>
      <c r="GB13" s="571"/>
      <c r="GC13" s="571"/>
      <c r="GD13" s="571"/>
      <c r="GE13" s="571"/>
      <c r="GF13" s="571"/>
      <c r="GG13" s="571"/>
      <c r="GH13" s="571"/>
      <c r="GI13" s="571"/>
      <c r="GJ13" s="571"/>
      <c r="GK13" s="571"/>
      <c r="GL13" s="571"/>
      <c r="GM13" s="571"/>
      <c r="GN13" s="571"/>
      <c r="GO13" s="571"/>
      <c r="GP13" s="571"/>
      <c r="GQ13" s="571"/>
      <c r="GR13" s="571"/>
      <c r="GS13" s="571"/>
      <c r="GT13" s="571"/>
      <c r="GU13" s="571"/>
      <c r="GV13" s="571"/>
      <c r="GW13" s="571"/>
      <c r="GX13" s="571"/>
      <c r="GY13" s="571"/>
      <c r="GZ13" s="571"/>
      <c r="HA13" s="571"/>
      <c r="HB13" s="571"/>
      <c r="HC13" s="571"/>
      <c r="HD13" s="571"/>
      <c r="HE13" s="571"/>
      <c r="HF13" s="571"/>
      <c r="HG13" s="571"/>
      <c r="HH13" s="571"/>
      <c r="HI13" s="571"/>
      <c r="HJ13" s="571"/>
      <c r="HK13" s="571"/>
      <c r="HL13" s="571"/>
      <c r="HM13" s="571"/>
      <c r="HN13" s="571"/>
      <c r="HO13" s="571"/>
      <c r="HP13" s="571"/>
      <c r="HQ13" s="571"/>
      <c r="HR13" s="571"/>
      <c r="HS13" s="571"/>
      <c r="HT13" s="571"/>
      <c r="HU13" s="571"/>
      <c r="HV13" s="571"/>
      <c r="HW13" s="571"/>
      <c r="HX13" s="571"/>
      <c r="HY13" s="571"/>
      <c r="HZ13" s="571"/>
      <c r="IA13" s="571"/>
      <c r="IB13" s="571"/>
      <c r="IC13" s="571"/>
      <c r="ID13" s="571"/>
      <c r="IE13" s="571"/>
      <c r="IF13" s="571"/>
      <c r="IG13" s="571"/>
      <c r="IH13" s="571"/>
      <c r="II13" s="571"/>
      <c r="IJ13" s="571"/>
      <c r="IK13" s="571"/>
      <c r="IL13" s="571"/>
      <c r="IM13" s="571"/>
      <c r="IN13" s="571"/>
      <c r="IO13" s="571"/>
      <c r="IP13" s="571"/>
      <c r="IQ13" s="571"/>
      <c r="IR13" s="571"/>
      <c r="IS13" s="571"/>
      <c r="IT13" s="571"/>
      <c r="IU13" s="571"/>
      <c r="IV13" s="571"/>
    </row>
    <row r="14" spans="1:256" s="216" customFormat="1" ht="21" customHeight="1">
      <c r="A14" s="558" t="s">
        <v>709</v>
      </c>
      <c r="B14" s="841">
        <v>79718</v>
      </c>
      <c r="C14" s="732">
        <v>0</v>
      </c>
      <c r="D14" s="732">
        <v>79718</v>
      </c>
      <c r="E14" s="732">
        <v>79718</v>
      </c>
      <c r="F14" s="732">
        <v>0</v>
      </c>
      <c r="G14" s="732">
        <v>0</v>
      </c>
      <c r="H14" s="732">
        <v>5405</v>
      </c>
      <c r="I14" s="732">
        <v>0</v>
      </c>
      <c r="J14" s="732">
        <v>0</v>
      </c>
      <c r="K14" s="732">
        <v>0</v>
      </c>
      <c r="L14" s="732">
        <v>0</v>
      </c>
      <c r="M14" s="732">
        <v>103</v>
      </c>
      <c r="N14" s="732">
        <v>0</v>
      </c>
      <c r="O14" s="732">
        <v>11330</v>
      </c>
      <c r="P14" s="732">
        <v>50160</v>
      </c>
      <c r="Q14" s="847">
        <v>12720</v>
      </c>
      <c r="R14" s="548" t="s">
        <v>145</v>
      </c>
      <c r="S14" s="571"/>
      <c r="T14" s="571"/>
      <c r="U14" s="571"/>
      <c r="V14" s="571"/>
      <c r="W14" s="571"/>
      <c r="X14" s="571"/>
      <c r="Y14" s="571"/>
      <c r="Z14" s="571"/>
      <c r="AA14" s="571"/>
      <c r="AB14" s="571"/>
      <c r="AC14" s="571"/>
      <c r="AD14" s="571"/>
      <c r="AE14" s="571"/>
      <c r="AF14" s="571"/>
      <c r="AG14" s="571"/>
      <c r="AH14" s="571"/>
      <c r="AI14" s="571"/>
      <c r="AJ14" s="571"/>
      <c r="AK14" s="571"/>
      <c r="AL14" s="571"/>
      <c r="AM14" s="571"/>
      <c r="AN14" s="571"/>
      <c r="AO14" s="571"/>
      <c r="AP14" s="571"/>
      <c r="AQ14" s="571"/>
      <c r="AR14" s="571"/>
      <c r="AS14" s="571"/>
      <c r="AT14" s="571"/>
      <c r="AU14" s="571"/>
      <c r="AV14" s="571"/>
      <c r="AW14" s="571"/>
      <c r="AX14" s="571"/>
      <c r="AY14" s="571"/>
      <c r="AZ14" s="571"/>
      <c r="BA14" s="571"/>
      <c r="BB14" s="571"/>
      <c r="BC14" s="571"/>
      <c r="BD14" s="571"/>
      <c r="BE14" s="571"/>
      <c r="BF14" s="571"/>
      <c r="BG14" s="571"/>
      <c r="BH14" s="571"/>
      <c r="BI14" s="571"/>
      <c r="BJ14" s="571"/>
      <c r="BK14" s="571"/>
      <c r="BL14" s="571"/>
      <c r="BM14" s="571"/>
      <c r="BN14" s="571"/>
      <c r="BO14" s="571"/>
      <c r="BP14" s="571"/>
      <c r="BQ14" s="571"/>
      <c r="BR14" s="571"/>
      <c r="BS14" s="571"/>
      <c r="BT14" s="571"/>
      <c r="BU14" s="571"/>
      <c r="BV14" s="571"/>
      <c r="BW14" s="571"/>
      <c r="BX14" s="571"/>
      <c r="BY14" s="571"/>
      <c r="BZ14" s="571"/>
      <c r="CA14" s="571"/>
      <c r="CB14" s="571"/>
      <c r="CC14" s="571"/>
      <c r="CD14" s="571"/>
      <c r="CE14" s="571"/>
      <c r="CF14" s="571"/>
      <c r="CG14" s="571"/>
      <c r="CH14" s="571"/>
      <c r="CI14" s="571"/>
      <c r="CJ14" s="571"/>
      <c r="CK14" s="571"/>
      <c r="CL14" s="571"/>
      <c r="CM14" s="571"/>
      <c r="CN14" s="571"/>
      <c r="CO14" s="571"/>
      <c r="CP14" s="571"/>
      <c r="CQ14" s="571"/>
      <c r="CR14" s="571"/>
      <c r="CS14" s="571"/>
      <c r="CT14" s="571"/>
      <c r="CU14" s="571"/>
      <c r="CV14" s="571"/>
      <c r="CW14" s="571"/>
      <c r="CX14" s="571"/>
      <c r="CY14" s="571"/>
      <c r="CZ14" s="571"/>
      <c r="DA14" s="571"/>
      <c r="DB14" s="571"/>
      <c r="DC14" s="571"/>
      <c r="DD14" s="571"/>
      <c r="DE14" s="571"/>
      <c r="DF14" s="571"/>
      <c r="DG14" s="571"/>
      <c r="DH14" s="571"/>
      <c r="DI14" s="571"/>
      <c r="DJ14" s="571"/>
      <c r="DK14" s="571"/>
      <c r="DL14" s="571"/>
      <c r="DM14" s="571"/>
      <c r="DN14" s="571"/>
      <c r="DO14" s="571"/>
      <c r="DP14" s="571"/>
      <c r="DQ14" s="571"/>
      <c r="DR14" s="571"/>
      <c r="DS14" s="571"/>
      <c r="DT14" s="571"/>
      <c r="DU14" s="571"/>
      <c r="DV14" s="571"/>
      <c r="DW14" s="571"/>
      <c r="DX14" s="571"/>
      <c r="DY14" s="571"/>
      <c r="DZ14" s="571"/>
      <c r="EA14" s="571"/>
      <c r="EB14" s="571"/>
      <c r="EC14" s="571"/>
      <c r="ED14" s="571"/>
      <c r="EE14" s="571"/>
      <c r="EF14" s="571"/>
      <c r="EG14" s="571"/>
      <c r="EH14" s="571"/>
      <c r="EI14" s="571"/>
      <c r="EJ14" s="571"/>
      <c r="EK14" s="571"/>
      <c r="EL14" s="571"/>
      <c r="EM14" s="571"/>
      <c r="EN14" s="571"/>
      <c r="EO14" s="571"/>
      <c r="EP14" s="571"/>
      <c r="EQ14" s="571"/>
      <c r="ER14" s="571"/>
      <c r="ES14" s="571"/>
      <c r="ET14" s="571"/>
      <c r="EU14" s="571"/>
      <c r="EV14" s="571"/>
      <c r="EW14" s="571"/>
      <c r="EX14" s="571"/>
      <c r="EY14" s="571"/>
      <c r="EZ14" s="571"/>
      <c r="FA14" s="571"/>
      <c r="FB14" s="571"/>
      <c r="FC14" s="571"/>
      <c r="FD14" s="571"/>
      <c r="FE14" s="571"/>
      <c r="FF14" s="571"/>
      <c r="FG14" s="571"/>
      <c r="FH14" s="571"/>
      <c r="FI14" s="571"/>
      <c r="FJ14" s="571"/>
      <c r="FK14" s="571"/>
      <c r="FL14" s="571"/>
      <c r="FM14" s="571"/>
      <c r="FN14" s="571"/>
      <c r="FO14" s="571"/>
      <c r="FP14" s="571"/>
      <c r="FQ14" s="571"/>
      <c r="FR14" s="571"/>
      <c r="FS14" s="571"/>
      <c r="FT14" s="571"/>
      <c r="FU14" s="571"/>
      <c r="FV14" s="571"/>
      <c r="FW14" s="571"/>
      <c r="FX14" s="571"/>
      <c r="FY14" s="571"/>
      <c r="FZ14" s="571"/>
      <c r="GA14" s="571"/>
      <c r="GB14" s="571"/>
      <c r="GC14" s="571"/>
      <c r="GD14" s="571"/>
      <c r="GE14" s="571"/>
      <c r="GF14" s="571"/>
      <c r="GG14" s="571"/>
      <c r="GH14" s="571"/>
      <c r="GI14" s="571"/>
      <c r="GJ14" s="571"/>
      <c r="GK14" s="571"/>
      <c r="GL14" s="571"/>
      <c r="GM14" s="571"/>
      <c r="GN14" s="571"/>
      <c r="GO14" s="571"/>
      <c r="GP14" s="571"/>
      <c r="GQ14" s="571"/>
      <c r="GR14" s="571"/>
      <c r="GS14" s="571"/>
      <c r="GT14" s="571"/>
      <c r="GU14" s="571"/>
      <c r="GV14" s="571"/>
      <c r="GW14" s="571"/>
      <c r="GX14" s="571"/>
      <c r="GY14" s="571"/>
      <c r="GZ14" s="571"/>
      <c r="HA14" s="571"/>
      <c r="HB14" s="571"/>
      <c r="HC14" s="571"/>
      <c r="HD14" s="571"/>
      <c r="HE14" s="571"/>
      <c r="HF14" s="571"/>
      <c r="HG14" s="571"/>
      <c r="HH14" s="571"/>
      <c r="HI14" s="571"/>
      <c r="HJ14" s="571"/>
      <c r="HK14" s="571"/>
      <c r="HL14" s="571"/>
      <c r="HM14" s="571"/>
      <c r="HN14" s="571"/>
      <c r="HO14" s="571"/>
      <c r="HP14" s="571"/>
      <c r="HQ14" s="571"/>
      <c r="HR14" s="571"/>
      <c r="HS14" s="571"/>
      <c r="HT14" s="571"/>
      <c r="HU14" s="571"/>
      <c r="HV14" s="571"/>
      <c r="HW14" s="571"/>
      <c r="HX14" s="571"/>
      <c r="HY14" s="571"/>
      <c r="HZ14" s="571"/>
      <c r="IA14" s="571"/>
      <c r="IB14" s="571"/>
      <c r="IC14" s="571"/>
      <c r="ID14" s="571"/>
      <c r="IE14" s="571"/>
      <c r="IF14" s="571"/>
      <c r="IG14" s="571"/>
      <c r="IH14" s="571"/>
      <c r="II14" s="571"/>
      <c r="IJ14" s="571"/>
      <c r="IK14" s="571"/>
      <c r="IL14" s="571"/>
      <c r="IM14" s="571"/>
      <c r="IN14" s="571"/>
      <c r="IO14" s="571"/>
      <c r="IP14" s="571"/>
      <c r="IQ14" s="571"/>
      <c r="IR14" s="571"/>
      <c r="IS14" s="571"/>
      <c r="IT14" s="571"/>
      <c r="IU14" s="571"/>
      <c r="IV14" s="571"/>
    </row>
    <row r="15" spans="1:256" s="216" customFormat="1" ht="21" customHeight="1">
      <c r="A15" s="558" t="s">
        <v>711</v>
      </c>
      <c r="B15" s="841">
        <v>45276</v>
      </c>
      <c r="C15" s="732">
        <v>0</v>
      </c>
      <c r="D15" s="732">
        <v>45276</v>
      </c>
      <c r="E15" s="732">
        <v>45276</v>
      </c>
      <c r="F15" s="732">
        <v>0</v>
      </c>
      <c r="G15" s="732">
        <v>0</v>
      </c>
      <c r="H15" s="732">
        <v>5314</v>
      </c>
      <c r="I15" s="732">
        <v>0</v>
      </c>
      <c r="J15" s="732">
        <v>0</v>
      </c>
      <c r="K15" s="732">
        <v>0</v>
      </c>
      <c r="L15" s="732">
        <v>0</v>
      </c>
      <c r="M15" s="732">
        <v>72</v>
      </c>
      <c r="N15" s="732">
        <v>0</v>
      </c>
      <c r="O15" s="732">
        <v>8450</v>
      </c>
      <c r="P15" s="732">
        <v>29640</v>
      </c>
      <c r="Q15" s="847">
        <v>1800</v>
      </c>
      <c r="R15" s="548" t="s">
        <v>146</v>
      </c>
      <c r="S15" s="571"/>
      <c r="T15" s="571"/>
      <c r="U15" s="571"/>
      <c r="V15" s="571"/>
      <c r="W15" s="571"/>
      <c r="X15" s="571"/>
      <c r="Y15" s="571"/>
      <c r="Z15" s="571"/>
      <c r="AA15" s="571"/>
      <c r="AB15" s="571"/>
      <c r="AC15" s="571"/>
      <c r="AD15" s="571"/>
      <c r="AE15" s="571"/>
      <c r="AF15" s="571"/>
      <c r="AG15" s="571"/>
      <c r="AH15" s="571"/>
      <c r="AI15" s="571"/>
      <c r="AJ15" s="571"/>
      <c r="AK15" s="571"/>
      <c r="AL15" s="571"/>
      <c r="AM15" s="571"/>
      <c r="AN15" s="571"/>
      <c r="AO15" s="571"/>
      <c r="AP15" s="571"/>
      <c r="AQ15" s="571"/>
      <c r="AR15" s="571"/>
      <c r="AS15" s="571"/>
      <c r="AT15" s="571"/>
      <c r="AU15" s="571"/>
      <c r="AV15" s="571"/>
      <c r="AW15" s="571"/>
      <c r="AX15" s="571"/>
      <c r="AY15" s="571"/>
      <c r="AZ15" s="571"/>
      <c r="BA15" s="571"/>
      <c r="BB15" s="571"/>
      <c r="BC15" s="571"/>
      <c r="BD15" s="571"/>
      <c r="BE15" s="571"/>
      <c r="BF15" s="571"/>
      <c r="BG15" s="571"/>
      <c r="BH15" s="571"/>
      <c r="BI15" s="571"/>
      <c r="BJ15" s="571"/>
      <c r="BK15" s="571"/>
      <c r="BL15" s="571"/>
      <c r="BM15" s="571"/>
      <c r="BN15" s="571"/>
      <c r="BO15" s="571"/>
      <c r="BP15" s="571"/>
      <c r="BQ15" s="571"/>
      <c r="BR15" s="571"/>
      <c r="BS15" s="571"/>
      <c r="BT15" s="571"/>
      <c r="BU15" s="571"/>
      <c r="BV15" s="571"/>
      <c r="BW15" s="571"/>
      <c r="BX15" s="571"/>
      <c r="BY15" s="571"/>
      <c r="BZ15" s="571"/>
      <c r="CA15" s="571"/>
      <c r="CB15" s="571"/>
      <c r="CC15" s="571"/>
      <c r="CD15" s="571"/>
      <c r="CE15" s="571"/>
      <c r="CF15" s="571"/>
      <c r="CG15" s="571"/>
      <c r="CH15" s="571"/>
      <c r="CI15" s="571"/>
      <c r="CJ15" s="571"/>
      <c r="CK15" s="571"/>
      <c r="CL15" s="571"/>
      <c r="CM15" s="571"/>
      <c r="CN15" s="571"/>
      <c r="CO15" s="571"/>
      <c r="CP15" s="571"/>
      <c r="CQ15" s="571"/>
      <c r="CR15" s="571"/>
      <c r="CS15" s="571"/>
      <c r="CT15" s="571"/>
      <c r="CU15" s="571"/>
      <c r="CV15" s="571"/>
      <c r="CW15" s="571"/>
      <c r="CX15" s="571"/>
      <c r="CY15" s="571"/>
      <c r="CZ15" s="571"/>
      <c r="DA15" s="571"/>
      <c r="DB15" s="571"/>
      <c r="DC15" s="571"/>
      <c r="DD15" s="571"/>
      <c r="DE15" s="571"/>
      <c r="DF15" s="571"/>
      <c r="DG15" s="571"/>
      <c r="DH15" s="571"/>
      <c r="DI15" s="571"/>
      <c r="DJ15" s="571"/>
      <c r="DK15" s="571"/>
      <c r="DL15" s="571"/>
      <c r="DM15" s="571"/>
      <c r="DN15" s="571"/>
      <c r="DO15" s="571"/>
      <c r="DP15" s="571"/>
      <c r="DQ15" s="571"/>
      <c r="DR15" s="571"/>
      <c r="DS15" s="571"/>
      <c r="DT15" s="571"/>
      <c r="DU15" s="571"/>
      <c r="DV15" s="571"/>
      <c r="DW15" s="571"/>
      <c r="DX15" s="571"/>
      <c r="DY15" s="571"/>
      <c r="DZ15" s="571"/>
      <c r="EA15" s="571"/>
      <c r="EB15" s="571"/>
      <c r="EC15" s="571"/>
      <c r="ED15" s="571"/>
      <c r="EE15" s="571"/>
      <c r="EF15" s="571"/>
      <c r="EG15" s="571"/>
      <c r="EH15" s="571"/>
      <c r="EI15" s="571"/>
      <c r="EJ15" s="571"/>
      <c r="EK15" s="571"/>
      <c r="EL15" s="571"/>
      <c r="EM15" s="571"/>
      <c r="EN15" s="571"/>
      <c r="EO15" s="571"/>
      <c r="EP15" s="571"/>
      <c r="EQ15" s="571"/>
      <c r="ER15" s="571"/>
      <c r="ES15" s="571"/>
      <c r="ET15" s="571"/>
      <c r="EU15" s="571"/>
      <c r="EV15" s="571"/>
      <c r="EW15" s="571"/>
      <c r="EX15" s="571"/>
      <c r="EY15" s="571"/>
      <c r="EZ15" s="571"/>
      <c r="FA15" s="571"/>
      <c r="FB15" s="571"/>
      <c r="FC15" s="571"/>
      <c r="FD15" s="571"/>
      <c r="FE15" s="571"/>
      <c r="FF15" s="571"/>
      <c r="FG15" s="571"/>
      <c r="FH15" s="571"/>
      <c r="FI15" s="571"/>
      <c r="FJ15" s="571"/>
      <c r="FK15" s="571"/>
      <c r="FL15" s="571"/>
      <c r="FM15" s="571"/>
      <c r="FN15" s="571"/>
      <c r="FO15" s="571"/>
      <c r="FP15" s="571"/>
      <c r="FQ15" s="571"/>
      <c r="FR15" s="571"/>
      <c r="FS15" s="571"/>
      <c r="FT15" s="571"/>
      <c r="FU15" s="571"/>
      <c r="FV15" s="571"/>
      <c r="FW15" s="571"/>
      <c r="FX15" s="571"/>
      <c r="FY15" s="571"/>
      <c r="FZ15" s="571"/>
      <c r="GA15" s="571"/>
      <c r="GB15" s="571"/>
      <c r="GC15" s="571"/>
      <c r="GD15" s="571"/>
      <c r="GE15" s="571"/>
      <c r="GF15" s="571"/>
      <c r="GG15" s="571"/>
      <c r="GH15" s="571"/>
      <c r="GI15" s="571"/>
      <c r="GJ15" s="571"/>
      <c r="GK15" s="571"/>
      <c r="GL15" s="571"/>
      <c r="GM15" s="571"/>
      <c r="GN15" s="571"/>
      <c r="GO15" s="571"/>
      <c r="GP15" s="571"/>
      <c r="GQ15" s="571"/>
      <c r="GR15" s="571"/>
      <c r="GS15" s="571"/>
      <c r="GT15" s="571"/>
      <c r="GU15" s="571"/>
      <c r="GV15" s="571"/>
      <c r="GW15" s="571"/>
      <c r="GX15" s="571"/>
      <c r="GY15" s="571"/>
      <c r="GZ15" s="571"/>
      <c r="HA15" s="571"/>
      <c r="HB15" s="571"/>
      <c r="HC15" s="571"/>
      <c r="HD15" s="571"/>
      <c r="HE15" s="571"/>
      <c r="HF15" s="571"/>
      <c r="HG15" s="571"/>
      <c r="HH15" s="571"/>
      <c r="HI15" s="571"/>
      <c r="HJ15" s="571"/>
      <c r="HK15" s="571"/>
      <c r="HL15" s="571"/>
      <c r="HM15" s="571"/>
      <c r="HN15" s="571"/>
      <c r="HO15" s="571"/>
      <c r="HP15" s="571"/>
      <c r="HQ15" s="571"/>
      <c r="HR15" s="571"/>
      <c r="HS15" s="571"/>
      <c r="HT15" s="571"/>
      <c r="HU15" s="571"/>
      <c r="HV15" s="571"/>
      <c r="HW15" s="571"/>
      <c r="HX15" s="571"/>
      <c r="HY15" s="571"/>
      <c r="HZ15" s="571"/>
      <c r="IA15" s="571"/>
      <c r="IB15" s="571"/>
      <c r="IC15" s="571"/>
      <c r="ID15" s="571"/>
      <c r="IE15" s="571"/>
      <c r="IF15" s="571"/>
      <c r="IG15" s="571"/>
      <c r="IH15" s="571"/>
      <c r="II15" s="571"/>
      <c r="IJ15" s="571"/>
      <c r="IK15" s="571"/>
      <c r="IL15" s="571"/>
      <c r="IM15" s="571"/>
      <c r="IN15" s="571"/>
      <c r="IO15" s="571"/>
      <c r="IP15" s="571"/>
      <c r="IQ15" s="571"/>
      <c r="IR15" s="571"/>
      <c r="IS15" s="571"/>
      <c r="IT15" s="571"/>
      <c r="IU15" s="571"/>
      <c r="IV15" s="571"/>
    </row>
    <row r="16" spans="1:256" s="216" customFormat="1" ht="21" customHeight="1">
      <c r="A16" s="558" t="s">
        <v>713</v>
      </c>
      <c r="B16" s="841">
        <v>25720</v>
      </c>
      <c r="C16" s="732">
        <v>0</v>
      </c>
      <c r="D16" s="732">
        <v>25720</v>
      </c>
      <c r="E16" s="732">
        <v>25720</v>
      </c>
      <c r="F16" s="732">
        <v>0</v>
      </c>
      <c r="G16" s="732">
        <v>0</v>
      </c>
      <c r="H16" s="732">
        <v>5180</v>
      </c>
      <c r="I16" s="732">
        <v>0</v>
      </c>
      <c r="J16" s="732">
        <v>0</v>
      </c>
      <c r="K16" s="732">
        <v>0</v>
      </c>
      <c r="L16" s="732">
        <v>0</v>
      </c>
      <c r="M16" s="732">
        <v>0</v>
      </c>
      <c r="N16" s="732">
        <v>0</v>
      </c>
      <c r="O16" s="732">
        <v>19700</v>
      </c>
      <c r="P16" s="732">
        <v>180</v>
      </c>
      <c r="Q16" s="847">
        <v>660</v>
      </c>
      <c r="R16" s="548" t="s">
        <v>147</v>
      </c>
      <c r="S16" s="571"/>
      <c r="T16" s="571"/>
      <c r="U16" s="571"/>
      <c r="V16" s="571"/>
      <c r="W16" s="571"/>
      <c r="X16" s="571"/>
      <c r="Y16" s="571"/>
      <c r="Z16" s="571"/>
      <c r="AA16" s="571"/>
      <c r="AB16" s="571"/>
      <c r="AC16" s="571"/>
      <c r="AD16" s="571"/>
      <c r="AE16" s="571"/>
      <c r="AF16" s="571"/>
      <c r="AG16" s="571"/>
      <c r="AH16" s="571"/>
      <c r="AI16" s="571"/>
      <c r="AJ16" s="571"/>
      <c r="AK16" s="571"/>
      <c r="AL16" s="571"/>
      <c r="AM16" s="571"/>
      <c r="AN16" s="571"/>
      <c r="AO16" s="571"/>
      <c r="AP16" s="571"/>
      <c r="AQ16" s="571"/>
      <c r="AR16" s="571"/>
      <c r="AS16" s="571"/>
      <c r="AT16" s="571"/>
      <c r="AU16" s="571"/>
      <c r="AV16" s="571"/>
      <c r="AW16" s="571"/>
      <c r="AX16" s="571"/>
      <c r="AY16" s="571"/>
      <c r="AZ16" s="571"/>
      <c r="BA16" s="571"/>
      <c r="BB16" s="571"/>
      <c r="BC16" s="571"/>
      <c r="BD16" s="571"/>
      <c r="BE16" s="571"/>
      <c r="BF16" s="571"/>
      <c r="BG16" s="571"/>
      <c r="BH16" s="571"/>
      <c r="BI16" s="571"/>
      <c r="BJ16" s="571"/>
      <c r="BK16" s="571"/>
      <c r="BL16" s="571"/>
      <c r="BM16" s="571"/>
      <c r="BN16" s="571"/>
      <c r="BO16" s="571"/>
      <c r="BP16" s="571"/>
      <c r="BQ16" s="571"/>
      <c r="BR16" s="571"/>
      <c r="BS16" s="571"/>
      <c r="BT16" s="571"/>
      <c r="BU16" s="571"/>
      <c r="BV16" s="571"/>
      <c r="BW16" s="571"/>
      <c r="BX16" s="571"/>
      <c r="BY16" s="571"/>
      <c r="BZ16" s="571"/>
      <c r="CA16" s="571"/>
      <c r="CB16" s="571"/>
      <c r="CC16" s="571"/>
      <c r="CD16" s="571"/>
      <c r="CE16" s="571"/>
      <c r="CF16" s="571"/>
      <c r="CG16" s="571"/>
      <c r="CH16" s="571"/>
      <c r="CI16" s="571"/>
      <c r="CJ16" s="571"/>
      <c r="CK16" s="571"/>
      <c r="CL16" s="571"/>
      <c r="CM16" s="571"/>
      <c r="CN16" s="571"/>
      <c r="CO16" s="571"/>
      <c r="CP16" s="571"/>
      <c r="CQ16" s="571"/>
      <c r="CR16" s="571"/>
      <c r="CS16" s="571"/>
      <c r="CT16" s="571"/>
      <c r="CU16" s="571"/>
      <c r="CV16" s="571"/>
      <c r="CW16" s="571"/>
      <c r="CX16" s="571"/>
      <c r="CY16" s="571"/>
      <c r="CZ16" s="571"/>
      <c r="DA16" s="571"/>
      <c r="DB16" s="571"/>
      <c r="DC16" s="571"/>
      <c r="DD16" s="571"/>
      <c r="DE16" s="571"/>
      <c r="DF16" s="571"/>
      <c r="DG16" s="571"/>
      <c r="DH16" s="571"/>
      <c r="DI16" s="571"/>
      <c r="DJ16" s="571"/>
      <c r="DK16" s="571"/>
      <c r="DL16" s="571"/>
      <c r="DM16" s="571"/>
      <c r="DN16" s="571"/>
      <c r="DO16" s="571"/>
      <c r="DP16" s="571"/>
      <c r="DQ16" s="571"/>
      <c r="DR16" s="571"/>
      <c r="DS16" s="571"/>
      <c r="DT16" s="571"/>
      <c r="DU16" s="571"/>
      <c r="DV16" s="571"/>
      <c r="DW16" s="571"/>
      <c r="DX16" s="571"/>
      <c r="DY16" s="571"/>
      <c r="DZ16" s="571"/>
      <c r="EA16" s="571"/>
      <c r="EB16" s="571"/>
      <c r="EC16" s="571"/>
      <c r="ED16" s="571"/>
      <c r="EE16" s="571"/>
      <c r="EF16" s="571"/>
      <c r="EG16" s="571"/>
      <c r="EH16" s="571"/>
      <c r="EI16" s="571"/>
      <c r="EJ16" s="571"/>
      <c r="EK16" s="571"/>
      <c r="EL16" s="571"/>
      <c r="EM16" s="571"/>
      <c r="EN16" s="571"/>
      <c r="EO16" s="571"/>
      <c r="EP16" s="571"/>
      <c r="EQ16" s="571"/>
      <c r="ER16" s="571"/>
      <c r="ES16" s="571"/>
      <c r="ET16" s="571"/>
      <c r="EU16" s="571"/>
      <c r="EV16" s="571"/>
      <c r="EW16" s="571"/>
      <c r="EX16" s="571"/>
      <c r="EY16" s="571"/>
      <c r="EZ16" s="571"/>
      <c r="FA16" s="571"/>
      <c r="FB16" s="571"/>
      <c r="FC16" s="571"/>
      <c r="FD16" s="571"/>
      <c r="FE16" s="571"/>
      <c r="FF16" s="571"/>
      <c r="FG16" s="571"/>
      <c r="FH16" s="571"/>
      <c r="FI16" s="571"/>
      <c r="FJ16" s="571"/>
      <c r="FK16" s="571"/>
      <c r="FL16" s="571"/>
      <c r="FM16" s="571"/>
      <c r="FN16" s="571"/>
      <c r="FO16" s="571"/>
      <c r="FP16" s="571"/>
      <c r="FQ16" s="571"/>
      <c r="FR16" s="571"/>
      <c r="FS16" s="571"/>
      <c r="FT16" s="571"/>
      <c r="FU16" s="571"/>
      <c r="FV16" s="571"/>
      <c r="FW16" s="571"/>
      <c r="FX16" s="571"/>
      <c r="FY16" s="571"/>
      <c r="FZ16" s="571"/>
      <c r="GA16" s="571"/>
      <c r="GB16" s="571"/>
      <c r="GC16" s="571"/>
      <c r="GD16" s="571"/>
      <c r="GE16" s="571"/>
      <c r="GF16" s="571"/>
      <c r="GG16" s="571"/>
      <c r="GH16" s="571"/>
      <c r="GI16" s="571"/>
      <c r="GJ16" s="571"/>
      <c r="GK16" s="571"/>
      <c r="GL16" s="571"/>
      <c r="GM16" s="571"/>
      <c r="GN16" s="571"/>
      <c r="GO16" s="571"/>
      <c r="GP16" s="571"/>
      <c r="GQ16" s="571"/>
      <c r="GR16" s="571"/>
      <c r="GS16" s="571"/>
      <c r="GT16" s="571"/>
      <c r="GU16" s="571"/>
      <c r="GV16" s="571"/>
      <c r="GW16" s="571"/>
      <c r="GX16" s="571"/>
      <c r="GY16" s="571"/>
      <c r="GZ16" s="571"/>
      <c r="HA16" s="571"/>
      <c r="HB16" s="571"/>
      <c r="HC16" s="571"/>
      <c r="HD16" s="571"/>
      <c r="HE16" s="571"/>
      <c r="HF16" s="571"/>
      <c r="HG16" s="571"/>
      <c r="HH16" s="571"/>
      <c r="HI16" s="571"/>
      <c r="HJ16" s="571"/>
      <c r="HK16" s="571"/>
      <c r="HL16" s="571"/>
      <c r="HM16" s="571"/>
      <c r="HN16" s="571"/>
      <c r="HO16" s="571"/>
      <c r="HP16" s="571"/>
      <c r="HQ16" s="571"/>
      <c r="HR16" s="571"/>
      <c r="HS16" s="571"/>
      <c r="HT16" s="571"/>
      <c r="HU16" s="571"/>
      <c r="HV16" s="571"/>
      <c r="HW16" s="571"/>
      <c r="HX16" s="571"/>
      <c r="HY16" s="571"/>
      <c r="HZ16" s="571"/>
      <c r="IA16" s="571"/>
      <c r="IB16" s="571"/>
      <c r="IC16" s="571"/>
      <c r="ID16" s="571"/>
      <c r="IE16" s="571"/>
      <c r="IF16" s="571"/>
      <c r="IG16" s="571"/>
      <c r="IH16" s="571"/>
      <c r="II16" s="571"/>
      <c r="IJ16" s="571"/>
      <c r="IK16" s="571"/>
      <c r="IL16" s="571"/>
      <c r="IM16" s="571"/>
      <c r="IN16" s="571"/>
      <c r="IO16" s="571"/>
      <c r="IP16" s="571"/>
      <c r="IQ16" s="571"/>
      <c r="IR16" s="571"/>
      <c r="IS16" s="571"/>
      <c r="IT16" s="571"/>
      <c r="IU16" s="571"/>
      <c r="IV16" s="571"/>
    </row>
    <row r="17" spans="1:256" s="216" customFormat="1" ht="21" customHeight="1">
      <c r="A17" s="558" t="s">
        <v>715</v>
      </c>
      <c r="B17" s="841">
        <v>14100</v>
      </c>
      <c r="C17" s="732">
        <v>0</v>
      </c>
      <c r="D17" s="732">
        <v>14100</v>
      </c>
      <c r="E17" s="732">
        <v>14100</v>
      </c>
      <c r="F17" s="732">
        <v>0</v>
      </c>
      <c r="G17" s="732">
        <v>0</v>
      </c>
      <c r="H17" s="732">
        <v>0</v>
      </c>
      <c r="I17" s="732">
        <v>0</v>
      </c>
      <c r="J17" s="732">
        <v>0</v>
      </c>
      <c r="K17" s="732">
        <v>0</v>
      </c>
      <c r="L17" s="732">
        <v>0</v>
      </c>
      <c r="M17" s="732">
        <v>0</v>
      </c>
      <c r="N17" s="732">
        <v>0</v>
      </c>
      <c r="O17" s="732">
        <v>12240</v>
      </c>
      <c r="P17" s="732">
        <v>0</v>
      </c>
      <c r="Q17" s="847">
        <v>1860</v>
      </c>
      <c r="R17" s="548" t="s">
        <v>148</v>
      </c>
      <c r="S17" s="571"/>
      <c r="T17" s="571"/>
      <c r="U17" s="571"/>
      <c r="V17" s="571"/>
      <c r="W17" s="571"/>
      <c r="X17" s="571"/>
      <c r="Y17" s="571"/>
      <c r="Z17" s="571"/>
      <c r="AA17" s="571"/>
      <c r="AB17" s="571"/>
      <c r="AC17" s="571"/>
      <c r="AD17" s="571"/>
      <c r="AE17" s="571"/>
      <c r="AF17" s="571"/>
      <c r="AG17" s="571"/>
      <c r="AH17" s="571"/>
      <c r="AI17" s="571"/>
      <c r="AJ17" s="571"/>
      <c r="AK17" s="571"/>
      <c r="AL17" s="571"/>
      <c r="AM17" s="571"/>
      <c r="AN17" s="571"/>
      <c r="AO17" s="571"/>
      <c r="AP17" s="571"/>
      <c r="AQ17" s="571"/>
      <c r="AR17" s="571"/>
      <c r="AS17" s="571"/>
      <c r="AT17" s="571"/>
      <c r="AU17" s="571"/>
      <c r="AV17" s="571"/>
      <c r="AW17" s="571"/>
      <c r="AX17" s="571"/>
      <c r="AY17" s="571"/>
      <c r="AZ17" s="571"/>
      <c r="BA17" s="571"/>
      <c r="BB17" s="571"/>
      <c r="BC17" s="571"/>
      <c r="BD17" s="571"/>
      <c r="BE17" s="571"/>
      <c r="BF17" s="571"/>
      <c r="BG17" s="571"/>
      <c r="BH17" s="571"/>
      <c r="BI17" s="571"/>
      <c r="BJ17" s="571"/>
      <c r="BK17" s="571"/>
      <c r="BL17" s="571"/>
      <c r="BM17" s="571"/>
      <c r="BN17" s="571"/>
      <c r="BO17" s="571"/>
      <c r="BP17" s="571"/>
      <c r="BQ17" s="571"/>
      <c r="BR17" s="571"/>
      <c r="BS17" s="571"/>
      <c r="BT17" s="571"/>
      <c r="BU17" s="571"/>
      <c r="BV17" s="571"/>
      <c r="BW17" s="571"/>
      <c r="BX17" s="571"/>
      <c r="BY17" s="571"/>
      <c r="BZ17" s="571"/>
      <c r="CA17" s="571"/>
      <c r="CB17" s="571"/>
      <c r="CC17" s="571"/>
      <c r="CD17" s="571"/>
      <c r="CE17" s="571"/>
      <c r="CF17" s="571"/>
      <c r="CG17" s="571"/>
      <c r="CH17" s="571"/>
      <c r="CI17" s="571"/>
      <c r="CJ17" s="571"/>
      <c r="CK17" s="571"/>
      <c r="CL17" s="571"/>
      <c r="CM17" s="571"/>
      <c r="CN17" s="571"/>
      <c r="CO17" s="571"/>
      <c r="CP17" s="571"/>
      <c r="CQ17" s="571"/>
      <c r="CR17" s="571"/>
      <c r="CS17" s="571"/>
      <c r="CT17" s="571"/>
      <c r="CU17" s="571"/>
      <c r="CV17" s="571"/>
      <c r="CW17" s="571"/>
      <c r="CX17" s="571"/>
      <c r="CY17" s="571"/>
      <c r="CZ17" s="571"/>
      <c r="DA17" s="571"/>
      <c r="DB17" s="571"/>
      <c r="DC17" s="571"/>
      <c r="DD17" s="571"/>
      <c r="DE17" s="571"/>
      <c r="DF17" s="571"/>
      <c r="DG17" s="571"/>
      <c r="DH17" s="571"/>
      <c r="DI17" s="571"/>
      <c r="DJ17" s="571"/>
      <c r="DK17" s="571"/>
      <c r="DL17" s="571"/>
      <c r="DM17" s="571"/>
      <c r="DN17" s="571"/>
      <c r="DO17" s="571"/>
      <c r="DP17" s="571"/>
      <c r="DQ17" s="571"/>
      <c r="DR17" s="571"/>
      <c r="DS17" s="571"/>
      <c r="DT17" s="571"/>
      <c r="DU17" s="571"/>
      <c r="DV17" s="571"/>
      <c r="DW17" s="571"/>
      <c r="DX17" s="571"/>
      <c r="DY17" s="571"/>
      <c r="DZ17" s="571"/>
      <c r="EA17" s="571"/>
      <c r="EB17" s="571"/>
      <c r="EC17" s="571"/>
      <c r="ED17" s="571"/>
      <c r="EE17" s="571"/>
      <c r="EF17" s="571"/>
      <c r="EG17" s="571"/>
      <c r="EH17" s="571"/>
      <c r="EI17" s="571"/>
      <c r="EJ17" s="571"/>
      <c r="EK17" s="571"/>
      <c r="EL17" s="571"/>
      <c r="EM17" s="571"/>
      <c r="EN17" s="571"/>
      <c r="EO17" s="571"/>
      <c r="EP17" s="571"/>
      <c r="EQ17" s="571"/>
      <c r="ER17" s="571"/>
      <c r="ES17" s="571"/>
      <c r="ET17" s="571"/>
      <c r="EU17" s="571"/>
      <c r="EV17" s="571"/>
      <c r="EW17" s="571"/>
      <c r="EX17" s="571"/>
      <c r="EY17" s="571"/>
      <c r="EZ17" s="571"/>
      <c r="FA17" s="571"/>
      <c r="FB17" s="571"/>
      <c r="FC17" s="571"/>
      <c r="FD17" s="571"/>
      <c r="FE17" s="571"/>
      <c r="FF17" s="571"/>
      <c r="FG17" s="571"/>
      <c r="FH17" s="571"/>
      <c r="FI17" s="571"/>
      <c r="FJ17" s="571"/>
      <c r="FK17" s="571"/>
      <c r="FL17" s="571"/>
      <c r="FM17" s="571"/>
      <c r="FN17" s="571"/>
      <c r="FO17" s="571"/>
      <c r="FP17" s="571"/>
      <c r="FQ17" s="571"/>
      <c r="FR17" s="571"/>
      <c r="FS17" s="571"/>
      <c r="FT17" s="571"/>
      <c r="FU17" s="571"/>
      <c r="FV17" s="571"/>
      <c r="FW17" s="571"/>
      <c r="FX17" s="571"/>
      <c r="FY17" s="571"/>
      <c r="FZ17" s="571"/>
      <c r="GA17" s="571"/>
      <c r="GB17" s="571"/>
      <c r="GC17" s="571"/>
      <c r="GD17" s="571"/>
      <c r="GE17" s="571"/>
      <c r="GF17" s="571"/>
      <c r="GG17" s="571"/>
      <c r="GH17" s="571"/>
      <c r="GI17" s="571"/>
      <c r="GJ17" s="571"/>
      <c r="GK17" s="571"/>
      <c r="GL17" s="571"/>
      <c r="GM17" s="571"/>
      <c r="GN17" s="571"/>
      <c r="GO17" s="571"/>
      <c r="GP17" s="571"/>
      <c r="GQ17" s="571"/>
      <c r="GR17" s="571"/>
      <c r="GS17" s="571"/>
      <c r="GT17" s="571"/>
      <c r="GU17" s="571"/>
      <c r="GV17" s="571"/>
      <c r="GW17" s="571"/>
      <c r="GX17" s="571"/>
      <c r="GY17" s="571"/>
      <c r="GZ17" s="571"/>
      <c r="HA17" s="571"/>
      <c r="HB17" s="571"/>
      <c r="HC17" s="571"/>
      <c r="HD17" s="571"/>
      <c r="HE17" s="571"/>
      <c r="HF17" s="571"/>
      <c r="HG17" s="571"/>
      <c r="HH17" s="571"/>
      <c r="HI17" s="571"/>
      <c r="HJ17" s="571"/>
      <c r="HK17" s="571"/>
      <c r="HL17" s="571"/>
      <c r="HM17" s="571"/>
      <c r="HN17" s="571"/>
      <c r="HO17" s="571"/>
      <c r="HP17" s="571"/>
      <c r="HQ17" s="571"/>
      <c r="HR17" s="571"/>
      <c r="HS17" s="571"/>
      <c r="HT17" s="571"/>
      <c r="HU17" s="571"/>
      <c r="HV17" s="571"/>
      <c r="HW17" s="571"/>
      <c r="HX17" s="571"/>
      <c r="HY17" s="571"/>
      <c r="HZ17" s="571"/>
      <c r="IA17" s="571"/>
      <c r="IB17" s="571"/>
      <c r="IC17" s="571"/>
      <c r="ID17" s="571"/>
      <c r="IE17" s="571"/>
      <c r="IF17" s="571"/>
      <c r="IG17" s="571"/>
      <c r="IH17" s="571"/>
      <c r="II17" s="571"/>
      <c r="IJ17" s="571"/>
      <c r="IK17" s="571"/>
      <c r="IL17" s="571"/>
      <c r="IM17" s="571"/>
      <c r="IN17" s="571"/>
      <c r="IO17" s="571"/>
      <c r="IP17" s="571"/>
      <c r="IQ17" s="571"/>
      <c r="IR17" s="571"/>
      <c r="IS17" s="571"/>
      <c r="IT17" s="571"/>
      <c r="IU17" s="571"/>
      <c r="IV17" s="571"/>
    </row>
    <row r="18" spans="1:256" s="216" customFormat="1" ht="21" customHeight="1">
      <c r="A18" s="558" t="s">
        <v>717</v>
      </c>
      <c r="B18" s="841">
        <v>15160</v>
      </c>
      <c r="C18" s="732">
        <v>0</v>
      </c>
      <c r="D18" s="732">
        <v>15160</v>
      </c>
      <c r="E18" s="732">
        <v>15160</v>
      </c>
      <c r="F18" s="732">
        <v>0</v>
      </c>
      <c r="G18" s="732">
        <v>0</v>
      </c>
      <c r="H18" s="732">
        <v>0</v>
      </c>
      <c r="I18" s="732">
        <v>0</v>
      </c>
      <c r="J18" s="732">
        <v>0</v>
      </c>
      <c r="K18" s="732">
        <v>0</v>
      </c>
      <c r="L18" s="732">
        <v>0</v>
      </c>
      <c r="M18" s="732">
        <v>0</v>
      </c>
      <c r="N18" s="732">
        <v>0</v>
      </c>
      <c r="O18" s="732">
        <v>15160</v>
      </c>
      <c r="P18" s="732">
        <v>0</v>
      </c>
      <c r="Q18" s="847">
        <v>0</v>
      </c>
      <c r="R18" s="548" t="s">
        <v>149</v>
      </c>
      <c r="S18" s="571"/>
      <c r="T18" s="571"/>
      <c r="U18" s="571"/>
      <c r="V18" s="571"/>
      <c r="W18" s="571"/>
      <c r="X18" s="571"/>
      <c r="Y18" s="571"/>
      <c r="Z18" s="571"/>
      <c r="AA18" s="571"/>
      <c r="AB18" s="571"/>
      <c r="AC18" s="571"/>
      <c r="AD18" s="571"/>
      <c r="AE18" s="571"/>
      <c r="AF18" s="571"/>
      <c r="AG18" s="571"/>
      <c r="AH18" s="571"/>
      <c r="AI18" s="571"/>
      <c r="AJ18" s="571"/>
      <c r="AK18" s="571"/>
      <c r="AL18" s="571"/>
      <c r="AM18" s="571"/>
      <c r="AN18" s="571"/>
      <c r="AO18" s="571"/>
      <c r="AP18" s="571"/>
      <c r="AQ18" s="571"/>
      <c r="AR18" s="571"/>
      <c r="AS18" s="571"/>
      <c r="AT18" s="571"/>
      <c r="AU18" s="571"/>
      <c r="AV18" s="571"/>
      <c r="AW18" s="571"/>
      <c r="AX18" s="571"/>
      <c r="AY18" s="571"/>
      <c r="AZ18" s="571"/>
      <c r="BA18" s="571"/>
      <c r="BB18" s="571"/>
      <c r="BC18" s="571"/>
      <c r="BD18" s="571"/>
      <c r="BE18" s="571"/>
      <c r="BF18" s="571"/>
      <c r="BG18" s="571"/>
      <c r="BH18" s="571"/>
      <c r="BI18" s="571"/>
      <c r="BJ18" s="571"/>
      <c r="BK18" s="571"/>
      <c r="BL18" s="571"/>
      <c r="BM18" s="571"/>
      <c r="BN18" s="571"/>
      <c r="BO18" s="571"/>
      <c r="BP18" s="571"/>
      <c r="BQ18" s="571"/>
      <c r="BR18" s="571"/>
      <c r="BS18" s="571"/>
      <c r="BT18" s="571"/>
      <c r="BU18" s="571"/>
      <c r="BV18" s="571"/>
      <c r="BW18" s="571"/>
      <c r="BX18" s="571"/>
      <c r="BY18" s="571"/>
      <c r="BZ18" s="571"/>
      <c r="CA18" s="571"/>
      <c r="CB18" s="571"/>
      <c r="CC18" s="571"/>
      <c r="CD18" s="571"/>
      <c r="CE18" s="571"/>
      <c r="CF18" s="571"/>
      <c r="CG18" s="571"/>
      <c r="CH18" s="571"/>
      <c r="CI18" s="571"/>
      <c r="CJ18" s="571"/>
      <c r="CK18" s="571"/>
      <c r="CL18" s="571"/>
      <c r="CM18" s="571"/>
      <c r="CN18" s="571"/>
      <c r="CO18" s="571"/>
      <c r="CP18" s="571"/>
      <c r="CQ18" s="571"/>
      <c r="CR18" s="571"/>
      <c r="CS18" s="571"/>
      <c r="CT18" s="571"/>
      <c r="CU18" s="571"/>
      <c r="CV18" s="571"/>
      <c r="CW18" s="571"/>
      <c r="CX18" s="571"/>
      <c r="CY18" s="571"/>
      <c r="CZ18" s="571"/>
      <c r="DA18" s="571"/>
      <c r="DB18" s="571"/>
      <c r="DC18" s="571"/>
      <c r="DD18" s="571"/>
      <c r="DE18" s="571"/>
      <c r="DF18" s="571"/>
      <c r="DG18" s="571"/>
      <c r="DH18" s="571"/>
      <c r="DI18" s="571"/>
      <c r="DJ18" s="571"/>
      <c r="DK18" s="571"/>
      <c r="DL18" s="571"/>
      <c r="DM18" s="571"/>
      <c r="DN18" s="571"/>
      <c r="DO18" s="571"/>
      <c r="DP18" s="571"/>
      <c r="DQ18" s="571"/>
      <c r="DR18" s="571"/>
      <c r="DS18" s="571"/>
      <c r="DT18" s="571"/>
      <c r="DU18" s="571"/>
      <c r="DV18" s="571"/>
      <c r="DW18" s="571"/>
      <c r="DX18" s="571"/>
      <c r="DY18" s="571"/>
      <c r="DZ18" s="571"/>
      <c r="EA18" s="571"/>
      <c r="EB18" s="571"/>
      <c r="EC18" s="571"/>
      <c r="ED18" s="571"/>
      <c r="EE18" s="571"/>
      <c r="EF18" s="571"/>
      <c r="EG18" s="571"/>
      <c r="EH18" s="571"/>
      <c r="EI18" s="571"/>
      <c r="EJ18" s="571"/>
      <c r="EK18" s="571"/>
      <c r="EL18" s="571"/>
      <c r="EM18" s="571"/>
      <c r="EN18" s="571"/>
      <c r="EO18" s="571"/>
      <c r="EP18" s="571"/>
      <c r="EQ18" s="571"/>
      <c r="ER18" s="571"/>
      <c r="ES18" s="571"/>
      <c r="ET18" s="571"/>
      <c r="EU18" s="571"/>
      <c r="EV18" s="571"/>
      <c r="EW18" s="571"/>
      <c r="EX18" s="571"/>
      <c r="EY18" s="571"/>
      <c r="EZ18" s="571"/>
      <c r="FA18" s="571"/>
      <c r="FB18" s="571"/>
      <c r="FC18" s="571"/>
      <c r="FD18" s="571"/>
      <c r="FE18" s="571"/>
      <c r="FF18" s="571"/>
      <c r="FG18" s="571"/>
      <c r="FH18" s="571"/>
      <c r="FI18" s="571"/>
      <c r="FJ18" s="571"/>
      <c r="FK18" s="571"/>
      <c r="FL18" s="571"/>
      <c r="FM18" s="571"/>
      <c r="FN18" s="571"/>
      <c r="FO18" s="571"/>
      <c r="FP18" s="571"/>
      <c r="FQ18" s="571"/>
      <c r="FR18" s="571"/>
      <c r="FS18" s="571"/>
      <c r="FT18" s="571"/>
      <c r="FU18" s="571"/>
      <c r="FV18" s="571"/>
      <c r="FW18" s="571"/>
      <c r="FX18" s="571"/>
      <c r="FY18" s="571"/>
      <c r="FZ18" s="571"/>
      <c r="GA18" s="571"/>
      <c r="GB18" s="571"/>
      <c r="GC18" s="571"/>
      <c r="GD18" s="571"/>
      <c r="GE18" s="571"/>
      <c r="GF18" s="571"/>
      <c r="GG18" s="571"/>
      <c r="GH18" s="571"/>
      <c r="GI18" s="571"/>
      <c r="GJ18" s="571"/>
      <c r="GK18" s="571"/>
      <c r="GL18" s="571"/>
      <c r="GM18" s="571"/>
      <c r="GN18" s="571"/>
      <c r="GO18" s="571"/>
      <c r="GP18" s="571"/>
      <c r="GQ18" s="571"/>
      <c r="GR18" s="571"/>
      <c r="GS18" s="571"/>
      <c r="GT18" s="571"/>
      <c r="GU18" s="571"/>
      <c r="GV18" s="571"/>
      <c r="GW18" s="571"/>
      <c r="GX18" s="571"/>
      <c r="GY18" s="571"/>
      <c r="GZ18" s="571"/>
      <c r="HA18" s="571"/>
      <c r="HB18" s="571"/>
      <c r="HC18" s="571"/>
      <c r="HD18" s="571"/>
      <c r="HE18" s="571"/>
      <c r="HF18" s="571"/>
      <c r="HG18" s="571"/>
      <c r="HH18" s="571"/>
      <c r="HI18" s="571"/>
      <c r="HJ18" s="571"/>
      <c r="HK18" s="571"/>
      <c r="HL18" s="571"/>
      <c r="HM18" s="571"/>
      <c r="HN18" s="571"/>
      <c r="HO18" s="571"/>
      <c r="HP18" s="571"/>
      <c r="HQ18" s="571"/>
      <c r="HR18" s="571"/>
      <c r="HS18" s="571"/>
      <c r="HT18" s="571"/>
      <c r="HU18" s="571"/>
      <c r="HV18" s="571"/>
      <c r="HW18" s="571"/>
      <c r="HX18" s="571"/>
      <c r="HY18" s="571"/>
      <c r="HZ18" s="571"/>
      <c r="IA18" s="571"/>
      <c r="IB18" s="571"/>
      <c r="IC18" s="571"/>
      <c r="ID18" s="571"/>
      <c r="IE18" s="571"/>
      <c r="IF18" s="571"/>
      <c r="IG18" s="571"/>
      <c r="IH18" s="571"/>
      <c r="II18" s="571"/>
      <c r="IJ18" s="571"/>
      <c r="IK18" s="571"/>
      <c r="IL18" s="571"/>
      <c r="IM18" s="571"/>
      <c r="IN18" s="571"/>
      <c r="IO18" s="571"/>
      <c r="IP18" s="571"/>
      <c r="IQ18" s="571"/>
      <c r="IR18" s="571"/>
      <c r="IS18" s="571"/>
      <c r="IT18" s="571"/>
      <c r="IU18" s="571"/>
      <c r="IV18" s="571"/>
    </row>
    <row r="19" spans="1:256" s="216" customFormat="1" ht="21" customHeight="1">
      <c r="A19" s="558" t="s">
        <v>719</v>
      </c>
      <c r="B19" s="841">
        <v>21190</v>
      </c>
      <c r="C19" s="732">
        <v>0</v>
      </c>
      <c r="D19" s="732">
        <v>21190</v>
      </c>
      <c r="E19" s="732">
        <v>21190</v>
      </c>
      <c r="F19" s="732">
        <v>0</v>
      </c>
      <c r="G19" s="732">
        <v>0</v>
      </c>
      <c r="H19" s="732">
        <v>1320</v>
      </c>
      <c r="I19" s="732">
        <v>0</v>
      </c>
      <c r="J19" s="732">
        <v>0</v>
      </c>
      <c r="K19" s="732">
        <v>0</v>
      </c>
      <c r="L19" s="732">
        <v>0</v>
      </c>
      <c r="M19" s="732">
        <v>0</v>
      </c>
      <c r="N19" s="732">
        <v>0</v>
      </c>
      <c r="O19" s="732">
        <v>17410</v>
      </c>
      <c r="P19" s="732">
        <v>0</v>
      </c>
      <c r="Q19" s="847">
        <v>2460</v>
      </c>
      <c r="R19" s="548" t="s">
        <v>150</v>
      </c>
      <c r="S19" s="571"/>
      <c r="T19" s="571"/>
      <c r="U19" s="571"/>
      <c r="V19" s="571"/>
      <c r="W19" s="571"/>
      <c r="X19" s="571"/>
      <c r="Y19" s="571"/>
      <c r="Z19" s="571"/>
      <c r="AA19" s="571"/>
      <c r="AB19" s="571"/>
      <c r="AC19" s="571"/>
      <c r="AD19" s="571"/>
      <c r="AE19" s="571"/>
      <c r="AF19" s="571"/>
      <c r="AG19" s="571"/>
      <c r="AH19" s="571"/>
      <c r="AI19" s="571"/>
      <c r="AJ19" s="571"/>
      <c r="AK19" s="571"/>
      <c r="AL19" s="571"/>
      <c r="AM19" s="571"/>
      <c r="AN19" s="571"/>
      <c r="AO19" s="571"/>
      <c r="AP19" s="571"/>
      <c r="AQ19" s="571"/>
      <c r="AR19" s="571"/>
      <c r="AS19" s="571"/>
      <c r="AT19" s="571"/>
      <c r="AU19" s="571"/>
      <c r="AV19" s="571"/>
      <c r="AW19" s="571"/>
      <c r="AX19" s="571"/>
      <c r="AY19" s="571"/>
      <c r="AZ19" s="571"/>
      <c r="BA19" s="571"/>
      <c r="BB19" s="571"/>
      <c r="BC19" s="571"/>
      <c r="BD19" s="571"/>
      <c r="BE19" s="571"/>
      <c r="BF19" s="571"/>
      <c r="BG19" s="571"/>
      <c r="BH19" s="571"/>
      <c r="BI19" s="571"/>
      <c r="BJ19" s="571"/>
      <c r="BK19" s="571"/>
      <c r="BL19" s="571"/>
      <c r="BM19" s="571"/>
      <c r="BN19" s="571"/>
      <c r="BO19" s="571"/>
      <c r="BP19" s="571"/>
      <c r="BQ19" s="571"/>
      <c r="BR19" s="571"/>
      <c r="BS19" s="571"/>
      <c r="BT19" s="571"/>
      <c r="BU19" s="571"/>
      <c r="BV19" s="571"/>
      <c r="BW19" s="571"/>
      <c r="BX19" s="571"/>
      <c r="BY19" s="571"/>
      <c r="BZ19" s="571"/>
      <c r="CA19" s="571"/>
      <c r="CB19" s="571"/>
      <c r="CC19" s="571"/>
      <c r="CD19" s="571"/>
      <c r="CE19" s="571"/>
      <c r="CF19" s="571"/>
      <c r="CG19" s="571"/>
      <c r="CH19" s="571"/>
      <c r="CI19" s="571"/>
      <c r="CJ19" s="571"/>
      <c r="CK19" s="571"/>
      <c r="CL19" s="571"/>
      <c r="CM19" s="571"/>
      <c r="CN19" s="571"/>
      <c r="CO19" s="571"/>
      <c r="CP19" s="571"/>
      <c r="CQ19" s="571"/>
      <c r="CR19" s="571"/>
      <c r="CS19" s="571"/>
      <c r="CT19" s="571"/>
      <c r="CU19" s="571"/>
      <c r="CV19" s="571"/>
      <c r="CW19" s="571"/>
      <c r="CX19" s="571"/>
      <c r="CY19" s="571"/>
      <c r="CZ19" s="571"/>
      <c r="DA19" s="571"/>
      <c r="DB19" s="571"/>
      <c r="DC19" s="571"/>
      <c r="DD19" s="571"/>
      <c r="DE19" s="571"/>
      <c r="DF19" s="571"/>
      <c r="DG19" s="571"/>
      <c r="DH19" s="571"/>
      <c r="DI19" s="571"/>
      <c r="DJ19" s="571"/>
      <c r="DK19" s="571"/>
      <c r="DL19" s="571"/>
      <c r="DM19" s="571"/>
      <c r="DN19" s="571"/>
      <c r="DO19" s="571"/>
      <c r="DP19" s="571"/>
      <c r="DQ19" s="571"/>
      <c r="DR19" s="571"/>
      <c r="DS19" s="571"/>
      <c r="DT19" s="571"/>
      <c r="DU19" s="571"/>
      <c r="DV19" s="571"/>
      <c r="DW19" s="571"/>
      <c r="DX19" s="571"/>
      <c r="DY19" s="571"/>
      <c r="DZ19" s="571"/>
      <c r="EA19" s="571"/>
      <c r="EB19" s="571"/>
      <c r="EC19" s="571"/>
      <c r="ED19" s="571"/>
      <c r="EE19" s="571"/>
      <c r="EF19" s="571"/>
      <c r="EG19" s="571"/>
      <c r="EH19" s="571"/>
      <c r="EI19" s="571"/>
      <c r="EJ19" s="571"/>
      <c r="EK19" s="571"/>
      <c r="EL19" s="571"/>
      <c r="EM19" s="571"/>
      <c r="EN19" s="571"/>
      <c r="EO19" s="571"/>
      <c r="EP19" s="571"/>
      <c r="EQ19" s="571"/>
      <c r="ER19" s="571"/>
      <c r="ES19" s="571"/>
      <c r="ET19" s="571"/>
      <c r="EU19" s="571"/>
      <c r="EV19" s="571"/>
      <c r="EW19" s="571"/>
      <c r="EX19" s="571"/>
      <c r="EY19" s="571"/>
      <c r="EZ19" s="571"/>
      <c r="FA19" s="571"/>
      <c r="FB19" s="571"/>
      <c r="FC19" s="571"/>
      <c r="FD19" s="571"/>
      <c r="FE19" s="571"/>
      <c r="FF19" s="571"/>
      <c r="FG19" s="571"/>
      <c r="FH19" s="571"/>
      <c r="FI19" s="571"/>
      <c r="FJ19" s="571"/>
      <c r="FK19" s="571"/>
      <c r="FL19" s="571"/>
      <c r="FM19" s="571"/>
      <c r="FN19" s="571"/>
      <c r="FO19" s="571"/>
      <c r="FP19" s="571"/>
      <c r="FQ19" s="571"/>
      <c r="FR19" s="571"/>
      <c r="FS19" s="571"/>
      <c r="FT19" s="571"/>
      <c r="FU19" s="571"/>
      <c r="FV19" s="571"/>
      <c r="FW19" s="571"/>
      <c r="FX19" s="571"/>
      <c r="FY19" s="571"/>
      <c r="FZ19" s="571"/>
      <c r="GA19" s="571"/>
      <c r="GB19" s="571"/>
      <c r="GC19" s="571"/>
      <c r="GD19" s="571"/>
      <c r="GE19" s="571"/>
      <c r="GF19" s="571"/>
      <c r="GG19" s="571"/>
      <c r="GH19" s="571"/>
      <c r="GI19" s="571"/>
      <c r="GJ19" s="571"/>
      <c r="GK19" s="571"/>
      <c r="GL19" s="571"/>
      <c r="GM19" s="571"/>
      <c r="GN19" s="571"/>
      <c r="GO19" s="571"/>
      <c r="GP19" s="571"/>
      <c r="GQ19" s="571"/>
      <c r="GR19" s="571"/>
      <c r="GS19" s="571"/>
      <c r="GT19" s="571"/>
      <c r="GU19" s="571"/>
      <c r="GV19" s="571"/>
      <c r="GW19" s="571"/>
      <c r="GX19" s="571"/>
      <c r="GY19" s="571"/>
      <c r="GZ19" s="571"/>
      <c r="HA19" s="571"/>
      <c r="HB19" s="571"/>
      <c r="HC19" s="571"/>
      <c r="HD19" s="571"/>
      <c r="HE19" s="571"/>
      <c r="HF19" s="571"/>
      <c r="HG19" s="571"/>
      <c r="HH19" s="571"/>
      <c r="HI19" s="571"/>
      <c r="HJ19" s="571"/>
      <c r="HK19" s="571"/>
      <c r="HL19" s="571"/>
      <c r="HM19" s="571"/>
      <c r="HN19" s="571"/>
      <c r="HO19" s="571"/>
      <c r="HP19" s="571"/>
      <c r="HQ19" s="571"/>
      <c r="HR19" s="571"/>
      <c r="HS19" s="571"/>
      <c r="HT19" s="571"/>
      <c r="HU19" s="571"/>
      <c r="HV19" s="571"/>
      <c r="HW19" s="571"/>
      <c r="HX19" s="571"/>
      <c r="HY19" s="571"/>
      <c r="HZ19" s="571"/>
      <c r="IA19" s="571"/>
      <c r="IB19" s="571"/>
      <c r="IC19" s="571"/>
      <c r="ID19" s="571"/>
      <c r="IE19" s="571"/>
      <c r="IF19" s="571"/>
      <c r="IG19" s="571"/>
      <c r="IH19" s="571"/>
      <c r="II19" s="571"/>
      <c r="IJ19" s="571"/>
      <c r="IK19" s="571"/>
      <c r="IL19" s="571"/>
      <c r="IM19" s="571"/>
      <c r="IN19" s="571"/>
      <c r="IO19" s="571"/>
      <c r="IP19" s="571"/>
      <c r="IQ19" s="571"/>
      <c r="IR19" s="571"/>
      <c r="IS19" s="571"/>
      <c r="IT19" s="571"/>
      <c r="IU19" s="571"/>
      <c r="IV19" s="571"/>
    </row>
    <row r="20" spans="1:256" s="216" customFormat="1" ht="21" customHeight="1">
      <c r="A20" s="558" t="s">
        <v>721</v>
      </c>
      <c r="B20" s="841">
        <v>7400</v>
      </c>
      <c r="C20" s="732">
        <v>0</v>
      </c>
      <c r="D20" s="732">
        <v>7400</v>
      </c>
      <c r="E20" s="732">
        <v>7400</v>
      </c>
      <c r="F20" s="732">
        <v>0</v>
      </c>
      <c r="G20" s="732">
        <v>0</v>
      </c>
      <c r="H20" s="732">
        <v>0</v>
      </c>
      <c r="I20" s="732">
        <v>0</v>
      </c>
      <c r="J20" s="732">
        <v>0</v>
      </c>
      <c r="K20" s="732">
        <v>0</v>
      </c>
      <c r="L20" s="732">
        <v>0</v>
      </c>
      <c r="M20" s="732">
        <v>0</v>
      </c>
      <c r="N20" s="732">
        <v>0</v>
      </c>
      <c r="O20" s="732">
        <v>6750</v>
      </c>
      <c r="P20" s="732">
        <v>0</v>
      </c>
      <c r="Q20" s="847">
        <v>650</v>
      </c>
      <c r="R20" s="548" t="s">
        <v>151</v>
      </c>
      <c r="S20" s="571"/>
      <c r="T20" s="571"/>
      <c r="U20" s="571"/>
      <c r="V20" s="571"/>
      <c r="W20" s="571"/>
      <c r="X20" s="571"/>
      <c r="Y20" s="571"/>
      <c r="Z20" s="571"/>
      <c r="AA20" s="571"/>
      <c r="AB20" s="571"/>
      <c r="AC20" s="571"/>
      <c r="AD20" s="571"/>
      <c r="AE20" s="571"/>
      <c r="AF20" s="571"/>
      <c r="AG20" s="571"/>
      <c r="AH20" s="571"/>
      <c r="AI20" s="571"/>
      <c r="AJ20" s="571"/>
      <c r="AK20" s="571"/>
      <c r="AL20" s="571"/>
      <c r="AM20" s="571"/>
      <c r="AN20" s="571"/>
      <c r="AO20" s="571"/>
      <c r="AP20" s="571"/>
      <c r="AQ20" s="571"/>
      <c r="AR20" s="571"/>
      <c r="AS20" s="571"/>
      <c r="AT20" s="571"/>
      <c r="AU20" s="571"/>
      <c r="AV20" s="571"/>
      <c r="AW20" s="571"/>
      <c r="AX20" s="571"/>
      <c r="AY20" s="571"/>
      <c r="AZ20" s="571"/>
      <c r="BA20" s="571"/>
      <c r="BB20" s="571"/>
      <c r="BC20" s="571"/>
      <c r="BD20" s="571"/>
      <c r="BE20" s="571"/>
      <c r="BF20" s="571"/>
      <c r="BG20" s="571"/>
      <c r="BH20" s="571"/>
      <c r="BI20" s="571"/>
      <c r="BJ20" s="571"/>
      <c r="BK20" s="571"/>
      <c r="BL20" s="571"/>
      <c r="BM20" s="571"/>
      <c r="BN20" s="571"/>
      <c r="BO20" s="571"/>
      <c r="BP20" s="571"/>
      <c r="BQ20" s="571"/>
      <c r="BR20" s="571"/>
      <c r="BS20" s="571"/>
      <c r="BT20" s="571"/>
      <c r="BU20" s="571"/>
      <c r="BV20" s="571"/>
      <c r="BW20" s="571"/>
      <c r="BX20" s="571"/>
      <c r="BY20" s="571"/>
      <c r="BZ20" s="571"/>
      <c r="CA20" s="571"/>
      <c r="CB20" s="571"/>
      <c r="CC20" s="571"/>
      <c r="CD20" s="571"/>
      <c r="CE20" s="571"/>
      <c r="CF20" s="571"/>
      <c r="CG20" s="571"/>
      <c r="CH20" s="571"/>
      <c r="CI20" s="571"/>
      <c r="CJ20" s="571"/>
      <c r="CK20" s="571"/>
      <c r="CL20" s="571"/>
      <c r="CM20" s="571"/>
      <c r="CN20" s="571"/>
      <c r="CO20" s="571"/>
      <c r="CP20" s="571"/>
      <c r="CQ20" s="571"/>
      <c r="CR20" s="571"/>
      <c r="CS20" s="571"/>
      <c r="CT20" s="571"/>
      <c r="CU20" s="571"/>
      <c r="CV20" s="571"/>
      <c r="CW20" s="571"/>
      <c r="CX20" s="571"/>
      <c r="CY20" s="571"/>
      <c r="CZ20" s="571"/>
      <c r="DA20" s="571"/>
      <c r="DB20" s="571"/>
      <c r="DC20" s="571"/>
      <c r="DD20" s="571"/>
      <c r="DE20" s="571"/>
      <c r="DF20" s="571"/>
      <c r="DG20" s="571"/>
      <c r="DH20" s="571"/>
      <c r="DI20" s="571"/>
      <c r="DJ20" s="571"/>
      <c r="DK20" s="571"/>
      <c r="DL20" s="571"/>
      <c r="DM20" s="571"/>
      <c r="DN20" s="571"/>
      <c r="DO20" s="571"/>
      <c r="DP20" s="571"/>
      <c r="DQ20" s="571"/>
      <c r="DR20" s="571"/>
      <c r="DS20" s="571"/>
      <c r="DT20" s="571"/>
      <c r="DU20" s="571"/>
      <c r="DV20" s="571"/>
      <c r="DW20" s="571"/>
      <c r="DX20" s="571"/>
      <c r="DY20" s="571"/>
      <c r="DZ20" s="571"/>
      <c r="EA20" s="571"/>
      <c r="EB20" s="571"/>
      <c r="EC20" s="571"/>
      <c r="ED20" s="571"/>
      <c r="EE20" s="571"/>
      <c r="EF20" s="571"/>
      <c r="EG20" s="571"/>
      <c r="EH20" s="571"/>
      <c r="EI20" s="571"/>
      <c r="EJ20" s="571"/>
      <c r="EK20" s="571"/>
      <c r="EL20" s="571"/>
      <c r="EM20" s="571"/>
      <c r="EN20" s="571"/>
      <c r="EO20" s="571"/>
      <c r="EP20" s="571"/>
      <c r="EQ20" s="571"/>
      <c r="ER20" s="571"/>
      <c r="ES20" s="571"/>
      <c r="ET20" s="571"/>
      <c r="EU20" s="571"/>
      <c r="EV20" s="571"/>
      <c r="EW20" s="571"/>
      <c r="EX20" s="571"/>
      <c r="EY20" s="571"/>
      <c r="EZ20" s="571"/>
      <c r="FA20" s="571"/>
      <c r="FB20" s="571"/>
      <c r="FC20" s="571"/>
      <c r="FD20" s="571"/>
      <c r="FE20" s="571"/>
      <c r="FF20" s="571"/>
      <c r="FG20" s="571"/>
      <c r="FH20" s="571"/>
      <c r="FI20" s="571"/>
      <c r="FJ20" s="571"/>
      <c r="FK20" s="571"/>
      <c r="FL20" s="571"/>
      <c r="FM20" s="571"/>
      <c r="FN20" s="571"/>
      <c r="FO20" s="571"/>
      <c r="FP20" s="571"/>
      <c r="FQ20" s="571"/>
      <c r="FR20" s="571"/>
      <c r="FS20" s="571"/>
      <c r="FT20" s="571"/>
      <c r="FU20" s="571"/>
      <c r="FV20" s="571"/>
      <c r="FW20" s="571"/>
      <c r="FX20" s="571"/>
      <c r="FY20" s="571"/>
      <c r="FZ20" s="571"/>
      <c r="GA20" s="571"/>
      <c r="GB20" s="571"/>
      <c r="GC20" s="571"/>
      <c r="GD20" s="571"/>
      <c r="GE20" s="571"/>
      <c r="GF20" s="571"/>
      <c r="GG20" s="571"/>
      <c r="GH20" s="571"/>
      <c r="GI20" s="571"/>
      <c r="GJ20" s="571"/>
      <c r="GK20" s="571"/>
      <c r="GL20" s="571"/>
      <c r="GM20" s="571"/>
      <c r="GN20" s="571"/>
      <c r="GO20" s="571"/>
      <c r="GP20" s="571"/>
      <c r="GQ20" s="571"/>
      <c r="GR20" s="571"/>
      <c r="GS20" s="571"/>
      <c r="GT20" s="571"/>
      <c r="GU20" s="571"/>
      <c r="GV20" s="571"/>
      <c r="GW20" s="571"/>
      <c r="GX20" s="571"/>
      <c r="GY20" s="571"/>
      <c r="GZ20" s="571"/>
      <c r="HA20" s="571"/>
      <c r="HB20" s="571"/>
      <c r="HC20" s="571"/>
      <c r="HD20" s="571"/>
      <c r="HE20" s="571"/>
      <c r="HF20" s="571"/>
      <c r="HG20" s="571"/>
      <c r="HH20" s="571"/>
      <c r="HI20" s="571"/>
      <c r="HJ20" s="571"/>
      <c r="HK20" s="571"/>
      <c r="HL20" s="571"/>
      <c r="HM20" s="571"/>
      <c r="HN20" s="571"/>
      <c r="HO20" s="571"/>
      <c r="HP20" s="571"/>
      <c r="HQ20" s="571"/>
      <c r="HR20" s="571"/>
      <c r="HS20" s="571"/>
      <c r="HT20" s="571"/>
      <c r="HU20" s="571"/>
      <c r="HV20" s="571"/>
      <c r="HW20" s="571"/>
      <c r="HX20" s="571"/>
      <c r="HY20" s="571"/>
      <c r="HZ20" s="571"/>
      <c r="IA20" s="571"/>
      <c r="IB20" s="571"/>
      <c r="IC20" s="571"/>
      <c r="ID20" s="571"/>
      <c r="IE20" s="571"/>
      <c r="IF20" s="571"/>
      <c r="IG20" s="571"/>
      <c r="IH20" s="571"/>
      <c r="II20" s="571"/>
      <c r="IJ20" s="571"/>
      <c r="IK20" s="571"/>
      <c r="IL20" s="571"/>
      <c r="IM20" s="571"/>
      <c r="IN20" s="571"/>
      <c r="IO20" s="571"/>
      <c r="IP20" s="571"/>
      <c r="IQ20" s="571"/>
      <c r="IR20" s="571"/>
      <c r="IS20" s="571"/>
      <c r="IT20" s="571"/>
      <c r="IU20" s="571"/>
      <c r="IV20" s="571"/>
    </row>
    <row r="21" spans="1:256" s="216" customFormat="1" ht="21" customHeight="1">
      <c r="A21" s="558" t="s">
        <v>723</v>
      </c>
      <c r="B21" s="841">
        <v>25061</v>
      </c>
      <c r="C21" s="732">
        <v>0</v>
      </c>
      <c r="D21" s="732">
        <v>25061</v>
      </c>
      <c r="E21" s="732">
        <v>25061</v>
      </c>
      <c r="F21" s="732">
        <v>0</v>
      </c>
      <c r="G21" s="732">
        <v>0</v>
      </c>
      <c r="H21" s="732">
        <v>0</v>
      </c>
      <c r="I21" s="732">
        <v>0</v>
      </c>
      <c r="J21" s="732">
        <v>0</v>
      </c>
      <c r="K21" s="732">
        <v>0</v>
      </c>
      <c r="L21" s="732">
        <v>0</v>
      </c>
      <c r="M21" s="732">
        <v>91</v>
      </c>
      <c r="N21" s="732">
        <v>0</v>
      </c>
      <c r="O21" s="732">
        <v>12910</v>
      </c>
      <c r="P21" s="732">
        <v>9000</v>
      </c>
      <c r="Q21" s="847">
        <v>3060</v>
      </c>
      <c r="R21" s="548" t="s">
        <v>152</v>
      </c>
      <c r="S21" s="571"/>
      <c r="T21" s="571"/>
      <c r="U21" s="571"/>
      <c r="V21" s="571"/>
      <c r="W21" s="571"/>
      <c r="X21" s="571"/>
      <c r="Y21" s="571"/>
      <c r="Z21" s="571"/>
      <c r="AA21" s="571"/>
      <c r="AB21" s="571"/>
      <c r="AC21" s="571"/>
      <c r="AD21" s="571"/>
      <c r="AE21" s="571"/>
      <c r="AF21" s="571"/>
      <c r="AG21" s="571"/>
      <c r="AH21" s="571"/>
      <c r="AI21" s="571"/>
      <c r="AJ21" s="571"/>
      <c r="AK21" s="571"/>
      <c r="AL21" s="571"/>
      <c r="AM21" s="571"/>
      <c r="AN21" s="571"/>
      <c r="AO21" s="571"/>
      <c r="AP21" s="571"/>
      <c r="AQ21" s="571"/>
      <c r="AR21" s="571"/>
      <c r="AS21" s="571"/>
      <c r="AT21" s="571"/>
      <c r="AU21" s="571"/>
      <c r="AV21" s="571"/>
      <c r="AW21" s="571"/>
      <c r="AX21" s="571"/>
      <c r="AY21" s="571"/>
      <c r="AZ21" s="571"/>
      <c r="BA21" s="571"/>
      <c r="BB21" s="571"/>
      <c r="BC21" s="571"/>
      <c r="BD21" s="571"/>
      <c r="BE21" s="571"/>
      <c r="BF21" s="571"/>
      <c r="BG21" s="571"/>
      <c r="BH21" s="571"/>
      <c r="BI21" s="571"/>
      <c r="BJ21" s="571"/>
      <c r="BK21" s="571"/>
      <c r="BL21" s="571"/>
      <c r="BM21" s="571"/>
      <c r="BN21" s="571"/>
      <c r="BO21" s="571"/>
      <c r="BP21" s="571"/>
      <c r="BQ21" s="571"/>
      <c r="BR21" s="571"/>
      <c r="BS21" s="571"/>
      <c r="BT21" s="571"/>
      <c r="BU21" s="571"/>
      <c r="BV21" s="571"/>
      <c r="BW21" s="571"/>
      <c r="BX21" s="571"/>
      <c r="BY21" s="571"/>
      <c r="BZ21" s="571"/>
      <c r="CA21" s="571"/>
      <c r="CB21" s="571"/>
      <c r="CC21" s="571"/>
      <c r="CD21" s="571"/>
      <c r="CE21" s="571"/>
      <c r="CF21" s="571"/>
      <c r="CG21" s="571"/>
      <c r="CH21" s="571"/>
      <c r="CI21" s="571"/>
      <c r="CJ21" s="571"/>
      <c r="CK21" s="571"/>
      <c r="CL21" s="571"/>
      <c r="CM21" s="571"/>
      <c r="CN21" s="571"/>
      <c r="CO21" s="571"/>
      <c r="CP21" s="571"/>
      <c r="CQ21" s="571"/>
      <c r="CR21" s="571"/>
      <c r="CS21" s="571"/>
      <c r="CT21" s="571"/>
      <c r="CU21" s="571"/>
      <c r="CV21" s="571"/>
      <c r="CW21" s="571"/>
      <c r="CX21" s="571"/>
      <c r="CY21" s="571"/>
      <c r="CZ21" s="571"/>
      <c r="DA21" s="571"/>
      <c r="DB21" s="571"/>
      <c r="DC21" s="571"/>
      <c r="DD21" s="571"/>
      <c r="DE21" s="571"/>
      <c r="DF21" s="571"/>
      <c r="DG21" s="571"/>
      <c r="DH21" s="571"/>
      <c r="DI21" s="571"/>
      <c r="DJ21" s="571"/>
      <c r="DK21" s="571"/>
      <c r="DL21" s="571"/>
      <c r="DM21" s="571"/>
      <c r="DN21" s="571"/>
      <c r="DO21" s="571"/>
      <c r="DP21" s="571"/>
      <c r="DQ21" s="571"/>
      <c r="DR21" s="571"/>
      <c r="DS21" s="571"/>
      <c r="DT21" s="571"/>
      <c r="DU21" s="571"/>
      <c r="DV21" s="571"/>
      <c r="DW21" s="571"/>
      <c r="DX21" s="571"/>
      <c r="DY21" s="571"/>
      <c r="DZ21" s="571"/>
      <c r="EA21" s="571"/>
      <c r="EB21" s="571"/>
      <c r="EC21" s="571"/>
      <c r="ED21" s="571"/>
      <c r="EE21" s="571"/>
      <c r="EF21" s="571"/>
      <c r="EG21" s="571"/>
      <c r="EH21" s="571"/>
      <c r="EI21" s="571"/>
      <c r="EJ21" s="571"/>
      <c r="EK21" s="571"/>
      <c r="EL21" s="571"/>
      <c r="EM21" s="571"/>
      <c r="EN21" s="571"/>
      <c r="EO21" s="571"/>
      <c r="EP21" s="571"/>
      <c r="EQ21" s="571"/>
      <c r="ER21" s="571"/>
      <c r="ES21" s="571"/>
      <c r="ET21" s="571"/>
      <c r="EU21" s="571"/>
      <c r="EV21" s="571"/>
      <c r="EW21" s="571"/>
      <c r="EX21" s="571"/>
      <c r="EY21" s="571"/>
      <c r="EZ21" s="571"/>
      <c r="FA21" s="571"/>
      <c r="FB21" s="571"/>
      <c r="FC21" s="571"/>
      <c r="FD21" s="571"/>
      <c r="FE21" s="571"/>
      <c r="FF21" s="571"/>
      <c r="FG21" s="571"/>
      <c r="FH21" s="571"/>
      <c r="FI21" s="571"/>
      <c r="FJ21" s="571"/>
      <c r="FK21" s="571"/>
      <c r="FL21" s="571"/>
      <c r="FM21" s="571"/>
      <c r="FN21" s="571"/>
      <c r="FO21" s="571"/>
      <c r="FP21" s="571"/>
      <c r="FQ21" s="571"/>
      <c r="FR21" s="571"/>
      <c r="FS21" s="571"/>
      <c r="FT21" s="571"/>
      <c r="FU21" s="571"/>
      <c r="FV21" s="571"/>
      <c r="FW21" s="571"/>
      <c r="FX21" s="571"/>
      <c r="FY21" s="571"/>
      <c r="FZ21" s="571"/>
      <c r="GA21" s="571"/>
      <c r="GB21" s="571"/>
      <c r="GC21" s="571"/>
      <c r="GD21" s="571"/>
      <c r="GE21" s="571"/>
      <c r="GF21" s="571"/>
      <c r="GG21" s="571"/>
      <c r="GH21" s="571"/>
      <c r="GI21" s="571"/>
      <c r="GJ21" s="571"/>
      <c r="GK21" s="571"/>
      <c r="GL21" s="571"/>
      <c r="GM21" s="571"/>
      <c r="GN21" s="571"/>
      <c r="GO21" s="571"/>
      <c r="GP21" s="571"/>
      <c r="GQ21" s="571"/>
      <c r="GR21" s="571"/>
      <c r="GS21" s="571"/>
      <c r="GT21" s="571"/>
      <c r="GU21" s="571"/>
      <c r="GV21" s="571"/>
      <c r="GW21" s="571"/>
      <c r="GX21" s="571"/>
      <c r="GY21" s="571"/>
      <c r="GZ21" s="571"/>
      <c r="HA21" s="571"/>
      <c r="HB21" s="571"/>
      <c r="HC21" s="571"/>
      <c r="HD21" s="571"/>
      <c r="HE21" s="571"/>
      <c r="HF21" s="571"/>
      <c r="HG21" s="571"/>
      <c r="HH21" s="571"/>
      <c r="HI21" s="571"/>
      <c r="HJ21" s="571"/>
      <c r="HK21" s="571"/>
      <c r="HL21" s="571"/>
      <c r="HM21" s="571"/>
      <c r="HN21" s="571"/>
      <c r="HO21" s="571"/>
      <c r="HP21" s="571"/>
      <c r="HQ21" s="571"/>
      <c r="HR21" s="571"/>
      <c r="HS21" s="571"/>
      <c r="HT21" s="571"/>
      <c r="HU21" s="571"/>
      <c r="HV21" s="571"/>
      <c r="HW21" s="571"/>
      <c r="HX21" s="571"/>
      <c r="HY21" s="571"/>
      <c r="HZ21" s="571"/>
      <c r="IA21" s="571"/>
      <c r="IB21" s="571"/>
      <c r="IC21" s="571"/>
      <c r="ID21" s="571"/>
      <c r="IE21" s="571"/>
      <c r="IF21" s="571"/>
      <c r="IG21" s="571"/>
      <c r="IH21" s="571"/>
      <c r="II21" s="571"/>
      <c r="IJ21" s="571"/>
      <c r="IK21" s="571"/>
      <c r="IL21" s="571"/>
      <c r="IM21" s="571"/>
      <c r="IN21" s="571"/>
      <c r="IO21" s="571"/>
      <c r="IP21" s="571"/>
      <c r="IQ21" s="571"/>
      <c r="IR21" s="571"/>
      <c r="IS21" s="571"/>
      <c r="IT21" s="571"/>
      <c r="IU21" s="571"/>
      <c r="IV21" s="571"/>
    </row>
    <row r="22" spans="1:256" s="216" customFormat="1" ht="21" customHeight="1">
      <c r="A22" s="558" t="s">
        <v>725</v>
      </c>
      <c r="B22" s="841">
        <v>44457</v>
      </c>
      <c r="C22" s="732">
        <v>0</v>
      </c>
      <c r="D22" s="732">
        <v>44457</v>
      </c>
      <c r="E22" s="732">
        <v>44457</v>
      </c>
      <c r="F22" s="732">
        <v>0</v>
      </c>
      <c r="G22" s="732">
        <v>0</v>
      </c>
      <c r="H22" s="732">
        <v>0</v>
      </c>
      <c r="I22" s="732">
        <v>0</v>
      </c>
      <c r="J22" s="732">
        <v>0</v>
      </c>
      <c r="K22" s="732">
        <v>0</v>
      </c>
      <c r="L22" s="732">
        <v>0</v>
      </c>
      <c r="M22" s="732">
        <v>217</v>
      </c>
      <c r="N22" s="732">
        <v>0</v>
      </c>
      <c r="O22" s="732">
        <v>12320</v>
      </c>
      <c r="P22" s="732">
        <v>30720</v>
      </c>
      <c r="Q22" s="847">
        <v>1200</v>
      </c>
      <c r="R22" s="548" t="s">
        <v>153</v>
      </c>
      <c r="S22" s="571"/>
      <c r="T22" s="571"/>
      <c r="U22" s="571"/>
      <c r="V22" s="571"/>
      <c r="W22" s="571"/>
      <c r="X22" s="571"/>
      <c r="Y22" s="571"/>
      <c r="Z22" s="571"/>
      <c r="AA22" s="571"/>
      <c r="AB22" s="571"/>
      <c r="AC22" s="571"/>
      <c r="AD22" s="571"/>
      <c r="AE22" s="571"/>
      <c r="AF22" s="571"/>
      <c r="AG22" s="571"/>
      <c r="AH22" s="571"/>
      <c r="AI22" s="571"/>
      <c r="AJ22" s="571"/>
      <c r="AK22" s="571"/>
      <c r="AL22" s="571"/>
      <c r="AM22" s="571"/>
      <c r="AN22" s="571"/>
      <c r="AO22" s="571"/>
      <c r="AP22" s="571"/>
      <c r="AQ22" s="571"/>
      <c r="AR22" s="571"/>
      <c r="AS22" s="571"/>
      <c r="AT22" s="571"/>
      <c r="AU22" s="571"/>
      <c r="AV22" s="571"/>
      <c r="AW22" s="571"/>
      <c r="AX22" s="571"/>
      <c r="AY22" s="571"/>
      <c r="AZ22" s="571"/>
      <c r="BA22" s="571"/>
      <c r="BB22" s="571"/>
      <c r="BC22" s="571"/>
      <c r="BD22" s="571"/>
      <c r="BE22" s="571"/>
      <c r="BF22" s="571"/>
      <c r="BG22" s="571"/>
      <c r="BH22" s="571"/>
      <c r="BI22" s="571"/>
      <c r="BJ22" s="571"/>
      <c r="BK22" s="571"/>
      <c r="BL22" s="571"/>
      <c r="BM22" s="571"/>
      <c r="BN22" s="571"/>
      <c r="BO22" s="571"/>
      <c r="BP22" s="571"/>
      <c r="BQ22" s="571"/>
      <c r="BR22" s="571"/>
      <c r="BS22" s="571"/>
      <c r="BT22" s="571"/>
      <c r="BU22" s="571"/>
      <c r="BV22" s="571"/>
      <c r="BW22" s="571"/>
      <c r="BX22" s="571"/>
      <c r="BY22" s="571"/>
      <c r="BZ22" s="571"/>
      <c r="CA22" s="571"/>
      <c r="CB22" s="571"/>
      <c r="CC22" s="571"/>
      <c r="CD22" s="571"/>
      <c r="CE22" s="571"/>
      <c r="CF22" s="571"/>
      <c r="CG22" s="571"/>
      <c r="CH22" s="571"/>
      <c r="CI22" s="571"/>
      <c r="CJ22" s="571"/>
      <c r="CK22" s="571"/>
      <c r="CL22" s="571"/>
      <c r="CM22" s="571"/>
      <c r="CN22" s="571"/>
      <c r="CO22" s="571"/>
      <c r="CP22" s="571"/>
      <c r="CQ22" s="571"/>
      <c r="CR22" s="571"/>
      <c r="CS22" s="571"/>
      <c r="CT22" s="571"/>
      <c r="CU22" s="571"/>
      <c r="CV22" s="571"/>
      <c r="CW22" s="571"/>
      <c r="CX22" s="571"/>
      <c r="CY22" s="571"/>
      <c r="CZ22" s="571"/>
      <c r="DA22" s="571"/>
      <c r="DB22" s="571"/>
      <c r="DC22" s="571"/>
      <c r="DD22" s="571"/>
      <c r="DE22" s="571"/>
      <c r="DF22" s="571"/>
      <c r="DG22" s="571"/>
      <c r="DH22" s="571"/>
      <c r="DI22" s="571"/>
      <c r="DJ22" s="571"/>
      <c r="DK22" s="571"/>
      <c r="DL22" s="571"/>
      <c r="DM22" s="571"/>
      <c r="DN22" s="571"/>
      <c r="DO22" s="571"/>
      <c r="DP22" s="571"/>
      <c r="DQ22" s="571"/>
      <c r="DR22" s="571"/>
      <c r="DS22" s="571"/>
      <c r="DT22" s="571"/>
      <c r="DU22" s="571"/>
      <c r="DV22" s="571"/>
      <c r="DW22" s="571"/>
      <c r="DX22" s="571"/>
      <c r="DY22" s="571"/>
      <c r="DZ22" s="571"/>
      <c r="EA22" s="571"/>
      <c r="EB22" s="571"/>
      <c r="EC22" s="571"/>
      <c r="ED22" s="571"/>
      <c r="EE22" s="571"/>
      <c r="EF22" s="571"/>
      <c r="EG22" s="571"/>
      <c r="EH22" s="571"/>
      <c r="EI22" s="571"/>
      <c r="EJ22" s="571"/>
      <c r="EK22" s="571"/>
      <c r="EL22" s="571"/>
      <c r="EM22" s="571"/>
      <c r="EN22" s="571"/>
      <c r="EO22" s="571"/>
      <c r="EP22" s="571"/>
      <c r="EQ22" s="571"/>
      <c r="ER22" s="571"/>
      <c r="ES22" s="571"/>
      <c r="ET22" s="571"/>
      <c r="EU22" s="571"/>
      <c r="EV22" s="571"/>
      <c r="EW22" s="571"/>
      <c r="EX22" s="571"/>
      <c r="EY22" s="571"/>
      <c r="EZ22" s="571"/>
      <c r="FA22" s="571"/>
      <c r="FB22" s="571"/>
      <c r="FC22" s="571"/>
      <c r="FD22" s="571"/>
      <c r="FE22" s="571"/>
      <c r="FF22" s="571"/>
      <c r="FG22" s="571"/>
      <c r="FH22" s="571"/>
      <c r="FI22" s="571"/>
      <c r="FJ22" s="571"/>
      <c r="FK22" s="571"/>
      <c r="FL22" s="571"/>
      <c r="FM22" s="571"/>
      <c r="FN22" s="571"/>
      <c r="FO22" s="571"/>
      <c r="FP22" s="571"/>
      <c r="FQ22" s="571"/>
      <c r="FR22" s="571"/>
      <c r="FS22" s="571"/>
      <c r="FT22" s="571"/>
      <c r="FU22" s="571"/>
      <c r="FV22" s="571"/>
      <c r="FW22" s="571"/>
      <c r="FX22" s="571"/>
      <c r="FY22" s="571"/>
      <c r="FZ22" s="571"/>
      <c r="GA22" s="571"/>
      <c r="GB22" s="571"/>
      <c r="GC22" s="571"/>
      <c r="GD22" s="571"/>
      <c r="GE22" s="571"/>
      <c r="GF22" s="571"/>
      <c r="GG22" s="571"/>
      <c r="GH22" s="571"/>
      <c r="GI22" s="571"/>
      <c r="GJ22" s="571"/>
      <c r="GK22" s="571"/>
      <c r="GL22" s="571"/>
      <c r="GM22" s="571"/>
      <c r="GN22" s="571"/>
      <c r="GO22" s="571"/>
      <c r="GP22" s="571"/>
      <c r="GQ22" s="571"/>
      <c r="GR22" s="571"/>
      <c r="GS22" s="571"/>
      <c r="GT22" s="571"/>
      <c r="GU22" s="571"/>
      <c r="GV22" s="571"/>
      <c r="GW22" s="571"/>
      <c r="GX22" s="571"/>
      <c r="GY22" s="571"/>
      <c r="GZ22" s="571"/>
      <c r="HA22" s="571"/>
      <c r="HB22" s="571"/>
      <c r="HC22" s="571"/>
      <c r="HD22" s="571"/>
      <c r="HE22" s="571"/>
      <c r="HF22" s="571"/>
      <c r="HG22" s="571"/>
      <c r="HH22" s="571"/>
      <c r="HI22" s="571"/>
      <c r="HJ22" s="571"/>
      <c r="HK22" s="571"/>
      <c r="HL22" s="571"/>
      <c r="HM22" s="571"/>
      <c r="HN22" s="571"/>
      <c r="HO22" s="571"/>
      <c r="HP22" s="571"/>
      <c r="HQ22" s="571"/>
      <c r="HR22" s="571"/>
      <c r="HS22" s="571"/>
      <c r="HT22" s="571"/>
      <c r="HU22" s="571"/>
      <c r="HV22" s="571"/>
      <c r="HW22" s="571"/>
      <c r="HX22" s="571"/>
      <c r="HY22" s="571"/>
      <c r="HZ22" s="571"/>
      <c r="IA22" s="571"/>
      <c r="IB22" s="571"/>
      <c r="IC22" s="571"/>
      <c r="ID22" s="571"/>
      <c r="IE22" s="571"/>
      <c r="IF22" s="571"/>
      <c r="IG22" s="571"/>
      <c r="IH22" s="571"/>
      <c r="II22" s="571"/>
      <c r="IJ22" s="571"/>
      <c r="IK22" s="571"/>
      <c r="IL22" s="571"/>
      <c r="IM22" s="571"/>
      <c r="IN22" s="571"/>
      <c r="IO22" s="571"/>
      <c r="IP22" s="571"/>
      <c r="IQ22" s="571"/>
      <c r="IR22" s="571"/>
      <c r="IS22" s="571"/>
      <c r="IT22" s="571"/>
      <c r="IU22" s="571"/>
      <c r="IV22" s="571"/>
    </row>
    <row r="23" spans="1:256" s="216" customFormat="1" ht="21" customHeight="1">
      <c r="A23" s="641" t="s">
        <v>727</v>
      </c>
      <c r="B23" s="849">
        <v>67363</v>
      </c>
      <c r="C23" s="850">
        <v>0</v>
      </c>
      <c r="D23" s="850">
        <v>67363</v>
      </c>
      <c r="E23" s="850">
        <v>67363</v>
      </c>
      <c r="F23" s="850">
        <v>0</v>
      </c>
      <c r="G23" s="850">
        <v>0</v>
      </c>
      <c r="H23" s="850">
        <v>0</v>
      </c>
      <c r="I23" s="850">
        <v>0</v>
      </c>
      <c r="J23" s="850">
        <v>0</v>
      </c>
      <c r="K23" s="850">
        <v>0</v>
      </c>
      <c r="L23" s="850">
        <v>0</v>
      </c>
      <c r="M23" s="850">
        <v>173</v>
      </c>
      <c r="N23" s="850">
        <v>0</v>
      </c>
      <c r="O23" s="850">
        <v>12830</v>
      </c>
      <c r="P23" s="850">
        <v>51900</v>
      </c>
      <c r="Q23" s="851">
        <v>2460</v>
      </c>
      <c r="R23" s="554" t="s">
        <v>154</v>
      </c>
      <c r="S23" s="571"/>
      <c r="T23" s="571"/>
      <c r="U23" s="571"/>
      <c r="V23" s="571"/>
      <c r="W23" s="571"/>
      <c r="X23" s="571"/>
      <c r="Y23" s="571"/>
      <c r="Z23" s="571"/>
      <c r="AA23" s="571"/>
      <c r="AB23" s="571"/>
      <c r="AC23" s="571"/>
      <c r="AD23" s="571"/>
      <c r="AE23" s="571"/>
      <c r="AF23" s="571"/>
      <c r="AG23" s="571"/>
      <c r="AH23" s="571"/>
      <c r="AI23" s="571"/>
      <c r="AJ23" s="571"/>
      <c r="AK23" s="571"/>
      <c r="AL23" s="571"/>
      <c r="AM23" s="571"/>
      <c r="AN23" s="571"/>
      <c r="AO23" s="571"/>
      <c r="AP23" s="571"/>
      <c r="AQ23" s="571"/>
      <c r="AR23" s="571"/>
      <c r="AS23" s="571"/>
      <c r="AT23" s="571"/>
      <c r="AU23" s="571"/>
      <c r="AV23" s="571"/>
      <c r="AW23" s="571"/>
      <c r="AX23" s="571"/>
      <c r="AY23" s="571"/>
      <c r="AZ23" s="571"/>
      <c r="BA23" s="571"/>
      <c r="BB23" s="571"/>
      <c r="BC23" s="571"/>
      <c r="BD23" s="571"/>
      <c r="BE23" s="571"/>
      <c r="BF23" s="571"/>
      <c r="BG23" s="571"/>
      <c r="BH23" s="571"/>
      <c r="BI23" s="571"/>
      <c r="BJ23" s="571"/>
      <c r="BK23" s="571"/>
      <c r="BL23" s="571"/>
      <c r="BM23" s="571"/>
      <c r="BN23" s="571"/>
      <c r="BO23" s="571"/>
      <c r="BP23" s="571"/>
      <c r="BQ23" s="571"/>
      <c r="BR23" s="571"/>
      <c r="BS23" s="571"/>
      <c r="BT23" s="571"/>
      <c r="BU23" s="571"/>
      <c r="BV23" s="571"/>
      <c r="BW23" s="571"/>
      <c r="BX23" s="571"/>
      <c r="BY23" s="571"/>
      <c r="BZ23" s="571"/>
      <c r="CA23" s="571"/>
      <c r="CB23" s="571"/>
      <c r="CC23" s="571"/>
      <c r="CD23" s="571"/>
      <c r="CE23" s="571"/>
      <c r="CF23" s="571"/>
      <c r="CG23" s="571"/>
      <c r="CH23" s="571"/>
      <c r="CI23" s="571"/>
      <c r="CJ23" s="571"/>
      <c r="CK23" s="571"/>
      <c r="CL23" s="571"/>
      <c r="CM23" s="571"/>
      <c r="CN23" s="571"/>
      <c r="CO23" s="571"/>
      <c r="CP23" s="571"/>
      <c r="CQ23" s="571"/>
      <c r="CR23" s="571"/>
      <c r="CS23" s="571"/>
      <c r="CT23" s="571"/>
      <c r="CU23" s="571"/>
      <c r="CV23" s="571"/>
      <c r="CW23" s="571"/>
      <c r="CX23" s="571"/>
      <c r="CY23" s="571"/>
      <c r="CZ23" s="571"/>
      <c r="DA23" s="571"/>
      <c r="DB23" s="571"/>
      <c r="DC23" s="571"/>
      <c r="DD23" s="571"/>
      <c r="DE23" s="571"/>
      <c r="DF23" s="571"/>
      <c r="DG23" s="571"/>
      <c r="DH23" s="571"/>
      <c r="DI23" s="571"/>
      <c r="DJ23" s="571"/>
      <c r="DK23" s="571"/>
      <c r="DL23" s="571"/>
      <c r="DM23" s="571"/>
      <c r="DN23" s="571"/>
      <c r="DO23" s="571"/>
      <c r="DP23" s="571"/>
      <c r="DQ23" s="571"/>
      <c r="DR23" s="571"/>
      <c r="DS23" s="571"/>
      <c r="DT23" s="571"/>
      <c r="DU23" s="571"/>
      <c r="DV23" s="571"/>
      <c r="DW23" s="571"/>
      <c r="DX23" s="571"/>
      <c r="DY23" s="571"/>
      <c r="DZ23" s="571"/>
      <c r="EA23" s="571"/>
      <c r="EB23" s="571"/>
      <c r="EC23" s="571"/>
      <c r="ED23" s="571"/>
      <c r="EE23" s="571"/>
      <c r="EF23" s="571"/>
      <c r="EG23" s="571"/>
      <c r="EH23" s="571"/>
      <c r="EI23" s="571"/>
      <c r="EJ23" s="571"/>
      <c r="EK23" s="571"/>
      <c r="EL23" s="571"/>
      <c r="EM23" s="571"/>
      <c r="EN23" s="571"/>
      <c r="EO23" s="571"/>
      <c r="EP23" s="571"/>
      <c r="EQ23" s="571"/>
      <c r="ER23" s="571"/>
      <c r="ES23" s="571"/>
      <c r="ET23" s="571"/>
      <c r="EU23" s="571"/>
      <c r="EV23" s="571"/>
      <c r="EW23" s="571"/>
      <c r="EX23" s="571"/>
      <c r="EY23" s="571"/>
      <c r="EZ23" s="571"/>
      <c r="FA23" s="571"/>
      <c r="FB23" s="571"/>
      <c r="FC23" s="571"/>
      <c r="FD23" s="571"/>
      <c r="FE23" s="571"/>
      <c r="FF23" s="571"/>
      <c r="FG23" s="571"/>
      <c r="FH23" s="571"/>
      <c r="FI23" s="571"/>
      <c r="FJ23" s="571"/>
      <c r="FK23" s="571"/>
      <c r="FL23" s="571"/>
      <c r="FM23" s="571"/>
      <c r="FN23" s="571"/>
      <c r="FO23" s="571"/>
      <c r="FP23" s="571"/>
      <c r="FQ23" s="571"/>
      <c r="FR23" s="571"/>
      <c r="FS23" s="571"/>
      <c r="FT23" s="571"/>
      <c r="FU23" s="571"/>
      <c r="FV23" s="571"/>
      <c r="FW23" s="571"/>
      <c r="FX23" s="571"/>
      <c r="FY23" s="571"/>
      <c r="FZ23" s="571"/>
      <c r="GA23" s="571"/>
      <c r="GB23" s="571"/>
      <c r="GC23" s="571"/>
      <c r="GD23" s="571"/>
      <c r="GE23" s="571"/>
      <c r="GF23" s="571"/>
      <c r="GG23" s="571"/>
      <c r="GH23" s="571"/>
      <c r="GI23" s="571"/>
      <c r="GJ23" s="571"/>
      <c r="GK23" s="571"/>
      <c r="GL23" s="571"/>
      <c r="GM23" s="571"/>
      <c r="GN23" s="571"/>
      <c r="GO23" s="571"/>
      <c r="GP23" s="571"/>
      <c r="GQ23" s="571"/>
      <c r="GR23" s="571"/>
      <c r="GS23" s="571"/>
      <c r="GT23" s="571"/>
      <c r="GU23" s="571"/>
      <c r="GV23" s="571"/>
      <c r="GW23" s="571"/>
      <c r="GX23" s="571"/>
      <c r="GY23" s="571"/>
      <c r="GZ23" s="571"/>
      <c r="HA23" s="571"/>
      <c r="HB23" s="571"/>
      <c r="HC23" s="571"/>
      <c r="HD23" s="571"/>
      <c r="HE23" s="571"/>
      <c r="HF23" s="571"/>
      <c r="HG23" s="571"/>
      <c r="HH23" s="571"/>
      <c r="HI23" s="571"/>
      <c r="HJ23" s="571"/>
      <c r="HK23" s="571"/>
      <c r="HL23" s="571"/>
      <c r="HM23" s="571"/>
      <c r="HN23" s="571"/>
      <c r="HO23" s="571"/>
      <c r="HP23" s="571"/>
      <c r="HQ23" s="571"/>
      <c r="HR23" s="571"/>
      <c r="HS23" s="571"/>
      <c r="HT23" s="571"/>
      <c r="HU23" s="571"/>
      <c r="HV23" s="571"/>
      <c r="HW23" s="571"/>
      <c r="HX23" s="571"/>
      <c r="HY23" s="571"/>
      <c r="HZ23" s="571"/>
      <c r="IA23" s="571"/>
      <c r="IB23" s="571"/>
      <c r="IC23" s="571"/>
      <c r="ID23" s="571"/>
      <c r="IE23" s="571"/>
      <c r="IF23" s="571"/>
      <c r="IG23" s="571"/>
      <c r="IH23" s="571"/>
      <c r="II23" s="571"/>
      <c r="IJ23" s="571"/>
      <c r="IK23" s="571"/>
      <c r="IL23" s="571"/>
      <c r="IM23" s="571"/>
      <c r="IN23" s="571"/>
      <c r="IO23" s="571"/>
      <c r="IP23" s="571"/>
      <c r="IQ23" s="571"/>
      <c r="IR23" s="571"/>
      <c r="IS23" s="571"/>
      <c r="IT23" s="571"/>
      <c r="IU23" s="571"/>
      <c r="IV23" s="571"/>
    </row>
    <row r="24" spans="1:256" s="216" customFormat="1" ht="13.5">
      <c r="A24" s="287" t="s">
        <v>1593</v>
      </c>
      <c r="B24" s="79"/>
      <c r="C24" s="79"/>
      <c r="D24" s="79"/>
      <c r="E24" s="288"/>
      <c r="F24" s="79"/>
      <c r="G24" s="288" t="s">
        <v>261</v>
      </c>
      <c r="H24" s="288" t="s">
        <v>261</v>
      </c>
      <c r="I24" s="79"/>
      <c r="J24" s="79"/>
      <c r="K24" s="79"/>
      <c r="L24" s="289"/>
      <c r="M24" s="286" t="s">
        <v>1594</v>
      </c>
      <c r="N24" s="289"/>
      <c r="O24" s="289"/>
      <c r="P24" s="286"/>
      <c r="Q24" s="286"/>
      <c r="R24" s="286"/>
      <c r="S24" s="286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  <c r="DR24" s="79"/>
      <c r="DS24" s="79"/>
      <c r="DT24" s="79"/>
      <c r="DU24" s="79"/>
      <c r="DV24" s="79"/>
      <c r="DW24" s="79"/>
      <c r="DX24" s="79"/>
      <c r="DY24" s="79"/>
      <c r="DZ24" s="79"/>
      <c r="EA24" s="79"/>
      <c r="EB24" s="79"/>
      <c r="EC24" s="79"/>
      <c r="ED24" s="79"/>
      <c r="EE24" s="79"/>
      <c r="EF24" s="79"/>
      <c r="EG24" s="79"/>
      <c r="EH24" s="79"/>
      <c r="EI24" s="79"/>
      <c r="EJ24" s="79"/>
      <c r="EK24" s="79"/>
      <c r="EL24" s="79"/>
      <c r="EM24" s="79"/>
      <c r="EN24" s="79"/>
      <c r="EO24" s="79"/>
      <c r="EP24" s="79"/>
      <c r="EQ24" s="79"/>
      <c r="ER24" s="79"/>
      <c r="ES24" s="79"/>
      <c r="ET24" s="79"/>
      <c r="EU24" s="79"/>
      <c r="EV24" s="79"/>
      <c r="EW24" s="79"/>
      <c r="EX24" s="79"/>
      <c r="EY24" s="79"/>
      <c r="EZ24" s="79"/>
      <c r="FA24" s="79"/>
      <c r="FB24" s="79"/>
      <c r="FC24" s="79"/>
      <c r="FD24" s="79"/>
      <c r="FE24" s="79"/>
      <c r="FF24" s="79"/>
      <c r="FG24" s="79"/>
      <c r="FH24" s="79"/>
      <c r="FI24" s="79"/>
      <c r="FJ24" s="79"/>
      <c r="FK24" s="79"/>
      <c r="FL24" s="79"/>
      <c r="FM24" s="79"/>
      <c r="FN24" s="79"/>
      <c r="FO24" s="79"/>
      <c r="FP24" s="79"/>
      <c r="FQ24" s="79"/>
      <c r="FR24" s="79"/>
      <c r="FS24" s="79"/>
      <c r="FT24" s="79"/>
      <c r="FU24" s="79"/>
      <c r="FV24" s="79"/>
      <c r="FW24" s="79"/>
      <c r="FX24" s="79"/>
      <c r="FY24" s="79"/>
      <c r="FZ24" s="79"/>
      <c r="GA24" s="79"/>
      <c r="GB24" s="79"/>
      <c r="GC24" s="79"/>
      <c r="GD24" s="79"/>
      <c r="GE24" s="79"/>
      <c r="GF24" s="79"/>
      <c r="GG24" s="79"/>
      <c r="GH24" s="79"/>
      <c r="GI24" s="79"/>
      <c r="GJ24" s="79"/>
      <c r="GK24" s="79"/>
      <c r="GL24" s="79"/>
      <c r="GM24" s="79"/>
      <c r="GN24" s="79"/>
      <c r="GO24" s="79"/>
      <c r="GP24" s="79"/>
      <c r="GQ24" s="79"/>
      <c r="GR24" s="79"/>
      <c r="GS24" s="79"/>
      <c r="GT24" s="79"/>
      <c r="GU24" s="79"/>
      <c r="GV24" s="79"/>
      <c r="GW24" s="79"/>
      <c r="GX24" s="79"/>
      <c r="GY24" s="79"/>
      <c r="GZ24" s="79"/>
      <c r="HA24" s="79"/>
      <c r="HB24" s="79"/>
      <c r="HC24" s="79"/>
      <c r="HD24" s="79"/>
      <c r="HE24" s="79"/>
      <c r="HF24" s="79"/>
      <c r="HG24" s="79"/>
      <c r="HH24" s="79"/>
      <c r="HI24" s="79"/>
      <c r="HJ24" s="79"/>
      <c r="HK24" s="79"/>
      <c r="HL24" s="79"/>
      <c r="HM24" s="79"/>
      <c r="HN24" s="79"/>
      <c r="HO24" s="79"/>
      <c r="HP24" s="79"/>
      <c r="HQ24" s="79"/>
      <c r="HR24" s="79"/>
      <c r="HS24" s="79"/>
      <c r="HT24" s="79"/>
      <c r="HU24" s="79"/>
      <c r="HV24" s="79"/>
      <c r="HW24" s="79"/>
      <c r="HX24" s="79"/>
      <c r="HY24" s="79"/>
      <c r="HZ24" s="79"/>
      <c r="IA24" s="79"/>
      <c r="IB24" s="79"/>
      <c r="IC24" s="79"/>
      <c r="ID24" s="79"/>
      <c r="IE24" s="79"/>
      <c r="IF24" s="79"/>
      <c r="IG24" s="79"/>
      <c r="IH24" s="79"/>
      <c r="II24" s="79"/>
      <c r="IJ24" s="79"/>
      <c r="IK24" s="79"/>
      <c r="IL24" s="79"/>
      <c r="IM24" s="79"/>
      <c r="IN24" s="79"/>
      <c r="IO24" s="79"/>
      <c r="IP24" s="79"/>
      <c r="IQ24" s="79"/>
      <c r="IR24" s="79"/>
      <c r="IS24" s="79"/>
      <c r="IT24" s="79"/>
      <c r="IU24" s="79"/>
      <c r="IV24" s="79"/>
    </row>
    <row r="25" spans="1:256" s="216" customFormat="1" ht="13.5">
      <c r="A25" s="1210" t="s">
        <v>1604</v>
      </c>
      <c r="B25" s="1211"/>
      <c r="C25" s="1211"/>
      <c r="D25" s="1211"/>
      <c r="E25" s="79"/>
      <c r="F25" s="79"/>
      <c r="G25" s="79"/>
      <c r="H25" s="79"/>
      <c r="I25" s="79"/>
      <c r="J25" s="79"/>
      <c r="K25" s="79"/>
      <c r="L25" s="79"/>
      <c r="M25" s="79"/>
      <c r="N25" s="1155"/>
      <c r="O25" s="1155"/>
      <c r="P25" s="1155"/>
      <c r="Q25" s="1155"/>
      <c r="R25" s="1155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  <c r="DN25" s="79"/>
      <c r="DO25" s="79"/>
      <c r="DP25" s="79"/>
      <c r="DQ25" s="79"/>
      <c r="DR25" s="79"/>
      <c r="DS25" s="79"/>
      <c r="DT25" s="79"/>
      <c r="DU25" s="79"/>
      <c r="DV25" s="79"/>
      <c r="DW25" s="79"/>
      <c r="DX25" s="79"/>
      <c r="DY25" s="79"/>
      <c r="DZ25" s="79"/>
      <c r="EA25" s="79"/>
      <c r="EB25" s="79"/>
      <c r="EC25" s="79"/>
      <c r="ED25" s="79"/>
      <c r="EE25" s="79"/>
      <c r="EF25" s="79"/>
      <c r="EG25" s="79"/>
      <c r="EH25" s="79"/>
      <c r="EI25" s="79"/>
      <c r="EJ25" s="79"/>
      <c r="EK25" s="79"/>
      <c r="EL25" s="79"/>
      <c r="EM25" s="79"/>
      <c r="EN25" s="79"/>
      <c r="EO25" s="79"/>
      <c r="EP25" s="79"/>
      <c r="EQ25" s="79"/>
      <c r="ER25" s="79"/>
      <c r="ES25" s="79"/>
      <c r="ET25" s="79"/>
      <c r="EU25" s="79"/>
      <c r="EV25" s="79"/>
      <c r="EW25" s="79"/>
      <c r="EX25" s="79"/>
      <c r="EY25" s="79"/>
      <c r="EZ25" s="79"/>
      <c r="FA25" s="79"/>
      <c r="FB25" s="79"/>
      <c r="FC25" s="79"/>
      <c r="FD25" s="79"/>
      <c r="FE25" s="79"/>
      <c r="FF25" s="79"/>
      <c r="FG25" s="79"/>
      <c r="FH25" s="79"/>
      <c r="FI25" s="79"/>
      <c r="FJ25" s="79"/>
      <c r="FK25" s="79"/>
      <c r="FL25" s="79"/>
      <c r="FM25" s="79"/>
      <c r="FN25" s="79"/>
      <c r="FO25" s="79"/>
      <c r="FP25" s="79"/>
      <c r="FQ25" s="79"/>
      <c r="FR25" s="79"/>
      <c r="FS25" s="79"/>
      <c r="FT25" s="79"/>
      <c r="FU25" s="79"/>
      <c r="FV25" s="79"/>
      <c r="FW25" s="79"/>
      <c r="FX25" s="79"/>
      <c r="FY25" s="79"/>
      <c r="FZ25" s="79"/>
      <c r="GA25" s="79"/>
      <c r="GB25" s="79"/>
      <c r="GC25" s="79"/>
      <c r="GD25" s="79"/>
      <c r="GE25" s="79"/>
      <c r="GF25" s="79"/>
      <c r="GG25" s="79"/>
      <c r="GH25" s="79"/>
      <c r="GI25" s="79"/>
      <c r="GJ25" s="79"/>
      <c r="GK25" s="79"/>
      <c r="GL25" s="79"/>
      <c r="GM25" s="79"/>
      <c r="GN25" s="79"/>
      <c r="GO25" s="79"/>
      <c r="GP25" s="79"/>
      <c r="GQ25" s="79"/>
      <c r="GR25" s="79"/>
      <c r="GS25" s="79"/>
      <c r="GT25" s="79"/>
      <c r="GU25" s="79"/>
      <c r="GV25" s="79"/>
      <c r="GW25" s="79"/>
      <c r="GX25" s="79"/>
      <c r="GY25" s="79"/>
      <c r="GZ25" s="79"/>
      <c r="HA25" s="79"/>
      <c r="HB25" s="79"/>
      <c r="HC25" s="79"/>
      <c r="HD25" s="79"/>
      <c r="HE25" s="79"/>
      <c r="HF25" s="79"/>
      <c r="HG25" s="79"/>
      <c r="HH25" s="79"/>
      <c r="HI25" s="79"/>
      <c r="HJ25" s="79"/>
      <c r="HK25" s="79"/>
      <c r="HL25" s="79"/>
      <c r="HM25" s="79"/>
      <c r="HN25" s="79"/>
      <c r="HO25" s="79"/>
      <c r="HP25" s="79"/>
      <c r="HQ25" s="79"/>
      <c r="HR25" s="79"/>
      <c r="HS25" s="79"/>
      <c r="HT25" s="79"/>
      <c r="HU25" s="79"/>
      <c r="HV25" s="79"/>
      <c r="HW25" s="79"/>
      <c r="HX25" s="79"/>
      <c r="HY25" s="79"/>
      <c r="HZ25" s="79"/>
      <c r="IA25" s="79"/>
      <c r="IB25" s="79"/>
      <c r="IC25" s="79"/>
      <c r="ID25" s="79"/>
      <c r="IE25" s="79"/>
      <c r="IF25" s="79"/>
      <c r="IG25" s="79"/>
      <c r="IH25" s="79"/>
      <c r="II25" s="79"/>
      <c r="IJ25" s="79"/>
      <c r="IK25" s="79"/>
      <c r="IL25" s="79"/>
      <c r="IM25" s="79"/>
      <c r="IN25" s="79"/>
      <c r="IO25" s="79"/>
      <c r="IP25" s="79"/>
      <c r="IQ25" s="79"/>
      <c r="IR25" s="79"/>
      <c r="IS25" s="79"/>
      <c r="IT25" s="79"/>
      <c r="IU25" s="79"/>
      <c r="IV25" s="79"/>
    </row>
    <row r="26" spans="1:256" s="216" customFormat="1" ht="13.5">
      <c r="A26" s="41" t="s">
        <v>1605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2"/>
      <c r="M26" s="41" t="s">
        <v>1245</v>
      </c>
      <c r="N26" s="41"/>
      <c r="O26" s="41"/>
      <c r="P26" s="41"/>
      <c r="Q26" s="41"/>
      <c r="R26" s="41"/>
      <c r="S26" s="41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  <c r="IT26" s="42"/>
      <c r="IU26" s="42"/>
      <c r="IV26" s="42"/>
    </row>
    <row r="27" s="216" customFormat="1" ht="13.5"/>
    <row r="28" s="216" customFormat="1" ht="13.5"/>
    <row r="29" s="216" customFormat="1" ht="13.5"/>
    <row r="30" s="216" customFormat="1" ht="13.5"/>
    <row r="31" s="216" customFormat="1" ht="13.5"/>
    <row r="32" s="216" customFormat="1" ht="13.5"/>
    <row r="33" s="216" customFormat="1" ht="13.5"/>
    <row r="34" s="216" customFormat="1" ht="13.5"/>
    <row r="35" s="216" customFormat="1" ht="13.5"/>
    <row r="36" s="216" customFormat="1" ht="13.5"/>
    <row r="37" s="216" customFormat="1" ht="13.5"/>
    <row r="38" s="216" customFormat="1" ht="13.5"/>
    <row r="39" s="216" customFormat="1" ht="13.5"/>
    <row r="40" s="216" customFormat="1" ht="13.5"/>
    <row r="41" s="216" customFormat="1" ht="13.5"/>
    <row r="42" s="216" customFormat="1" ht="13.5"/>
    <row r="43" s="216" customFormat="1" ht="13.5"/>
    <row r="44" s="216" customFormat="1" ht="13.5"/>
    <row r="45" s="216" customFormat="1" ht="13.5"/>
    <row r="46" s="216" customFormat="1" ht="13.5"/>
    <row r="47" s="216" customFormat="1" ht="13.5"/>
    <row r="48" s="216" customFormat="1" ht="13.5"/>
    <row r="49" s="216" customFormat="1" ht="13.5"/>
    <row r="50" s="216" customFormat="1" ht="13.5"/>
    <row r="51" s="216" customFormat="1" ht="13.5"/>
    <row r="52" s="216" customFormat="1" ht="13.5"/>
    <row r="53" s="216" customFormat="1" ht="13.5"/>
    <row r="54" s="216" customFormat="1" ht="13.5"/>
    <row r="55" s="216" customFormat="1" ht="13.5"/>
    <row r="56" s="216" customFormat="1" ht="13.5"/>
    <row r="57" s="216" customFormat="1" ht="13.5"/>
    <row r="58" s="216" customFormat="1" ht="13.5"/>
    <row r="59" s="216" customFormat="1" ht="13.5"/>
    <row r="60" s="216" customFormat="1" ht="13.5"/>
    <row r="61" s="216" customFormat="1" ht="13.5"/>
    <row r="62" s="216" customFormat="1" ht="13.5"/>
    <row r="63" s="216" customFormat="1" ht="13.5"/>
    <row r="64" s="216" customFormat="1" ht="13.5"/>
    <row r="65" s="216" customFormat="1" ht="13.5"/>
    <row r="66" s="216" customFormat="1" ht="13.5"/>
    <row r="67" s="216" customFormat="1" ht="13.5"/>
    <row r="68" s="216" customFormat="1" ht="13.5"/>
    <row r="69" s="216" customFormat="1" ht="13.5"/>
    <row r="70" s="216" customFormat="1" ht="13.5"/>
    <row r="71" s="216" customFormat="1" ht="13.5"/>
    <row r="72" s="216" customFormat="1" ht="13.5"/>
    <row r="73" s="216" customFormat="1" ht="13.5"/>
    <row r="74" s="216" customFormat="1" ht="13.5"/>
    <row r="75" s="216" customFormat="1" ht="13.5"/>
    <row r="76" s="216" customFormat="1" ht="13.5"/>
    <row r="77" s="216" customFormat="1" ht="13.5"/>
    <row r="78" s="216" customFormat="1" ht="13.5"/>
    <row r="79" s="216" customFormat="1" ht="13.5"/>
    <row r="80" s="216" customFormat="1" ht="13.5"/>
    <row r="81" s="216" customFormat="1" ht="13.5"/>
    <row r="82" s="216" customFormat="1" ht="13.5"/>
    <row r="83" s="216" customFormat="1" ht="13.5"/>
    <row r="84" s="216" customFormat="1" ht="13.5"/>
    <row r="85" s="216" customFormat="1" ht="13.5"/>
    <row r="86" s="216" customFormat="1" ht="13.5"/>
    <row r="87" s="216" customFormat="1" ht="13.5"/>
    <row r="88" s="216" customFormat="1" ht="13.5"/>
    <row r="89" s="216" customFormat="1" ht="13.5"/>
    <row r="90" s="216" customFormat="1" ht="13.5"/>
    <row r="91" s="216" customFormat="1" ht="13.5"/>
    <row r="92" s="216" customFormat="1" ht="13.5"/>
    <row r="93" s="216" customFormat="1" ht="13.5"/>
    <row r="94" s="216" customFormat="1" ht="13.5"/>
    <row r="95" s="216" customFormat="1" ht="13.5"/>
    <row r="96" s="216" customFormat="1" ht="13.5"/>
    <row r="97" s="216" customFormat="1" ht="13.5"/>
    <row r="98" s="216" customFormat="1" ht="13.5"/>
    <row r="99" s="216" customFormat="1" ht="13.5"/>
    <row r="100" s="216" customFormat="1" ht="13.5"/>
    <row r="101" s="216" customFormat="1" ht="13.5"/>
    <row r="102" s="216" customFormat="1" ht="13.5"/>
    <row r="103" s="216" customFormat="1" ht="13.5"/>
    <row r="104" s="216" customFormat="1" ht="13.5"/>
    <row r="105" s="216" customFormat="1" ht="13.5"/>
    <row r="106" s="216" customFormat="1" ht="13.5"/>
    <row r="107" s="216" customFormat="1" ht="13.5"/>
    <row r="108" s="216" customFormat="1" ht="13.5"/>
    <row r="109" s="216" customFormat="1" ht="13.5"/>
    <row r="110" s="216" customFormat="1" ht="13.5"/>
    <row r="111" s="216" customFormat="1" ht="13.5"/>
    <row r="112" s="216" customFormat="1" ht="13.5"/>
    <row r="113" s="216" customFormat="1" ht="13.5"/>
    <row r="114" s="216" customFormat="1" ht="13.5"/>
    <row r="115" s="216" customFormat="1" ht="13.5"/>
    <row r="116" s="216" customFormat="1" ht="13.5"/>
    <row r="117" s="216" customFormat="1" ht="13.5"/>
    <row r="118" s="216" customFormat="1" ht="13.5"/>
    <row r="119" s="216" customFormat="1" ht="13.5"/>
    <row r="120" s="216" customFormat="1" ht="13.5"/>
    <row r="121" s="216" customFormat="1" ht="13.5"/>
    <row r="122" s="216" customFormat="1" ht="13.5"/>
    <row r="123" s="216" customFormat="1" ht="13.5"/>
    <row r="124" s="216" customFormat="1" ht="13.5"/>
    <row r="125" s="216" customFormat="1" ht="13.5"/>
    <row r="126" s="216" customFormat="1" ht="13.5"/>
    <row r="127" s="216" customFormat="1" ht="13.5"/>
    <row r="128" s="216" customFormat="1" ht="13.5"/>
    <row r="129" s="216" customFormat="1" ht="13.5"/>
    <row r="130" s="216" customFormat="1" ht="13.5"/>
    <row r="131" s="216" customFormat="1" ht="13.5"/>
    <row r="132" s="216" customFormat="1" ht="13.5"/>
    <row r="133" s="216" customFormat="1" ht="13.5"/>
    <row r="134" s="216" customFormat="1" ht="13.5"/>
    <row r="135" s="216" customFormat="1" ht="13.5"/>
    <row r="136" s="216" customFormat="1" ht="13.5"/>
    <row r="137" s="216" customFormat="1" ht="13.5"/>
    <row r="138" s="216" customFormat="1" ht="13.5"/>
    <row r="139" s="216" customFormat="1" ht="13.5"/>
    <row r="140" s="216" customFormat="1" ht="13.5"/>
    <row r="141" s="216" customFormat="1" ht="13.5"/>
    <row r="142" s="216" customFormat="1" ht="13.5"/>
    <row r="143" s="216" customFormat="1" ht="13.5"/>
    <row r="144" s="216" customFormat="1" ht="13.5"/>
    <row r="145" s="216" customFormat="1" ht="13.5"/>
    <row r="146" s="216" customFormat="1" ht="13.5"/>
    <row r="147" s="216" customFormat="1" ht="13.5"/>
    <row r="148" s="216" customFormat="1" ht="13.5"/>
    <row r="149" s="216" customFormat="1" ht="13.5"/>
    <row r="150" s="216" customFormat="1" ht="13.5"/>
    <row r="151" s="216" customFormat="1" ht="13.5"/>
    <row r="152" s="216" customFormat="1" ht="13.5"/>
    <row r="153" s="216" customFormat="1" ht="13.5"/>
    <row r="154" s="216" customFormat="1" ht="13.5"/>
  </sheetData>
  <sheetProtection/>
  <mergeCells count="5">
    <mergeCell ref="A25:D25"/>
    <mergeCell ref="N25:R25"/>
    <mergeCell ref="A1:R1"/>
    <mergeCell ref="Q2:R2"/>
    <mergeCell ref="E3:Q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FF00"/>
  </sheetPr>
  <dimension ref="A1:IV26"/>
  <sheetViews>
    <sheetView zoomScalePageLayoutView="0" workbookViewId="0" topLeftCell="A1">
      <selection activeCell="F28" sqref="F28"/>
    </sheetView>
  </sheetViews>
  <sheetFormatPr defaultColWidth="8.88671875" defaultRowHeight="13.5"/>
  <cols>
    <col min="18" max="18" width="11.3359375" style="0" customWidth="1"/>
    <col min="19" max="23" width="8.88671875" style="216" customWidth="1"/>
  </cols>
  <sheetData>
    <row r="1" spans="1:18" s="27" customFormat="1" ht="24.75" customHeight="1">
      <c r="A1" s="1026" t="s">
        <v>81</v>
      </c>
      <c r="B1" s="1026"/>
      <c r="C1" s="1026"/>
      <c r="D1" s="1026"/>
      <c r="E1" s="1026"/>
      <c r="F1" s="1026"/>
      <c r="G1" s="1026"/>
      <c r="H1" s="1026"/>
      <c r="I1" s="1026"/>
      <c r="J1" s="1026"/>
      <c r="K1" s="1026"/>
      <c r="L1" s="1026"/>
      <c r="M1" s="1026"/>
      <c r="N1" s="1026"/>
      <c r="O1" s="1026"/>
      <c r="P1" s="1026"/>
      <c r="Q1" s="1026"/>
      <c r="R1" s="1026"/>
    </row>
    <row r="2" spans="1:18" s="27" customFormat="1" ht="18" customHeight="1">
      <c r="A2" s="27" t="s">
        <v>39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208" t="s">
        <v>40</v>
      </c>
      <c r="R2" s="1209"/>
    </row>
    <row r="3" spans="1:256" ht="19.5" customHeight="1">
      <c r="A3" s="899"/>
      <c r="B3" s="564" t="s">
        <v>371</v>
      </c>
      <c r="C3" s="564" t="s">
        <v>372</v>
      </c>
      <c r="D3" s="564" t="s">
        <v>373</v>
      </c>
      <c r="E3" s="1205" t="s">
        <v>374</v>
      </c>
      <c r="F3" s="1206"/>
      <c r="G3" s="1206"/>
      <c r="H3" s="1206"/>
      <c r="I3" s="1206"/>
      <c r="J3" s="1206"/>
      <c r="K3" s="1206"/>
      <c r="L3" s="1206"/>
      <c r="M3" s="1206"/>
      <c r="N3" s="1206"/>
      <c r="O3" s="1206"/>
      <c r="P3" s="1206"/>
      <c r="Q3" s="1197"/>
      <c r="R3" s="899"/>
      <c r="S3" s="571"/>
      <c r="T3" s="571"/>
      <c r="U3" s="571"/>
      <c r="V3" s="571"/>
      <c r="W3" s="571"/>
      <c r="X3" s="571"/>
      <c r="Y3" s="571"/>
      <c r="Z3" s="571"/>
      <c r="AA3" s="571"/>
      <c r="AB3" s="571"/>
      <c r="AC3" s="571"/>
      <c r="AD3" s="571"/>
      <c r="AE3" s="571"/>
      <c r="AF3" s="571"/>
      <c r="AG3" s="571"/>
      <c r="AH3" s="571"/>
      <c r="AI3" s="571"/>
      <c r="AJ3" s="571"/>
      <c r="AK3" s="571"/>
      <c r="AL3" s="571"/>
      <c r="AM3" s="571"/>
      <c r="AN3" s="571"/>
      <c r="AO3" s="571"/>
      <c r="AP3" s="571"/>
      <c r="AQ3" s="571"/>
      <c r="AR3" s="571"/>
      <c r="AS3" s="571"/>
      <c r="AT3" s="571"/>
      <c r="AU3" s="571"/>
      <c r="AV3" s="571"/>
      <c r="AW3" s="571"/>
      <c r="AX3" s="571"/>
      <c r="AY3" s="571"/>
      <c r="AZ3" s="571"/>
      <c r="BA3" s="571"/>
      <c r="BB3" s="571"/>
      <c r="BC3" s="571"/>
      <c r="BD3" s="571"/>
      <c r="BE3" s="571"/>
      <c r="BF3" s="571"/>
      <c r="BG3" s="571"/>
      <c r="BH3" s="571"/>
      <c r="BI3" s="571"/>
      <c r="BJ3" s="571"/>
      <c r="BK3" s="571"/>
      <c r="BL3" s="571"/>
      <c r="BM3" s="571"/>
      <c r="BN3" s="571"/>
      <c r="BO3" s="571"/>
      <c r="BP3" s="571"/>
      <c r="BQ3" s="571"/>
      <c r="BR3" s="571"/>
      <c r="BS3" s="571"/>
      <c r="BT3" s="571"/>
      <c r="BU3" s="571"/>
      <c r="BV3" s="571"/>
      <c r="BW3" s="571"/>
      <c r="BX3" s="571"/>
      <c r="BY3" s="571"/>
      <c r="BZ3" s="571"/>
      <c r="CA3" s="571"/>
      <c r="CB3" s="571"/>
      <c r="CC3" s="571"/>
      <c r="CD3" s="571"/>
      <c r="CE3" s="571"/>
      <c r="CF3" s="571"/>
      <c r="CG3" s="571"/>
      <c r="CH3" s="571"/>
      <c r="CI3" s="571"/>
      <c r="CJ3" s="571"/>
      <c r="CK3" s="571"/>
      <c r="CL3" s="571"/>
      <c r="CM3" s="571"/>
      <c r="CN3" s="571"/>
      <c r="CO3" s="571"/>
      <c r="CP3" s="571"/>
      <c r="CQ3" s="571"/>
      <c r="CR3" s="571"/>
      <c r="CS3" s="571"/>
      <c r="CT3" s="571"/>
      <c r="CU3" s="571"/>
      <c r="CV3" s="571"/>
      <c r="CW3" s="571"/>
      <c r="CX3" s="571"/>
      <c r="CY3" s="571"/>
      <c r="CZ3" s="571"/>
      <c r="DA3" s="571"/>
      <c r="DB3" s="571"/>
      <c r="DC3" s="571"/>
      <c r="DD3" s="571"/>
      <c r="DE3" s="571"/>
      <c r="DF3" s="571"/>
      <c r="DG3" s="571"/>
      <c r="DH3" s="571"/>
      <c r="DI3" s="571"/>
      <c r="DJ3" s="571"/>
      <c r="DK3" s="571"/>
      <c r="DL3" s="571"/>
      <c r="DM3" s="571"/>
      <c r="DN3" s="571"/>
      <c r="DO3" s="571"/>
      <c r="DP3" s="571"/>
      <c r="DQ3" s="571"/>
      <c r="DR3" s="571"/>
      <c r="DS3" s="571"/>
      <c r="DT3" s="571"/>
      <c r="DU3" s="571"/>
      <c r="DV3" s="571"/>
      <c r="DW3" s="571"/>
      <c r="DX3" s="571"/>
      <c r="DY3" s="571"/>
      <c r="DZ3" s="571"/>
      <c r="EA3" s="571"/>
      <c r="EB3" s="571"/>
      <c r="EC3" s="571"/>
      <c r="ED3" s="571"/>
      <c r="EE3" s="571"/>
      <c r="EF3" s="571"/>
      <c r="EG3" s="571"/>
      <c r="EH3" s="571"/>
      <c r="EI3" s="571"/>
      <c r="EJ3" s="571"/>
      <c r="EK3" s="571"/>
      <c r="EL3" s="571"/>
      <c r="EM3" s="571"/>
      <c r="EN3" s="571"/>
      <c r="EO3" s="571"/>
      <c r="EP3" s="571"/>
      <c r="EQ3" s="571"/>
      <c r="ER3" s="571"/>
      <c r="ES3" s="571"/>
      <c r="ET3" s="571"/>
      <c r="EU3" s="571"/>
      <c r="EV3" s="571"/>
      <c r="EW3" s="571"/>
      <c r="EX3" s="571"/>
      <c r="EY3" s="571"/>
      <c r="EZ3" s="571"/>
      <c r="FA3" s="571"/>
      <c r="FB3" s="571"/>
      <c r="FC3" s="571"/>
      <c r="FD3" s="571"/>
      <c r="FE3" s="571"/>
      <c r="FF3" s="571"/>
      <c r="FG3" s="571"/>
      <c r="FH3" s="571"/>
      <c r="FI3" s="571"/>
      <c r="FJ3" s="571"/>
      <c r="FK3" s="571"/>
      <c r="FL3" s="571"/>
      <c r="FM3" s="571"/>
      <c r="FN3" s="571"/>
      <c r="FO3" s="571"/>
      <c r="FP3" s="571"/>
      <c r="FQ3" s="571"/>
      <c r="FR3" s="571"/>
      <c r="FS3" s="571"/>
      <c r="FT3" s="571"/>
      <c r="FU3" s="571"/>
      <c r="FV3" s="571"/>
      <c r="FW3" s="571"/>
      <c r="FX3" s="571"/>
      <c r="FY3" s="571"/>
      <c r="FZ3" s="571"/>
      <c r="GA3" s="571"/>
      <c r="GB3" s="571"/>
      <c r="GC3" s="571"/>
      <c r="GD3" s="571"/>
      <c r="GE3" s="571"/>
      <c r="GF3" s="571"/>
      <c r="GG3" s="571"/>
      <c r="GH3" s="571"/>
      <c r="GI3" s="571"/>
      <c r="GJ3" s="571"/>
      <c r="GK3" s="571"/>
      <c r="GL3" s="571"/>
      <c r="GM3" s="571"/>
      <c r="GN3" s="571"/>
      <c r="GO3" s="571"/>
      <c r="GP3" s="571"/>
      <c r="GQ3" s="571"/>
      <c r="GR3" s="571"/>
      <c r="GS3" s="571"/>
      <c r="GT3" s="571"/>
      <c r="GU3" s="571"/>
      <c r="GV3" s="571"/>
      <c r="GW3" s="571"/>
      <c r="GX3" s="571"/>
      <c r="GY3" s="571"/>
      <c r="GZ3" s="571"/>
      <c r="HA3" s="571"/>
      <c r="HB3" s="571"/>
      <c r="HC3" s="571"/>
      <c r="HD3" s="571"/>
      <c r="HE3" s="571"/>
      <c r="HF3" s="571"/>
      <c r="HG3" s="571"/>
      <c r="HH3" s="571"/>
      <c r="HI3" s="571"/>
      <c r="HJ3" s="571"/>
      <c r="HK3" s="571"/>
      <c r="HL3" s="571"/>
      <c r="HM3" s="571"/>
      <c r="HN3" s="571"/>
      <c r="HO3" s="571"/>
      <c r="HP3" s="571"/>
      <c r="HQ3" s="571"/>
      <c r="HR3" s="571"/>
      <c r="HS3" s="571"/>
      <c r="HT3" s="571"/>
      <c r="HU3" s="571"/>
      <c r="HV3" s="571"/>
      <c r="HW3" s="571"/>
      <c r="HX3" s="571"/>
      <c r="HY3" s="571"/>
      <c r="HZ3" s="571"/>
      <c r="IA3" s="571"/>
      <c r="IB3" s="571"/>
      <c r="IC3" s="571"/>
      <c r="ID3" s="571"/>
      <c r="IE3" s="571"/>
      <c r="IF3" s="571"/>
      <c r="IG3" s="571"/>
      <c r="IH3" s="571"/>
      <c r="II3" s="571"/>
      <c r="IJ3" s="571"/>
      <c r="IK3" s="571"/>
      <c r="IL3" s="571"/>
      <c r="IM3" s="571"/>
      <c r="IN3" s="571"/>
      <c r="IO3" s="571"/>
      <c r="IP3" s="571"/>
      <c r="IQ3" s="571"/>
      <c r="IR3" s="571"/>
      <c r="IS3" s="571"/>
      <c r="IT3" s="571"/>
      <c r="IU3" s="571"/>
      <c r="IV3" s="571"/>
    </row>
    <row r="4" spans="1:256" ht="19.5" customHeight="1">
      <c r="A4" s="546" t="s">
        <v>255</v>
      </c>
      <c r="B4" s="547"/>
      <c r="C4" s="547" t="s">
        <v>45</v>
      </c>
      <c r="D4" s="547"/>
      <c r="E4" s="900"/>
      <c r="F4" s="564" t="s">
        <v>375</v>
      </c>
      <c r="G4" s="564" t="s">
        <v>376</v>
      </c>
      <c r="H4" s="564" t="s">
        <v>378</v>
      </c>
      <c r="I4" s="564" t="s">
        <v>379</v>
      </c>
      <c r="J4" s="564" t="s">
        <v>380</v>
      </c>
      <c r="K4" s="564" t="s">
        <v>381</v>
      </c>
      <c r="L4" s="564" t="s">
        <v>382</v>
      </c>
      <c r="M4" s="564" t="s">
        <v>383</v>
      </c>
      <c r="N4" s="564" t="s">
        <v>385</v>
      </c>
      <c r="O4" s="564" t="s">
        <v>384</v>
      </c>
      <c r="P4" s="564" t="s">
        <v>386</v>
      </c>
      <c r="Q4" s="564" t="s">
        <v>387</v>
      </c>
      <c r="R4" s="546" t="s">
        <v>256</v>
      </c>
      <c r="S4" s="571"/>
      <c r="T4" s="571"/>
      <c r="U4" s="571"/>
      <c r="V4" s="571"/>
      <c r="W4" s="571"/>
      <c r="X4" s="571"/>
      <c r="Y4" s="571"/>
      <c r="Z4" s="571"/>
      <c r="AA4" s="571"/>
      <c r="AB4" s="571"/>
      <c r="AC4" s="571"/>
      <c r="AD4" s="571"/>
      <c r="AE4" s="571"/>
      <c r="AF4" s="571"/>
      <c r="AG4" s="571"/>
      <c r="AH4" s="571"/>
      <c r="AI4" s="571"/>
      <c r="AJ4" s="571"/>
      <c r="AK4" s="571"/>
      <c r="AL4" s="571"/>
      <c r="AM4" s="571"/>
      <c r="AN4" s="571"/>
      <c r="AO4" s="571"/>
      <c r="AP4" s="571"/>
      <c r="AQ4" s="571"/>
      <c r="AR4" s="571"/>
      <c r="AS4" s="571"/>
      <c r="AT4" s="571"/>
      <c r="AU4" s="571"/>
      <c r="AV4" s="571"/>
      <c r="AW4" s="571"/>
      <c r="AX4" s="571"/>
      <c r="AY4" s="571"/>
      <c r="AZ4" s="571"/>
      <c r="BA4" s="571"/>
      <c r="BB4" s="571"/>
      <c r="BC4" s="571"/>
      <c r="BD4" s="571"/>
      <c r="BE4" s="571"/>
      <c r="BF4" s="571"/>
      <c r="BG4" s="571"/>
      <c r="BH4" s="571"/>
      <c r="BI4" s="571"/>
      <c r="BJ4" s="571"/>
      <c r="BK4" s="571"/>
      <c r="BL4" s="571"/>
      <c r="BM4" s="571"/>
      <c r="BN4" s="571"/>
      <c r="BO4" s="571"/>
      <c r="BP4" s="571"/>
      <c r="BQ4" s="571"/>
      <c r="BR4" s="571"/>
      <c r="BS4" s="571"/>
      <c r="BT4" s="571"/>
      <c r="BU4" s="571"/>
      <c r="BV4" s="571"/>
      <c r="BW4" s="571"/>
      <c r="BX4" s="571"/>
      <c r="BY4" s="571"/>
      <c r="BZ4" s="571"/>
      <c r="CA4" s="571"/>
      <c r="CB4" s="571"/>
      <c r="CC4" s="571"/>
      <c r="CD4" s="571"/>
      <c r="CE4" s="571"/>
      <c r="CF4" s="571"/>
      <c r="CG4" s="571"/>
      <c r="CH4" s="571"/>
      <c r="CI4" s="571"/>
      <c r="CJ4" s="571"/>
      <c r="CK4" s="571"/>
      <c r="CL4" s="571"/>
      <c r="CM4" s="571"/>
      <c r="CN4" s="571"/>
      <c r="CO4" s="571"/>
      <c r="CP4" s="571"/>
      <c r="CQ4" s="571"/>
      <c r="CR4" s="571"/>
      <c r="CS4" s="571"/>
      <c r="CT4" s="571"/>
      <c r="CU4" s="571"/>
      <c r="CV4" s="571"/>
      <c r="CW4" s="571"/>
      <c r="CX4" s="571"/>
      <c r="CY4" s="571"/>
      <c r="CZ4" s="571"/>
      <c r="DA4" s="571"/>
      <c r="DB4" s="571"/>
      <c r="DC4" s="571"/>
      <c r="DD4" s="571"/>
      <c r="DE4" s="571"/>
      <c r="DF4" s="571"/>
      <c r="DG4" s="571"/>
      <c r="DH4" s="571"/>
      <c r="DI4" s="571"/>
      <c r="DJ4" s="571"/>
      <c r="DK4" s="571"/>
      <c r="DL4" s="571"/>
      <c r="DM4" s="571"/>
      <c r="DN4" s="571"/>
      <c r="DO4" s="571"/>
      <c r="DP4" s="571"/>
      <c r="DQ4" s="571"/>
      <c r="DR4" s="571"/>
      <c r="DS4" s="571"/>
      <c r="DT4" s="571"/>
      <c r="DU4" s="571"/>
      <c r="DV4" s="571"/>
      <c r="DW4" s="571"/>
      <c r="DX4" s="571"/>
      <c r="DY4" s="571"/>
      <c r="DZ4" s="571"/>
      <c r="EA4" s="571"/>
      <c r="EB4" s="571"/>
      <c r="EC4" s="571"/>
      <c r="ED4" s="571"/>
      <c r="EE4" s="571"/>
      <c r="EF4" s="571"/>
      <c r="EG4" s="571"/>
      <c r="EH4" s="571"/>
      <c r="EI4" s="571"/>
      <c r="EJ4" s="571"/>
      <c r="EK4" s="571"/>
      <c r="EL4" s="571"/>
      <c r="EM4" s="571"/>
      <c r="EN4" s="571"/>
      <c r="EO4" s="571"/>
      <c r="EP4" s="571"/>
      <c r="EQ4" s="571"/>
      <c r="ER4" s="571"/>
      <c r="ES4" s="571"/>
      <c r="ET4" s="571"/>
      <c r="EU4" s="571"/>
      <c r="EV4" s="571"/>
      <c r="EW4" s="571"/>
      <c r="EX4" s="571"/>
      <c r="EY4" s="571"/>
      <c r="EZ4" s="571"/>
      <c r="FA4" s="571"/>
      <c r="FB4" s="571"/>
      <c r="FC4" s="571"/>
      <c r="FD4" s="571"/>
      <c r="FE4" s="571"/>
      <c r="FF4" s="571"/>
      <c r="FG4" s="571"/>
      <c r="FH4" s="571"/>
      <c r="FI4" s="571"/>
      <c r="FJ4" s="571"/>
      <c r="FK4" s="571"/>
      <c r="FL4" s="571"/>
      <c r="FM4" s="571"/>
      <c r="FN4" s="571"/>
      <c r="FO4" s="571"/>
      <c r="FP4" s="571"/>
      <c r="FQ4" s="571"/>
      <c r="FR4" s="571"/>
      <c r="FS4" s="571"/>
      <c r="FT4" s="571"/>
      <c r="FU4" s="571"/>
      <c r="FV4" s="571"/>
      <c r="FW4" s="571"/>
      <c r="FX4" s="571"/>
      <c r="FY4" s="571"/>
      <c r="FZ4" s="571"/>
      <c r="GA4" s="571"/>
      <c r="GB4" s="571"/>
      <c r="GC4" s="571"/>
      <c r="GD4" s="571"/>
      <c r="GE4" s="571"/>
      <c r="GF4" s="571"/>
      <c r="GG4" s="571"/>
      <c r="GH4" s="571"/>
      <c r="GI4" s="571"/>
      <c r="GJ4" s="571"/>
      <c r="GK4" s="571"/>
      <c r="GL4" s="571"/>
      <c r="GM4" s="571"/>
      <c r="GN4" s="571"/>
      <c r="GO4" s="571"/>
      <c r="GP4" s="571"/>
      <c r="GQ4" s="571"/>
      <c r="GR4" s="571"/>
      <c r="GS4" s="571"/>
      <c r="GT4" s="571"/>
      <c r="GU4" s="571"/>
      <c r="GV4" s="571"/>
      <c r="GW4" s="571"/>
      <c r="GX4" s="571"/>
      <c r="GY4" s="571"/>
      <c r="GZ4" s="571"/>
      <c r="HA4" s="571"/>
      <c r="HB4" s="571"/>
      <c r="HC4" s="571"/>
      <c r="HD4" s="571"/>
      <c r="HE4" s="571"/>
      <c r="HF4" s="571"/>
      <c r="HG4" s="571"/>
      <c r="HH4" s="571"/>
      <c r="HI4" s="571"/>
      <c r="HJ4" s="571"/>
      <c r="HK4" s="571"/>
      <c r="HL4" s="571"/>
      <c r="HM4" s="571"/>
      <c r="HN4" s="571"/>
      <c r="HO4" s="571"/>
      <c r="HP4" s="571"/>
      <c r="HQ4" s="571"/>
      <c r="HR4" s="571"/>
      <c r="HS4" s="571"/>
      <c r="HT4" s="571"/>
      <c r="HU4" s="571"/>
      <c r="HV4" s="571"/>
      <c r="HW4" s="571"/>
      <c r="HX4" s="571"/>
      <c r="HY4" s="571"/>
      <c r="HZ4" s="571"/>
      <c r="IA4" s="571"/>
      <c r="IB4" s="571"/>
      <c r="IC4" s="571"/>
      <c r="ID4" s="571"/>
      <c r="IE4" s="571"/>
      <c r="IF4" s="571"/>
      <c r="IG4" s="571"/>
      <c r="IH4" s="571"/>
      <c r="II4" s="571"/>
      <c r="IJ4" s="571"/>
      <c r="IK4" s="571"/>
      <c r="IL4" s="571"/>
      <c r="IM4" s="571"/>
      <c r="IN4" s="571"/>
      <c r="IO4" s="571"/>
      <c r="IP4" s="571"/>
      <c r="IQ4" s="571"/>
      <c r="IR4" s="571"/>
      <c r="IS4" s="571"/>
      <c r="IT4" s="571"/>
      <c r="IU4" s="571"/>
      <c r="IV4" s="571"/>
    </row>
    <row r="5" spans="1:256" ht="19.5" customHeight="1">
      <c r="A5" s="546"/>
      <c r="B5" s="547"/>
      <c r="C5" s="547" t="s">
        <v>57</v>
      </c>
      <c r="D5" s="547" t="s">
        <v>58</v>
      </c>
      <c r="E5" s="900"/>
      <c r="F5" s="547"/>
      <c r="G5" s="547"/>
      <c r="H5" s="547"/>
      <c r="I5" s="547"/>
      <c r="J5" s="547"/>
      <c r="K5" s="547"/>
      <c r="L5" s="547"/>
      <c r="M5" s="547"/>
      <c r="N5" s="547" t="s">
        <v>60</v>
      </c>
      <c r="O5" s="547"/>
      <c r="P5" s="547"/>
      <c r="Q5" s="547"/>
      <c r="R5" s="546"/>
      <c r="S5" s="571"/>
      <c r="T5" s="571"/>
      <c r="U5" s="571"/>
      <c r="V5" s="571"/>
      <c r="W5" s="571"/>
      <c r="X5" s="571"/>
      <c r="Y5" s="571"/>
      <c r="Z5" s="571"/>
      <c r="AA5" s="571"/>
      <c r="AB5" s="571"/>
      <c r="AC5" s="571"/>
      <c r="AD5" s="571"/>
      <c r="AE5" s="571"/>
      <c r="AF5" s="571"/>
      <c r="AG5" s="571"/>
      <c r="AH5" s="571"/>
      <c r="AI5" s="571"/>
      <c r="AJ5" s="571"/>
      <c r="AK5" s="571"/>
      <c r="AL5" s="571"/>
      <c r="AM5" s="571"/>
      <c r="AN5" s="571"/>
      <c r="AO5" s="571"/>
      <c r="AP5" s="571"/>
      <c r="AQ5" s="571"/>
      <c r="AR5" s="571"/>
      <c r="AS5" s="571"/>
      <c r="AT5" s="571"/>
      <c r="AU5" s="571"/>
      <c r="AV5" s="571"/>
      <c r="AW5" s="571"/>
      <c r="AX5" s="571"/>
      <c r="AY5" s="571"/>
      <c r="AZ5" s="571"/>
      <c r="BA5" s="571"/>
      <c r="BB5" s="571"/>
      <c r="BC5" s="571"/>
      <c r="BD5" s="571"/>
      <c r="BE5" s="571"/>
      <c r="BF5" s="571"/>
      <c r="BG5" s="571"/>
      <c r="BH5" s="571"/>
      <c r="BI5" s="571"/>
      <c r="BJ5" s="571"/>
      <c r="BK5" s="571"/>
      <c r="BL5" s="571"/>
      <c r="BM5" s="571"/>
      <c r="BN5" s="571"/>
      <c r="BO5" s="571"/>
      <c r="BP5" s="571"/>
      <c r="BQ5" s="571"/>
      <c r="BR5" s="571"/>
      <c r="BS5" s="571"/>
      <c r="BT5" s="571"/>
      <c r="BU5" s="571"/>
      <c r="BV5" s="571"/>
      <c r="BW5" s="571"/>
      <c r="BX5" s="571"/>
      <c r="BY5" s="571"/>
      <c r="BZ5" s="571"/>
      <c r="CA5" s="571"/>
      <c r="CB5" s="571"/>
      <c r="CC5" s="571"/>
      <c r="CD5" s="571"/>
      <c r="CE5" s="571"/>
      <c r="CF5" s="571"/>
      <c r="CG5" s="571"/>
      <c r="CH5" s="571"/>
      <c r="CI5" s="571"/>
      <c r="CJ5" s="571"/>
      <c r="CK5" s="571"/>
      <c r="CL5" s="571"/>
      <c r="CM5" s="571"/>
      <c r="CN5" s="571"/>
      <c r="CO5" s="571"/>
      <c r="CP5" s="571"/>
      <c r="CQ5" s="571"/>
      <c r="CR5" s="571"/>
      <c r="CS5" s="571"/>
      <c r="CT5" s="571"/>
      <c r="CU5" s="571"/>
      <c r="CV5" s="571"/>
      <c r="CW5" s="571"/>
      <c r="CX5" s="571"/>
      <c r="CY5" s="571"/>
      <c r="CZ5" s="571"/>
      <c r="DA5" s="571"/>
      <c r="DB5" s="571"/>
      <c r="DC5" s="571"/>
      <c r="DD5" s="571"/>
      <c r="DE5" s="571"/>
      <c r="DF5" s="571"/>
      <c r="DG5" s="571"/>
      <c r="DH5" s="571"/>
      <c r="DI5" s="571"/>
      <c r="DJ5" s="571"/>
      <c r="DK5" s="571"/>
      <c r="DL5" s="571"/>
      <c r="DM5" s="571"/>
      <c r="DN5" s="571"/>
      <c r="DO5" s="571"/>
      <c r="DP5" s="571"/>
      <c r="DQ5" s="571"/>
      <c r="DR5" s="571"/>
      <c r="DS5" s="571"/>
      <c r="DT5" s="571"/>
      <c r="DU5" s="571"/>
      <c r="DV5" s="571"/>
      <c r="DW5" s="571"/>
      <c r="DX5" s="571"/>
      <c r="DY5" s="571"/>
      <c r="DZ5" s="571"/>
      <c r="EA5" s="571"/>
      <c r="EB5" s="571"/>
      <c r="EC5" s="571"/>
      <c r="ED5" s="571"/>
      <c r="EE5" s="571"/>
      <c r="EF5" s="571"/>
      <c r="EG5" s="571"/>
      <c r="EH5" s="571"/>
      <c r="EI5" s="571"/>
      <c r="EJ5" s="571"/>
      <c r="EK5" s="571"/>
      <c r="EL5" s="571"/>
      <c r="EM5" s="571"/>
      <c r="EN5" s="571"/>
      <c r="EO5" s="571"/>
      <c r="EP5" s="571"/>
      <c r="EQ5" s="571"/>
      <c r="ER5" s="571"/>
      <c r="ES5" s="571"/>
      <c r="ET5" s="571"/>
      <c r="EU5" s="571"/>
      <c r="EV5" s="571"/>
      <c r="EW5" s="571"/>
      <c r="EX5" s="571"/>
      <c r="EY5" s="571"/>
      <c r="EZ5" s="571"/>
      <c r="FA5" s="571"/>
      <c r="FB5" s="571"/>
      <c r="FC5" s="571"/>
      <c r="FD5" s="571"/>
      <c r="FE5" s="571"/>
      <c r="FF5" s="571"/>
      <c r="FG5" s="571"/>
      <c r="FH5" s="571"/>
      <c r="FI5" s="571"/>
      <c r="FJ5" s="571"/>
      <c r="FK5" s="571"/>
      <c r="FL5" s="571"/>
      <c r="FM5" s="571"/>
      <c r="FN5" s="571"/>
      <c r="FO5" s="571"/>
      <c r="FP5" s="571"/>
      <c r="FQ5" s="571"/>
      <c r="FR5" s="571"/>
      <c r="FS5" s="571"/>
      <c r="FT5" s="571"/>
      <c r="FU5" s="571"/>
      <c r="FV5" s="571"/>
      <c r="FW5" s="571"/>
      <c r="FX5" s="571"/>
      <c r="FY5" s="571"/>
      <c r="FZ5" s="571"/>
      <c r="GA5" s="571"/>
      <c r="GB5" s="571"/>
      <c r="GC5" s="571"/>
      <c r="GD5" s="571"/>
      <c r="GE5" s="571"/>
      <c r="GF5" s="571"/>
      <c r="GG5" s="571"/>
      <c r="GH5" s="571"/>
      <c r="GI5" s="571"/>
      <c r="GJ5" s="571"/>
      <c r="GK5" s="571"/>
      <c r="GL5" s="571"/>
      <c r="GM5" s="571"/>
      <c r="GN5" s="571"/>
      <c r="GO5" s="571"/>
      <c r="GP5" s="571"/>
      <c r="GQ5" s="571"/>
      <c r="GR5" s="571"/>
      <c r="GS5" s="571"/>
      <c r="GT5" s="571"/>
      <c r="GU5" s="571"/>
      <c r="GV5" s="571"/>
      <c r="GW5" s="571"/>
      <c r="GX5" s="571"/>
      <c r="GY5" s="571"/>
      <c r="GZ5" s="571"/>
      <c r="HA5" s="571"/>
      <c r="HB5" s="571"/>
      <c r="HC5" s="571"/>
      <c r="HD5" s="571"/>
      <c r="HE5" s="571"/>
      <c r="HF5" s="571"/>
      <c r="HG5" s="571"/>
      <c r="HH5" s="571"/>
      <c r="HI5" s="571"/>
      <c r="HJ5" s="571"/>
      <c r="HK5" s="571"/>
      <c r="HL5" s="571"/>
      <c r="HM5" s="571"/>
      <c r="HN5" s="571"/>
      <c r="HO5" s="571"/>
      <c r="HP5" s="571"/>
      <c r="HQ5" s="571"/>
      <c r="HR5" s="571"/>
      <c r="HS5" s="571"/>
      <c r="HT5" s="571"/>
      <c r="HU5" s="571"/>
      <c r="HV5" s="571"/>
      <c r="HW5" s="571"/>
      <c r="HX5" s="571"/>
      <c r="HY5" s="571"/>
      <c r="HZ5" s="571"/>
      <c r="IA5" s="571"/>
      <c r="IB5" s="571"/>
      <c r="IC5" s="571"/>
      <c r="ID5" s="571"/>
      <c r="IE5" s="571"/>
      <c r="IF5" s="571"/>
      <c r="IG5" s="571"/>
      <c r="IH5" s="571"/>
      <c r="II5" s="571"/>
      <c r="IJ5" s="571"/>
      <c r="IK5" s="571"/>
      <c r="IL5" s="571"/>
      <c r="IM5" s="571"/>
      <c r="IN5" s="571"/>
      <c r="IO5" s="571"/>
      <c r="IP5" s="571"/>
      <c r="IQ5" s="571"/>
      <c r="IR5" s="571"/>
      <c r="IS5" s="571"/>
      <c r="IT5" s="571"/>
      <c r="IU5" s="571"/>
      <c r="IV5" s="571"/>
    </row>
    <row r="6" spans="1:256" ht="19.5" customHeight="1">
      <c r="A6" s="551" t="s">
        <v>140</v>
      </c>
      <c r="B6" s="552" t="s">
        <v>61</v>
      </c>
      <c r="C6" s="552" t="s">
        <v>62</v>
      </c>
      <c r="D6" s="552" t="s">
        <v>62</v>
      </c>
      <c r="E6" s="834"/>
      <c r="F6" s="552" t="s">
        <v>63</v>
      </c>
      <c r="G6" s="552" t="s">
        <v>64</v>
      </c>
      <c r="H6" s="552" t="s">
        <v>66</v>
      </c>
      <c r="I6" s="552" t="s">
        <v>67</v>
      </c>
      <c r="J6" s="552" t="s">
        <v>68</v>
      </c>
      <c r="K6" s="552" t="s">
        <v>69</v>
      </c>
      <c r="L6" s="552" t="s">
        <v>70</v>
      </c>
      <c r="M6" s="552" t="s">
        <v>71</v>
      </c>
      <c r="N6" s="553" t="s">
        <v>73</v>
      </c>
      <c r="O6" s="552" t="s">
        <v>72</v>
      </c>
      <c r="P6" s="552" t="s">
        <v>74</v>
      </c>
      <c r="Q6" s="552" t="s">
        <v>952</v>
      </c>
      <c r="R6" s="551" t="s">
        <v>679</v>
      </c>
      <c r="S6" s="571"/>
      <c r="T6" s="571"/>
      <c r="U6" s="571"/>
      <c r="V6" s="571"/>
      <c r="W6" s="571"/>
      <c r="X6" s="571"/>
      <c r="Y6" s="571"/>
      <c r="Z6" s="571"/>
      <c r="AA6" s="571"/>
      <c r="AB6" s="571"/>
      <c r="AC6" s="571"/>
      <c r="AD6" s="571"/>
      <c r="AE6" s="571"/>
      <c r="AF6" s="571"/>
      <c r="AG6" s="571"/>
      <c r="AH6" s="571"/>
      <c r="AI6" s="571"/>
      <c r="AJ6" s="571"/>
      <c r="AK6" s="571"/>
      <c r="AL6" s="571"/>
      <c r="AM6" s="571"/>
      <c r="AN6" s="571"/>
      <c r="AO6" s="571"/>
      <c r="AP6" s="571"/>
      <c r="AQ6" s="571"/>
      <c r="AR6" s="571"/>
      <c r="AS6" s="571"/>
      <c r="AT6" s="571"/>
      <c r="AU6" s="571"/>
      <c r="AV6" s="571"/>
      <c r="AW6" s="571"/>
      <c r="AX6" s="571"/>
      <c r="AY6" s="571"/>
      <c r="AZ6" s="571"/>
      <c r="BA6" s="571"/>
      <c r="BB6" s="571"/>
      <c r="BC6" s="571"/>
      <c r="BD6" s="571"/>
      <c r="BE6" s="571"/>
      <c r="BF6" s="571"/>
      <c r="BG6" s="571"/>
      <c r="BH6" s="571"/>
      <c r="BI6" s="571"/>
      <c r="BJ6" s="571"/>
      <c r="BK6" s="571"/>
      <c r="BL6" s="571"/>
      <c r="BM6" s="571"/>
      <c r="BN6" s="571"/>
      <c r="BO6" s="571"/>
      <c r="BP6" s="571"/>
      <c r="BQ6" s="571"/>
      <c r="BR6" s="571"/>
      <c r="BS6" s="571"/>
      <c r="BT6" s="571"/>
      <c r="BU6" s="571"/>
      <c r="BV6" s="571"/>
      <c r="BW6" s="571"/>
      <c r="BX6" s="571"/>
      <c r="BY6" s="571"/>
      <c r="BZ6" s="571"/>
      <c r="CA6" s="571"/>
      <c r="CB6" s="571"/>
      <c r="CC6" s="571"/>
      <c r="CD6" s="571"/>
      <c r="CE6" s="571"/>
      <c r="CF6" s="571"/>
      <c r="CG6" s="571"/>
      <c r="CH6" s="571"/>
      <c r="CI6" s="571"/>
      <c r="CJ6" s="571"/>
      <c r="CK6" s="571"/>
      <c r="CL6" s="571"/>
      <c r="CM6" s="571"/>
      <c r="CN6" s="571"/>
      <c r="CO6" s="571"/>
      <c r="CP6" s="571"/>
      <c r="CQ6" s="571"/>
      <c r="CR6" s="571"/>
      <c r="CS6" s="571"/>
      <c r="CT6" s="571"/>
      <c r="CU6" s="571"/>
      <c r="CV6" s="571"/>
      <c r="CW6" s="571"/>
      <c r="CX6" s="571"/>
      <c r="CY6" s="571"/>
      <c r="CZ6" s="571"/>
      <c r="DA6" s="571"/>
      <c r="DB6" s="571"/>
      <c r="DC6" s="571"/>
      <c r="DD6" s="571"/>
      <c r="DE6" s="571"/>
      <c r="DF6" s="571"/>
      <c r="DG6" s="571"/>
      <c r="DH6" s="571"/>
      <c r="DI6" s="571"/>
      <c r="DJ6" s="571"/>
      <c r="DK6" s="571"/>
      <c r="DL6" s="571"/>
      <c r="DM6" s="571"/>
      <c r="DN6" s="571"/>
      <c r="DO6" s="571"/>
      <c r="DP6" s="571"/>
      <c r="DQ6" s="571"/>
      <c r="DR6" s="571"/>
      <c r="DS6" s="571"/>
      <c r="DT6" s="571"/>
      <c r="DU6" s="571"/>
      <c r="DV6" s="571"/>
      <c r="DW6" s="571"/>
      <c r="DX6" s="571"/>
      <c r="DY6" s="571"/>
      <c r="DZ6" s="571"/>
      <c r="EA6" s="571"/>
      <c r="EB6" s="571"/>
      <c r="EC6" s="571"/>
      <c r="ED6" s="571"/>
      <c r="EE6" s="571"/>
      <c r="EF6" s="571"/>
      <c r="EG6" s="571"/>
      <c r="EH6" s="571"/>
      <c r="EI6" s="571"/>
      <c r="EJ6" s="571"/>
      <c r="EK6" s="571"/>
      <c r="EL6" s="571"/>
      <c r="EM6" s="571"/>
      <c r="EN6" s="571"/>
      <c r="EO6" s="571"/>
      <c r="EP6" s="571"/>
      <c r="EQ6" s="571"/>
      <c r="ER6" s="571"/>
      <c r="ES6" s="571"/>
      <c r="ET6" s="571"/>
      <c r="EU6" s="571"/>
      <c r="EV6" s="571"/>
      <c r="EW6" s="571"/>
      <c r="EX6" s="571"/>
      <c r="EY6" s="571"/>
      <c r="EZ6" s="571"/>
      <c r="FA6" s="571"/>
      <c r="FB6" s="571"/>
      <c r="FC6" s="571"/>
      <c r="FD6" s="571"/>
      <c r="FE6" s="571"/>
      <c r="FF6" s="571"/>
      <c r="FG6" s="571"/>
      <c r="FH6" s="571"/>
      <c r="FI6" s="571"/>
      <c r="FJ6" s="571"/>
      <c r="FK6" s="571"/>
      <c r="FL6" s="571"/>
      <c r="FM6" s="571"/>
      <c r="FN6" s="571"/>
      <c r="FO6" s="571"/>
      <c r="FP6" s="571"/>
      <c r="FQ6" s="571"/>
      <c r="FR6" s="571"/>
      <c r="FS6" s="571"/>
      <c r="FT6" s="571"/>
      <c r="FU6" s="571"/>
      <c r="FV6" s="571"/>
      <c r="FW6" s="571"/>
      <c r="FX6" s="571"/>
      <c r="FY6" s="571"/>
      <c r="FZ6" s="571"/>
      <c r="GA6" s="571"/>
      <c r="GB6" s="571"/>
      <c r="GC6" s="571"/>
      <c r="GD6" s="571"/>
      <c r="GE6" s="571"/>
      <c r="GF6" s="571"/>
      <c r="GG6" s="571"/>
      <c r="GH6" s="571"/>
      <c r="GI6" s="571"/>
      <c r="GJ6" s="571"/>
      <c r="GK6" s="571"/>
      <c r="GL6" s="571"/>
      <c r="GM6" s="571"/>
      <c r="GN6" s="571"/>
      <c r="GO6" s="571"/>
      <c r="GP6" s="571"/>
      <c r="GQ6" s="571"/>
      <c r="GR6" s="571"/>
      <c r="GS6" s="571"/>
      <c r="GT6" s="571"/>
      <c r="GU6" s="571"/>
      <c r="GV6" s="571"/>
      <c r="GW6" s="571"/>
      <c r="GX6" s="571"/>
      <c r="GY6" s="571"/>
      <c r="GZ6" s="571"/>
      <c r="HA6" s="571"/>
      <c r="HB6" s="571"/>
      <c r="HC6" s="571"/>
      <c r="HD6" s="571"/>
      <c r="HE6" s="571"/>
      <c r="HF6" s="571"/>
      <c r="HG6" s="571"/>
      <c r="HH6" s="571"/>
      <c r="HI6" s="571"/>
      <c r="HJ6" s="571"/>
      <c r="HK6" s="571"/>
      <c r="HL6" s="571"/>
      <c r="HM6" s="571"/>
      <c r="HN6" s="571"/>
      <c r="HO6" s="571"/>
      <c r="HP6" s="571"/>
      <c r="HQ6" s="571"/>
      <c r="HR6" s="571"/>
      <c r="HS6" s="571"/>
      <c r="HT6" s="571"/>
      <c r="HU6" s="571"/>
      <c r="HV6" s="571"/>
      <c r="HW6" s="571"/>
      <c r="HX6" s="571"/>
      <c r="HY6" s="571"/>
      <c r="HZ6" s="571"/>
      <c r="IA6" s="571"/>
      <c r="IB6" s="571"/>
      <c r="IC6" s="571"/>
      <c r="ID6" s="571"/>
      <c r="IE6" s="571"/>
      <c r="IF6" s="571"/>
      <c r="IG6" s="571"/>
      <c r="IH6" s="571"/>
      <c r="II6" s="571"/>
      <c r="IJ6" s="571"/>
      <c r="IK6" s="571"/>
      <c r="IL6" s="571"/>
      <c r="IM6" s="571"/>
      <c r="IN6" s="571"/>
      <c r="IO6" s="571"/>
      <c r="IP6" s="571"/>
      <c r="IQ6" s="571"/>
      <c r="IR6" s="571"/>
      <c r="IS6" s="571"/>
      <c r="IT6" s="571"/>
      <c r="IU6" s="571"/>
      <c r="IV6" s="571"/>
    </row>
    <row r="7" spans="1:256" ht="19.5" customHeight="1">
      <c r="A7" s="558" t="s">
        <v>666</v>
      </c>
      <c r="B7" s="841">
        <v>575710</v>
      </c>
      <c r="C7" s="732">
        <v>7178</v>
      </c>
      <c r="D7" s="732">
        <v>568532</v>
      </c>
      <c r="E7" s="732">
        <v>575710</v>
      </c>
      <c r="F7" s="732">
        <v>0</v>
      </c>
      <c r="G7" s="732">
        <v>315026</v>
      </c>
      <c r="H7" s="732">
        <v>0</v>
      </c>
      <c r="I7" s="732">
        <v>66237</v>
      </c>
      <c r="J7" s="732">
        <v>0</v>
      </c>
      <c r="K7" s="732">
        <v>0</v>
      </c>
      <c r="L7" s="732">
        <v>0</v>
      </c>
      <c r="M7" s="732">
        <v>2</v>
      </c>
      <c r="N7" s="732">
        <v>0</v>
      </c>
      <c r="O7" s="732">
        <v>157210</v>
      </c>
      <c r="P7" s="732">
        <v>0</v>
      </c>
      <c r="Q7" s="732">
        <v>37235</v>
      </c>
      <c r="R7" s="548" t="s">
        <v>666</v>
      </c>
      <c r="S7" s="571"/>
      <c r="T7" s="571"/>
      <c r="U7" s="571"/>
      <c r="V7" s="571"/>
      <c r="W7" s="571"/>
      <c r="X7" s="571"/>
      <c r="Y7" s="571"/>
      <c r="Z7" s="571"/>
      <c r="AA7" s="571"/>
      <c r="AB7" s="571"/>
      <c r="AC7" s="571"/>
      <c r="AD7" s="571"/>
      <c r="AE7" s="571"/>
      <c r="AF7" s="571"/>
      <c r="AG7" s="571"/>
      <c r="AH7" s="571"/>
      <c r="AI7" s="571"/>
      <c r="AJ7" s="571"/>
      <c r="AK7" s="571"/>
      <c r="AL7" s="571"/>
      <c r="AM7" s="571"/>
      <c r="AN7" s="571"/>
      <c r="AO7" s="571"/>
      <c r="AP7" s="571"/>
      <c r="AQ7" s="571"/>
      <c r="AR7" s="571"/>
      <c r="AS7" s="571"/>
      <c r="AT7" s="571"/>
      <c r="AU7" s="571"/>
      <c r="AV7" s="571"/>
      <c r="AW7" s="571"/>
      <c r="AX7" s="571"/>
      <c r="AY7" s="571"/>
      <c r="AZ7" s="571"/>
      <c r="BA7" s="571"/>
      <c r="BB7" s="571"/>
      <c r="BC7" s="571"/>
      <c r="BD7" s="571"/>
      <c r="BE7" s="571"/>
      <c r="BF7" s="571"/>
      <c r="BG7" s="571"/>
      <c r="BH7" s="571"/>
      <c r="BI7" s="571"/>
      <c r="BJ7" s="571"/>
      <c r="BK7" s="571"/>
      <c r="BL7" s="571"/>
      <c r="BM7" s="571"/>
      <c r="BN7" s="571"/>
      <c r="BO7" s="571"/>
      <c r="BP7" s="571"/>
      <c r="BQ7" s="571"/>
      <c r="BR7" s="571"/>
      <c r="BS7" s="571"/>
      <c r="BT7" s="571"/>
      <c r="BU7" s="571"/>
      <c r="BV7" s="571"/>
      <c r="BW7" s="571"/>
      <c r="BX7" s="571"/>
      <c r="BY7" s="571"/>
      <c r="BZ7" s="571"/>
      <c r="CA7" s="571"/>
      <c r="CB7" s="571"/>
      <c r="CC7" s="571"/>
      <c r="CD7" s="571"/>
      <c r="CE7" s="571"/>
      <c r="CF7" s="571"/>
      <c r="CG7" s="571"/>
      <c r="CH7" s="571"/>
      <c r="CI7" s="571"/>
      <c r="CJ7" s="571"/>
      <c r="CK7" s="571"/>
      <c r="CL7" s="571"/>
      <c r="CM7" s="571"/>
      <c r="CN7" s="571"/>
      <c r="CO7" s="571"/>
      <c r="CP7" s="571"/>
      <c r="CQ7" s="571"/>
      <c r="CR7" s="571"/>
      <c r="CS7" s="571"/>
      <c r="CT7" s="571"/>
      <c r="CU7" s="571"/>
      <c r="CV7" s="571"/>
      <c r="CW7" s="571"/>
      <c r="CX7" s="571"/>
      <c r="CY7" s="571"/>
      <c r="CZ7" s="571"/>
      <c r="DA7" s="571"/>
      <c r="DB7" s="571"/>
      <c r="DC7" s="571"/>
      <c r="DD7" s="571"/>
      <c r="DE7" s="571"/>
      <c r="DF7" s="571"/>
      <c r="DG7" s="571"/>
      <c r="DH7" s="571"/>
      <c r="DI7" s="571"/>
      <c r="DJ7" s="571"/>
      <c r="DK7" s="571"/>
      <c r="DL7" s="571"/>
      <c r="DM7" s="571"/>
      <c r="DN7" s="571"/>
      <c r="DO7" s="571"/>
      <c r="DP7" s="571"/>
      <c r="DQ7" s="571"/>
      <c r="DR7" s="571"/>
      <c r="DS7" s="571"/>
      <c r="DT7" s="571"/>
      <c r="DU7" s="571"/>
      <c r="DV7" s="571"/>
      <c r="DW7" s="571"/>
      <c r="DX7" s="571"/>
      <c r="DY7" s="571"/>
      <c r="DZ7" s="571"/>
      <c r="EA7" s="571"/>
      <c r="EB7" s="571"/>
      <c r="EC7" s="571"/>
      <c r="ED7" s="571"/>
      <c r="EE7" s="571"/>
      <c r="EF7" s="571"/>
      <c r="EG7" s="571"/>
      <c r="EH7" s="571"/>
      <c r="EI7" s="571"/>
      <c r="EJ7" s="571"/>
      <c r="EK7" s="571"/>
      <c r="EL7" s="571"/>
      <c r="EM7" s="571"/>
      <c r="EN7" s="571"/>
      <c r="EO7" s="571"/>
      <c r="EP7" s="571"/>
      <c r="EQ7" s="571"/>
      <c r="ER7" s="571"/>
      <c r="ES7" s="571"/>
      <c r="ET7" s="571"/>
      <c r="EU7" s="571"/>
      <c r="EV7" s="571"/>
      <c r="EW7" s="571"/>
      <c r="EX7" s="571"/>
      <c r="EY7" s="571"/>
      <c r="EZ7" s="571"/>
      <c r="FA7" s="571"/>
      <c r="FB7" s="571"/>
      <c r="FC7" s="571"/>
      <c r="FD7" s="571"/>
      <c r="FE7" s="571"/>
      <c r="FF7" s="571"/>
      <c r="FG7" s="571"/>
      <c r="FH7" s="571"/>
      <c r="FI7" s="571"/>
      <c r="FJ7" s="571"/>
      <c r="FK7" s="571"/>
      <c r="FL7" s="571"/>
      <c r="FM7" s="571"/>
      <c r="FN7" s="571"/>
      <c r="FO7" s="571"/>
      <c r="FP7" s="571"/>
      <c r="FQ7" s="571"/>
      <c r="FR7" s="571"/>
      <c r="FS7" s="571"/>
      <c r="FT7" s="571"/>
      <c r="FU7" s="571"/>
      <c r="FV7" s="571"/>
      <c r="FW7" s="571"/>
      <c r="FX7" s="571"/>
      <c r="FY7" s="571"/>
      <c r="FZ7" s="571"/>
      <c r="GA7" s="571"/>
      <c r="GB7" s="571"/>
      <c r="GC7" s="571"/>
      <c r="GD7" s="571"/>
      <c r="GE7" s="571"/>
      <c r="GF7" s="571"/>
      <c r="GG7" s="571"/>
      <c r="GH7" s="571"/>
      <c r="GI7" s="571"/>
      <c r="GJ7" s="571"/>
      <c r="GK7" s="571"/>
      <c r="GL7" s="571"/>
      <c r="GM7" s="571"/>
      <c r="GN7" s="571"/>
      <c r="GO7" s="571"/>
      <c r="GP7" s="571"/>
      <c r="GQ7" s="571"/>
      <c r="GR7" s="571"/>
      <c r="GS7" s="571"/>
      <c r="GT7" s="571"/>
      <c r="GU7" s="571"/>
      <c r="GV7" s="571"/>
      <c r="GW7" s="571"/>
      <c r="GX7" s="571"/>
      <c r="GY7" s="571"/>
      <c r="GZ7" s="571"/>
      <c r="HA7" s="571"/>
      <c r="HB7" s="571"/>
      <c r="HC7" s="571"/>
      <c r="HD7" s="571"/>
      <c r="HE7" s="571"/>
      <c r="HF7" s="571"/>
      <c r="HG7" s="571"/>
      <c r="HH7" s="571"/>
      <c r="HI7" s="571"/>
      <c r="HJ7" s="571"/>
      <c r="HK7" s="571"/>
      <c r="HL7" s="571"/>
      <c r="HM7" s="571"/>
      <c r="HN7" s="571"/>
      <c r="HO7" s="571"/>
      <c r="HP7" s="571"/>
      <c r="HQ7" s="571"/>
      <c r="HR7" s="571"/>
      <c r="HS7" s="571"/>
      <c r="HT7" s="571"/>
      <c r="HU7" s="571"/>
      <c r="HV7" s="571"/>
      <c r="HW7" s="571"/>
      <c r="HX7" s="571"/>
      <c r="HY7" s="571"/>
      <c r="HZ7" s="571"/>
      <c r="IA7" s="571"/>
      <c r="IB7" s="571"/>
      <c r="IC7" s="571"/>
      <c r="ID7" s="571"/>
      <c r="IE7" s="571"/>
      <c r="IF7" s="571"/>
      <c r="IG7" s="571"/>
      <c r="IH7" s="571"/>
      <c r="II7" s="571"/>
      <c r="IJ7" s="571"/>
      <c r="IK7" s="571"/>
      <c r="IL7" s="571"/>
      <c r="IM7" s="571"/>
      <c r="IN7" s="571"/>
      <c r="IO7" s="571"/>
      <c r="IP7" s="571"/>
      <c r="IQ7" s="571"/>
      <c r="IR7" s="571"/>
      <c r="IS7" s="571"/>
      <c r="IT7" s="571"/>
      <c r="IU7" s="571"/>
      <c r="IV7" s="571"/>
    </row>
    <row r="8" spans="1:256" ht="19.5" customHeight="1">
      <c r="A8" s="558" t="s">
        <v>125</v>
      </c>
      <c r="B8" s="841">
        <v>636977</v>
      </c>
      <c r="C8" s="732">
        <v>3854</v>
      </c>
      <c r="D8" s="732">
        <v>633123</v>
      </c>
      <c r="E8" s="732">
        <v>636977</v>
      </c>
      <c r="F8" s="732">
        <v>0</v>
      </c>
      <c r="G8" s="732">
        <v>327493</v>
      </c>
      <c r="H8" s="732">
        <v>0</v>
      </c>
      <c r="I8" s="732">
        <v>94344</v>
      </c>
      <c r="J8" s="732">
        <v>0</v>
      </c>
      <c r="K8" s="732">
        <v>0</v>
      </c>
      <c r="L8" s="732">
        <v>0</v>
      </c>
      <c r="M8" s="732">
        <v>0</v>
      </c>
      <c r="N8" s="732">
        <v>0</v>
      </c>
      <c r="O8" s="732">
        <v>177456</v>
      </c>
      <c r="P8" s="732">
        <v>0</v>
      </c>
      <c r="Q8" s="732">
        <v>37684</v>
      </c>
      <c r="R8" s="548" t="s">
        <v>125</v>
      </c>
      <c r="S8" s="571"/>
      <c r="T8" s="571"/>
      <c r="U8" s="571"/>
      <c r="V8" s="571"/>
      <c r="W8" s="571"/>
      <c r="X8" s="571"/>
      <c r="Y8" s="571"/>
      <c r="Z8" s="571"/>
      <c r="AA8" s="571"/>
      <c r="AB8" s="571"/>
      <c r="AC8" s="571"/>
      <c r="AD8" s="571"/>
      <c r="AE8" s="571"/>
      <c r="AF8" s="571"/>
      <c r="AG8" s="571"/>
      <c r="AH8" s="571"/>
      <c r="AI8" s="571"/>
      <c r="AJ8" s="571"/>
      <c r="AK8" s="571"/>
      <c r="AL8" s="571"/>
      <c r="AM8" s="571"/>
      <c r="AN8" s="571"/>
      <c r="AO8" s="571"/>
      <c r="AP8" s="571"/>
      <c r="AQ8" s="571"/>
      <c r="AR8" s="571"/>
      <c r="AS8" s="571"/>
      <c r="AT8" s="571"/>
      <c r="AU8" s="571"/>
      <c r="AV8" s="571"/>
      <c r="AW8" s="571"/>
      <c r="AX8" s="571"/>
      <c r="AY8" s="571"/>
      <c r="AZ8" s="571"/>
      <c r="BA8" s="571"/>
      <c r="BB8" s="571"/>
      <c r="BC8" s="571"/>
      <c r="BD8" s="571"/>
      <c r="BE8" s="571"/>
      <c r="BF8" s="571"/>
      <c r="BG8" s="571"/>
      <c r="BH8" s="571"/>
      <c r="BI8" s="571"/>
      <c r="BJ8" s="571"/>
      <c r="BK8" s="571"/>
      <c r="BL8" s="571"/>
      <c r="BM8" s="571"/>
      <c r="BN8" s="571"/>
      <c r="BO8" s="571"/>
      <c r="BP8" s="571"/>
      <c r="BQ8" s="571"/>
      <c r="BR8" s="571"/>
      <c r="BS8" s="571"/>
      <c r="BT8" s="571"/>
      <c r="BU8" s="571"/>
      <c r="BV8" s="571"/>
      <c r="BW8" s="571"/>
      <c r="BX8" s="571"/>
      <c r="BY8" s="571"/>
      <c r="BZ8" s="571"/>
      <c r="CA8" s="571"/>
      <c r="CB8" s="571"/>
      <c r="CC8" s="571"/>
      <c r="CD8" s="571"/>
      <c r="CE8" s="571"/>
      <c r="CF8" s="571"/>
      <c r="CG8" s="571"/>
      <c r="CH8" s="571"/>
      <c r="CI8" s="571"/>
      <c r="CJ8" s="571"/>
      <c r="CK8" s="571"/>
      <c r="CL8" s="571"/>
      <c r="CM8" s="571"/>
      <c r="CN8" s="571"/>
      <c r="CO8" s="571"/>
      <c r="CP8" s="571"/>
      <c r="CQ8" s="571"/>
      <c r="CR8" s="571"/>
      <c r="CS8" s="571"/>
      <c r="CT8" s="571"/>
      <c r="CU8" s="571"/>
      <c r="CV8" s="571"/>
      <c r="CW8" s="571"/>
      <c r="CX8" s="571"/>
      <c r="CY8" s="571"/>
      <c r="CZ8" s="571"/>
      <c r="DA8" s="571"/>
      <c r="DB8" s="571"/>
      <c r="DC8" s="571"/>
      <c r="DD8" s="571"/>
      <c r="DE8" s="571"/>
      <c r="DF8" s="571"/>
      <c r="DG8" s="571"/>
      <c r="DH8" s="571"/>
      <c r="DI8" s="571"/>
      <c r="DJ8" s="571"/>
      <c r="DK8" s="571"/>
      <c r="DL8" s="571"/>
      <c r="DM8" s="571"/>
      <c r="DN8" s="571"/>
      <c r="DO8" s="571"/>
      <c r="DP8" s="571"/>
      <c r="DQ8" s="571"/>
      <c r="DR8" s="571"/>
      <c r="DS8" s="571"/>
      <c r="DT8" s="571"/>
      <c r="DU8" s="571"/>
      <c r="DV8" s="571"/>
      <c r="DW8" s="571"/>
      <c r="DX8" s="571"/>
      <c r="DY8" s="571"/>
      <c r="DZ8" s="571"/>
      <c r="EA8" s="571"/>
      <c r="EB8" s="571"/>
      <c r="EC8" s="571"/>
      <c r="ED8" s="571"/>
      <c r="EE8" s="571"/>
      <c r="EF8" s="571"/>
      <c r="EG8" s="571"/>
      <c r="EH8" s="571"/>
      <c r="EI8" s="571"/>
      <c r="EJ8" s="571"/>
      <c r="EK8" s="571"/>
      <c r="EL8" s="571"/>
      <c r="EM8" s="571"/>
      <c r="EN8" s="571"/>
      <c r="EO8" s="571"/>
      <c r="EP8" s="571"/>
      <c r="EQ8" s="571"/>
      <c r="ER8" s="571"/>
      <c r="ES8" s="571"/>
      <c r="ET8" s="571"/>
      <c r="EU8" s="571"/>
      <c r="EV8" s="571"/>
      <c r="EW8" s="571"/>
      <c r="EX8" s="571"/>
      <c r="EY8" s="571"/>
      <c r="EZ8" s="571"/>
      <c r="FA8" s="571"/>
      <c r="FB8" s="571"/>
      <c r="FC8" s="571"/>
      <c r="FD8" s="571"/>
      <c r="FE8" s="571"/>
      <c r="FF8" s="571"/>
      <c r="FG8" s="571"/>
      <c r="FH8" s="571"/>
      <c r="FI8" s="571"/>
      <c r="FJ8" s="571"/>
      <c r="FK8" s="571"/>
      <c r="FL8" s="571"/>
      <c r="FM8" s="571"/>
      <c r="FN8" s="571"/>
      <c r="FO8" s="571"/>
      <c r="FP8" s="571"/>
      <c r="FQ8" s="571"/>
      <c r="FR8" s="571"/>
      <c r="FS8" s="571"/>
      <c r="FT8" s="571"/>
      <c r="FU8" s="571"/>
      <c r="FV8" s="571"/>
      <c r="FW8" s="571"/>
      <c r="FX8" s="571"/>
      <c r="FY8" s="571"/>
      <c r="FZ8" s="571"/>
      <c r="GA8" s="571"/>
      <c r="GB8" s="571"/>
      <c r="GC8" s="571"/>
      <c r="GD8" s="571"/>
      <c r="GE8" s="571"/>
      <c r="GF8" s="571"/>
      <c r="GG8" s="571"/>
      <c r="GH8" s="571"/>
      <c r="GI8" s="571"/>
      <c r="GJ8" s="571"/>
      <c r="GK8" s="571"/>
      <c r="GL8" s="571"/>
      <c r="GM8" s="571"/>
      <c r="GN8" s="571"/>
      <c r="GO8" s="571"/>
      <c r="GP8" s="571"/>
      <c r="GQ8" s="571"/>
      <c r="GR8" s="571"/>
      <c r="GS8" s="571"/>
      <c r="GT8" s="571"/>
      <c r="GU8" s="571"/>
      <c r="GV8" s="571"/>
      <c r="GW8" s="571"/>
      <c r="GX8" s="571"/>
      <c r="GY8" s="571"/>
      <c r="GZ8" s="571"/>
      <c r="HA8" s="571"/>
      <c r="HB8" s="571"/>
      <c r="HC8" s="571"/>
      <c r="HD8" s="571"/>
      <c r="HE8" s="571"/>
      <c r="HF8" s="571"/>
      <c r="HG8" s="571"/>
      <c r="HH8" s="571"/>
      <c r="HI8" s="571"/>
      <c r="HJ8" s="571"/>
      <c r="HK8" s="571"/>
      <c r="HL8" s="571"/>
      <c r="HM8" s="571"/>
      <c r="HN8" s="571"/>
      <c r="HO8" s="571"/>
      <c r="HP8" s="571"/>
      <c r="HQ8" s="571"/>
      <c r="HR8" s="571"/>
      <c r="HS8" s="571"/>
      <c r="HT8" s="571"/>
      <c r="HU8" s="571"/>
      <c r="HV8" s="571"/>
      <c r="HW8" s="571"/>
      <c r="HX8" s="571"/>
      <c r="HY8" s="571"/>
      <c r="HZ8" s="571"/>
      <c r="IA8" s="571"/>
      <c r="IB8" s="571"/>
      <c r="IC8" s="571"/>
      <c r="ID8" s="571"/>
      <c r="IE8" s="571"/>
      <c r="IF8" s="571"/>
      <c r="IG8" s="571"/>
      <c r="IH8" s="571"/>
      <c r="II8" s="571"/>
      <c r="IJ8" s="571"/>
      <c r="IK8" s="571"/>
      <c r="IL8" s="571"/>
      <c r="IM8" s="571"/>
      <c r="IN8" s="571"/>
      <c r="IO8" s="571"/>
      <c r="IP8" s="571"/>
      <c r="IQ8" s="571"/>
      <c r="IR8" s="571"/>
      <c r="IS8" s="571"/>
      <c r="IT8" s="571"/>
      <c r="IU8" s="571"/>
      <c r="IV8" s="571"/>
    </row>
    <row r="9" spans="1:256" ht="19.5" customHeight="1">
      <c r="A9" s="558" t="s">
        <v>1268</v>
      </c>
      <c r="B9" s="841">
        <v>672023</v>
      </c>
      <c r="C9" s="732">
        <v>0</v>
      </c>
      <c r="D9" s="732">
        <v>672023</v>
      </c>
      <c r="E9" s="732">
        <v>672023</v>
      </c>
      <c r="F9" s="732">
        <v>0</v>
      </c>
      <c r="G9" s="732">
        <v>313450</v>
      </c>
      <c r="H9" s="732">
        <v>0</v>
      </c>
      <c r="I9" s="732">
        <v>102223</v>
      </c>
      <c r="J9" s="732">
        <v>0</v>
      </c>
      <c r="K9" s="732">
        <v>0</v>
      </c>
      <c r="L9" s="732">
        <v>0</v>
      </c>
      <c r="M9" s="732">
        <v>0</v>
      </c>
      <c r="N9" s="732">
        <v>0</v>
      </c>
      <c r="O9" s="732">
        <v>200450</v>
      </c>
      <c r="P9" s="732">
        <v>0</v>
      </c>
      <c r="Q9" s="732">
        <v>55900</v>
      </c>
      <c r="R9" s="548" t="s">
        <v>1268</v>
      </c>
      <c r="S9" s="571"/>
      <c r="T9" s="571"/>
      <c r="U9" s="571"/>
      <c r="V9" s="571"/>
      <c r="W9" s="571"/>
      <c r="X9" s="571"/>
      <c r="Y9" s="571"/>
      <c r="Z9" s="571"/>
      <c r="AA9" s="571"/>
      <c r="AB9" s="571"/>
      <c r="AC9" s="571"/>
      <c r="AD9" s="571"/>
      <c r="AE9" s="571"/>
      <c r="AF9" s="571"/>
      <c r="AG9" s="571"/>
      <c r="AH9" s="571"/>
      <c r="AI9" s="571"/>
      <c r="AJ9" s="571"/>
      <c r="AK9" s="571"/>
      <c r="AL9" s="571"/>
      <c r="AM9" s="571"/>
      <c r="AN9" s="571"/>
      <c r="AO9" s="571"/>
      <c r="AP9" s="571"/>
      <c r="AQ9" s="571"/>
      <c r="AR9" s="571"/>
      <c r="AS9" s="571"/>
      <c r="AT9" s="571"/>
      <c r="AU9" s="571"/>
      <c r="AV9" s="571"/>
      <c r="AW9" s="571"/>
      <c r="AX9" s="571"/>
      <c r="AY9" s="571"/>
      <c r="AZ9" s="571"/>
      <c r="BA9" s="571"/>
      <c r="BB9" s="571"/>
      <c r="BC9" s="571"/>
      <c r="BD9" s="571"/>
      <c r="BE9" s="571"/>
      <c r="BF9" s="571"/>
      <c r="BG9" s="571"/>
      <c r="BH9" s="571"/>
      <c r="BI9" s="571"/>
      <c r="BJ9" s="571"/>
      <c r="BK9" s="571"/>
      <c r="BL9" s="571"/>
      <c r="BM9" s="571"/>
      <c r="BN9" s="571"/>
      <c r="BO9" s="571"/>
      <c r="BP9" s="571"/>
      <c r="BQ9" s="571"/>
      <c r="BR9" s="571"/>
      <c r="BS9" s="571"/>
      <c r="BT9" s="571"/>
      <c r="BU9" s="571"/>
      <c r="BV9" s="571"/>
      <c r="BW9" s="571"/>
      <c r="BX9" s="571"/>
      <c r="BY9" s="571"/>
      <c r="BZ9" s="571"/>
      <c r="CA9" s="571"/>
      <c r="CB9" s="571"/>
      <c r="CC9" s="571"/>
      <c r="CD9" s="571"/>
      <c r="CE9" s="571"/>
      <c r="CF9" s="571"/>
      <c r="CG9" s="571"/>
      <c r="CH9" s="571"/>
      <c r="CI9" s="571"/>
      <c r="CJ9" s="571"/>
      <c r="CK9" s="571"/>
      <c r="CL9" s="571"/>
      <c r="CM9" s="571"/>
      <c r="CN9" s="571"/>
      <c r="CO9" s="571"/>
      <c r="CP9" s="571"/>
      <c r="CQ9" s="571"/>
      <c r="CR9" s="571"/>
      <c r="CS9" s="571"/>
      <c r="CT9" s="571"/>
      <c r="CU9" s="571"/>
      <c r="CV9" s="571"/>
      <c r="CW9" s="571"/>
      <c r="CX9" s="571"/>
      <c r="CY9" s="571"/>
      <c r="CZ9" s="571"/>
      <c r="DA9" s="571"/>
      <c r="DB9" s="571"/>
      <c r="DC9" s="571"/>
      <c r="DD9" s="571"/>
      <c r="DE9" s="571"/>
      <c r="DF9" s="571"/>
      <c r="DG9" s="571"/>
      <c r="DH9" s="571"/>
      <c r="DI9" s="571"/>
      <c r="DJ9" s="571"/>
      <c r="DK9" s="571"/>
      <c r="DL9" s="571"/>
      <c r="DM9" s="571"/>
      <c r="DN9" s="571"/>
      <c r="DO9" s="571"/>
      <c r="DP9" s="571"/>
      <c r="DQ9" s="571"/>
      <c r="DR9" s="571"/>
      <c r="DS9" s="571"/>
      <c r="DT9" s="571"/>
      <c r="DU9" s="571"/>
      <c r="DV9" s="571"/>
      <c r="DW9" s="571"/>
      <c r="DX9" s="571"/>
      <c r="DY9" s="571"/>
      <c r="DZ9" s="571"/>
      <c r="EA9" s="571"/>
      <c r="EB9" s="571"/>
      <c r="EC9" s="571"/>
      <c r="ED9" s="571"/>
      <c r="EE9" s="571"/>
      <c r="EF9" s="571"/>
      <c r="EG9" s="571"/>
      <c r="EH9" s="571"/>
      <c r="EI9" s="571"/>
      <c r="EJ9" s="571"/>
      <c r="EK9" s="571"/>
      <c r="EL9" s="571"/>
      <c r="EM9" s="571"/>
      <c r="EN9" s="571"/>
      <c r="EO9" s="571"/>
      <c r="EP9" s="571"/>
      <c r="EQ9" s="571"/>
      <c r="ER9" s="571"/>
      <c r="ES9" s="571"/>
      <c r="ET9" s="571"/>
      <c r="EU9" s="571"/>
      <c r="EV9" s="571"/>
      <c r="EW9" s="571"/>
      <c r="EX9" s="571"/>
      <c r="EY9" s="571"/>
      <c r="EZ9" s="571"/>
      <c r="FA9" s="571"/>
      <c r="FB9" s="571"/>
      <c r="FC9" s="571"/>
      <c r="FD9" s="571"/>
      <c r="FE9" s="571"/>
      <c r="FF9" s="571"/>
      <c r="FG9" s="571"/>
      <c r="FH9" s="571"/>
      <c r="FI9" s="571"/>
      <c r="FJ9" s="571"/>
      <c r="FK9" s="571"/>
      <c r="FL9" s="571"/>
      <c r="FM9" s="571"/>
      <c r="FN9" s="571"/>
      <c r="FO9" s="571"/>
      <c r="FP9" s="571"/>
      <c r="FQ9" s="571"/>
      <c r="FR9" s="571"/>
      <c r="FS9" s="571"/>
      <c r="FT9" s="571"/>
      <c r="FU9" s="571"/>
      <c r="FV9" s="571"/>
      <c r="FW9" s="571"/>
      <c r="FX9" s="571"/>
      <c r="FY9" s="571"/>
      <c r="FZ9" s="571"/>
      <c r="GA9" s="571"/>
      <c r="GB9" s="571"/>
      <c r="GC9" s="571"/>
      <c r="GD9" s="571"/>
      <c r="GE9" s="571"/>
      <c r="GF9" s="571"/>
      <c r="GG9" s="571"/>
      <c r="GH9" s="571"/>
      <c r="GI9" s="571"/>
      <c r="GJ9" s="571"/>
      <c r="GK9" s="571"/>
      <c r="GL9" s="571"/>
      <c r="GM9" s="571"/>
      <c r="GN9" s="571"/>
      <c r="GO9" s="571"/>
      <c r="GP9" s="571"/>
      <c r="GQ9" s="571"/>
      <c r="GR9" s="571"/>
      <c r="GS9" s="571"/>
      <c r="GT9" s="571"/>
      <c r="GU9" s="571"/>
      <c r="GV9" s="571"/>
      <c r="GW9" s="571"/>
      <c r="GX9" s="571"/>
      <c r="GY9" s="571"/>
      <c r="GZ9" s="571"/>
      <c r="HA9" s="571"/>
      <c r="HB9" s="571"/>
      <c r="HC9" s="571"/>
      <c r="HD9" s="571"/>
      <c r="HE9" s="571"/>
      <c r="HF9" s="571"/>
      <c r="HG9" s="571"/>
      <c r="HH9" s="571"/>
      <c r="HI9" s="571"/>
      <c r="HJ9" s="571"/>
      <c r="HK9" s="571"/>
      <c r="HL9" s="571"/>
      <c r="HM9" s="571"/>
      <c r="HN9" s="571"/>
      <c r="HO9" s="571"/>
      <c r="HP9" s="571"/>
      <c r="HQ9" s="571"/>
      <c r="HR9" s="571"/>
      <c r="HS9" s="571"/>
      <c r="HT9" s="571"/>
      <c r="HU9" s="571"/>
      <c r="HV9" s="571"/>
      <c r="HW9" s="571"/>
      <c r="HX9" s="571"/>
      <c r="HY9" s="571"/>
      <c r="HZ9" s="571"/>
      <c r="IA9" s="571"/>
      <c r="IB9" s="571"/>
      <c r="IC9" s="571"/>
      <c r="ID9" s="571"/>
      <c r="IE9" s="571"/>
      <c r="IF9" s="571"/>
      <c r="IG9" s="571"/>
      <c r="IH9" s="571"/>
      <c r="II9" s="571"/>
      <c r="IJ9" s="571"/>
      <c r="IK9" s="571"/>
      <c r="IL9" s="571"/>
      <c r="IM9" s="571"/>
      <c r="IN9" s="571"/>
      <c r="IO9" s="571"/>
      <c r="IP9" s="571"/>
      <c r="IQ9" s="571"/>
      <c r="IR9" s="571"/>
      <c r="IS9" s="571"/>
      <c r="IT9" s="571"/>
      <c r="IU9" s="571"/>
      <c r="IV9" s="571"/>
    </row>
    <row r="10" spans="1:256" ht="19.5" customHeight="1">
      <c r="A10" s="910" t="s">
        <v>1270</v>
      </c>
      <c r="B10" s="921">
        <v>705768</v>
      </c>
      <c r="C10" s="840"/>
      <c r="D10" s="840">
        <v>705768</v>
      </c>
      <c r="E10" s="840">
        <v>705768</v>
      </c>
      <c r="F10" s="840">
        <v>0</v>
      </c>
      <c r="G10" s="840">
        <v>311051</v>
      </c>
      <c r="H10" s="840">
        <v>0</v>
      </c>
      <c r="I10" s="840">
        <v>96052</v>
      </c>
      <c r="J10" s="840">
        <v>0</v>
      </c>
      <c r="K10" s="840">
        <v>0</v>
      </c>
      <c r="L10" s="840">
        <v>0</v>
      </c>
      <c r="M10" s="840">
        <v>0</v>
      </c>
      <c r="N10" s="840">
        <v>0</v>
      </c>
      <c r="O10" s="840">
        <v>237250</v>
      </c>
      <c r="P10" s="840">
        <v>0</v>
      </c>
      <c r="Q10" s="845">
        <v>61415</v>
      </c>
      <c r="R10" s="918" t="s">
        <v>1270</v>
      </c>
      <c r="S10" s="575"/>
      <c r="T10" s="575"/>
      <c r="U10" s="575"/>
      <c r="V10" s="575"/>
      <c r="W10" s="575"/>
      <c r="X10" s="575"/>
      <c r="Y10" s="575"/>
      <c r="Z10" s="575"/>
      <c r="AA10" s="575"/>
      <c r="AB10" s="575"/>
      <c r="AC10" s="575"/>
      <c r="AD10" s="575"/>
      <c r="AE10" s="575"/>
      <c r="AF10" s="575"/>
      <c r="AG10" s="575"/>
      <c r="AH10" s="575"/>
      <c r="AI10" s="575"/>
      <c r="AJ10" s="575"/>
      <c r="AK10" s="575"/>
      <c r="AL10" s="575"/>
      <c r="AM10" s="575"/>
      <c r="AN10" s="575"/>
      <c r="AO10" s="575"/>
      <c r="AP10" s="575"/>
      <c r="AQ10" s="575"/>
      <c r="AR10" s="575"/>
      <c r="AS10" s="575"/>
      <c r="AT10" s="575"/>
      <c r="AU10" s="575"/>
      <c r="AV10" s="575"/>
      <c r="AW10" s="575"/>
      <c r="AX10" s="575"/>
      <c r="AY10" s="575"/>
      <c r="AZ10" s="575"/>
      <c r="BA10" s="575"/>
      <c r="BB10" s="575"/>
      <c r="BC10" s="575"/>
      <c r="BD10" s="575"/>
      <c r="BE10" s="575"/>
      <c r="BF10" s="575"/>
      <c r="BG10" s="575"/>
      <c r="BH10" s="575"/>
      <c r="BI10" s="575"/>
      <c r="BJ10" s="575"/>
      <c r="BK10" s="575"/>
      <c r="BL10" s="575"/>
      <c r="BM10" s="575"/>
      <c r="BN10" s="575"/>
      <c r="BO10" s="575"/>
      <c r="BP10" s="575"/>
      <c r="BQ10" s="575"/>
      <c r="BR10" s="575"/>
      <c r="BS10" s="575"/>
      <c r="BT10" s="575"/>
      <c r="BU10" s="575"/>
      <c r="BV10" s="575"/>
      <c r="BW10" s="575"/>
      <c r="BX10" s="575"/>
      <c r="BY10" s="575"/>
      <c r="BZ10" s="575"/>
      <c r="CA10" s="575"/>
      <c r="CB10" s="575"/>
      <c r="CC10" s="575"/>
      <c r="CD10" s="575"/>
      <c r="CE10" s="575"/>
      <c r="CF10" s="575"/>
      <c r="CG10" s="575"/>
      <c r="CH10" s="575"/>
      <c r="CI10" s="575"/>
      <c r="CJ10" s="575"/>
      <c r="CK10" s="575"/>
      <c r="CL10" s="575"/>
      <c r="CM10" s="575"/>
      <c r="CN10" s="575"/>
      <c r="CO10" s="575"/>
      <c r="CP10" s="575"/>
      <c r="CQ10" s="575"/>
      <c r="CR10" s="575"/>
      <c r="CS10" s="575"/>
      <c r="CT10" s="575"/>
      <c r="CU10" s="575"/>
      <c r="CV10" s="575"/>
      <c r="CW10" s="575"/>
      <c r="CX10" s="575"/>
      <c r="CY10" s="575"/>
      <c r="CZ10" s="575"/>
      <c r="DA10" s="575"/>
      <c r="DB10" s="575"/>
      <c r="DC10" s="575"/>
      <c r="DD10" s="575"/>
      <c r="DE10" s="575"/>
      <c r="DF10" s="575"/>
      <c r="DG10" s="575"/>
      <c r="DH10" s="575"/>
      <c r="DI10" s="575"/>
      <c r="DJ10" s="575"/>
      <c r="DK10" s="575"/>
      <c r="DL10" s="575"/>
      <c r="DM10" s="575"/>
      <c r="DN10" s="575"/>
      <c r="DO10" s="575"/>
      <c r="DP10" s="575"/>
      <c r="DQ10" s="575"/>
      <c r="DR10" s="575"/>
      <c r="DS10" s="575"/>
      <c r="DT10" s="575"/>
      <c r="DU10" s="575"/>
      <c r="DV10" s="575"/>
      <c r="DW10" s="575"/>
      <c r="DX10" s="575"/>
      <c r="DY10" s="575"/>
      <c r="DZ10" s="575"/>
      <c r="EA10" s="575"/>
      <c r="EB10" s="575"/>
      <c r="EC10" s="575"/>
      <c r="ED10" s="575"/>
      <c r="EE10" s="575"/>
      <c r="EF10" s="575"/>
      <c r="EG10" s="575"/>
      <c r="EH10" s="575"/>
      <c r="EI10" s="575"/>
      <c r="EJ10" s="575"/>
      <c r="EK10" s="575"/>
      <c r="EL10" s="575"/>
      <c r="EM10" s="575"/>
      <c r="EN10" s="575"/>
      <c r="EO10" s="575"/>
      <c r="EP10" s="575"/>
      <c r="EQ10" s="575"/>
      <c r="ER10" s="575"/>
      <c r="ES10" s="575"/>
      <c r="ET10" s="575"/>
      <c r="EU10" s="575"/>
      <c r="EV10" s="575"/>
      <c r="EW10" s="575"/>
      <c r="EX10" s="575"/>
      <c r="EY10" s="575"/>
      <c r="EZ10" s="575"/>
      <c r="FA10" s="575"/>
      <c r="FB10" s="575"/>
      <c r="FC10" s="575"/>
      <c r="FD10" s="575"/>
      <c r="FE10" s="575"/>
      <c r="FF10" s="575"/>
      <c r="FG10" s="575"/>
      <c r="FH10" s="575"/>
      <c r="FI10" s="575"/>
      <c r="FJ10" s="575"/>
      <c r="FK10" s="575"/>
      <c r="FL10" s="575"/>
      <c r="FM10" s="575"/>
      <c r="FN10" s="575"/>
      <c r="FO10" s="575"/>
      <c r="FP10" s="575"/>
      <c r="FQ10" s="575"/>
      <c r="FR10" s="575"/>
      <c r="FS10" s="575"/>
      <c r="FT10" s="575"/>
      <c r="FU10" s="575"/>
      <c r="FV10" s="575"/>
      <c r="FW10" s="575"/>
      <c r="FX10" s="575"/>
      <c r="FY10" s="575"/>
      <c r="FZ10" s="575"/>
      <c r="GA10" s="575"/>
      <c r="GB10" s="575"/>
      <c r="GC10" s="575"/>
      <c r="GD10" s="575"/>
      <c r="GE10" s="575"/>
      <c r="GF10" s="575"/>
      <c r="GG10" s="575"/>
      <c r="GH10" s="575"/>
      <c r="GI10" s="575"/>
      <c r="GJ10" s="575"/>
      <c r="GK10" s="575"/>
      <c r="GL10" s="575"/>
      <c r="GM10" s="575"/>
      <c r="GN10" s="575"/>
      <c r="GO10" s="575"/>
      <c r="GP10" s="575"/>
      <c r="GQ10" s="575"/>
      <c r="GR10" s="575"/>
      <c r="GS10" s="575"/>
      <c r="GT10" s="575"/>
      <c r="GU10" s="575"/>
      <c r="GV10" s="575"/>
      <c r="GW10" s="575"/>
      <c r="GX10" s="575"/>
      <c r="GY10" s="575"/>
      <c r="GZ10" s="575"/>
      <c r="HA10" s="575"/>
      <c r="HB10" s="575"/>
      <c r="HC10" s="575"/>
      <c r="HD10" s="575"/>
      <c r="HE10" s="575"/>
      <c r="HF10" s="575"/>
      <c r="HG10" s="575"/>
      <c r="HH10" s="575"/>
      <c r="HI10" s="575"/>
      <c r="HJ10" s="575"/>
      <c r="HK10" s="575"/>
      <c r="HL10" s="575"/>
      <c r="HM10" s="575"/>
      <c r="HN10" s="575"/>
      <c r="HO10" s="575"/>
      <c r="HP10" s="575"/>
      <c r="HQ10" s="575"/>
      <c r="HR10" s="575"/>
      <c r="HS10" s="575"/>
      <c r="HT10" s="575"/>
      <c r="HU10" s="575"/>
      <c r="HV10" s="575"/>
      <c r="HW10" s="575"/>
      <c r="HX10" s="575"/>
      <c r="HY10" s="575"/>
      <c r="HZ10" s="575"/>
      <c r="IA10" s="575"/>
      <c r="IB10" s="575"/>
      <c r="IC10" s="575"/>
      <c r="ID10" s="575"/>
      <c r="IE10" s="575"/>
      <c r="IF10" s="575"/>
      <c r="IG10" s="575"/>
      <c r="IH10" s="575"/>
      <c r="II10" s="575"/>
      <c r="IJ10" s="575"/>
      <c r="IK10" s="575"/>
      <c r="IL10" s="575"/>
      <c r="IM10" s="575"/>
      <c r="IN10" s="575"/>
      <c r="IO10" s="575"/>
      <c r="IP10" s="575"/>
      <c r="IQ10" s="575"/>
      <c r="IR10" s="575"/>
      <c r="IS10" s="575"/>
      <c r="IT10" s="575"/>
      <c r="IU10" s="575"/>
      <c r="IV10" s="575"/>
    </row>
    <row r="11" spans="1:256" s="216" customFormat="1" ht="19.5" customHeight="1">
      <c r="A11" s="910" t="s">
        <v>1611</v>
      </c>
      <c r="B11" s="922"/>
      <c r="C11" s="922"/>
      <c r="D11" s="922"/>
      <c r="E11" s="922"/>
      <c r="F11" s="922"/>
      <c r="G11" s="922"/>
      <c r="H11" s="922"/>
      <c r="I11" s="922"/>
      <c r="J11" s="922"/>
      <c r="K11" s="922"/>
      <c r="L11" s="922"/>
      <c r="M11" s="922"/>
      <c r="N11" s="922"/>
      <c r="O11" s="922"/>
      <c r="P11" s="922"/>
      <c r="Q11" s="922"/>
      <c r="R11" s="548" t="s">
        <v>80</v>
      </c>
      <c r="S11" s="575"/>
      <c r="T11" s="575"/>
      <c r="U11" s="575"/>
      <c r="V11" s="575"/>
      <c r="W11" s="575"/>
      <c r="X11" s="575"/>
      <c r="Y11" s="575"/>
      <c r="Z11" s="575"/>
      <c r="AA11" s="575"/>
      <c r="AB11" s="575"/>
      <c r="AC11" s="575"/>
      <c r="AD11" s="575"/>
      <c r="AE11" s="575"/>
      <c r="AF11" s="575"/>
      <c r="AG11" s="575"/>
      <c r="AH11" s="575"/>
      <c r="AI11" s="575"/>
      <c r="AJ11" s="575"/>
      <c r="AK11" s="575"/>
      <c r="AL11" s="575"/>
      <c r="AM11" s="575"/>
      <c r="AN11" s="575"/>
      <c r="AO11" s="575"/>
      <c r="AP11" s="575"/>
      <c r="AQ11" s="575"/>
      <c r="AR11" s="575"/>
      <c r="AS11" s="575"/>
      <c r="AT11" s="575"/>
      <c r="AU11" s="575"/>
      <c r="AV11" s="575"/>
      <c r="AW11" s="575"/>
      <c r="AX11" s="575"/>
      <c r="AY11" s="575"/>
      <c r="AZ11" s="575"/>
      <c r="BA11" s="575"/>
      <c r="BB11" s="575"/>
      <c r="BC11" s="575"/>
      <c r="BD11" s="575"/>
      <c r="BE11" s="575"/>
      <c r="BF11" s="575"/>
      <c r="BG11" s="575"/>
      <c r="BH11" s="575"/>
      <c r="BI11" s="575"/>
      <c r="BJ11" s="575"/>
      <c r="BK11" s="575"/>
      <c r="BL11" s="575"/>
      <c r="BM11" s="575"/>
      <c r="BN11" s="575"/>
      <c r="BO11" s="575"/>
      <c r="BP11" s="575"/>
      <c r="BQ11" s="575"/>
      <c r="BR11" s="575"/>
      <c r="BS11" s="575"/>
      <c r="BT11" s="575"/>
      <c r="BU11" s="575"/>
      <c r="BV11" s="575"/>
      <c r="BW11" s="575"/>
      <c r="BX11" s="575"/>
      <c r="BY11" s="575"/>
      <c r="BZ11" s="575"/>
      <c r="CA11" s="575"/>
      <c r="CB11" s="575"/>
      <c r="CC11" s="575"/>
      <c r="CD11" s="575"/>
      <c r="CE11" s="575"/>
      <c r="CF11" s="575"/>
      <c r="CG11" s="575"/>
      <c r="CH11" s="575"/>
      <c r="CI11" s="575"/>
      <c r="CJ11" s="575"/>
      <c r="CK11" s="575"/>
      <c r="CL11" s="575"/>
      <c r="CM11" s="575"/>
      <c r="CN11" s="575"/>
      <c r="CO11" s="575"/>
      <c r="CP11" s="575"/>
      <c r="CQ11" s="575"/>
      <c r="CR11" s="575"/>
      <c r="CS11" s="575"/>
      <c r="CT11" s="575"/>
      <c r="CU11" s="575"/>
      <c r="CV11" s="575"/>
      <c r="CW11" s="575"/>
      <c r="CX11" s="575"/>
      <c r="CY11" s="575"/>
      <c r="CZ11" s="575"/>
      <c r="DA11" s="575"/>
      <c r="DB11" s="575"/>
      <c r="DC11" s="575"/>
      <c r="DD11" s="575"/>
      <c r="DE11" s="575"/>
      <c r="DF11" s="575"/>
      <c r="DG11" s="575"/>
      <c r="DH11" s="575"/>
      <c r="DI11" s="575"/>
      <c r="DJ11" s="575"/>
      <c r="DK11" s="575"/>
      <c r="DL11" s="575"/>
      <c r="DM11" s="575"/>
      <c r="DN11" s="575"/>
      <c r="DO11" s="575"/>
      <c r="DP11" s="575"/>
      <c r="DQ11" s="575"/>
      <c r="DR11" s="575"/>
      <c r="DS11" s="575"/>
      <c r="DT11" s="575"/>
      <c r="DU11" s="575"/>
      <c r="DV11" s="575"/>
      <c r="DW11" s="575"/>
      <c r="DX11" s="575"/>
      <c r="DY11" s="575"/>
      <c r="DZ11" s="575"/>
      <c r="EA11" s="575"/>
      <c r="EB11" s="575"/>
      <c r="EC11" s="575"/>
      <c r="ED11" s="575"/>
      <c r="EE11" s="575"/>
      <c r="EF11" s="575"/>
      <c r="EG11" s="575"/>
      <c r="EH11" s="575"/>
      <c r="EI11" s="575"/>
      <c r="EJ11" s="575"/>
      <c r="EK11" s="575"/>
      <c r="EL11" s="575"/>
      <c r="EM11" s="575"/>
      <c r="EN11" s="575"/>
      <c r="EO11" s="575"/>
      <c r="EP11" s="575"/>
      <c r="EQ11" s="575"/>
      <c r="ER11" s="575"/>
      <c r="ES11" s="575"/>
      <c r="ET11" s="575"/>
      <c r="EU11" s="575"/>
      <c r="EV11" s="575"/>
      <c r="EW11" s="575"/>
      <c r="EX11" s="575"/>
      <c r="EY11" s="575"/>
      <c r="EZ11" s="575"/>
      <c r="FA11" s="575"/>
      <c r="FB11" s="575"/>
      <c r="FC11" s="575"/>
      <c r="FD11" s="575"/>
      <c r="FE11" s="575"/>
      <c r="FF11" s="575"/>
      <c r="FG11" s="575"/>
      <c r="FH11" s="575"/>
      <c r="FI11" s="575"/>
      <c r="FJ11" s="575"/>
      <c r="FK11" s="575"/>
      <c r="FL11" s="575"/>
      <c r="FM11" s="575"/>
      <c r="FN11" s="575"/>
      <c r="FO11" s="575"/>
      <c r="FP11" s="575"/>
      <c r="FQ11" s="575"/>
      <c r="FR11" s="575"/>
      <c r="FS11" s="575"/>
      <c r="FT11" s="575"/>
      <c r="FU11" s="575"/>
      <c r="FV11" s="575"/>
      <c r="FW11" s="575"/>
      <c r="FX11" s="575"/>
      <c r="FY11" s="575"/>
      <c r="FZ11" s="575"/>
      <c r="GA11" s="575"/>
      <c r="GB11" s="575"/>
      <c r="GC11" s="575"/>
      <c r="GD11" s="575"/>
      <c r="GE11" s="575"/>
      <c r="GF11" s="575"/>
      <c r="GG11" s="575"/>
      <c r="GH11" s="575"/>
      <c r="GI11" s="575"/>
      <c r="GJ11" s="575"/>
      <c r="GK11" s="575"/>
      <c r="GL11" s="575"/>
      <c r="GM11" s="575"/>
      <c r="GN11" s="575"/>
      <c r="GO11" s="575"/>
      <c r="GP11" s="575"/>
      <c r="GQ11" s="575"/>
      <c r="GR11" s="575"/>
      <c r="GS11" s="575"/>
      <c r="GT11" s="575"/>
      <c r="GU11" s="575"/>
      <c r="GV11" s="575"/>
      <c r="GW11" s="575"/>
      <c r="GX11" s="575"/>
      <c r="GY11" s="575"/>
      <c r="GZ11" s="575"/>
      <c r="HA11" s="575"/>
      <c r="HB11" s="575"/>
      <c r="HC11" s="575"/>
      <c r="HD11" s="575"/>
      <c r="HE11" s="575"/>
      <c r="HF11" s="575"/>
      <c r="HG11" s="575"/>
      <c r="HH11" s="575"/>
      <c r="HI11" s="575"/>
      <c r="HJ11" s="575"/>
      <c r="HK11" s="575"/>
      <c r="HL11" s="575"/>
      <c r="HM11" s="575"/>
      <c r="HN11" s="575"/>
      <c r="HO11" s="575"/>
      <c r="HP11" s="575"/>
      <c r="HQ11" s="575"/>
      <c r="HR11" s="575"/>
      <c r="HS11" s="575"/>
      <c r="HT11" s="575"/>
      <c r="HU11" s="575"/>
      <c r="HV11" s="575"/>
      <c r="HW11" s="575"/>
      <c r="HX11" s="575"/>
      <c r="HY11" s="575"/>
      <c r="HZ11" s="575"/>
      <c r="IA11" s="575"/>
      <c r="IB11" s="575"/>
      <c r="IC11" s="575"/>
      <c r="ID11" s="575"/>
      <c r="IE11" s="575"/>
      <c r="IF11" s="575"/>
      <c r="IG11" s="575"/>
      <c r="IH11" s="575"/>
      <c r="II11" s="575"/>
      <c r="IJ11" s="575"/>
      <c r="IK11" s="575"/>
      <c r="IL11" s="575"/>
      <c r="IM11" s="575"/>
      <c r="IN11" s="575"/>
      <c r="IO11" s="575"/>
      <c r="IP11" s="575"/>
      <c r="IQ11" s="575"/>
      <c r="IR11" s="575"/>
      <c r="IS11" s="575"/>
      <c r="IT11" s="575"/>
      <c r="IU11" s="575"/>
      <c r="IV11" s="575"/>
    </row>
    <row r="12" spans="1:256" s="216" customFormat="1" ht="19.5" customHeight="1">
      <c r="A12" s="558" t="s">
        <v>705</v>
      </c>
      <c r="B12" s="841">
        <v>62344</v>
      </c>
      <c r="C12" s="732">
        <v>0</v>
      </c>
      <c r="D12" s="732">
        <v>62344</v>
      </c>
      <c r="E12" s="732">
        <v>62344</v>
      </c>
      <c r="F12" s="732">
        <v>0</v>
      </c>
      <c r="G12" s="732">
        <v>28060</v>
      </c>
      <c r="H12" s="732">
        <v>0</v>
      </c>
      <c r="I12" s="732">
        <v>10934</v>
      </c>
      <c r="J12" s="732">
        <v>0</v>
      </c>
      <c r="K12" s="732">
        <v>0</v>
      </c>
      <c r="L12" s="732">
        <v>0</v>
      </c>
      <c r="M12" s="732">
        <v>0</v>
      </c>
      <c r="N12" s="732">
        <v>0</v>
      </c>
      <c r="O12" s="732">
        <v>20750</v>
      </c>
      <c r="P12" s="732">
        <v>0</v>
      </c>
      <c r="Q12" s="847">
        <v>2600</v>
      </c>
      <c r="R12" s="548" t="s">
        <v>143</v>
      </c>
      <c r="S12" s="571"/>
      <c r="T12" s="571"/>
      <c r="U12" s="571"/>
      <c r="V12" s="571"/>
      <c r="W12" s="571"/>
      <c r="X12" s="571"/>
      <c r="Y12" s="571"/>
      <c r="Z12" s="571"/>
      <c r="AA12" s="571"/>
      <c r="AB12" s="571"/>
      <c r="AC12" s="571"/>
      <c r="AD12" s="571"/>
      <c r="AE12" s="571"/>
      <c r="AF12" s="571"/>
      <c r="AG12" s="571"/>
      <c r="AH12" s="571"/>
      <c r="AI12" s="571"/>
      <c r="AJ12" s="571"/>
      <c r="AK12" s="571"/>
      <c r="AL12" s="571"/>
      <c r="AM12" s="571"/>
      <c r="AN12" s="571"/>
      <c r="AO12" s="571"/>
      <c r="AP12" s="571"/>
      <c r="AQ12" s="571"/>
      <c r="AR12" s="571"/>
      <c r="AS12" s="571"/>
      <c r="AT12" s="571"/>
      <c r="AU12" s="571"/>
      <c r="AV12" s="571"/>
      <c r="AW12" s="571"/>
      <c r="AX12" s="571"/>
      <c r="AY12" s="571"/>
      <c r="AZ12" s="571"/>
      <c r="BA12" s="571"/>
      <c r="BB12" s="571"/>
      <c r="BC12" s="571"/>
      <c r="BD12" s="571"/>
      <c r="BE12" s="571"/>
      <c r="BF12" s="571"/>
      <c r="BG12" s="571"/>
      <c r="BH12" s="571"/>
      <c r="BI12" s="571"/>
      <c r="BJ12" s="571"/>
      <c r="BK12" s="571"/>
      <c r="BL12" s="571"/>
      <c r="BM12" s="571"/>
      <c r="BN12" s="571"/>
      <c r="BO12" s="571"/>
      <c r="BP12" s="571"/>
      <c r="BQ12" s="571"/>
      <c r="BR12" s="571"/>
      <c r="BS12" s="571"/>
      <c r="BT12" s="571"/>
      <c r="BU12" s="571"/>
      <c r="BV12" s="571"/>
      <c r="BW12" s="571"/>
      <c r="BX12" s="571"/>
      <c r="BY12" s="571"/>
      <c r="BZ12" s="571"/>
      <c r="CA12" s="571"/>
      <c r="CB12" s="571"/>
      <c r="CC12" s="571"/>
      <c r="CD12" s="571"/>
      <c r="CE12" s="571"/>
      <c r="CF12" s="571"/>
      <c r="CG12" s="571"/>
      <c r="CH12" s="571"/>
      <c r="CI12" s="571"/>
      <c r="CJ12" s="571"/>
      <c r="CK12" s="571"/>
      <c r="CL12" s="571"/>
      <c r="CM12" s="571"/>
      <c r="CN12" s="571"/>
      <c r="CO12" s="571"/>
      <c r="CP12" s="571"/>
      <c r="CQ12" s="571"/>
      <c r="CR12" s="571"/>
      <c r="CS12" s="571"/>
      <c r="CT12" s="571"/>
      <c r="CU12" s="571"/>
      <c r="CV12" s="571"/>
      <c r="CW12" s="571"/>
      <c r="CX12" s="571"/>
      <c r="CY12" s="571"/>
      <c r="CZ12" s="571"/>
      <c r="DA12" s="571"/>
      <c r="DB12" s="571"/>
      <c r="DC12" s="571"/>
      <c r="DD12" s="571"/>
      <c r="DE12" s="571"/>
      <c r="DF12" s="571"/>
      <c r="DG12" s="571"/>
      <c r="DH12" s="571"/>
      <c r="DI12" s="571"/>
      <c r="DJ12" s="571"/>
      <c r="DK12" s="571"/>
      <c r="DL12" s="571"/>
      <c r="DM12" s="571"/>
      <c r="DN12" s="571"/>
      <c r="DO12" s="571"/>
      <c r="DP12" s="571"/>
      <c r="DQ12" s="571"/>
      <c r="DR12" s="571"/>
      <c r="DS12" s="571"/>
      <c r="DT12" s="571"/>
      <c r="DU12" s="571"/>
      <c r="DV12" s="571"/>
      <c r="DW12" s="571"/>
      <c r="DX12" s="571"/>
      <c r="DY12" s="571"/>
      <c r="DZ12" s="571"/>
      <c r="EA12" s="571"/>
      <c r="EB12" s="571"/>
      <c r="EC12" s="571"/>
      <c r="ED12" s="571"/>
      <c r="EE12" s="571"/>
      <c r="EF12" s="571"/>
      <c r="EG12" s="571"/>
      <c r="EH12" s="571"/>
      <c r="EI12" s="571"/>
      <c r="EJ12" s="571"/>
      <c r="EK12" s="571"/>
      <c r="EL12" s="571"/>
      <c r="EM12" s="571"/>
      <c r="EN12" s="571"/>
      <c r="EO12" s="571"/>
      <c r="EP12" s="571"/>
      <c r="EQ12" s="571"/>
      <c r="ER12" s="571"/>
      <c r="ES12" s="571"/>
      <c r="ET12" s="571"/>
      <c r="EU12" s="571"/>
      <c r="EV12" s="571"/>
      <c r="EW12" s="571"/>
      <c r="EX12" s="571"/>
      <c r="EY12" s="571"/>
      <c r="EZ12" s="571"/>
      <c r="FA12" s="571"/>
      <c r="FB12" s="571"/>
      <c r="FC12" s="571"/>
      <c r="FD12" s="571"/>
      <c r="FE12" s="571"/>
      <c r="FF12" s="571"/>
      <c r="FG12" s="571"/>
      <c r="FH12" s="571"/>
      <c r="FI12" s="571"/>
      <c r="FJ12" s="571"/>
      <c r="FK12" s="571"/>
      <c r="FL12" s="571"/>
      <c r="FM12" s="571"/>
      <c r="FN12" s="571"/>
      <c r="FO12" s="571"/>
      <c r="FP12" s="571"/>
      <c r="FQ12" s="571"/>
      <c r="FR12" s="571"/>
      <c r="FS12" s="571"/>
      <c r="FT12" s="571"/>
      <c r="FU12" s="571"/>
      <c r="FV12" s="571"/>
      <c r="FW12" s="571"/>
      <c r="FX12" s="571"/>
      <c r="FY12" s="571"/>
      <c r="FZ12" s="571"/>
      <c r="GA12" s="571"/>
      <c r="GB12" s="571"/>
      <c r="GC12" s="571"/>
      <c r="GD12" s="571"/>
      <c r="GE12" s="571"/>
      <c r="GF12" s="571"/>
      <c r="GG12" s="571"/>
      <c r="GH12" s="571"/>
      <c r="GI12" s="571"/>
      <c r="GJ12" s="571"/>
      <c r="GK12" s="571"/>
      <c r="GL12" s="571"/>
      <c r="GM12" s="571"/>
      <c r="GN12" s="571"/>
      <c r="GO12" s="571"/>
      <c r="GP12" s="571"/>
      <c r="GQ12" s="571"/>
      <c r="GR12" s="571"/>
      <c r="GS12" s="571"/>
      <c r="GT12" s="571"/>
      <c r="GU12" s="571"/>
      <c r="GV12" s="571"/>
      <c r="GW12" s="571"/>
      <c r="GX12" s="571"/>
      <c r="GY12" s="571"/>
      <c r="GZ12" s="571"/>
      <c r="HA12" s="571"/>
      <c r="HB12" s="571"/>
      <c r="HC12" s="571"/>
      <c r="HD12" s="571"/>
      <c r="HE12" s="571"/>
      <c r="HF12" s="571"/>
      <c r="HG12" s="571"/>
      <c r="HH12" s="571"/>
      <c r="HI12" s="571"/>
      <c r="HJ12" s="571"/>
      <c r="HK12" s="571"/>
      <c r="HL12" s="571"/>
      <c r="HM12" s="571"/>
      <c r="HN12" s="571"/>
      <c r="HO12" s="571"/>
      <c r="HP12" s="571"/>
      <c r="HQ12" s="571"/>
      <c r="HR12" s="571"/>
      <c r="HS12" s="571"/>
      <c r="HT12" s="571"/>
      <c r="HU12" s="571"/>
      <c r="HV12" s="571"/>
      <c r="HW12" s="571"/>
      <c r="HX12" s="571"/>
      <c r="HY12" s="571"/>
      <c r="HZ12" s="571"/>
      <c r="IA12" s="571"/>
      <c r="IB12" s="571"/>
      <c r="IC12" s="571"/>
      <c r="ID12" s="571"/>
      <c r="IE12" s="571"/>
      <c r="IF12" s="571"/>
      <c r="IG12" s="571"/>
      <c r="IH12" s="571"/>
      <c r="II12" s="571"/>
      <c r="IJ12" s="571"/>
      <c r="IK12" s="571"/>
      <c r="IL12" s="571"/>
      <c r="IM12" s="571"/>
      <c r="IN12" s="571"/>
      <c r="IO12" s="571"/>
      <c r="IP12" s="571"/>
      <c r="IQ12" s="571"/>
      <c r="IR12" s="571"/>
      <c r="IS12" s="571"/>
      <c r="IT12" s="571"/>
      <c r="IU12" s="571"/>
      <c r="IV12" s="571"/>
    </row>
    <row r="13" spans="1:256" s="216" customFormat="1" ht="19.5" customHeight="1">
      <c r="A13" s="558" t="s">
        <v>707</v>
      </c>
      <c r="B13" s="841">
        <v>47405</v>
      </c>
      <c r="C13" s="732">
        <v>0</v>
      </c>
      <c r="D13" s="732">
        <v>47405</v>
      </c>
      <c r="E13" s="732">
        <v>47405</v>
      </c>
      <c r="F13" s="732">
        <v>0</v>
      </c>
      <c r="G13" s="732">
        <v>24269</v>
      </c>
      <c r="H13" s="732">
        <v>0</v>
      </c>
      <c r="I13" s="732">
        <v>6826</v>
      </c>
      <c r="J13" s="732">
        <v>0</v>
      </c>
      <c r="K13" s="732">
        <v>0</v>
      </c>
      <c r="L13" s="732">
        <v>0</v>
      </c>
      <c r="M13" s="732">
        <v>0</v>
      </c>
      <c r="N13" s="732">
        <v>0</v>
      </c>
      <c r="O13" s="732">
        <v>11950</v>
      </c>
      <c r="P13" s="732">
        <v>0</v>
      </c>
      <c r="Q13" s="847">
        <v>4360</v>
      </c>
      <c r="R13" s="548" t="s">
        <v>144</v>
      </c>
      <c r="S13" s="571"/>
      <c r="T13" s="571"/>
      <c r="U13" s="571"/>
      <c r="V13" s="571"/>
      <c r="W13" s="571"/>
      <c r="X13" s="571"/>
      <c r="Y13" s="571"/>
      <c r="Z13" s="571"/>
      <c r="AA13" s="571"/>
      <c r="AB13" s="571"/>
      <c r="AC13" s="571"/>
      <c r="AD13" s="571"/>
      <c r="AE13" s="571"/>
      <c r="AF13" s="571"/>
      <c r="AG13" s="571"/>
      <c r="AH13" s="571"/>
      <c r="AI13" s="571"/>
      <c r="AJ13" s="571"/>
      <c r="AK13" s="571"/>
      <c r="AL13" s="571"/>
      <c r="AM13" s="571"/>
      <c r="AN13" s="571"/>
      <c r="AO13" s="571"/>
      <c r="AP13" s="571"/>
      <c r="AQ13" s="571"/>
      <c r="AR13" s="571"/>
      <c r="AS13" s="571"/>
      <c r="AT13" s="571"/>
      <c r="AU13" s="571"/>
      <c r="AV13" s="571"/>
      <c r="AW13" s="571"/>
      <c r="AX13" s="571"/>
      <c r="AY13" s="571"/>
      <c r="AZ13" s="571"/>
      <c r="BA13" s="571"/>
      <c r="BB13" s="571"/>
      <c r="BC13" s="571"/>
      <c r="BD13" s="571"/>
      <c r="BE13" s="571"/>
      <c r="BF13" s="571"/>
      <c r="BG13" s="571"/>
      <c r="BH13" s="571"/>
      <c r="BI13" s="571"/>
      <c r="BJ13" s="571"/>
      <c r="BK13" s="571"/>
      <c r="BL13" s="571"/>
      <c r="BM13" s="571"/>
      <c r="BN13" s="571"/>
      <c r="BO13" s="571"/>
      <c r="BP13" s="571"/>
      <c r="BQ13" s="571"/>
      <c r="BR13" s="571"/>
      <c r="BS13" s="571"/>
      <c r="BT13" s="571"/>
      <c r="BU13" s="571"/>
      <c r="BV13" s="571"/>
      <c r="BW13" s="571"/>
      <c r="BX13" s="571"/>
      <c r="BY13" s="571"/>
      <c r="BZ13" s="571"/>
      <c r="CA13" s="571"/>
      <c r="CB13" s="571"/>
      <c r="CC13" s="571"/>
      <c r="CD13" s="571"/>
      <c r="CE13" s="571"/>
      <c r="CF13" s="571"/>
      <c r="CG13" s="571"/>
      <c r="CH13" s="571"/>
      <c r="CI13" s="571"/>
      <c r="CJ13" s="571"/>
      <c r="CK13" s="571"/>
      <c r="CL13" s="571"/>
      <c r="CM13" s="571"/>
      <c r="CN13" s="571"/>
      <c r="CO13" s="571"/>
      <c r="CP13" s="571"/>
      <c r="CQ13" s="571"/>
      <c r="CR13" s="571"/>
      <c r="CS13" s="571"/>
      <c r="CT13" s="571"/>
      <c r="CU13" s="571"/>
      <c r="CV13" s="571"/>
      <c r="CW13" s="571"/>
      <c r="CX13" s="571"/>
      <c r="CY13" s="571"/>
      <c r="CZ13" s="571"/>
      <c r="DA13" s="571"/>
      <c r="DB13" s="571"/>
      <c r="DC13" s="571"/>
      <c r="DD13" s="571"/>
      <c r="DE13" s="571"/>
      <c r="DF13" s="571"/>
      <c r="DG13" s="571"/>
      <c r="DH13" s="571"/>
      <c r="DI13" s="571"/>
      <c r="DJ13" s="571"/>
      <c r="DK13" s="571"/>
      <c r="DL13" s="571"/>
      <c r="DM13" s="571"/>
      <c r="DN13" s="571"/>
      <c r="DO13" s="571"/>
      <c r="DP13" s="571"/>
      <c r="DQ13" s="571"/>
      <c r="DR13" s="571"/>
      <c r="DS13" s="571"/>
      <c r="DT13" s="571"/>
      <c r="DU13" s="571"/>
      <c r="DV13" s="571"/>
      <c r="DW13" s="571"/>
      <c r="DX13" s="571"/>
      <c r="DY13" s="571"/>
      <c r="DZ13" s="571"/>
      <c r="EA13" s="571"/>
      <c r="EB13" s="571"/>
      <c r="EC13" s="571"/>
      <c r="ED13" s="571"/>
      <c r="EE13" s="571"/>
      <c r="EF13" s="571"/>
      <c r="EG13" s="571"/>
      <c r="EH13" s="571"/>
      <c r="EI13" s="571"/>
      <c r="EJ13" s="571"/>
      <c r="EK13" s="571"/>
      <c r="EL13" s="571"/>
      <c r="EM13" s="571"/>
      <c r="EN13" s="571"/>
      <c r="EO13" s="571"/>
      <c r="EP13" s="571"/>
      <c r="EQ13" s="571"/>
      <c r="ER13" s="571"/>
      <c r="ES13" s="571"/>
      <c r="ET13" s="571"/>
      <c r="EU13" s="571"/>
      <c r="EV13" s="571"/>
      <c r="EW13" s="571"/>
      <c r="EX13" s="571"/>
      <c r="EY13" s="571"/>
      <c r="EZ13" s="571"/>
      <c r="FA13" s="571"/>
      <c r="FB13" s="571"/>
      <c r="FC13" s="571"/>
      <c r="FD13" s="571"/>
      <c r="FE13" s="571"/>
      <c r="FF13" s="571"/>
      <c r="FG13" s="571"/>
      <c r="FH13" s="571"/>
      <c r="FI13" s="571"/>
      <c r="FJ13" s="571"/>
      <c r="FK13" s="571"/>
      <c r="FL13" s="571"/>
      <c r="FM13" s="571"/>
      <c r="FN13" s="571"/>
      <c r="FO13" s="571"/>
      <c r="FP13" s="571"/>
      <c r="FQ13" s="571"/>
      <c r="FR13" s="571"/>
      <c r="FS13" s="571"/>
      <c r="FT13" s="571"/>
      <c r="FU13" s="571"/>
      <c r="FV13" s="571"/>
      <c r="FW13" s="571"/>
      <c r="FX13" s="571"/>
      <c r="FY13" s="571"/>
      <c r="FZ13" s="571"/>
      <c r="GA13" s="571"/>
      <c r="GB13" s="571"/>
      <c r="GC13" s="571"/>
      <c r="GD13" s="571"/>
      <c r="GE13" s="571"/>
      <c r="GF13" s="571"/>
      <c r="GG13" s="571"/>
      <c r="GH13" s="571"/>
      <c r="GI13" s="571"/>
      <c r="GJ13" s="571"/>
      <c r="GK13" s="571"/>
      <c r="GL13" s="571"/>
      <c r="GM13" s="571"/>
      <c r="GN13" s="571"/>
      <c r="GO13" s="571"/>
      <c r="GP13" s="571"/>
      <c r="GQ13" s="571"/>
      <c r="GR13" s="571"/>
      <c r="GS13" s="571"/>
      <c r="GT13" s="571"/>
      <c r="GU13" s="571"/>
      <c r="GV13" s="571"/>
      <c r="GW13" s="571"/>
      <c r="GX13" s="571"/>
      <c r="GY13" s="571"/>
      <c r="GZ13" s="571"/>
      <c r="HA13" s="571"/>
      <c r="HB13" s="571"/>
      <c r="HC13" s="571"/>
      <c r="HD13" s="571"/>
      <c r="HE13" s="571"/>
      <c r="HF13" s="571"/>
      <c r="HG13" s="571"/>
      <c r="HH13" s="571"/>
      <c r="HI13" s="571"/>
      <c r="HJ13" s="571"/>
      <c r="HK13" s="571"/>
      <c r="HL13" s="571"/>
      <c r="HM13" s="571"/>
      <c r="HN13" s="571"/>
      <c r="HO13" s="571"/>
      <c r="HP13" s="571"/>
      <c r="HQ13" s="571"/>
      <c r="HR13" s="571"/>
      <c r="HS13" s="571"/>
      <c r="HT13" s="571"/>
      <c r="HU13" s="571"/>
      <c r="HV13" s="571"/>
      <c r="HW13" s="571"/>
      <c r="HX13" s="571"/>
      <c r="HY13" s="571"/>
      <c r="HZ13" s="571"/>
      <c r="IA13" s="571"/>
      <c r="IB13" s="571"/>
      <c r="IC13" s="571"/>
      <c r="ID13" s="571"/>
      <c r="IE13" s="571"/>
      <c r="IF13" s="571"/>
      <c r="IG13" s="571"/>
      <c r="IH13" s="571"/>
      <c r="II13" s="571"/>
      <c r="IJ13" s="571"/>
      <c r="IK13" s="571"/>
      <c r="IL13" s="571"/>
      <c r="IM13" s="571"/>
      <c r="IN13" s="571"/>
      <c r="IO13" s="571"/>
      <c r="IP13" s="571"/>
      <c r="IQ13" s="571"/>
      <c r="IR13" s="571"/>
      <c r="IS13" s="571"/>
      <c r="IT13" s="571"/>
      <c r="IU13" s="571"/>
      <c r="IV13" s="571"/>
    </row>
    <row r="14" spans="1:256" s="216" customFormat="1" ht="19.5" customHeight="1">
      <c r="A14" s="558" t="s">
        <v>709</v>
      </c>
      <c r="B14" s="841">
        <v>62446</v>
      </c>
      <c r="C14" s="732">
        <v>0</v>
      </c>
      <c r="D14" s="732">
        <v>62446</v>
      </c>
      <c r="E14" s="732">
        <v>62446</v>
      </c>
      <c r="F14" s="732">
        <v>0</v>
      </c>
      <c r="G14" s="732">
        <v>24727</v>
      </c>
      <c r="H14" s="732">
        <v>0</v>
      </c>
      <c r="I14" s="732">
        <v>11924</v>
      </c>
      <c r="J14" s="732">
        <v>0</v>
      </c>
      <c r="K14" s="732">
        <v>0</v>
      </c>
      <c r="L14" s="732">
        <v>0</v>
      </c>
      <c r="M14" s="732">
        <v>0</v>
      </c>
      <c r="N14" s="732">
        <v>0</v>
      </c>
      <c r="O14" s="732">
        <v>19900</v>
      </c>
      <c r="P14" s="732">
        <v>0</v>
      </c>
      <c r="Q14" s="847">
        <v>5895</v>
      </c>
      <c r="R14" s="548" t="s">
        <v>145</v>
      </c>
      <c r="S14" s="571"/>
      <c r="T14" s="571"/>
      <c r="U14" s="571"/>
      <c r="V14" s="571"/>
      <c r="W14" s="571"/>
      <c r="X14" s="571"/>
      <c r="Y14" s="571"/>
      <c r="Z14" s="571"/>
      <c r="AA14" s="571"/>
      <c r="AB14" s="571"/>
      <c r="AC14" s="571"/>
      <c r="AD14" s="571"/>
      <c r="AE14" s="571"/>
      <c r="AF14" s="571"/>
      <c r="AG14" s="571"/>
      <c r="AH14" s="571"/>
      <c r="AI14" s="571"/>
      <c r="AJ14" s="571"/>
      <c r="AK14" s="571"/>
      <c r="AL14" s="571"/>
      <c r="AM14" s="571"/>
      <c r="AN14" s="571"/>
      <c r="AO14" s="571"/>
      <c r="AP14" s="571"/>
      <c r="AQ14" s="571"/>
      <c r="AR14" s="571"/>
      <c r="AS14" s="571"/>
      <c r="AT14" s="571"/>
      <c r="AU14" s="571"/>
      <c r="AV14" s="571"/>
      <c r="AW14" s="571"/>
      <c r="AX14" s="571"/>
      <c r="AY14" s="571"/>
      <c r="AZ14" s="571"/>
      <c r="BA14" s="571"/>
      <c r="BB14" s="571"/>
      <c r="BC14" s="571"/>
      <c r="BD14" s="571"/>
      <c r="BE14" s="571"/>
      <c r="BF14" s="571"/>
      <c r="BG14" s="571"/>
      <c r="BH14" s="571"/>
      <c r="BI14" s="571"/>
      <c r="BJ14" s="571"/>
      <c r="BK14" s="571"/>
      <c r="BL14" s="571"/>
      <c r="BM14" s="571"/>
      <c r="BN14" s="571"/>
      <c r="BO14" s="571"/>
      <c r="BP14" s="571"/>
      <c r="BQ14" s="571"/>
      <c r="BR14" s="571"/>
      <c r="BS14" s="571"/>
      <c r="BT14" s="571"/>
      <c r="BU14" s="571"/>
      <c r="BV14" s="571"/>
      <c r="BW14" s="571"/>
      <c r="BX14" s="571"/>
      <c r="BY14" s="571"/>
      <c r="BZ14" s="571"/>
      <c r="CA14" s="571"/>
      <c r="CB14" s="571"/>
      <c r="CC14" s="571"/>
      <c r="CD14" s="571"/>
      <c r="CE14" s="571"/>
      <c r="CF14" s="571"/>
      <c r="CG14" s="571"/>
      <c r="CH14" s="571"/>
      <c r="CI14" s="571"/>
      <c r="CJ14" s="571"/>
      <c r="CK14" s="571"/>
      <c r="CL14" s="571"/>
      <c r="CM14" s="571"/>
      <c r="CN14" s="571"/>
      <c r="CO14" s="571"/>
      <c r="CP14" s="571"/>
      <c r="CQ14" s="571"/>
      <c r="CR14" s="571"/>
      <c r="CS14" s="571"/>
      <c r="CT14" s="571"/>
      <c r="CU14" s="571"/>
      <c r="CV14" s="571"/>
      <c r="CW14" s="571"/>
      <c r="CX14" s="571"/>
      <c r="CY14" s="571"/>
      <c r="CZ14" s="571"/>
      <c r="DA14" s="571"/>
      <c r="DB14" s="571"/>
      <c r="DC14" s="571"/>
      <c r="DD14" s="571"/>
      <c r="DE14" s="571"/>
      <c r="DF14" s="571"/>
      <c r="DG14" s="571"/>
      <c r="DH14" s="571"/>
      <c r="DI14" s="571"/>
      <c r="DJ14" s="571"/>
      <c r="DK14" s="571"/>
      <c r="DL14" s="571"/>
      <c r="DM14" s="571"/>
      <c r="DN14" s="571"/>
      <c r="DO14" s="571"/>
      <c r="DP14" s="571"/>
      <c r="DQ14" s="571"/>
      <c r="DR14" s="571"/>
      <c r="DS14" s="571"/>
      <c r="DT14" s="571"/>
      <c r="DU14" s="571"/>
      <c r="DV14" s="571"/>
      <c r="DW14" s="571"/>
      <c r="DX14" s="571"/>
      <c r="DY14" s="571"/>
      <c r="DZ14" s="571"/>
      <c r="EA14" s="571"/>
      <c r="EB14" s="571"/>
      <c r="EC14" s="571"/>
      <c r="ED14" s="571"/>
      <c r="EE14" s="571"/>
      <c r="EF14" s="571"/>
      <c r="EG14" s="571"/>
      <c r="EH14" s="571"/>
      <c r="EI14" s="571"/>
      <c r="EJ14" s="571"/>
      <c r="EK14" s="571"/>
      <c r="EL14" s="571"/>
      <c r="EM14" s="571"/>
      <c r="EN14" s="571"/>
      <c r="EO14" s="571"/>
      <c r="EP14" s="571"/>
      <c r="EQ14" s="571"/>
      <c r="ER14" s="571"/>
      <c r="ES14" s="571"/>
      <c r="ET14" s="571"/>
      <c r="EU14" s="571"/>
      <c r="EV14" s="571"/>
      <c r="EW14" s="571"/>
      <c r="EX14" s="571"/>
      <c r="EY14" s="571"/>
      <c r="EZ14" s="571"/>
      <c r="FA14" s="571"/>
      <c r="FB14" s="571"/>
      <c r="FC14" s="571"/>
      <c r="FD14" s="571"/>
      <c r="FE14" s="571"/>
      <c r="FF14" s="571"/>
      <c r="FG14" s="571"/>
      <c r="FH14" s="571"/>
      <c r="FI14" s="571"/>
      <c r="FJ14" s="571"/>
      <c r="FK14" s="571"/>
      <c r="FL14" s="571"/>
      <c r="FM14" s="571"/>
      <c r="FN14" s="571"/>
      <c r="FO14" s="571"/>
      <c r="FP14" s="571"/>
      <c r="FQ14" s="571"/>
      <c r="FR14" s="571"/>
      <c r="FS14" s="571"/>
      <c r="FT14" s="571"/>
      <c r="FU14" s="571"/>
      <c r="FV14" s="571"/>
      <c r="FW14" s="571"/>
      <c r="FX14" s="571"/>
      <c r="FY14" s="571"/>
      <c r="FZ14" s="571"/>
      <c r="GA14" s="571"/>
      <c r="GB14" s="571"/>
      <c r="GC14" s="571"/>
      <c r="GD14" s="571"/>
      <c r="GE14" s="571"/>
      <c r="GF14" s="571"/>
      <c r="GG14" s="571"/>
      <c r="GH14" s="571"/>
      <c r="GI14" s="571"/>
      <c r="GJ14" s="571"/>
      <c r="GK14" s="571"/>
      <c r="GL14" s="571"/>
      <c r="GM14" s="571"/>
      <c r="GN14" s="571"/>
      <c r="GO14" s="571"/>
      <c r="GP14" s="571"/>
      <c r="GQ14" s="571"/>
      <c r="GR14" s="571"/>
      <c r="GS14" s="571"/>
      <c r="GT14" s="571"/>
      <c r="GU14" s="571"/>
      <c r="GV14" s="571"/>
      <c r="GW14" s="571"/>
      <c r="GX14" s="571"/>
      <c r="GY14" s="571"/>
      <c r="GZ14" s="571"/>
      <c r="HA14" s="571"/>
      <c r="HB14" s="571"/>
      <c r="HC14" s="571"/>
      <c r="HD14" s="571"/>
      <c r="HE14" s="571"/>
      <c r="HF14" s="571"/>
      <c r="HG14" s="571"/>
      <c r="HH14" s="571"/>
      <c r="HI14" s="571"/>
      <c r="HJ14" s="571"/>
      <c r="HK14" s="571"/>
      <c r="HL14" s="571"/>
      <c r="HM14" s="571"/>
      <c r="HN14" s="571"/>
      <c r="HO14" s="571"/>
      <c r="HP14" s="571"/>
      <c r="HQ14" s="571"/>
      <c r="HR14" s="571"/>
      <c r="HS14" s="571"/>
      <c r="HT14" s="571"/>
      <c r="HU14" s="571"/>
      <c r="HV14" s="571"/>
      <c r="HW14" s="571"/>
      <c r="HX14" s="571"/>
      <c r="HY14" s="571"/>
      <c r="HZ14" s="571"/>
      <c r="IA14" s="571"/>
      <c r="IB14" s="571"/>
      <c r="IC14" s="571"/>
      <c r="ID14" s="571"/>
      <c r="IE14" s="571"/>
      <c r="IF14" s="571"/>
      <c r="IG14" s="571"/>
      <c r="IH14" s="571"/>
      <c r="II14" s="571"/>
      <c r="IJ14" s="571"/>
      <c r="IK14" s="571"/>
      <c r="IL14" s="571"/>
      <c r="IM14" s="571"/>
      <c r="IN14" s="571"/>
      <c r="IO14" s="571"/>
      <c r="IP14" s="571"/>
      <c r="IQ14" s="571"/>
      <c r="IR14" s="571"/>
      <c r="IS14" s="571"/>
      <c r="IT14" s="571"/>
      <c r="IU14" s="571"/>
      <c r="IV14" s="571"/>
    </row>
    <row r="15" spans="1:256" s="216" customFormat="1" ht="19.5" customHeight="1">
      <c r="A15" s="558" t="s">
        <v>711</v>
      </c>
      <c r="B15" s="841">
        <v>64266</v>
      </c>
      <c r="C15" s="732">
        <v>0</v>
      </c>
      <c r="D15" s="732">
        <v>64266</v>
      </c>
      <c r="E15" s="732">
        <v>64266</v>
      </c>
      <c r="F15" s="732">
        <v>0</v>
      </c>
      <c r="G15" s="732">
        <v>29408</v>
      </c>
      <c r="H15" s="732">
        <v>0</v>
      </c>
      <c r="I15" s="732">
        <v>11958</v>
      </c>
      <c r="J15" s="732">
        <v>0</v>
      </c>
      <c r="K15" s="732">
        <v>0</v>
      </c>
      <c r="L15" s="732">
        <v>0</v>
      </c>
      <c r="M15" s="732">
        <v>0</v>
      </c>
      <c r="N15" s="732">
        <v>0</v>
      </c>
      <c r="O15" s="732">
        <v>20300</v>
      </c>
      <c r="P15" s="732">
        <v>0</v>
      </c>
      <c r="Q15" s="847">
        <v>2600</v>
      </c>
      <c r="R15" s="548" t="s">
        <v>146</v>
      </c>
      <c r="S15" s="571"/>
      <c r="T15" s="571"/>
      <c r="U15" s="571"/>
      <c r="V15" s="571"/>
      <c r="W15" s="571"/>
      <c r="X15" s="571"/>
      <c r="Y15" s="571"/>
      <c r="Z15" s="571"/>
      <c r="AA15" s="571"/>
      <c r="AB15" s="571"/>
      <c r="AC15" s="571"/>
      <c r="AD15" s="571"/>
      <c r="AE15" s="571"/>
      <c r="AF15" s="571"/>
      <c r="AG15" s="571"/>
      <c r="AH15" s="571"/>
      <c r="AI15" s="571"/>
      <c r="AJ15" s="571"/>
      <c r="AK15" s="571"/>
      <c r="AL15" s="571"/>
      <c r="AM15" s="571"/>
      <c r="AN15" s="571"/>
      <c r="AO15" s="571"/>
      <c r="AP15" s="571"/>
      <c r="AQ15" s="571"/>
      <c r="AR15" s="571"/>
      <c r="AS15" s="571"/>
      <c r="AT15" s="571"/>
      <c r="AU15" s="571"/>
      <c r="AV15" s="571"/>
      <c r="AW15" s="571"/>
      <c r="AX15" s="571"/>
      <c r="AY15" s="571"/>
      <c r="AZ15" s="571"/>
      <c r="BA15" s="571"/>
      <c r="BB15" s="571"/>
      <c r="BC15" s="571"/>
      <c r="BD15" s="571"/>
      <c r="BE15" s="571"/>
      <c r="BF15" s="571"/>
      <c r="BG15" s="571"/>
      <c r="BH15" s="571"/>
      <c r="BI15" s="571"/>
      <c r="BJ15" s="571"/>
      <c r="BK15" s="571"/>
      <c r="BL15" s="571"/>
      <c r="BM15" s="571"/>
      <c r="BN15" s="571"/>
      <c r="BO15" s="571"/>
      <c r="BP15" s="571"/>
      <c r="BQ15" s="571"/>
      <c r="BR15" s="571"/>
      <c r="BS15" s="571"/>
      <c r="BT15" s="571"/>
      <c r="BU15" s="571"/>
      <c r="BV15" s="571"/>
      <c r="BW15" s="571"/>
      <c r="BX15" s="571"/>
      <c r="BY15" s="571"/>
      <c r="BZ15" s="571"/>
      <c r="CA15" s="571"/>
      <c r="CB15" s="571"/>
      <c r="CC15" s="571"/>
      <c r="CD15" s="571"/>
      <c r="CE15" s="571"/>
      <c r="CF15" s="571"/>
      <c r="CG15" s="571"/>
      <c r="CH15" s="571"/>
      <c r="CI15" s="571"/>
      <c r="CJ15" s="571"/>
      <c r="CK15" s="571"/>
      <c r="CL15" s="571"/>
      <c r="CM15" s="571"/>
      <c r="CN15" s="571"/>
      <c r="CO15" s="571"/>
      <c r="CP15" s="571"/>
      <c r="CQ15" s="571"/>
      <c r="CR15" s="571"/>
      <c r="CS15" s="571"/>
      <c r="CT15" s="571"/>
      <c r="CU15" s="571"/>
      <c r="CV15" s="571"/>
      <c r="CW15" s="571"/>
      <c r="CX15" s="571"/>
      <c r="CY15" s="571"/>
      <c r="CZ15" s="571"/>
      <c r="DA15" s="571"/>
      <c r="DB15" s="571"/>
      <c r="DC15" s="571"/>
      <c r="DD15" s="571"/>
      <c r="DE15" s="571"/>
      <c r="DF15" s="571"/>
      <c r="DG15" s="571"/>
      <c r="DH15" s="571"/>
      <c r="DI15" s="571"/>
      <c r="DJ15" s="571"/>
      <c r="DK15" s="571"/>
      <c r="DL15" s="571"/>
      <c r="DM15" s="571"/>
      <c r="DN15" s="571"/>
      <c r="DO15" s="571"/>
      <c r="DP15" s="571"/>
      <c r="DQ15" s="571"/>
      <c r="DR15" s="571"/>
      <c r="DS15" s="571"/>
      <c r="DT15" s="571"/>
      <c r="DU15" s="571"/>
      <c r="DV15" s="571"/>
      <c r="DW15" s="571"/>
      <c r="DX15" s="571"/>
      <c r="DY15" s="571"/>
      <c r="DZ15" s="571"/>
      <c r="EA15" s="571"/>
      <c r="EB15" s="571"/>
      <c r="EC15" s="571"/>
      <c r="ED15" s="571"/>
      <c r="EE15" s="571"/>
      <c r="EF15" s="571"/>
      <c r="EG15" s="571"/>
      <c r="EH15" s="571"/>
      <c r="EI15" s="571"/>
      <c r="EJ15" s="571"/>
      <c r="EK15" s="571"/>
      <c r="EL15" s="571"/>
      <c r="EM15" s="571"/>
      <c r="EN15" s="571"/>
      <c r="EO15" s="571"/>
      <c r="EP15" s="571"/>
      <c r="EQ15" s="571"/>
      <c r="ER15" s="571"/>
      <c r="ES15" s="571"/>
      <c r="ET15" s="571"/>
      <c r="EU15" s="571"/>
      <c r="EV15" s="571"/>
      <c r="EW15" s="571"/>
      <c r="EX15" s="571"/>
      <c r="EY15" s="571"/>
      <c r="EZ15" s="571"/>
      <c r="FA15" s="571"/>
      <c r="FB15" s="571"/>
      <c r="FC15" s="571"/>
      <c r="FD15" s="571"/>
      <c r="FE15" s="571"/>
      <c r="FF15" s="571"/>
      <c r="FG15" s="571"/>
      <c r="FH15" s="571"/>
      <c r="FI15" s="571"/>
      <c r="FJ15" s="571"/>
      <c r="FK15" s="571"/>
      <c r="FL15" s="571"/>
      <c r="FM15" s="571"/>
      <c r="FN15" s="571"/>
      <c r="FO15" s="571"/>
      <c r="FP15" s="571"/>
      <c r="FQ15" s="571"/>
      <c r="FR15" s="571"/>
      <c r="FS15" s="571"/>
      <c r="FT15" s="571"/>
      <c r="FU15" s="571"/>
      <c r="FV15" s="571"/>
      <c r="FW15" s="571"/>
      <c r="FX15" s="571"/>
      <c r="FY15" s="571"/>
      <c r="FZ15" s="571"/>
      <c r="GA15" s="571"/>
      <c r="GB15" s="571"/>
      <c r="GC15" s="571"/>
      <c r="GD15" s="571"/>
      <c r="GE15" s="571"/>
      <c r="GF15" s="571"/>
      <c r="GG15" s="571"/>
      <c r="GH15" s="571"/>
      <c r="GI15" s="571"/>
      <c r="GJ15" s="571"/>
      <c r="GK15" s="571"/>
      <c r="GL15" s="571"/>
      <c r="GM15" s="571"/>
      <c r="GN15" s="571"/>
      <c r="GO15" s="571"/>
      <c r="GP15" s="571"/>
      <c r="GQ15" s="571"/>
      <c r="GR15" s="571"/>
      <c r="GS15" s="571"/>
      <c r="GT15" s="571"/>
      <c r="GU15" s="571"/>
      <c r="GV15" s="571"/>
      <c r="GW15" s="571"/>
      <c r="GX15" s="571"/>
      <c r="GY15" s="571"/>
      <c r="GZ15" s="571"/>
      <c r="HA15" s="571"/>
      <c r="HB15" s="571"/>
      <c r="HC15" s="571"/>
      <c r="HD15" s="571"/>
      <c r="HE15" s="571"/>
      <c r="HF15" s="571"/>
      <c r="HG15" s="571"/>
      <c r="HH15" s="571"/>
      <c r="HI15" s="571"/>
      <c r="HJ15" s="571"/>
      <c r="HK15" s="571"/>
      <c r="HL15" s="571"/>
      <c r="HM15" s="571"/>
      <c r="HN15" s="571"/>
      <c r="HO15" s="571"/>
      <c r="HP15" s="571"/>
      <c r="HQ15" s="571"/>
      <c r="HR15" s="571"/>
      <c r="HS15" s="571"/>
      <c r="HT15" s="571"/>
      <c r="HU15" s="571"/>
      <c r="HV15" s="571"/>
      <c r="HW15" s="571"/>
      <c r="HX15" s="571"/>
      <c r="HY15" s="571"/>
      <c r="HZ15" s="571"/>
      <c r="IA15" s="571"/>
      <c r="IB15" s="571"/>
      <c r="IC15" s="571"/>
      <c r="ID15" s="571"/>
      <c r="IE15" s="571"/>
      <c r="IF15" s="571"/>
      <c r="IG15" s="571"/>
      <c r="IH15" s="571"/>
      <c r="II15" s="571"/>
      <c r="IJ15" s="571"/>
      <c r="IK15" s="571"/>
      <c r="IL15" s="571"/>
      <c r="IM15" s="571"/>
      <c r="IN15" s="571"/>
      <c r="IO15" s="571"/>
      <c r="IP15" s="571"/>
      <c r="IQ15" s="571"/>
      <c r="IR15" s="571"/>
      <c r="IS15" s="571"/>
      <c r="IT15" s="571"/>
      <c r="IU15" s="571"/>
      <c r="IV15" s="571"/>
    </row>
    <row r="16" spans="1:256" s="216" customFormat="1" ht="19.5" customHeight="1">
      <c r="A16" s="558" t="s">
        <v>713</v>
      </c>
      <c r="B16" s="841">
        <v>57479</v>
      </c>
      <c r="C16" s="732">
        <v>0</v>
      </c>
      <c r="D16" s="732">
        <v>57479</v>
      </c>
      <c r="E16" s="732">
        <v>57479</v>
      </c>
      <c r="F16" s="732">
        <v>0</v>
      </c>
      <c r="G16" s="732">
        <v>21528</v>
      </c>
      <c r="H16" s="732">
        <v>0</v>
      </c>
      <c r="I16" s="732">
        <v>10246</v>
      </c>
      <c r="J16" s="732">
        <v>0</v>
      </c>
      <c r="K16" s="732">
        <v>0</v>
      </c>
      <c r="L16" s="732">
        <v>0</v>
      </c>
      <c r="M16" s="732">
        <v>0</v>
      </c>
      <c r="N16" s="732">
        <v>0</v>
      </c>
      <c r="O16" s="732">
        <v>23700</v>
      </c>
      <c r="P16" s="732">
        <v>0</v>
      </c>
      <c r="Q16" s="847">
        <v>2005</v>
      </c>
      <c r="R16" s="548" t="s">
        <v>147</v>
      </c>
      <c r="S16" s="571"/>
      <c r="T16" s="571"/>
      <c r="U16" s="571"/>
      <c r="V16" s="571"/>
      <c r="W16" s="571"/>
      <c r="X16" s="571"/>
      <c r="Y16" s="571"/>
      <c r="Z16" s="571"/>
      <c r="AA16" s="571"/>
      <c r="AB16" s="571"/>
      <c r="AC16" s="571"/>
      <c r="AD16" s="571"/>
      <c r="AE16" s="571"/>
      <c r="AF16" s="571"/>
      <c r="AG16" s="571"/>
      <c r="AH16" s="571"/>
      <c r="AI16" s="571"/>
      <c r="AJ16" s="571"/>
      <c r="AK16" s="571"/>
      <c r="AL16" s="571"/>
      <c r="AM16" s="571"/>
      <c r="AN16" s="571"/>
      <c r="AO16" s="571"/>
      <c r="AP16" s="571"/>
      <c r="AQ16" s="571"/>
      <c r="AR16" s="571"/>
      <c r="AS16" s="571"/>
      <c r="AT16" s="571"/>
      <c r="AU16" s="571"/>
      <c r="AV16" s="571"/>
      <c r="AW16" s="571"/>
      <c r="AX16" s="571"/>
      <c r="AY16" s="571"/>
      <c r="AZ16" s="571"/>
      <c r="BA16" s="571"/>
      <c r="BB16" s="571"/>
      <c r="BC16" s="571"/>
      <c r="BD16" s="571"/>
      <c r="BE16" s="571"/>
      <c r="BF16" s="571"/>
      <c r="BG16" s="571"/>
      <c r="BH16" s="571"/>
      <c r="BI16" s="571"/>
      <c r="BJ16" s="571"/>
      <c r="BK16" s="571"/>
      <c r="BL16" s="571"/>
      <c r="BM16" s="571"/>
      <c r="BN16" s="571"/>
      <c r="BO16" s="571"/>
      <c r="BP16" s="571"/>
      <c r="BQ16" s="571"/>
      <c r="BR16" s="571"/>
      <c r="BS16" s="571"/>
      <c r="BT16" s="571"/>
      <c r="BU16" s="571"/>
      <c r="BV16" s="571"/>
      <c r="BW16" s="571"/>
      <c r="BX16" s="571"/>
      <c r="BY16" s="571"/>
      <c r="BZ16" s="571"/>
      <c r="CA16" s="571"/>
      <c r="CB16" s="571"/>
      <c r="CC16" s="571"/>
      <c r="CD16" s="571"/>
      <c r="CE16" s="571"/>
      <c r="CF16" s="571"/>
      <c r="CG16" s="571"/>
      <c r="CH16" s="571"/>
      <c r="CI16" s="571"/>
      <c r="CJ16" s="571"/>
      <c r="CK16" s="571"/>
      <c r="CL16" s="571"/>
      <c r="CM16" s="571"/>
      <c r="CN16" s="571"/>
      <c r="CO16" s="571"/>
      <c r="CP16" s="571"/>
      <c r="CQ16" s="571"/>
      <c r="CR16" s="571"/>
      <c r="CS16" s="571"/>
      <c r="CT16" s="571"/>
      <c r="CU16" s="571"/>
      <c r="CV16" s="571"/>
      <c r="CW16" s="571"/>
      <c r="CX16" s="571"/>
      <c r="CY16" s="571"/>
      <c r="CZ16" s="571"/>
      <c r="DA16" s="571"/>
      <c r="DB16" s="571"/>
      <c r="DC16" s="571"/>
      <c r="DD16" s="571"/>
      <c r="DE16" s="571"/>
      <c r="DF16" s="571"/>
      <c r="DG16" s="571"/>
      <c r="DH16" s="571"/>
      <c r="DI16" s="571"/>
      <c r="DJ16" s="571"/>
      <c r="DK16" s="571"/>
      <c r="DL16" s="571"/>
      <c r="DM16" s="571"/>
      <c r="DN16" s="571"/>
      <c r="DO16" s="571"/>
      <c r="DP16" s="571"/>
      <c r="DQ16" s="571"/>
      <c r="DR16" s="571"/>
      <c r="DS16" s="571"/>
      <c r="DT16" s="571"/>
      <c r="DU16" s="571"/>
      <c r="DV16" s="571"/>
      <c r="DW16" s="571"/>
      <c r="DX16" s="571"/>
      <c r="DY16" s="571"/>
      <c r="DZ16" s="571"/>
      <c r="EA16" s="571"/>
      <c r="EB16" s="571"/>
      <c r="EC16" s="571"/>
      <c r="ED16" s="571"/>
      <c r="EE16" s="571"/>
      <c r="EF16" s="571"/>
      <c r="EG16" s="571"/>
      <c r="EH16" s="571"/>
      <c r="EI16" s="571"/>
      <c r="EJ16" s="571"/>
      <c r="EK16" s="571"/>
      <c r="EL16" s="571"/>
      <c r="EM16" s="571"/>
      <c r="EN16" s="571"/>
      <c r="EO16" s="571"/>
      <c r="EP16" s="571"/>
      <c r="EQ16" s="571"/>
      <c r="ER16" s="571"/>
      <c r="ES16" s="571"/>
      <c r="ET16" s="571"/>
      <c r="EU16" s="571"/>
      <c r="EV16" s="571"/>
      <c r="EW16" s="571"/>
      <c r="EX16" s="571"/>
      <c r="EY16" s="571"/>
      <c r="EZ16" s="571"/>
      <c r="FA16" s="571"/>
      <c r="FB16" s="571"/>
      <c r="FC16" s="571"/>
      <c r="FD16" s="571"/>
      <c r="FE16" s="571"/>
      <c r="FF16" s="571"/>
      <c r="FG16" s="571"/>
      <c r="FH16" s="571"/>
      <c r="FI16" s="571"/>
      <c r="FJ16" s="571"/>
      <c r="FK16" s="571"/>
      <c r="FL16" s="571"/>
      <c r="FM16" s="571"/>
      <c r="FN16" s="571"/>
      <c r="FO16" s="571"/>
      <c r="FP16" s="571"/>
      <c r="FQ16" s="571"/>
      <c r="FR16" s="571"/>
      <c r="FS16" s="571"/>
      <c r="FT16" s="571"/>
      <c r="FU16" s="571"/>
      <c r="FV16" s="571"/>
      <c r="FW16" s="571"/>
      <c r="FX16" s="571"/>
      <c r="FY16" s="571"/>
      <c r="FZ16" s="571"/>
      <c r="GA16" s="571"/>
      <c r="GB16" s="571"/>
      <c r="GC16" s="571"/>
      <c r="GD16" s="571"/>
      <c r="GE16" s="571"/>
      <c r="GF16" s="571"/>
      <c r="GG16" s="571"/>
      <c r="GH16" s="571"/>
      <c r="GI16" s="571"/>
      <c r="GJ16" s="571"/>
      <c r="GK16" s="571"/>
      <c r="GL16" s="571"/>
      <c r="GM16" s="571"/>
      <c r="GN16" s="571"/>
      <c r="GO16" s="571"/>
      <c r="GP16" s="571"/>
      <c r="GQ16" s="571"/>
      <c r="GR16" s="571"/>
      <c r="GS16" s="571"/>
      <c r="GT16" s="571"/>
      <c r="GU16" s="571"/>
      <c r="GV16" s="571"/>
      <c r="GW16" s="571"/>
      <c r="GX16" s="571"/>
      <c r="GY16" s="571"/>
      <c r="GZ16" s="571"/>
      <c r="HA16" s="571"/>
      <c r="HB16" s="571"/>
      <c r="HC16" s="571"/>
      <c r="HD16" s="571"/>
      <c r="HE16" s="571"/>
      <c r="HF16" s="571"/>
      <c r="HG16" s="571"/>
      <c r="HH16" s="571"/>
      <c r="HI16" s="571"/>
      <c r="HJ16" s="571"/>
      <c r="HK16" s="571"/>
      <c r="HL16" s="571"/>
      <c r="HM16" s="571"/>
      <c r="HN16" s="571"/>
      <c r="HO16" s="571"/>
      <c r="HP16" s="571"/>
      <c r="HQ16" s="571"/>
      <c r="HR16" s="571"/>
      <c r="HS16" s="571"/>
      <c r="HT16" s="571"/>
      <c r="HU16" s="571"/>
      <c r="HV16" s="571"/>
      <c r="HW16" s="571"/>
      <c r="HX16" s="571"/>
      <c r="HY16" s="571"/>
      <c r="HZ16" s="571"/>
      <c r="IA16" s="571"/>
      <c r="IB16" s="571"/>
      <c r="IC16" s="571"/>
      <c r="ID16" s="571"/>
      <c r="IE16" s="571"/>
      <c r="IF16" s="571"/>
      <c r="IG16" s="571"/>
      <c r="IH16" s="571"/>
      <c r="II16" s="571"/>
      <c r="IJ16" s="571"/>
      <c r="IK16" s="571"/>
      <c r="IL16" s="571"/>
      <c r="IM16" s="571"/>
      <c r="IN16" s="571"/>
      <c r="IO16" s="571"/>
      <c r="IP16" s="571"/>
      <c r="IQ16" s="571"/>
      <c r="IR16" s="571"/>
      <c r="IS16" s="571"/>
      <c r="IT16" s="571"/>
      <c r="IU16" s="571"/>
      <c r="IV16" s="571"/>
    </row>
    <row r="17" spans="1:256" s="216" customFormat="1" ht="19.5" customHeight="1">
      <c r="A17" s="558" t="s">
        <v>715</v>
      </c>
      <c r="B17" s="841">
        <v>71541</v>
      </c>
      <c r="C17" s="732">
        <v>0</v>
      </c>
      <c r="D17" s="732">
        <v>71541</v>
      </c>
      <c r="E17" s="732">
        <v>71541</v>
      </c>
      <c r="F17" s="732">
        <v>0</v>
      </c>
      <c r="G17" s="732">
        <v>32377</v>
      </c>
      <c r="H17" s="732">
        <v>0</v>
      </c>
      <c r="I17" s="732">
        <v>10214</v>
      </c>
      <c r="J17" s="732">
        <v>0</v>
      </c>
      <c r="K17" s="732">
        <v>0</v>
      </c>
      <c r="L17" s="732">
        <v>0</v>
      </c>
      <c r="M17" s="732">
        <v>0</v>
      </c>
      <c r="N17" s="732">
        <v>0</v>
      </c>
      <c r="O17" s="732">
        <v>19050</v>
      </c>
      <c r="P17" s="732">
        <v>0</v>
      </c>
      <c r="Q17" s="847">
        <v>9900</v>
      </c>
      <c r="R17" s="548" t="s">
        <v>148</v>
      </c>
      <c r="S17" s="571"/>
      <c r="T17" s="571"/>
      <c r="U17" s="571"/>
      <c r="V17" s="571"/>
      <c r="W17" s="571"/>
      <c r="X17" s="571"/>
      <c r="Y17" s="571"/>
      <c r="Z17" s="571"/>
      <c r="AA17" s="571"/>
      <c r="AB17" s="571"/>
      <c r="AC17" s="571"/>
      <c r="AD17" s="571"/>
      <c r="AE17" s="571"/>
      <c r="AF17" s="571"/>
      <c r="AG17" s="571"/>
      <c r="AH17" s="571"/>
      <c r="AI17" s="571"/>
      <c r="AJ17" s="571"/>
      <c r="AK17" s="571"/>
      <c r="AL17" s="571"/>
      <c r="AM17" s="571"/>
      <c r="AN17" s="571"/>
      <c r="AO17" s="571"/>
      <c r="AP17" s="571"/>
      <c r="AQ17" s="571"/>
      <c r="AR17" s="571"/>
      <c r="AS17" s="571"/>
      <c r="AT17" s="571"/>
      <c r="AU17" s="571"/>
      <c r="AV17" s="571"/>
      <c r="AW17" s="571"/>
      <c r="AX17" s="571"/>
      <c r="AY17" s="571"/>
      <c r="AZ17" s="571"/>
      <c r="BA17" s="571"/>
      <c r="BB17" s="571"/>
      <c r="BC17" s="571"/>
      <c r="BD17" s="571"/>
      <c r="BE17" s="571"/>
      <c r="BF17" s="571"/>
      <c r="BG17" s="571"/>
      <c r="BH17" s="571"/>
      <c r="BI17" s="571"/>
      <c r="BJ17" s="571"/>
      <c r="BK17" s="571"/>
      <c r="BL17" s="571"/>
      <c r="BM17" s="571"/>
      <c r="BN17" s="571"/>
      <c r="BO17" s="571"/>
      <c r="BP17" s="571"/>
      <c r="BQ17" s="571"/>
      <c r="BR17" s="571"/>
      <c r="BS17" s="571"/>
      <c r="BT17" s="571"/>
      <c r="BU17" s="571"/>
      <c r="BV17" s="571"/>
      <c r="BW17" s="571"/>
      <c r="BX17" s="571"/>
      <c r="BY17" s="571"/>
      <c r="BZ17" s="571"/>
      <c r="CA17" s="571"/>
      <c r="CB17" s="571"/>
      <c r="CC17" s="571"/>
      <c r="CD17" s="571"/>
      <c r="CE17" s="571"/>
      <c r="CF17" s="571"/>
      <c r="CG17" s="571"/>
      <c r="CH17" s="571"/>
      <c r="CI17" s="571"/>
      <c r="CJ17" s="571"/>
      <c r="CK17" s="571"/>
      <c r="CL17" s="571"/>
      <c r="CM17" s="571"/>
      <c r="CN17" s="571"/>
      <c r="CO17" s="571"/>
      <c r="CP17" s="571"/>
      <c r="CQ17" s="571"/>
      <c r="CR17" s="571"/>
      <c r="CS17" s="571"/>
      <c r="CT17" s="571"/>
      <c r="CU17" s="571"/>
      <c r="CV17" s="571"/>
      <c r="CW17" s="571"/>
      <c r="CX17" s="571"/>
      <c r="CY17" s="571"/>
      <c r="CZ17" s="571"/>
      <c r="DA17" s="571"/>
      <c r="DB17" s="571"/>
      <c r="DC17" s="571"/>
      <c r="DD17" s="571"/>
      <c r="DE17" s="571"/>
      <c r="DF17" s="571"/>
      <c r="DG17" s="571"/>
      <c r="DH17" s="571"/>
      <c r="DI17" s="571"/>
      <c r="DJ17" s="571"/>
      <c r="DK17" s="571"/>
      <c r="DL17" s="571"/>
      <c r="DM17" s="571"/>
      <c r="DN17" s="571"/>
      <c r="DO17" s="571"/>
      <c r="DP17" s="571"/>
      <c r="DQ17" s="571"/>
      <c r="DR17" s="571"/>
      <c r="DS17" s="571"/>
      <c r="DT17" s="571"/>
      <c r="DU17" s="571"/>
      <c r="DV17" s="571"/>
      <c r="DW17" s="571"/>
      <c r="DX17" s="571"/>
      <c r="DY17" s="571"/>
      <c r="DZ17" s="571"/>
      <c r="EA17" s="571"/>
      <c r="EB17" s="571"/>
      <c r="EC17" s="571"/>
      <c r="ED17" s="571"/>
      <c r="EE17" s="571"/>
      <c r="EF17" s="571"/>
      <c r="EG17" s="571"/>
      <c r="EH17" s="571"/>
      <c r="EI17" s="571"/>
      <c r="EJ17" s="571"/>
      <c r="EK17" s="571"/>
      <c r="EL17" s="571"/>
      <c r="EM17" s="571"/>
      <c r="EN17" s="571"/>
      <c r="EO17" s="571"/>
      <c r="EP17" s="571"/>
      <c r="EQ17" s="571"/>
      <c r="ER17" s="571"/>
      <c r="ES17" s="571"/>
      <c r="ET17" s="571"/>
      <c r="EU17" s="571"/>
      <c r="EV17" s="571"/>
      <c r="EW17" s="571"/>
      <c r="EX17" s="571"/>
      <c r="EY17" s="571"/>
      <c r="EZ17" s="571"/>
      <c r="FA17" s="571"/>
      <c r="FB17" s="571"/>
      <c r="FC17" s="571"/>
      <c r="FD17" s="571"/>
      <c r="FE17" s="571"/>
      <c r="FF17" s="571"/>
      <c r="FG17" s="571"/>
      <c r="FH17" s="571"/>
      <c r="FI17" s="571"/>
      <c r="FJ17" s="571"/>
      <c r="FK17" s="571"/>
      <c r="FL17" s="571"/>
      <c r="FM17" s="571"/>
      <c r="FN17" s="571"/>
      <c r="FO17" s="571"/>
      <c r="FP17" s="571"/>
      <c r="FQ17" s="571"/>
      <c r="FR17" s="571"/>
      <c r="FS17" s="571"/>
      <c r="FT17" s="571"/>
      <c r="FU17" s="571"/>
      <c r="FV17" s="571"/>
      <c r="FW17" s="571"/>
      <c r="FX17" s="571"/>
      <c r="FY17" s="571"/>
      <c r="FZ17" s="571"/>
      <c r="GA17" s="571"/>
      <c r="GB17" s="571"/>
      <c r="GC17" s="571"/>
      <c r="GD17" s="571"/>
      <c r="GE17" s="571"/>
      <c r="GF17" s="571"/>
      <c r="GG17" s="571"/>
      <c r="GH17" s="571"/>
      <c r="GI17" s="571"/>
      <c r="GJ17" s="571"/>
      <c r="GK17" s="571"/>
      <c r="GL17" s="571"/>
      <c r="GM17" s="571"/>
      <c r="GN17" s="571"/>
      <c r="GO17" s="571"/>
      <c r="GP17" s="571"/>
      <c r="GQ17" s="571"/>
      <c r="GR17" s="571"/>
      <c r="GS17" s="571"/>
      <c r="GT17" s="571"/>
      <c r="GU17" s="571"/>
      <c r="GV17" s="571"/>
      <c r="GW17" s="571"/>
      <c r="GX17" s="571"/>
      <c r="GY17" s="571"/>
      <c r="GZ17" s="571"/>
      <c r="HA17" s="571"/>
      <c r="HB17" s="571"/>
      <c r="HC17" s="571"/>
      <c r="HD17" s="571"/>
      <c r="HE17" s="571"/>
      <c r="HF17" s="571"/>
      <c r="HG17" s="571"/>
      <c r="HH17" s="571"/>
      <c r="HI17" s="571"/>
      <c r="HJ17" s="571"/>
      <c r="HK17" s="571"/>
      <c r="HL17" s="571"/>
      <c r="HM17" s="571"/>
      <c r="HN17" s="571"/>
      <c r="HO17" s="571"/>
      <c r="HP17" s="571"/>
      <c r="HQ17" s="571"/>
      <c r="HR17" s="571"/>
      <c r="HS17" s="571"/>
      <c r="HT17" s="571"/>
      <c r="HU17" s="571"/>
      <c r="HV17" s="571"/>
      <c r="HW17" s="571"/>
      <c r="HX17" s="571"/>
      <c r="HY17" s="571"/>
      <c r="HZ17" s="571"/>
      <c r="IA17" s="571"/>
      <c r="IB17" s="571"/>
      <c r="IC17" s="571"/>
      <c r="ID17" s="571"/>
      <c r="IE17" s="571"/>
      <c r="IF17" s="571"/>
      <c r="IG17" s="571"/>
      <c r="IH17" s="571"/>
      <c r="II17" s="571"/>
      <c r="IJ17" s="571"/>
      <c r="IK17" s="571"/>
      <c r="IL17" s="571"/>
      <c r="IM17" s="571"/>
      <c r="IN17" s="571"/>
      <c r="IO17" s="571"/>
      <c r="IP17" s="571"/>
      <c r="IQ17" s="571"/>
      <c r="IR17" s="571"/>
      <c r="IS17" s="571"/>
      <c r="IT17" s="571"/>
      <c r="IU17" s="571"/>
      <c r="IV17" s="571"/>
    </row>
    <row r="18" spans="1:256" s="216" customFormat="1" ht="19.5" customHeight="1">
      <c r="A18" s="558" t="s">
        <v>717</v>
      </c>
      <c r="B18" s="841">
        <v>58278</v>
      </c>
      <c r="C18" s="732">
        <v>0</v>
      </c>
      <c r="D18" s="732">
        <v>58278</v>
      </c>
      <c r="E18" s="732">
        <v>58278</v>
      </c>
      <c r="F18" s="732">
        <v>0</v>
      </c>
      <c r="G18" s="732">
        <v>25547</v>
      </c>
      <c r="H18" s="732">
        <v>0</v>
      </c>
      <c r="I18" s="732">
        <v>8531</v>
      </c>
      <c r="J18" s="732">
        <v>0</v>
      </c>
      <c r="K18" s="732">
        <v>0</v>
      </c>
      <c r="L18" s="732">
        <v>0</v>
      </c>
      <c r="M18" s="732">
        <v>0</v>
      </c>
      <c r="N18" s="732">
        <v>0</v>
      </c>
      <c r="O18" s="732">
        <v>21600</v>
      </c>
      <c r="P18" s="732">
        <v>0</v>
      </c>
      <c r="Q18" s="847">
        <v>2600</v>
      </c>
      <c r="R18" s="548" t="s">
        <v>149</v>
      </c>
      <c r="S18" s="571"/>
      <c r="T18" s="571"/>
      <c r="U18" s="571"/>
      <c r="V18" s="571"/>
      <c r="W18" s="571"/>
      <c r="X18" s="571"/>
      <c r="Y18" s="571"/>
      <c r="Z18" s="571"/>
      <c r="AA18" s="571"/>
      <c r="AB18" s="571"/>
      <c r="AC18" s="571"/>
      <c r="AD18" s="571"/>
      <c r="AE18" s="571"/>
      <c r="AF18" s="571"/>
      <c r="AG18" s="571"/>
      <c r="AH18" s="571"/>
      <c r="AI18" s="571"/>
      <c r="AJ18" s="571"/>
      <c r="AK18" s="571"/>
      <c r="AL18" s="571"/>
      <c r="AM18" s="571"/>
      <c r="AN18" s="571"/>
      <c r="AO18" s="571"/>
      <c r="AP18" s="571"/>
      <c r="AQ18" s="571"/>
      <c r="AR18" s="571"/>
      <c r="AS18" s="571"/>
      <c r="AT18" s="571"/>
      <c r="AU18" s="571"/>
      <c r="AV18" s="571"/>
      <c r="AW18" s="571"/>
      <c r="AX18" s="571"/>
      <c r="AY18" s="571"/>
      <c r="AZ18" s="571"/>
      <c r="BA18" s="571"/>
      <c r="BB18" s="571"/>
      <c r="BC18" s="571"/>
      <c r="BD18" s="571"/>
      <c r="BE18" s="571"/>
      <c r="BF18" s="571"/>
      <c r="BG18" s="571"/>
      <c r="BH18" s="571"/>
      <c r="BI18" s="571"/>
      <c r="BJ18" s="571"/>
      <c r="BK18" s="571"/>
      <c r="BL18" s="571"/>
      <c r="BM18" s="571"/>
      <c r="BN18" s="571"/>
      <c r="BO18" s="571"/>
      <c r="BP18" s="571"/>
      <c r="BQ18" s="571"/>
      <c r="BR18" s="571"/>
      <c r="BS18" s="571"/>
      <c r="BT18" s="571"/>
      <c r="BU18" s="571"/>
      <c r="BV18" s="571"/>
      <c r="BW18" s="571"/>
      <c r="BX18" s="571"/>
      <c r="BY18" s="571"/>
      <c r="BZ18" s="571"/>
      <c r="CA18" s="571"/>
      <c r="CB18" s="571"/>
      <c r="CC18" s="571"/>
      <c r="CD18" s="571"/>
      <c r="CE18" s="571"/>
      <c r="CF18" s="571"/>
      <c r="CG18" s="571"/>
      <c r="CH18" s="571"/>
      <c r="CI18" s="571"/>
      <c r="CJ18" s="571"/>
      <c r="CK18" s="571"/>
      <c r="CL18" s="571"/>
      <c r="CM18" s="571"/>
      <c r="CN18" s="571"/>
      <c r="CO18" s="571"/>
      <c r="CP18" s="571"/>
      <c r="CQ18" s="571"/>
      <c r="CR18" s="571"/>
      <c r="CS18" s="571"/>
      <c r="CT18" s="571"/>
      <c r="CU18" s="571"/>
      <c r="CV18" s="571"/>
      <c r="CW18" s="571"/>
      <c r="CX18" s="571"/>
      <c r="CY18" s="571"/>
      <c r="CZ18" s="571"/>
      <c r="DA18" s="571"/>
      <c r="DB18" s="571"/>
      <c r="DC18" s="571"/>
      <c r="DD18" s="571"/>
      <c r="DE18" s="571"/>
      <c r="DF18" s="571"/>
      <c r="DG18" s="571"/>
      <c r="DH18" s="571"/>
      <c r="DI18" s="571"/>
      <c r="DJ18" s="571"/>
      <c r="DK18" s="571"/>
      <c r="DL18" s="571"/>
      <c r="DM18" s="571"/>
      <c r="DN18" s="571"/>
      <c r="DO18" s="571"/>
      <c r="DP18" s="571"/>
      <c r="DQ18" s="571"/>
      <c r="DR18" s="571"/>
      <c r="DS18" s="571"/>
      <c r="DT18" s="571"/>
      <c r="DU18" s="571"/>
      <c r="DV18" s="571"/>
      <c r="DW18" s="571"/>
      <c r="DX18" s="571"/>
      <c r="DY18" s="571"/>
      <c r="DZ18" s="571"/>
      <c r="EA18" s="571"/>
      <c r="EB18" s="571"/>
      <c r="EC18" s="571"/>
      <c r="ED18" s="571"/>
      <c r="EE18" s="571"/>
      <c r="EF18" s="571"/>
      <c r="EG18" s="571"/>
      <c r="EH18" s="571"/>
      <c r="EI18" s="571"/>
      <c r="EJ18" s="571"/>
      <c r="EK18" s="571"/>
      <c r="EL18" s="571"/>
      <c r="EM18" s="571"/>
      <c r="EN18" s="571"/>
      <c r="EO18" s="571"/>
      <c r="EP18" s="571"/>
      <c r="EQ18" s="571"/>
      <c r="ER18" s="571"/>
      <c r="ES18" s="571"/>
      <c r="ET18" s="571"/>
      <c r="EU18" s="571"/>
      <c r="EV18" s="571"/>
      <c r="EW18" s="571"/>
      <c r="EX18" s="571"/>
      <c r="EY18" s="571"/>
      <c r="EZ18" s="571"/>
      <c r="FA18" s="571"/>
      <c r="FB18" s="571"/>
      <c r="FC18" s="571"/>
      <c r="FD18" s="571"/>
      <c r="FE18" s="571"/>
      <c r="FF18" s="571"/>
      <c r="FG18" s="571"/>
      <c r="FH18" s="571"/>
      <c r="FI18" s="571"/>
      <c r="FJ18" s="571"/>
      <c r="FK18" s="571"/>
      <c r="FL18" s="571"/>
      <c r="FM18" s="571"/>
      <c r="FN18" s="571"/>
      <c r="FO18" s="571"/>
      <c r="FP18" s="571"/>
      <c r="FQ18" s="571"/>
      <c r="FR18" s="571"/>
      <c r="FS18" s="571"/>
      <c r="FT18" s="571"/>
      <c r="FU18" s="571"/>
      <c r="FV18" s="571"/>
      <c r="FW18" s="571"/>
      <c r="FX18" s="571"/>
      <c r="FY18" s="571"/>
      <c r="FZ18" s="571"/>
      <c r="GA18" s="571"/>
      <c r="GB18" s="571"/>
      <c r="GC18" s="571"/>
      <c r="GD18" s="571"/>
      <c r="GE18" s="571"/>
      <c r="GF18" s="571"/>
      <c r="GG18" s="571"/>
      <c r="GH18" s="571"/>
      <c r="GI18" s="571"/>
      <c r="GJ18" s="571"/>
      <c r="GK18" s="571"/>
      <c r="GL18" s="571"/>
      <c r="GM18" s="571"/>
      <c r="GN18" s="571"/>
      <c r="GO18" s="571"/>
      <c r="GP18" s="571"/>
      <c r="GQ18" s="571"/>
      <c r="GR18" s="571"/>
      <c r="GS18" s="571"/>
      <c r="GT18" s="571"/>
      <c r="GU18" s="571"/>
      <c r="GV18" s="571"/>
      <c r="GW18" s="571"/>
      <c r="GX18" s="571"/>
      <c r="GY18" s="571"/>
      <c r="GZ18" s="571"/>
      <c r="HA18" s="571"/>
      <c r="HB18" s="571"/>
      <c r="HC18" s="571"/>
      <c r="HD18" s="571"/>
      <c r="HE18" s="571"/>
      <c r="HF18" s="571"/>
      <c r="HG18" s="571"/>
      <c r="HH18" s="571"/>
      <c r="HI18" s="571"/>
      <c r="HJ18" s="571"/>
      <c r="HK18" s="571"/>
      <c r="HL18" s="571"/>
      <c r="HM18" s="571"/>
      <c r="HN18" s="571"/>
      <c r="HO18" s="571"/>
      <c r="HP18" s="571"/>
      <c r="HQ18" s="571"/>
      <c r="HR18" s="571"/>
      <c r="HS18" s="571"/>
      <c r="HT18" s="571"/>
      <c r="HU18" s="571"/>
      <c r="HV18" s="571"/>
      <c r="HW18" s="571"/>
      <c r="HX18" s="571"/>
      <c r="HY18" s="571"/>
      <c r="HZ18" s="571"/>
      <c r="IA18" s="571"/>
      <c r="IB18" s="571"/>
      <c r="IC18" s="571"/>
      <c r="ID18" s="571"/>
      <c r="IE18" s="571"/>
      <c r="IF18" s="571"/>
      <c r="IG18" s="571"/>
      <c r="IH18" s="571"/>
      <c r="II18" s="571"/>
      <c r="IJ18" s="571"/>
      <c r="IK18" s="571"/>
      <c r="IL18" s="571"/>
      <c r="IM18" s="571"/>
      <c r="IN18" s="571"/>
      <c r="IO18" s="571"/>
      <c r="IP18" s="571"/>
      <c r="IQ18" s="571"/>
      <c r="IR18" s="571"/>
      <c r="IS18" s="571"/>
      <c r="IT18" s="571"/>
      <c r="IU18" s="571"/>
      <c r="IV18" s="571"/>
    </row>
    <row r="19" spans="1:256" s="216" customFormat="1" ht="19.5" customHeight="1">
      <c r="A19" s="558" t="s">
        <v>719</v>
      </c>
      <c r="B19" s="841">
        <v>54391</v>
      </c>
      <c r="C19" s="732">
        <v>0</v>
      </c>
      <c r="D19" s="732">
        <v>54391</v>
      </c>
      <c r="E19" s="732">
        <v>54391</v>
      </c>
      <c r="F19" s="732">
        <v>0</v>
      </c>
      <c r="G19" s="732">
        <v>25546</v>
      </c>
      <c r="H19" s="732">
        <v>0</v>
      </c>
      <c r="I19" s="732">
        <v>5050</v>
      </c>
      <c r="J19" s="732">
        <v>0</v>
      </c>
      <c r="K19" s="732">
        <v>0</v>
      </c>
      <c r="L19" s="732">
        <v>0</v>
      </c>
      <c r="M19" s="732">
        <v>0</v>
      </c>
      <c r="N19" s="732">
        <v>0</v>
      </c>
      <c r="O19" s="732">
        <v>15600</v>
      </c>
      <c r="P19" s="732">
        <v>0</v>
      </c>
      <c r="Q19" s="847">
        <v>8195</v>
      </c>
      <c r="R19" s="548" t="s">
        <v>150</v>
      </c>
      <c r="S19" s="571"/>
      <c r="T19" s="571"/>
      <c r="U19" s="571"/>
      <c r="V19" s="571"/>
      <c r="W19" s="571"/>
      <c r="X19" s="571"/>
      <c r="Y19" s="571"/>
      <c r="Z19" s="571"/>
      <c r="AA19" s="571"/>
      <c r="AB19" s="571"/>
      <c r="AC19" s="571"/>
      <c r="AD19" s="571"/>
      <c r="AE19" s="571"/>
      <c r="AF19" s="571"/>
      <c r="AG19" s="571"/>
      <c r="AH19" s="571"/>
      <c r="AI19" s="571"/>
      <c r="AJ19" s="571"/>
      <c r="AK19" s="571"/>
      <c r="AL19" s="571"/>
      <c r="AM19" s="571"/>
      <c r="AN19" s="571"/>
      <c r="AO19" s="571"/>
      <c r="AP19" s="571"/>
      <c r="AQ19" s="571"/>
      <c r="AR19" s="571"/>
      <c r="AS19" s="571"/>
      <c r="AT19" s="571"/>
      <c r="AU19" s="571"/>
      <c r="AV19" s="571"/>
      <c r="AW19" s="571"/>
      <c r="AX19" s="571"/>
      <c r="AY19" s="571"/>
      <c r="AZ19" s="571"/>
      <c r="BA19" s="571"/>
      <c r="BB19" s="571"/>
      <c r="BC19" s="571"/>
      <c r="BD19" s="571"/>
      <c r="BE19" s="571"/>
      <c r="BF19" s="571"/>
      <c r="BG19" s="571"/>
      <c r="BH19" s="571"/>
      <c r="BI19" s="571"/>
      <c r="BJ19" s="571"/>
      <c r="BK19" s="571"/>
      <c r="BL19" s="571"/>
      <c r="BM19" s="571"/>
      <c r="BN19" s="571"/>
      <c r="BO19" s="571"/>
      <c r="BP19" s="571"/>
      <c r="BQ19" s="571"/>
      <c r="BR19" s="571"/>
      <c r="BS19" s="571"/>
      <c r="BT19" s="571"/>
      <c r="BU19" s="571"/>
      <c r="BV19" s="571"/>
      <c r="BW19" s="571"/>
      <c r="BX19" s="571"/>
      <c r="BY19" s="571"/>
      <c r="BZ19" s="571"/>
      <c r="CA19" s="571"/>
      <c r="CB19" s="571"/>
      <c r="CC19" s="571"/>
      <c r="CD19" s="571"/>
      <c r="CE19" s="571"/>
      <c r="CF19" s="571"/>
      <c r="CG19" s="571"/>
      <c r="CH19" s="571"/>
      <c r="CI19" s="571"/>
      <c r="CJ19" s="571"/>
      <c r="CK19" s="571"/>
      <c r="CL19" s="571"/>
      <c r="CM19" s="571"/>
      <c r="CN19" s="571"/>
      <c r="CO19" s="571"/>
      <c r="CP19" s="571"/>
      <c r="CQ19" s="571"/>
      <c r="CR19" s="571"/>
      <c r="CS19" s="571"/>
      <c r="CT19" s="571"/>
      <c r="CU19" s="571"/>
      <c r="CV19" s="571"/>
      <c r="CW19" s="571"/>
      <c r="CX19" s="571"/>
      <c r="CY19" s="571"/>
      <c r="CZ19" s="571"/>
      <c r="DA19" s="571"/>
      <c r="DB19" s="571"/>
      <c r="DC19" s="571"/>
      <c r="DD19" s="571"/>
      <c r="DE19" s="571"/>
      <c r="DF19" s="571"/>
      <c r="DG19" s="571"/>
      <c r="DH19" s="571"/>
      <c r="DI19" s="571"/>
      <c r="DJ19" s="571"/>
      <c r="DK19" s="571"/>
      <c r="DL19" s="571"/>
      <c r="DM19" s="571"/>
      <c r="DN19" s="571"/>
      <c r="DO19" s="571"/>
      <c r="DP19" s="571"/>
      <c r="DQ19" s="571"/>
      <c r="DR19" s="571"/>
      <c r="DS19" s="571"/>
      <c r="DT19" s="571"/>
      <c r="DU19" s="571"/>
      <c r="DV19" s="571"/>
      <c r="DW19" s="571"/>
      <c r="DX19" s="571"/>
      <c r="DY19" s="571"/>
      <c r="DZ19" s="571"/>
      <c r="EA19" s="571"/>
      <c r="EB19" s="571"/>
      <c r="EC19" s="571"/>
      <c r="ED19" s="571"/>
      <c r="EE19" s="571"/>
      <c r="EF19" s="571"/>
      <c r="EG19" s="571"/>
      <c r="EH19" s="571"/>
      <c r="EI19" s="571"/>
      <c r="EJ19" s="571"/>
      <c r="EK19" s="571"/>
      <c r="EL19" s="571"/>
      <c r="EM19" s="571"/>
      <c r="EN19" s="571"/>
      <c r="EO19" s="571"/>
      <c r="EP19" s="571"/>
      <c r="EQ19" s="571"/>
      <c r="ER19" s="571"/>
      <c r="ES19" s="571"/>
      <c r="ET19" s="571"/>
      <c r="EU19" s="571"/>
      <c r="EV19" s="571"/>
      <c r="EW19" s="571"/>
      <c r="EX19" s="571"/>
      <c r="EY19" s="571"/>
      <c r="EZ19" s="571"/>
      <c r="FA19" s="571"/>
      <c r="FB19" s="571"/>
      <c r="FC19" s="571"/>
      <c r="FD19" s="571"/>
      <c r="FE19" s="571"/>
      <c r="FF19" s="571"/>
      <c r="FG19" s="571"/>
      <c r="FH19" s="571"/>
      <c r="FI19" s="571"/>
      <c r="FJ19" s="571"/>
      <c r="FK19" s="571"/>
      <c r="FL19" s="571"/>
      <c r="FM19" s="571"/>
      <c r="FN19" s="571"/>
      <c r="FO19" s="571"/>
      <c r="FP19" s="571"/>
      <c r="FQ19" s="571"/>
      <c r="FR19" s="571"/>
      <c r="FS19" s="571"/>
      <c r="FT19" s="571"/>
      <c r="FU19" s="571"/>
      <c r="FV19" s="571"/>
      <c r="FW19" s="571"/>
      <c r="FX19" s="571"/>
      <c r="FY19" s="571"/>
      <c r="FZ19" s="571"/>
      <c r="GA19" s="571"/>
      <c r="GB19" s="571"/>
      <c r="GC19" s="571"/>
      <c r="GD19" s="571"/>
      <c r="GE19" s="571"/>
      <c r="GF19" s="571"/>
      <c r="GG19" s="571"/>
      <c r="GH19" s="571"/>
      <c r="GI19" s="571"/>
      <c r="GJ19" s="571"/>
      <c r="GK19" s="571"/>
      <c r="GL19" s="571"/>
      <c r="GM19" s="571"/>
      <c r="GN19" s="571"/>
      <c r="GO19" s="571"/>
      <c r="GP19" s="571"/>
      <c r="GQ19" s="571"/>
      <c r="GR19" s="571"/>
      <c r="GS19" s="571"/>
      <c r="GT19" s="571"/>
      <c r="GU19" s="571"/>
      <c r="GV19" s="571"/>
      <c r="GW19" s="571"/>
      <c r="GX19" s="571"/>
      <c r="GY19" s="571"/>
      <c r="GZ19" s="571"/>
      <c r="HA19" s="571"/>
      <c r="HB19" s="571"/>
      <c r="HC19" s="571"/>
      <c r="HD19" s="571"/>
      <c r="HE19" s="571"/>
      <c r="HF19" s="571"/>
      <c r="HG19" s="571"/>
      <c r="HH19" s="571"/>
      <c r="HI19" s="571"/>
      <c r="HJ19" s="571"/>
      <c r="HK19" s="571"/>
      <c r="HL19" s="571"/>
      <c r="HM19" s="571"/>
      <c r="HN19" s="571"/>
      <c r="HO19" s="571"/>
      <c r="HP19" s="571"/>
      <c r="HQ19" s="571"/>
      <c r="HR19" s="571"/>
      <c r="HS19" s="571"/>
      <c r="HT19" s="571"/>
      <c r="HU19" s="571"/>
      <c r="HV19" s="571"/>
      <c r="HW19" s="571"/>
      <c r="HX19" s="571"/>
      <c r="HY19" s="571"/>
      <c r="HZ19" s="571"/>
      <c r="IA19" s="571"/>
      <c r="IB19" s="571"/>
      <c r="IC19" s="571"/>
      <c r="ID19" s="571"/>
      <c r="IE19" s="571"/>
      <c r="IF19" s="571"/>
      <c r="IG19" s="571"/>
      <c r="IH19" s="571"/>
      <c r="II19" s="571"/>
      <c r="IJ19" s="571"/>
      <c r="IK19" s="571"/>
      <c r="IL19" s="571"/>
      <c r="IM19" s="571"/>
      <c r="IN19" s="571"/>
      <c r="IO19" s="571"/>
      <c r="IP19" s="571"/>
      <c r="IQ19" s="571"/>
      <c r="IR19" s="571"/>
      <c r="IS19" s="571"/>
      <c r="IT19" s="571"/>
      <c r="IU19" s="571"/>
      <c r="IV19" s="571"/>
    </row>
    <row r="20" spans="1:256" s="216" customFormat="1" ht="19.5" customHeight="1">
      <c r="A20" s="558" t="s">
        <v>721</v>
      </c>
      <c r="B20" s="841">
        <v>35332</v>
      </c>
      <c r="C20" s="732">
        <v>0</v>
      </c>
      <c r="D20" s="732">
        <v>35332</v>
      </c>
      <c r="E20" s="732">
        <v>35332</v>
      </c>
      <c r="F20" s="732">
        <v>0</v>
      </c>
      <c r="G20" s="732">
        <v>25549</v>
      </c>
      <c r="H20" s="732">
        <v>0</v>
      </c>
      <c r="I20" s="732">
        <v>1683</v>
      </c>
      <c r="J20" s="732">
        <v>0</v>
      </c>
      <c r="K20" s="732">
        <v>0</v>
      </c>
      <c r="L20" s="732">
        <v>0</v>
      </c>
      <c r="M20" s="732">
        <v>0</v>
      </c>
      <c r="N20" s="732">
        <v>0</v>
      </c>
      <c r="O20" s="732">
        <v>6300</v>
      </c>
      <c r="P20" s="732">
        <v>0</v>
      </c>
      <c r="Q20" s="847">
        <v>1800</v>
      </c>
      <c r="R20" s="548" t="s">
        <v>151</v>
      </c>
      <c r="S20" s="571"/>
      <c r="T20" s="571"/>
      <c r="U20" s="571"/>
      <c r="V20" s="571"/>
      <c r="W20" s="571"/>
      <c r="X20" s="571"/>
      <c r="Y20" s="571"/>
      <c r="Z20" s="571"/>
      <c r="AA20" s="571"/>
      <c r="AB20" s="571"/>
      <c r="AC20" s="571"/>
      <c r="AD20" s="571"/>
      <c r="AE20" s="571"/>
      <c r="AF20" s="571"/>
      <c r="AG20" s="571"/>
      <c r="AH20" s="571"/>
      <c r="AI20" s="571"/>
      <c r="AJ20" s="571"/>
      <c r="AK20" s="571"/>
      <c r="AL20" s="571"/>
      <c r="AM20" s="571"/>
      <c r="AN20" s="571"/>
      <c r="AO20" s="571"/>
      <c r="AP20" s="571"/>
      <c r="AQ20" s="571"/>
      <c r="AR20" s="571"/>
      <c r="AS20" s="571"/>
      <c r="AT20" s="571"/>
      <c r="AU20" s="571"/>
      <c r="AV20" s="571"/>
      <c r="AW20" s="571"/>
      <c r="AX20" s="571"/>
      <c r="AY20" s="571"/>
      <c r="AZ20" s="571"/>
      <c r="BA20" s="571"/>
      <c r="BB20" s="571"/>
      <c r="BC20" s="571"/>
      <c r="BD20" s="571"/>
      <c r="BE20" s="571"/>
      <c r="BF20" s="571"/>
      <c r="BG20" s="571"/>
      <c r="BH20" s="571"/>
      <c r="BI20" s="571"/>
      <c r="BJ20" s="571"/>
      <c r="BK20" s="571"/>
      <c r="BL20" s="571"/>
      <c r="BM20" s="571"/>
      <c r="BN20" s="571"/>
      <c r="BO20" s="571"/>
      <c r="BP20" s="571"/>
      <c r="BQ20" s="571"/>
      <c r="BR20" s="571"/>
      <c r="BS20" s="571"/>
      <c r="BT20" s="571"/>
      <c r="BU20" s="571"/>
      <c r="BV20" s="571"/>
      <c r="BW20" s="571"/>
      <c r="BX20" s="571"/>
      <c r="BY20" s="571"/>
      <c r="BZ20" s="571"/>
      <c r="CA20" s="571"/>
      <c r="CB20" s="571"/>
      <c r="CC20" s="571"/>
      <c r="CD20" s="571"/>
      <c r="CE20" s="571"/>
      <c r="CF20" s="571"/>
      <c r="CG20" s="571"/>
      <c r="CH20" s="571"/>
      <c r="CI20" s="571"/>
      <c r="CJ20" s="571"/>
      <c r="CK20" s="571"/>
      <c r="CL20" s="571"/>
      <c r="CM20" s="571"/>
      <c r="CN20" s="571"/>
      <c r="CO20" s="571"/>
      <c r="CP20" s="571"/>
      <c r="CQ20" s="571"/>
      <c r="CR20" s="571"/>
      <c r="CS20" s="571"/>
      <c r="CT20" s="571"/>
      <c r="CU20" s="571"/>
      <c r="CV20" s="571"/>
      <c r="CW20" s="571"/>
      <c r="CX20" s="571"/>
      <c r="CY20" s="571"/>
      <c r="CZ20" s="571"/>
      <c r="DA20" s="571"/>
      <c r="DB20" s="571"/>
      <c r="DC20" s="571"/>
      <c r="DD20" s="571"/>
      <c r="DE20" s="571"/>
      <c r="DF20" s="571"/>
      <c r="DG20" s="571"/>
      <c r="DH20" s="571"/>
      <c r="DI20" s="571"/>
      <c r="DJ20" s="571"/>
      <c r="DK20" s="571"/>
      <c r="DL20" s="571"/>
      <c r="DM20" s="571"/>
      <c r="DN20" s="571"/>
      <c r="DO20" s="571"/>
      <c r="DP20" s="571"/>
      <c r="DQ20" s="571"/>
      <c r="DR20" s="571"/>
      <c r="DS20" s="571"/>
      <c r="DT20" s="571"/>
      <c r="DU20" s="571"/>
      <c r="DV20" s="571"/>
      <c r="DW20" s="571"/>
      <c r="DX20" s="571"/>
      <c r="DY20" s="571"/>
      <c r="DZ20" s="571"/>
      <c r="EA20" s="571"/>
      <c r="EB20" s="571"/>
      <c r="EC20" s="571"/>
      <c r="ED20" s="571"/>
      <c r="EE20" s="571"/>
      <c r="EF20" s="571"/>
      <c r="EG20" s="571"/>
      <c r="EH20" s="571"/>
      <c r="EI20" s="571"/>
      <c r="EJ20" s="571"/>
      <c r="EK20" s="571"/>
      <c r="EL20" s="571"/>
      <c r="EM20" s="571"/>
      <c r="EN20" s="571"/>
      <c r="EO20" s="571"/>
      <c r="EP20" s="571"/>
      <c r="EQ20" s="571"/>
      <c r="ER20" s="571"/>
      <c r="ES20" s="571"/>
      <c r="ET20" s="571"/>
      <c r="EU20" s="571"/>
      <c r="EV20" s="571"/>
      <c r="EW20" s="571"/>
      <c r="EX20" s="571"/>
      <c r="EY20" s="571"/>
      <c r="EZ20" s="571"/>
      <c r="FA20" s="571"/>
      <c r="FB20" s="571"/>
      <c r="FC20" s="571"/>
      <c r="FD20" s="571"/>
      <c r="FE20" s="571"/>
      <c r="FF20" s="571"/>
      <c r="FG20" s="571"/>
      <c r="FH20" s="571"/>
      <c r="FI20" s="571"/>
      <c r="FJ20" s="571"/>
      <c r="FK20" s="571"/>
      <c r="FL20" s="571"/>
      <c r="FM20" s="571"/>
      <c r="FN20" s="571"/>
      <c r="FO20" s="571"/>
      <c r="FP20" s="571"/>
      <c r="FQ20" s="571"/>
      <c r="FR20" s="571"/>
      <c r="FS20" s="571"/>
      <c r="FT20" s="571"/>
      <c r="FU20" s="571"/>
      <c r="FV20" s="571"/>
      <c r="FW20" s="571"/>
      <c r="FX20" s="571"/>
      <c r="FY20" s="571"/>
      <c r="FZ20" s="571"/>
      <c r="GA20" s="571"/>
      <c r="GB20" s="571"/>
      <c r="GC20" s="571"/>
      <c r="GD20" s="571"/>
      <c r="GE20" s="571"/>
      <c r="GF20" s="571"/>
      <c r="GG20" s="571"/>
      <c r="GH20" s="571"/>
      <c r="GI20" s="571"/>
      <c r="GJ20" s="571"/>
      <c r="GK20" s="571"/>
      <c r="GL20" s="571"/>
      <c r="GM20" s="571"/>
      <c r="GN20" s="571"/>
      <c r="GO20" s="571"/>
      <c r="GP20" s="571"/>
      <c r="GQ20" s="571"/>
      <c r="GR20" s="571"/>
      <c r="GS20" s="571"/>
      <c r="GT20" s="571"/>
      <c r="GU20" s="571"/>
      <c r="GV20" s="571"/>
      <c r="GW20" s="571"/>
      <c r="GX20" s="571"/>
      <c r="GY20" s="571"/>
      <c r="GZ20" s="571"/>
      <c r="HA20" s="571"/>
      <c r="HB20" s="571"/>
      <c r="HC20" s="571"/>
      <c r="HD20" s="571"/>
      <c r="HE20" s="571"/>
      <c r="HF20" s="571"/>
      <c r="HG20" s="571"/>
      <c r="HH20" s="571"/>
      <c r="HI20" s="571"/>
      <c r="HJ20" s="571"/>
      <c r="HK20" s="571"/>
      <c r="HL20" s="571"/>
      <c r="HM20" s="571"/>
      <c r="HN20" s="571"/>
      <c r="HO20" s="571"/>
      <c r="HP20" s="571"/>
      <c r="HQ20" s="571"/>
      <c r="HR20" s="571"/>
      <c r="HS20" s="571"/>
      <c r="HT20" s="571"/>
      <c r="HU20" s="571"/>
      <c r="HV20" s="571"/>
      <c r="HW20" s="571"/>
      <c r="HX20" s="571"/>
      <c r="HY20" s="571"/>
      <c r="HZ20" s="571"/>
      <c r="IA20" s="571"/>
      <c r="IB20" s="571"/>
      <c r="IC20" s="571"/>
      <c r="ID20" s="571"/>
      <c r="IE20" s="571"/>
      <c r="IF20" s="571"/>
      <c r="IG20" s="571"/>
      <c r="IH20" s="571"/>
      <c r="II20" s="571"/>
      <c r="IJ20" s="571"/>
      <c r="IK20" s="571"/>
      <c r="IL20" s="571"/>
      <c r="IM20" s="571"/>
      <c r="IN20" s="571"/>
      <c r="IO20" s="571"/>
      <c r="IP20" s="571"/>
      <c r="IQ20" s="571"/>
      <c r="IR20" s="571"/>
      <c r="IS20" s="571"/>
      <c r="IT20" s="571"/>
      <c r="IU20" s="571"/>
      <c r="IV20" s="571"/>
    </row>
    <row r="21" spans="1:256" s="216" customFormat="1" ht="19.5" customHeight="1">
      <c r="A21" s="558" t="s">
        <v>723</v>
      </c>
      <c r="B21" s="841">
        <v>54191</v>
      </c>
      <c r="C21" s="732">
        <v>0</v>
      </c>
      <c r="D21" s="732">
        <v>54191</v>
      </c>
      <c r="E21" s="732">
        <v>54191</v>
      </c>
      <c r="F21" s="732">
        <v>0</v>
      </c>
      <c r="G21" s="732">
        <v>19144</v>
      </c>
      <c r="H21" s="732">
        <v>0</v>
      </c>
      <c r="I21" s="732">
        <v>3381</v>
      </c>
      <c r="J21" s="732">
        <v>0</v>
      </c>
      <c r="K21" s="732">
        <v>0</v>
      </c>
      <c r="L21" s="732">
        <v>0</v>
      </c>
      <c r="M21" s="732">
        <v>0</v>
      </c>
      <c r="N21" s="732">
        <v>0</v>
      </c>
      <c r="O21" s="732">
        <v>23300</v>
      </c>
      <c r="P21" s="732">
        <v>0</v>
      </c>
      <c r="Q21" s="847">
        <v>8366</v>
      </c>
      <c r="R21" s="548" t="s">
        <v>152</v>
      </c>
      <c r="S21" s="571"/>
      <c r="T21" s="571"/>
      <c r="U21" s="571"/>
      <c r="V21" s="571"/>
      <c r="W21" s="571"/>
      <c r="X21" s="571"/>
      <c r="Y21" s="571"/>
      <c r="Z21" s="571"/>
      <c r="AA21" s="571"/>
      <c r="AB21" s="571"/>
      <c r="AC21" s="571"/>
      <c r="AD21" s="571"/>
      <c r="AE21" s="571"/>
      <c r="AF21" s="571"/>
      <c r="AG21" s="571"/>
      <c r="AH21" s="571"/>
      <c r="AI21" s="571"/>
      <c r="AJ21" s="571"/>
      <c r="AK21" s="571"/>
      <c r="AL21" s="571"/>
      <c r="AM21" s="571"/>
      <c r="AN21" s="571"/>
      <c r="AO21" s="571"/>
      <c r="AP21" s="571"/>
      <c r="AQ21" s="571"/>
      <c r="AR21" s="571"/>
      <c r="AS21" s="571"/>
      <c r="AT21" s="571"/>
      <c r="AU21" s="571"/>
      <c r="AV21" s="571"/>
      <c r="AW21" s="571"/>
      <c r="AX21" s="571"/>
      <c r="AY21" s="571"/>
      <c r="AZ21" s="571"/>
      <c r="BA21" s="571"/>
      <c r="BB21" s="571"/>
      <c r="BC21" s="571"/>
      <c r="BD21" s="571"/>
      <c r="BE21" s="571"/>
      <c r="BF21" s="571"/>
      <c r="BG21" s="571"/>
      <c r="BH21" s="571"/>
      <c r="BI21" s="571"/>
      <c r="BJ21" s="571"/>
      <c r="BK21" s="571"/>
      <c r="BL21" s="571"/>
      <c r="BM21" s="571"/>
      <c r="BN21" s="571"/>
      <c r="BO21" s="571"/>
      <c r="BP21" s="571"/>
      <c r="BQ21" s="571"/>
      <c r="BR21" s="571"/>
      <c r="BS21" s="571"/>
      <c r="BT21" s="571"/>
      <c r="BU21" s="571"/>
      <c r="BV21" s="571"/>
      <c r="BW21" s="571"/>
      <c r="BX21" s="571"/>
      <c r="BY21" s="571"/>
      <c r="BZ21" s="571"/>
      <c r="CA21" s="571"/>
      <c r="CB21" s="571"/>
      <c r="CC21" s="571"/>
      <c r="CD21" s="571"/>
      <c r="CE21" s="571"/>
      <c r="CF21" s="571"/>
      <c r="CG21" s="571"/>
      <c r="CH21" s="571"/>
      <c r="CI21" s="571"/>
      <c r="CJ21" s="571"/>
      <c r="CK21" s="571"/>
      <c r="CL21" s="571"/>
      <c r="CM21" s="571"/>
      <c r="CN21" s="571"/>
      <c r="CO21" s="571"/>
      <c r="CP21" s="571"/>
      <c r="CQ21" s="571"/>
      <c r="CR21" s="571"/>
      <c r="CS21" s="571"/>
      <c r="CT21" s="571"/>
      <c r="CU21" s="571"/>
      <c r="CV21" s="571"/>
      <c r="CW21" s="571"/>
      <c r="CX21" s="571"/>
      <c r="CY21" s="571"/>
      <c r="CZ21" s="571"/>
      <c r="DA21" s="571"/>
      <c r="DB21" s="571"/>
      <c r="DC21" s="571"/>
      <c r="DD21" s="571"/>
      <c r="DE21" s="571"/>
      <c r="DF21" s="571"/>
      <c r="DG21" s="571"/>
      <c r="DH21" s="571"/>
      <c r="DI21" s="571"/>
      <c r="DJ21" s="571"/>
      <c r="DK21" s="571"/>
      <c r="DL21" s="571"/>
      <c r="DM21" s="571"/>
      <c r="DN21" s="571"/>
      <c r="DO21" s="571"/>
      <c r="DP21" s="571"/>
      <c r="DQ21" s="571"/>
      <c r="DR21" s="571"/>
      <c r="DS21" s="571"/>
      <c r="DT21" s="571"/>
      <c r="DU21" s="571"/>
      <c r="DV21" s="571"/>
      <c r="DW21" s="571"/>
      <c r="DX21" s="571"/>
      <c r="DY21" s="571"/>
      <c r="DZ21" s="571"/>
      <c r="EA21" s="571"/>
      <c r="EB21" s="571"/>
      <c r="EC21" s="571"/>
      <c r="ED21" s="571"/>
      <c r="EE21" s="571"/>
      <c r="EF21" s="571"/>
      <c r="EG21" s="571"/>
      <c r="EH21" s="571"/>
      <c r="EI21" s="571"/>
      <c r="EJ21" s="571"/>
      <c r="EK21" s="571"/>
      <c r="EL21" s="571"/>
      <c r="EM21" s="571"/>
      <c r="EN21" s="571"/>
      <c r="EO21" s="571"/>
      <c r="EP21" s="571"/>
      <c r="EQ21" s="571"/>
      <c r="ER21" s="571"/>
      <c r="ES21" s="571"/>
      <c r="ET21" s="571"/>
      <c r="EU21" s="571"/>
      <c r="EV21" s="571"/>
      <c r="EW21" s="571"/>
      <c r="EX21" s="571"/>
      <c r="EY21" s="571"/>
      <c r="EZ21" s="571"/>
      <c r="FA21" s="571"/>
      <c r="FB21" s="571"/>
      <c r="FC21" s="571"/>
      <c r="FD21" s="571"/>
      <c r="FE21" s="571"/>
      <c r="FF21" s="571"/>
      <c r="FG21" s="571"/>
      <c r="FH21" s="571"/>
      <c r="FI21" s="571"/>
      <c r="FJ21" s="571"/>
      <c r="FK21" s="571"/>
      <c r="FL21" s="571"/>
      <c r="FM21" s="571"/>
      <c r="FN21" s="571"/>
      <c r="FO21" s="571"/>
      <c r="FP21" s="571"/>
      <c r="FQ21" s="571"/>
      <c r="FR21" s="571"/>
      <c r="FS21" s="571"/>
      <c r="FT21" s="571"/>
      <c r="FU21" s="571"/>
      <c r="FV21" s="571"/>
      <c r="FW21" s="571"/>
      <c r="FX21" s="571"/>
      <c r="FY21" s="571"/>
      <c r="FZ21" s="571"/>
      <c r="GA21" s="571"/>
      <c r="GB21" s="571"/>
      <c r="GC21" s="571"/>
      <c r="GD21" s="571"/>
      <c r="GE21" s="571"/>
      <c r="GF21" s="571"/>
      <c r="GG21" s="571"/>
      <c r="GH21" s="571"/>
      <c r="GI21" s="571"/>
      <c r="GJ21" s="571"/>
      <c r="GK21" s="571"/>
      <c r="GL21" s="571"/>
      <c r="GM21" s="571"/>
      <c r="GN21" s="571"/>
      <c r="GO21" s="571"/>
      <c r="GP21" s="571"/>
      <c r="GQ21" s="571"/>
      <c r="GR21" s="571"/>
      <c r="GS21" s="571"/>
      <c r="GT21" s="571"/>
      <c r="GU21" s="571"/>
      <c r="GV21" s="571"/>
      <c r="GW21" s="571"/>
      <c r="GX21" s="571"/>
      <c r="GY21" s="571"/>
      <c r="GZ21" s="571"/>
      <c r="HA21" s="571"/>
      <c r="HB21" s="571"/>
      <c r="HC21" s="571"/>
      <c r="HD21" s="571"/>
      <c r="HE21" s="571"/>
      <c r="HF21" s="571"/>
      <c r="HG21" s="571"/>
      <c r="HH21" s="571"/>
      <c r="HI21" s="571"/>
      <c r="HJ21" s="571"/>
      <c r="HK21" s="571"/>
      <c r="HL21" s="571"/>
      <c r="HM21" s="571"/>
      <c r="HN21" s="571"/>
      <c r="HO21" s="571"/>
      <c r="HP21" s="571"/>
      <c r="HQ21" s="571"/>
      <c r="HR21" s="571"/>
      <c r="HS21" s="571"/>
      <c r="HT21" s="571"/>
      <c r="HU21" s="571"/>
      <c r="HV21" s="571"/>
      <c r="HW21" s="571"/>
      <c r="HX21" s="571"/>
      <c r="HY21" s="571"/>
      <c r="HZ21" s="571"/>
      <c r="IA21" s="571"/>
      <c r="IB21" s="571"/>
      <c r="IC21" s="571"/>
      <c r="ID21" s="571"/>
      <c r="IE21" s="571"/>
      <c r="IF21" s="571"/>
      <c r="IG21" s="571"/>
      <c r="IH21" s="571"/>
      <c r="II21" s="571"/>
      <c r="IJ21" s="571"/>
      <c r="IK21" s="571"/>
      <c r="IL21" s="571"/>
      <c r="IM21" s="571"/>
      <c r="IN21" s="571"/>
      <c r="IO21" s="571"/>
      <c r="IP21" s="571"/>
      <c r="IQ21" s="571"/>
      <c r="IR21" s="571"/>
      <c r="IS21" s="571"/>
      <c r="IT21" s="571"/>
      <c r="IU21" s="571"/>
      <c r="IV21" s="571"/>
    </row>
    <row r="22" spans="1:256" s="216" customFormat="1" ht="19.5" customHeight="1">
      <c r="A22" s="558" t="s">
        <v>725</v>
      </c>
      <c r="B22" s="841">
        <v>63166</v>
      </c>
      <c r="C22" s="732">
        <v>0</v>
      </c>
      <c r="D22" s="732">
        <v>63166</v>
      </c>
      <c r="E22" s="732">
        <v>63166</v>
      </c>
      <c r="F22" s="732">
        <v>0</v>
      </c>
      <c r="G22" s="732">
        <v>28099</v>
      </c>
      <c r="H22" s="732">
        <v>0</v>
      </c>
      <c r="I22" s="732">
        <v>6773</v>
      </c>
      <c r="J22" s="732">
        <v>0</v>
      </c>
      <c r="K22" s="732">
        <v>0</v>
      </c>
      <c r="L22" s="732">
        <v>0</v>
      </c>
      <c r="M22" s="732">
        <v>0</v>
      </c>
      <c r="N22" s="732">
        <v>0</v>
      </c>
      <c r="O22" s="732">
        <v>20400</v>
      </c>
      <c r="P22" s="732">
        <v>0</v>
      </c>
      <c r="Q22" s="847">
        <v>7894</v>
      </c>
      <c r="R22" s="548" t="s">
        <v>153</v>
      </c>
      <c r="S22" s="571"/>
      <c r="T22" s="571"/>
      <c r="U22" s="571"/>
      <c r="V22" s="571"/>
      <c r="W22" s="571"/>
      <c r="X22" s="571"/>
      <c r="Y22" s="571"/>
      <c r="Z22" s="571"/>
      <c r="AA22" s="571"/>
      <c r="AB22" s="571"/>
      <c r="AC22" s="571"/>
      <c r="AD22" s="571"/>
      <c r="AE22" s="571"/>
      <c r="AF22" s="571"/>
      <c r="AG22" s="571"/>
      <c r="AH22" s="571"/>
      <c r="AI22" s="571"/>
      <c r="AJ22" s="571"/>
      <c r="AK22" s="571"/>
      <c r="AL22" s="571"/>
      <c r="AM22" s="571"/>
      <c r="AN22" s="571"/>
      <c r="AO22" s="571"/>
      <c r="AP22" s="571"/>
      <c r="AQ22" s="571"/>
      <c r="AR22" s="571"/>
      <c r="AS22" s="571"/>
      <c r="AT22" s="571"/>
      <c r="AU22" s="571"/>
      <c r="AV22" s="571"/>
      <c r="AW22" s="571"/>
      <c r="AX22" s="571"/>
      <c r="AY22" s="571"/>
      <c r="AZ22" s="571"/>
      <c r="BA22" s="571"/>
      <c r="BB22" s="571"/>
      <c r="BC22" s="571"/>
      <c r="BD22" s="571"/>
      <c r="BE22" s="571"/>
      <c r="BF22" s="571"/>
      <c r="BG22" s="571"/>
      <c r="BH22" s="571"/>
      <c r="BI22" s="571"/>
      <c r="BJ22" s="571"/>
      <c r="BK22" s="571"/>
      <c r="BL22" s="571"/>
      <c r="BM22" s="571"/>
      <c r="BN22" s="571"/>
      <c r="BO22" s="571"/>
      <c r="BP22" s="571"/>
      <c r="BQ22" s="571"/>
      <c r="BR22" s="571"/>
      <c r="BS22" s="571"/>
      <c r="BT22" s="571"/>
      <c r="BU22" s="571"/>
      <c r="BV22" s="571"/>
      <c r="BW22" s="571"/>
      <c r="BX22" s="571"/>
      <c r="BY22" s="571"/>
      <c r="BZ22" s="571"/>
      <c r="CA22" s="571"/>
      <c r="CB22" s="571"/>
      <c r="CC22" s="571"/>
      <c r="CD22" s="571"/>
      <c r="CE22" s="571"/>
      <c r="CF22" s="571"/>
      <c r="CG22" s="571"/>
      <c r="CH22" s="571"/>
      <c r="CI22" s="571"/>
      <c r="CJ22" s="571"/>
      <c r="CK22" s="571"/>
      <c r="CL22" s="571"/>
      <c r="CM22" s="571"/>
      <c r="CN22" s="571"/>
      <c r="CO22" s="571"/>
      <c r="CP22" s="571"/>
      <c r="CQ22" s="571"/>
      <c r="CR22" s="571"/>
      <c r="CS22" s="571"/>
      <c r="CT22" s="571"/>
      <c r="CU22" s="571"/>
      <c r="CV22" s="571"/>
      <c r="CW22" s="571"/>
      <c r="CX22" s="571"/>
      <c r="CY22" s="571"/>
      <c r="CZ22" s="571"/>
      <c r="DA22" s="571"/>
      <c r="DB22" s="571"/>
      <c r="DC22" s="571"/>
      <c r="DD22" s="571"/>
      <c r="DE22" s="571"/>
      <c r="DF22" s="571"/>
      <c r="DG22" s="571"/>
      <c r="DH22" s="571"/>
      <c r="DI22" s="571"/>
      <c r="DJ22" s="571"/>
      <c r="DK22" s="571"/>
      <c r="DL22" s="571"/>
      <c r="DM22" s="571"/>
      <c r="DN22" s="571"/>
      <c r="DO22" s="571"/>
      <c r="DP22" s="571"/>
      <c r="DQ22" s="571"/>
      <c r="DR22" s="571"/>
      <c r="DS22" s="571"/>
      <c r="DT22" s="571"/>
      <c r="DU22" s="571"/>
      <c r="DV22" s="571"/>
      <c r="DW22" s="571"/>
      <c r="DX22" s="571"/>
      <c r="DY22" s="571"/>
      <c r="DZ22" s="571"/>
      <c r="EA22" s="571"/>
      <c r="EB22" s="571"/>
      <c r="EC22" s="571"/>
      <c r="ED22" s="571"/>
      <c r="EE22" s="571"/>
      <c r="EF22" s="571"/>
      <c r="EG22" s="571"/>
      <c r="EH22" s="571"/>
      <c r="EI22" s="571"/>
      <c r="EJ22" s="571"/>
      <c r="EK22" s="571"/>
      <c r="EL22" s="571"/>
      <c r="EM22" s="571"/>
      <c r="EN22" s="571"/>
      <c r="EO22" s="571"/>
      <c r="EP22" s="571"/>
      <c r="EQ22" s="571"/>
      <c r="ER22" s="571"/>
      <c r="ES22" s="571"/>
      <c r="ET22" s="571"/>
      <c r="EU22" s="571"/>
      <c r="EV22" s="571"/>
      <c r="EW22" s="571"/>
      <c r="EX22" s="571"/>
      <c r="EY22" s="571"/>
      <c r="EZ22" s="571"/>
      <c r="FA22" s="571"/>
      <c r="FB22" s="571"/>
      <c r="FC22" s="571"/>
      <c r="FD22" s="571"/>
      <c r="FE22" s="571"/>
      <c r="FF22" s="571"/>
      <c r="FG22" s="571"/>
      <c r="FH22" s="571"/>
      <c r="FI22" s="571"/>
      <c r="FJ22" s="571"/>
      <c r="FK22" s="571"/>
      <c r="FL22" s="571"/>
      <c r="FM22" s="571"/>
      <c r="FN22" s="571"/>
      <c r="FO22" s="571"/>
      <c r="FP22" s="571"/>
      <c r="FQ22" s="571"/>
      <c r="FR22" s="571"/>
      <c r="FS22" s="571"/>
      <c r="FT22" s="571"/>
      <c r="FU22" s="571"/>
      <c r="FV22" s="571"/>
      <c r="FW22" s="571"/>
      <c r="FX22" s="571"/>
      <c r="FY22" s="571"/>
      <c r="FZ22" s="571"/>
      <c r="GA22" s="571"/>
      <c r="GB22" s="571"/>
      <c r="GC22" s="571"/>
      <c r="GD22" s="571"/>
      <c r="GE22" s="571"/>
      <c r="GF22" s="571"/>
      <c r="GG22" s="571"/>
      <c r="GH22" s="571"/>
      <c r="GI22" s="571"/>
      <c r="GJ22" s="571"/>
      <c r="GK22" s="571"/>
      <c r="GL22" s="571"/>
      <c r="GM22" s="571"/>
      <c r="GN22" s="571"/>
      <c r="GO22" s="571"/>
      <c r="GP22" s="571"/>
      <c r="GQ22" s="571"/>
      <c r="GR22" s="571"/>
      <c r="GS22" s="571"/>
      <c r="GT22" s="571"/>
      <c r="GU22" s="571"/>
      <c r="GV22" s="571"/>
      <c r="GW22" s="571"/>
      <c r="GX22" s="571"/>
      <c r="GY22" s="571"/>
      <c r="GZ22" s="571"/>
      <c r="HA22" s="571"/>
      <c r="HB22" s="571"/>
      <c r="HC22" s="571"/>
      <c r="HD22" s="571"/>
      <c r="HE22" s="571"/>
      <c r="HF22" s="571"/>
      <c r="HG22" s="571"/>
      <c r="HH22" s="571"/>
      <c r="HI22" s="571"/>
      <c r="HJ22" s="571"/>
      <c r="HK22" s="571"/>
      <c r="HL22" s="571"/>
      <c r="HM22" s="571"/>
      <c r="HN22" s="571"/>
      <c r="HO22" s="571"/>
      <c r="HP22" s="571"/>
      <c r="HQ22" s="571"/>
      <c r="HR22" s="571"/>
      <c r="HS22" s="571"/>
      <c r="HT22" s="571"/>
      <c r="HU22" s="571"/>
      <c r="HV22" s="571"/>
      <c r="HW22" s="571"/>
      <c r="HX22" s="571"/>
      <c r="HY22" s="571"/>
      <c r="HZ22" s="571"/>
      <c r="IA22" s="571"/>
      <c r="IB22" s="571"/>
      <c r="IC22" s="571"/>
      <c r="ID22" s="571"/>
      <c r="IE22" s="571"/>
      <c r="IF22" s="571"/>
      <c r="IG22" s="571"/>
      <c r="IH22" s="571"/>
      <c r="II22" s="571"/>
      <c r="IJ22" s="571"/>
      <c r="IK22" s="571"/>
      <c r="IL22" s="571"/>
      <c r="IM22" s="571"/>
      <c r="IN22" s="571"/>
      <c r="IO22" s="571"/>
      <c r="IP22" s="571"/>
      <c r="IQ22" s="571"/>
      <c r="IR22" s="571"/>
      <c r="IS22" s="571"/>
      <c r="IT22" s="571"/>
      <c r="IU22" s="571"/>
      <c r="IV22" s="571"/>
    </row>
    <row r="23" spans="1:256" s="216" customFormat="1" ht="19.5" customHeight="1">
      <c r="A23" s="641" t="s">
        <v>727</v>
      </c>
      <c r="B23" s="849">
        <v>74929</v>
      </c>
      <c r="C23" s="850">
        <v>0</v>
      </c>
      <c r="D23" s="850">
        <v>74929</v>
      </c>
      <c r="E23" s="850">
        <v>74929</v>
      </c>
      <c r="F23" s="850">
        <v>0</v>
      </c>
      <c r="G23" s="850">
        <v>26797</v>
      </c>
      <c r="H23" s="850">
        <v>0</v>
      </c>
      <c r="I23" s="850">
        <v>8532</v>
      </c>
      <c r="J23" s="850">
        <v>0</v>
      </c>
      <c r="K23" s="850">
        <v>0</v>
      </c>
      <c r="L23" s="850">
        <v>0</v>
      </c>
      <c r="M23" s="850">
        <v>0</v>
      </c>
      <c r="N23" s="850">
        <v>0</v>
      </c>
      <c r="O23" s="850">
        <v>34400</v>
      </c>
      <c r="P23" s="850">
        <v>0</v>
      </c>
      <c r="Q23" s="851">
        <v>5200</v>
      </c>
      <c r="R23" s="554" t="s">
        <v>154</v>
      </c>
      <c r="S23" s="571"/>
      <c r="T23" s="571"/>
      <c r="U23" s="571"/>
      <c r="V23" s="571"/>
      <c r="W23" s="571"/>
      <c r="X23" s="571"/>
      <c r="Y23" s="571"/>
      <c r="Z23" s="571"/>
      <c r="AA23" s="571"/>
      <c r="AB23" s="571"/>
      <c r="AC23" s="571"/>
      <c r="AD23" s="571"/>
      <c r="AE23" s="571"/>
      <c r="AF23" s="571"/>
      <c r="AG23" s="571"/>
      <c r="AH23" s="571"/>
      <c r="AI23" s="571"/>
      <c r="AJ23" s="571"/>
      <c r="AK23" s="571"/>
      <c r="AL23" s="571"/>
      <c r="AM23" s="571"/>
      <c r="AN23" s="571"/>
      <c r="AO23" s="571"/>
      <c r="AP23" s="571"/>
      <c r="AQ23" s="571"/>
      <c r="AR23" s="571"/>
      <c r="AS23" s="571"/>
      <c r="AT23" s="571"/>
      <c r="AU23" s="571"/>
      <c r="AV23" s="571"/>
      <c r="AW23" s="571"/>
      <c r="AX23" s="571"/>
      <c r="AY23" s="571"/>
      <c r="AZ23" s="571"/>
      <c r="BA23" s="571"/>
      <c r="BB23" s="571"/>
      <c r="BC23" s="571"/>
      <c r="BD23" s="571"/>
      <c r="BE23" s="571"/>
      <c r="BF23" s="571"/>
      <c r="BG23" s="571"/>
      <c r="BH23" s="571"/>
      <c r="BI23" s="571"/>
      <c r="BJ23" s="571"/>
      <c r="BK23" s="571"/>
      <c r="BL23" s="571"/>
      <c r="BM23" s="571"/>
      <c r="BN23" s="571"/>
      <c r="BO23" s="571"/>
      <c r="BP23" s="571"/>
      <c r="BQ23" s="571"/>
      <c r="BR23" s="571"/>
      <c r="BS23" s="571"/>
      <c r="BT23" s="571"/>
      <c r="BU23" s="571"/>
      <c r="BV23" s="571"/>
      <c r="BW23" s="571"/>
      <c r="BX23" s="571"/>
      <c r="BY23" s="571"/>
      <c r="BZ23" s="571"/>
      <c r="CA23" s="571"/>
      <c r="CB23" s="571"/>
      <c r="CC23" s="571"/>
      <c r="CD23" s="571"/>
      <c r="CE23" s="571"/>
      <c r="CF23" s="571"/>
      <c r="CG23" s="571"/>
      <c r="CH23" s="571"/>
      <c r="CI23" s="571"/>
      <c r="CJ23" s="571"/>
      <c r="CK23" s="571"/>
      <c r="CL23" s="571"/>
      <c r="CM23" s="571"/>
      <c r="CN23" s="571"/>
      <c r="CO23" s="571"/>
      <c r="CP23" s="571"/>
      <c r="CQ23" s="571"/>
      <c r="CR23" s="571"/>
      <c r="CS23" s="571"/>
      <c r="CT23" s="571"/>
      <c r="CU23" s="571"/>
      <c r="CV23" s="571"/>
      <c r="CW23" s="571"/>
      <c r="CX23" s="571"/>
      <c r="CY23" s="571"/>
      <c r="CZ23" s="571"/>
      <c r="DA23" s="571"/>
      <c r="DB23" s="571"/>
      <c r="DC23" s="571"/>
      <c r="DD23" s="571"/>
      <c r="DE23" s="571"/>
      <c r="DF23" s="571"/>
      <c r="DG23" s="571"/>
      <c r="DH23" s="571"/>
      <c r="DI23" s="571"/>
      <c r="DJ23" s="571"/>
      <c r="DK23" s="571"/>
      <c r="DL23" s="571"/>
      <c r="DM23" s="571"/>
      <c r="DN23" s="571"/>
      <c r="DO23" s="571"/>
      <c r="DP23" s="571"/>
      <c r="DQ23" s="571"/>
      <c r="DR23" s="571"/>
      <c r="DS23" s="571"/>
      <c r="DT23" s="571"/>
      <c r="DU23" s="571"/>
      <c r="DV23" s="571"/>
      <c r="DW23" s="571"/>
      <c r="DX23" s="571"/>
      <c r="DY23" s="571"/>
      <c r="DZ23" s="571"/>
      <c r="EA23" s="571"/>
      <c r="EB23" s="571"/>
      <c r="EC23" s="571"/>
      <c r="ED23" s="571"/>
      <c r="EE23" s="571"/>
      <c r="EF23" s="571"/>
      <c r="EG23" s="571"/>
      <c r="EH23" s="571"/>
      <c r="EI23" s="571"/>
      <c r="EJ23" s="571"/>
      <c r="EK23" s="571"/>
      <c r="EL23" s="571"/>
      <c r="EM23" s="571"/>
      <c r="EN23" s="571"/>
      <c r="EO23" s="571"/>
      <c r="EP23" s="571"/>
      <c r="EQ23" s="571"/>
      <c r="ER23" s="571"/>
      <c r="ES23" s="571"/>
      <c r="ET23" s="571"/>
      <c r="EU23" s="571"/>
      <c r="EV23" s="571"/>
      <c r="EW23" s="571"/>
      <c r="EX23" s="571"/>
      <c r="EY23" s="571"/>
      <c r="EZ23" s="571"/>
      <c r="FA23" s="571"/>
      <c r="FB23" s="571"/>
      <c r="FC23" s="571"/>
      <c r="FD23" s="571"/>
      <c r="FE23" s="571"/>
      <c r="FF23" s="571"/>
      <c r="FG23" s="571"/>
      <c r="FH23" s="571"/>
      <c r="FI23" s="571"/>
      <c r="FJ23" s="571"/>
      <c r="FK23" s="571"/>
      <c r="FL23" s="571"/>
      <c r="FM23" s="571"/>
      <c r="FN23" s="571"/>
      <c r="FO23" s="571"/>
      <c r="FP23" s="571"/>
      <c r="FQ23" s="571"/>
      <c r="FR23" s="571"/>
      <c r="FS23" s="571"/>
      <c r="FT23" s="571"/>
      <c r="FU23" s="571"/>
      <c r="FV23" s="571"/>
      <c r="FW23" s="571"/>
      <c r="FX23" s="571"/>
      <c r="FY23" s="571"/>
      <c r="FZ23" s="571"/>
      <c r="GA23" s="571"/>
      <c r="GB23" s="571"/>
      <c r="GC23" s="571"/>
      <c r="GD23" s="571"/>
      <c r="GE23" s="571"/>
      <c r="GF23" s="571"/>
      <c r="GG23" s="571"/>
      <c r="GH23" s="571"/>
      <c r="GI23" s="571"/>
      <c r="GJ23" s="571"/>
      <c r="GK23" s="571"/>
      <c r="GL23" s="571"/>
      <c r="GM23" s="571"/>
      <c r="GN23" s="571"/>
      <c r="GO23" s="571"/>
      <c r="GP23" s="571"/>
      <c r="GQ23" s="571"/>
      <c r="GR23" s="571"/>
      <c r="GS23" s="571"/>
      <c r="GT23" s="571"/>
      <c r="GU23" s="571"/>
      <c r="GV23" s="571"/>
      <c r="GW23" s="571"/>
      <c r="GX23" s="571"/>
      <c r="GY23" s="571"/>
      <c r="GZ23" s="571"/>
      <c r="HA23" s="571"/>
      <c r="HB23" s="571"/>
      <c r="HC23" s="571"/>
      <c r="HD23" s="571"/>
      <c r="HE23" s="571"/>
      <c r="HF23" s="571"/>
      <c r="HG23" s="571"/>
      <c r="HH23" s="571"/>
      <c r="HI23" s="571"/>
      <c r="HJ23" s="571"/>
      <c r="HK23" s="571"/>
      <c r="HL23" s="571"/>
      <c r="HM23" s="571"/>
      <c r="HN23" s="571"/>
      <c r="HO23" s="571"/>
      <c r="HP23" s="571"/>
      <c r="HQ23" s="571"/>
      <c r="HR23" s="571"/>
      <c r="HS23" s="571"/>
      <c r="HT23" s="571"/>
      <c r="HU23" s="571"/>
      <c r="HV23" s="571"/>
      <c r="HW23" s="571"/>
      <c r="HX23" s="571"/>
      <c r="HY23" s="571"/>
      <c r="HZ23" s="571"/>
      <c r="IA23" s="571"/>
      <c r="IB23" s="571"/>
      <c r="IC23" s="571"/>
      <c r="ID23" s="571"/>
      <c r="IE23" s="571"/>
      <c r="IF23" s="571"/>
      <c r="IG23" s="571"/>
      <c r="IH23" s="571"/>
      <c r="II23" s="571"/>
      <c r="IJ23" s="571"/>
      <c r="IK23" s="571"/>
      <c r="IL23" s="571"/>
      <c r="IM23" s="571"/>
      <c r="IN23" s="571"/>
      <c r="IO23" s="571"/>
      <c r="IP23" s="571"/>
      <c r="IQ23" s="571"/>
      <c r="IR23" s="571"/>
      <c r="IS23" s="571"/>
      <c r="IT23" s="571"/>
      <c r="IU23" s="571"/>
      <c r="IV23" s="571"/>
    </row>
    <row r="24" spans="1:256" s="216" customFormat="1" ht="13.5">
      <c r="A24" s="287" t="s">
        <v>1593</v>
      </c>
      <c r="B24" s="404"/>
      <c r="C24" s="404"/>
      <c r="D24" s="404"/>
      <c r="E24" s="404"/>
      <c r="F24" s="404"/>
      <c r="G24" s="404" t="s">
        <v>261</v>
      </c>
      <c r="H24" s="404" t="s">
        <v>261</v>
      </c>
      <c r="I24" s="404"/>
      <c r="J24" s="404"/>
      <c r="K24" s="404"/>
      <c r="L24" s="929"/>
      <c r="M24" s="930" t="s">
        <v>1594</v>
      </c>
      <c r="N24" s="929"/>
      <c r="O24" s="929"/>
      <c r="P24" s="930"/>
      <c r="Q24" s="930"/>
      <c r="R24" s="286"/>
      <c r="S24" s="286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  <c r="DR24" s="79"/>
      <c r="DS24" s="79"/>
      <c r="DT24" s="79"/>
      <c r="DU24" s="79"/>
      <c r="DV24" s="79"/>
      <c r="DW24" s="79"/>
      <c r="DX24" s="79"/>
      <c r="DY24" s="79"/>
      <c r="DZ24" s="79"/>
      <c r="EA24" s="79"/>
      <c r="EB24" s="79"/>
      <c r="EC24" s="79"/>
      <c r="ED24" s="79"/>
      <c r="EE24" s="79"/>
      <c r="EF24" s="79"/>
      <c r="EG24" s="79"/>
      <c r="EH24" s="79"/>
      <c r="EI24" s="79"/>
      <c r="EJ24" s="79"/>
      <c r="EK24" s="79"/>
      <c r="EL24" s="79"/>
      <c r="EM24" s="79"/>
      <c r="EN24" s="79"/>
      <c r="EO24" s="79"/>
      <c r="EP24" s="79"/>
      <c r="EQ24" s="79"/>
      <c r="ER24" s="79"/>
      <c r="ES24" s="79"/>
      <c r="ET24" s="79"/>
      <c r="EU24" s="79"/>
      <c r="EV24" s="79"/>
      <c r="EW24" s="79"/>
      <c r="EX24" s="79"/>
      <c r="EY24" s="79"/>
      <c r="EZ24" s="79"/>
      <c r="FA24" s="79"/>
      <c r="FB24" s="79"/>
      <c r="FC24" s="79"/>
      <c r="FD24" s="79"/>
      <c r="FE24" s="79"/>
      <c r="FF24" s="79"/>
      <c r="FG24" s="79"/>
      <c r="FH24" s="79"/>
      <c r="FI24" s="79"/>
      <c r="FJ24" s="79"/>
      <c r="FK24" s="79"/>
      <c r="FL24" s="79"/>
      <c r="FM24" s="79"/>
      <c r="FN24" s="79"/>
      <c r="FO24" s="79"/>
      <c r="FP24" s="79"/>
      <c r="FQ24" s="79"/>
      <c r="FR24" s="79"/>
      <c r="FS24" s="79"/>
      <c r="FT24" s="79"/>
      <c r="FU24" s="79"/>
      <c r="FV24" s="79"/>
      <c r="FW24" s="79"/>
      <c r="FX24" s="79"/>
      <c r="FY24" s="79"/>
      <c r="FZ24" s="79"/>
      <c r="GA24" s="79"/>
      <c r="GB24" s="79"/>
      <c r="GC24" s="79"/>
      <c r="GD24" s="79"/>
      <c r="GE24" s="79"/>
      <c r="GF24" s="79"/>
      <c r="GG24" s="79"/>
      <c r="GH24" s="79"/>
      <c r="GI24" s="79"/>
      <c r="GJ24" s="79"/>
      <c r="GK24" s="79"/>
      <c r="GL24" s="79"/>
      <c r="GM24" s="79"/>
      <c r="GN24" s="79"/>
      <c r="GO24" s="79"/>
      <c r="GP24" s="79"/>
      <c r="GQ24" s="79"/>
      <c r="GR24" s="79"/>
      <c r="GS24" s="79"/>
      <c r="GT24" s="79"/>
      <c r="GU24" s="79"/>
      <c r="GV24" s="79"/>
      <c r="GW24" s="79"/>
      <c r="GX24" s="79"/>
      <c r="GY24" s="79"/>
      <c r="GZ24" s="79"/>
      <c r="HA24" s="79"/>
      <c r="HB24" s="79"/>
      <c r="HC24" s="79"/>
      <c r="HD24" s="79"/>
      <c r="HE24" s="79"/>
      <c r="HF24" s="79"/>
      <c r="HG24" s="79"/>
      <c r="HH24" s="79"/>
      <c r="HI24" s="79"/>
      <c r="HJ24" s="79"/>
      <c r="HK24" s="79"/>
      <c r="HL24" s="79"/>
      <c r="HM24" s="79"/>
      <c r="HN24" s="79"/>
      <c r="HO24" s="79"/>
      <c r="HP24" s="79"/>
      <c r="HQ24" s="79"/>
      <c r="HR24" s="79"/>
      <c r="HS24" s="79"/>
      <c r="HT24" s="79"/>
      <c r="HU24" s="79"/>
      <c r="HV24" s="79"/>
      <c r="HW24" s="79"/>
      <c r="HX24" s="79"/>
      <c r="HY24" s="79"/>
      <c r="HZ24" s="79"/>
      <c r="IA24" s="79"/>
      <c r="IB24" s="79"/>
      <c r="IC24" s="79"/>
      <c r="ID24" s="79"/>
      <c r="IE24" s="79"/>
      <c r="IF24" s="79"/>
      <c r="IG24" s="79"/>
      <c r="IH24" s="79"/>
      <c r="II24" s="79"/>
      <c r="IJ24" s="79"/>
      <c r="IK24" s="79"/>
      <c r="IL24" s="79"/>
      <c r="IM24" s="79"/>
      <c r="IN24" s="79"/>
      <c r="IO24" s="79"/>
      <c r="IP24" s="79"/>
      <c r="IQ24" s="79"/>
      <c r="IR24" s="79"/>
      <c r="IS24" s="79"/>
      <c r="IT24" s="79"/>
      <c r="IU24" s="79"/>
      <c r="IV24" s="79"/>
    </row>
    <row r="25" spans="1:256" s="216" customFormat="1" ht="13.5">
      <c r="A25" s="1210" t="s">
        <v>1604</v>
      </c>
      <c r="B25" s="1211"/>
      <c r="C25" s="1211"/>
      <c r="D25" s="1211"/>
      <c r="E25" s="79"/>
      <c r="F25" s="79"/>
      <c r="G25" s="79"/>
      <c r="H25" s="79"/>
      <c r="I25" s="79"/>
      <c r="J25" s="79"/>
      <c r="K25" s="79"/>
      <c r="L25" s="79"/>
      <c r="M25" s="79"/>
      <c r="N25" s="1155"/>
      <c r="O25" s="1155"/>
      <c r="P25" s="1155"/>
      <c r="Q25" s="1155"/>
      <c r="R25" s="1155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  <c r="DN25" s="79"/>
      <c r="DO25" s="79"/>
      <c r="DP25" s="79"/>
      <c r="DQ25" s="79"/>
      <c r="DR25" s="79"/>
      <c r="DS25" s="79"/>
      <c r="DT25" s="79"/>
      <c r="DU25" s="79"/>
      <c r="DV25" s="79"/>
      <c r="DW25" s="79"/>
      <c r="DX25" s="79"/>
      <c r="DY25" s="79"/>
      <c r="DZ25" s="79"/>
      <c r="EA25" s="79"/>
      <c r="EB25" s="79"/>
      <c r="EC25" s="79"/>
      <c r="ED25" s="79"/>
      <c r="EE25" s="79"/>
      <c r="EF25" s="79"/>
      <c r="EG25" s="79"/>
      <c r="EH25" s="79"/>
      <c r="EI25" s="79"/>
      <c r="EJ25" s="79"/>
      <c r="EK25" s="79"/>
      <c r="EL25" s="79"/>
      <c r="EM25" s="79"/>
      <c r="EN25" s="79"/>
      <c r="EO25" s="79"/>
      <c r="EP25" s="79"/>
      <c r="EQ25" s="79"/>
      <c r="ER25" s="79"/>
      <c r="ES25" s="79"/>
      <c r="ET25" s="79"/>
      <c r="EU25" s="79"/>
      <c r="EV25" s="79"/>
      <c r="EW25" s="79"/>
      <c r="EX25" s="79"/>
      <c r="EY25" s="79"/>
      <c r="EZ25" s="79"/>
      <c r="FA25" s="79"/>
      <c r="FB25" s="79"/>
      <c r="FC25" s="79"/>
      <c r="FD25" s="79"/>
      <c r="FE25" s="79"/>
      <c r="FF25" s="79"/>
      <c r="FG25" s="79"/>
      <c r="FH25" s="79"/>
      <c r="FI25" s="79"/>
      <c r="FJ25" s="79"/>
      <c r="FK25" s="79"/>
      <c r="FL25" s="79"/>
      <c r="FM25" s="79"/>
      <c r="FN25" s="79"/>
      <c r="FO25" s="79"/>
      <c r="FP25" s="79"/>
      <c r="FQ25" s="79"/>
      <c r="FR25" s="79"/>
      <c r="FS25" s="79"/>
      <c r="FT25" s="79"/>
      <c r="FU25" s="79"/>
      <c r="FV25" s="79"/>
      <c r="FW25" s="79"/>
      <c r="FX25" s="79"/>
      <c r="FY25" s="79"/>
      <c r="FZ25" s="79"/>
      <c r="GA25" s="79"/>
      <c r="GB25" s="79"/>
      <c r="GC25" s="79"/>
      <c r="GD25" s="79"/>
      <c r="GE25" s="79"/>
      <c r="GF25" s="79"/>
      <c r="GG25" s="79"/>
      <c r="GH25" s="79"/>
      <c r="GI25" s="79"/>
      <c r="GJ25" s="79"/>
      <c r="GK25" s="79"/>
      <c r="GL25" s="79"/>
      <c r="GM25" s="79"/>
      <c r="GN25" s="79"/>
      <c r="GO25" s="79"/>
      <c r="GP25" s="79"/>
      <c r="GQ25" s="79"/>
      <c r="GR25" s="79"/>
      <c r="GS25" s="79"/>
      <c r="GT25" s="79"/>
      <c r="GU25" s="79"/>
      <c r="GV25" s="79"/>
      <c r="GW25" s="79"/>
      <c r="GX25" s="79"/>
      <c r="GY25" s="79"/>
      <c r="GZ25" s="79"/>
      <c r="HA25" s="79"/>
      <c r="HB25" s="79"/>
      <c r="HC25" s="79"/>
      <c r="HD25" s="79"/>
      <c r="HE25" s="79"/>
      <c r="HF25" s="79"/>
      <c r="HG25" s="79"/>
      <c r="HH25" s="79"/>
      <c r="HI25" s="79"/>
      <c r="HJ25" s="79"/>
      <c r="HK25" s="79"/>
      <c r="HL25" s="79"/>
      <c r="HM25" s="79"/>
      <c r="HN25" s="79"/>
      <c r="HO25" s="79"/>
      <c r="HP25" s="79"/>
      <c r="HQ25" s="79"/>
      <c r="HR25" s="79"/>
      <c r="HS25" s="79"/>
      <c r="HT25" s="79"/>
      <c r="HU25" s="79"/>
      <c r="HV25" s="79"/>
      <c r="HW25" s="79"/>
      <c r="HX25" s="79"/>
      <c r="HY25" s="79"/>
      <c r="HZ25" s="79"/>
      <c r="IA25" s="79"/>
      <c r="IB25" s="79"/>
      <c r="IC25" s="79"/>
      <c r="ID25" s="79"/>
      <c r="IE25" s="79"/>
      <c r="IF25" s="79"/>
      <c r="IG25" s="79"/>
      <c r="IH25" s="79"/>
      <c r="II25" s="79"/>
      <c r="IJ25" s="79"/>
      <c r="IK25" s="79"/>
      <c r="IL25" s="79"/>
      <c r="IM25" s="79"/>
      <c r="IN25" s="79"/>
      <c r="IO25" s="79"/>
      <c r="IP25" s="79"/>
      <c r="IQ25" s="79"/>
      <c r="IR25" s="79"/>
      <c r="IS25" s="79"/>
      <c r="IT25" s="79"/>
      <c r="IU25" s="79"/>
      <c r="IV25" s="79"/>
    </row>
    <row r="26" spans="1:256" s="216" customFormat="1" ht="13.5">
      <c r="A26" s="41" t="s">
        <v>1605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2"/>
      <c r="M26" s="41" t="s">
        <v>1245</v>
      </c>
      <c r="N26" s="41"/>
      <c r="O26" s="41"/>
      <c r="P26" s="41"/>
      <c r="Q26" s="41"/>
      <c r="R26" s="41"/>
      <c r="S26" s="41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  <c r="IT26" s="42"/>
      <c r="IU26" s="42"/>
      <c r="IV26" s="42"/>
    </row>
    <row r="27" s="216" customFormat="1" ht="13.5"/>
    <row r="28" s="216" customFormat="1" ht="13.5"/>
    <row r="29" s="216" customFormat="1" ht="13.5"/>
    <row r="30" s="216" customFormat="1" ht="13.5"/>
    <row r="31" s="216" customFormat="1" ht="13.5"/>
    <row r="32" s="216" customFormat="1" ht="13.5"/>
    <row r="33" s="216" customFormat="1" ht="13.5"/>
    <row r="34" s="216" customFormat="1" ht="13.5"/>
    <row r="35" s="216" customFormat="1" ht="13.5"/>
    <row r="36" s="216" customFormat="1" ht="13.5"/>
    <row r="37" s="216" customFormat="1" ht="13.5"/>
    <row r="38" s="216" customFormat="1" ht="13.5"/>
    <row r="39" s="216" customFormat="1" ht="13.5"/>
    <row r="40" s="216" customFormat="1" ht="13.5"/>
    <row r="41" s="216" customFormat="1" ht="13.5"/>
    <row r="42" s="216" customFormat="1" ht="13.5"/>
    <row r="43" s="216" customFormat="1" ht="13.5"/>
    <row r="44" s="216" customFormat="1" ht="13.5"/>
    <row r="45" s="216" customFormat="1" ht="13.5"/>
    <row r="46" s="216" customFormat="1" ht="13.5"/>
    <row r="47" s="216" customFormat="1" ht="13.5"/>
    <row r="48" s="216" customFormat="1" ht="13.5"/>
    <row r="49" s="216" customFormat="1" ht="13.5"/>
  </sheetData>
  <sheetProtection/>
  <mergeCells count="5">
    <mergeCell ref="A25:D25"/>
    <mergeCell ref="N25:R25"/>
    <mergeCell ref="A1:R1"/>
    <mergeCell ref="Q2:R2"/>
    <mergeCell ref="E3:Q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U35"/>
  <sheetViews>
    <sheetView showZeros="0" zoomScaleSheetLayoutView="100" zoomScalePageLayoutView="0" workbookViewId="0" topLeftCell="A1">
      <selection activeCell="A22" sqref="A22:IV22"/>
    </sheetView>
  </sheetViews>
  <sheetFormatPr defaultColWidth="8.88671875" defaultRowHeight="13.5"/>
  <cols>
    <col min="1" max="1" width="7.99609375" style="14" customWidth="1"/>
    <col min="2" max="2" width="8.3359375" style="14" customWidth="1"/>
    <col min="3" max="3" width="9.5546875" style="14" customWidth="1"/>
    <col min="4" max="12" width="8.3359375" style="14" customWidth="1"/>
    <col min="13" max="13" width="10.77734375" style="14" customWidth="1"/>
    <col min="14" max="14" width="8.3359375" style="14" customWidth="1"/>
    <col min="15" max="15" width="9.77734375" style="14" customWidth="1"/>
    <col min="16" max="16" width="8.3359375" style="14" customWidth="1"/>
    <col min="17" max="17" width="9.88671875" style="14" customWidth="1"/>
    <col min="18" max="18" width="8.3359375" style="14" customWidth="1"/>
    <col min="19" max="19" width="9.21484375" style="14" customWidth="1"/>
    <col min="20" max="20" width="10.5546875" style="14" customWidth="1"/>
    <col min="21" max="16384" width="8.88671875" style="14" customWidth="1"/>
  </cols>
  <sheetData>
    <row r="1" spans="1:20" s="27" customFormat="1" ht="29.25" customHeight="1">
      <c r="A1" s="1026" t="s">
        <v>1239</v>
      </c>
      <c r="B1" s="1026"/>
      <c r="C1" s="1026"/>
      <c r="D1" s="1026"/>
      <c r="E1" s="1026"/>
      <c r="F1" s="1026"/>
      <c r="G1" s="1026"/>
      <c r="H1" s="1026"/>
      <c r="I1" s="1026"/>
      <c r="J1" s="1026"/>
      <c r="K1" s="1026"/>
      <c r="L1" s="1026"/>
      <c r="M1" s="1026"/>
      <c r="N1" s="1026"/>
      <c r="O1" s="1026"/>
      <c r="P1" s="1026"/>
      <c r="Q1" s="1026"/>
      <c r="R1" s="1026"/>
      <c r="S1" s="1026"/>
      <c r="T1" s="1026"/>
    </row>
    <row r="2" spans="1:21" s="27" customFormat="1" ht="26.25" customHeight="1">
      <c r="A2" s="149" t="s">
        <v>129</v>
      </c>
      <c r="B2" s="149"/>
      <c r="C2" s="149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Q2" s="151"/>
      <c r="R2" s="151"/>
      <c r="S2" s="151"/>
      <c r="T2" s="151" t="s">
        <v>1090</v>
      </c>
      <c r="U2" s="152"/>
    </row>
    <row r="3" spans="1:20" s="27" customFormat="1" ht="21" customHeight="1">
      <c r="A3" s="153"/>
      <c r="B3" s="1037" t="s">
        <v>130</v>
      </c>
      <c r="C3" s="1038"/>
      <c r="D3" s="1038"/>
      <c r="E3" s="1038"/>
      <c r="F3" s="1038"/>
      <c r="G3" s="1038"/>
      <c r="H3" s="1038"/>
      <c r="I3" s="1038"/>
      <c r="J3" s="1038"/>
      <c r="K3" s="1039"/>
      <c r="L3" s="1040" t="s">
        <v>131</v>
      </c>
      <c r="M3" s="1041"/>
      <c r="N3" s="1041"/>
      <c r="O3" s="1041"/>
      <c r="P3" s="1041"/>
      <c r="Q3" s="1041"/>
      <c r="R3" s="1041"/>
      <c r="S3" s="1042"/>
      <c r="T3" s="153"/>
    </row>
    <row r="4" spans="1:20" s="27" customFormat="1" ht="21" customHeight="1">
      <c r="A4" s="57" t="s">
        <v>632</v>
      </c>
      <c r="B4" s="1030" t="s">
        <v>132</v>
      </c>
      <c r="C4" s="1029"/>
      <c r="D4" s="1030" t="s">
        <v>133</v>
      </c>
      <c r="E4" s="1029"/>
      <c r="F4" s="1030" t="s">
        <v>134</v>
      </c>
      <c r="G4" s="1029"/>
      <c r="H4" s="1030" t="s">
        <v>135</v>
      </c>
      <c r="I4" s="1029"/>
      <c r="J4" s="1030" t="s">
        <v>136</v>
      </c>
      <c r="K4" s="1029"/>
      <c r="L4" s="1030" t="s">
        <v>132</v>
      </c>
      <c r="M4" s="1029"/>
      <c r="N4" s="1030" t="s">
        <v>137</v>
      </c>
      <c r="O4" s="1029"/>
      <c r="P4" s="1030" t="s">
        <v>138</v>
      </c>
      <c r="Q4" s="1029"/>
      <c r="R4" s="1030" t="s">
        <v>139</v>
      </c>
      <c r="S4" s="1029"/>
      <c r="T4" s="57" t="s">
        <v>623</v>
      </c>
    </row>
    <row r="5" spans="1:20" s="27" customFormat="1" ht="21" customHeight="1">
      <c r="A5" s="57"/>
      <c r="B5" s="1036" t="s">
        <v>642</v>
      </c>
      <c r="C5" s="1043"/>
      <c r="D5" s="1036" t="s">
        <v>669</v>
      </c>
      <c r="E5" s="1043"/>
      <c r="F5" s="1036" t="s">
        <v>670</v>
      </c>
      <c r="G5" s="1043"/>
      <c r="H5" s="1036" t="s">
        <v>671</v>
      </c>
      <c r="I5" s="1043"/>
      <c r="J5" s="1036" t="s">
        <v>672</v>
      </c>
      <c r="K5" s="1043"/>
      <c r="L5" s="1036" t="s">
        <v>642</v>
      </c>
      <c r="M5" s="1043"/>
      <c r="N5" s="1036" t="s">
        <v>673</v>
      </c>
      <c r="O5" s="1043"/>
      <c r="P5" s="1036" t="s">
        <v>674</v>
      </c>
      <c r="Q5" s="1043"/>
      <c r="R5" s="1036" t="s">
        <v>675</v>
      </c>
      <c r="S5" s="1043"/>
      <c r="T5" s="57"/>
    </row>
    <row r="6" spans="1:20" s="27" customFormat="1" ht="21" customHeight="1">
      <c r="A6" s="57" t="s">
        <v>140</v>
      </c>
      <c r="B6" s="154" t="s">
        <v>677</v>
      </c>
      <c r="C6" s="154" t="s">
        <v>678</v>
      </c>
      <c r="D6" s="154" t="s">
        <v>677</v>
      </c>
      <c r="E6" s="155" t="s">
        <v>678</v>
      </c>
      <c r="F6" s="154" t="s">
        <v>677</v>
      </c>
      <c r="G6" s="154" t="s">
        <v>678</v>
      </c>
      <c r="H6" s="154" t="s">
        <v>677</v>
      </c>
      <c r="I6" s="154" t="s">
        <v>678</v>
      </c>
      <c r="J6" s="154" t="s">
        <v>677</v>
      </c>
      <c r="K6" s="154" t="s">
        <v>678</v>
      </c>
      <c r="L6" s="154" t="s">
        <v>677</v>
      </c>
      <c r="M6" s="156" t="s">
        <v>141</v>
      </c>
      <c r="N6" s="156" t="s">
        <v>677</v>
      </c>
      <c r="O6" s="156" t="s">
        <v>141</v>
      </c>
      <c r="P6" s="156" t="s">
        <v>677</v>
      </c>
      <c r="Q6" s="156" t="s">
        <v>141</v>
      </c>
      <c r="R6" s="156" t="s">
        <v>677</v>
      </c>
      <c r="S6" s="156" t="s">
        <v>141</v>
      </c>
      <c r="T6" s="48" t="s">
        <v>679</v>
      </c>
    </row>
    <row r="7" spans="1:20" s="27" customFormat="1" ht="21" customHeight="1">
      <c r="A7" s="157"/>
      <c r="B7" s="61" t="s">
        <v>680</v>
      </c>
      <c r="C7" s="61" t="s">
        <v>680</v>
      </c>
      <c r="D7" s="61" t="s">
        <v>680</v>
      </c>
      <c r="E7" s="158" t="s">
        <v>680</v>
      </c>
      <c r="F7" s="61" t="s">
        <v>680</v>
      </c>
      <c r="G7" s="61" t="s">
        <v>680</v>
      </c>
      <c r="H7" s="61" t="s">
        <v>680</v>
      </c>
      <c r="I7" s="61" t="s">
        <v>680</v>
      </c>
      <c r="J7" s="61" t="s">
        <v>680</v>
      </c>
      <c r="K7" s="61" t="s">
        <v>680</v>
      </c>
      <c r="L7" s="61" t="s">
        <v>680</v>
      </c>
      <c r="M7" s="61" t="s">
        <v>681</v>
      </c>
      <c r="N7" s="61" t="s">
        <v>680</v>
      </c>
      <c r="O7" s="61" t="s">
        <v>681</v>
      </c>
      <c r="P7" s="61" t="s">
        <v>680</v>
      </c>
      <c r="Q7" s="61" t="s">
        <v>681</v>
      </c>
      <c r="R7" s="61" t="s">
        <v>680</v>
      </c>
      <c r="S7" s="61" t="s">
        <v>681</v>
      </c>
      <c r="T7" s="159"/>
    </row>
    <row r="8" spans="1:20" s="27" customFormat="1" ht="21" customHeight="1">
      <c r="A8" s="160"/>
      <c r="B8" s="62" t="s">
        <v>682</v>
      </c>
      <c r="C8" s="62" t="s">
        <v>683</v>
      </c>
      <c r="D8" s="62" t="s">
        <v>682</v>
      </c>
      <c r="E8" s="161" t="s">
        <v>683</v>
      </c>
      <c r="F8" s="62" t="s">
        <v>682</v>
      </c>
      <c r="G8" s="62" t="s">
        <v>683</v>
      </c>
      <c r="H8" s="62" t="s">
        <v>682</v>
      </c>
      <c r="I8" s="62" t="s">
        <v>683</v>
      </c>
      <c r="J8" s="62" t="s">
        <v>682</v>
      </c>
      <c r="K8" s="62" t="s">
        <v>683</v>
      </c>
      <c r="L8" s="62" t="s">
        <v>682</v>
      </c>
      <c r="M8" s="62" t="s">
        <v>1206</v>
      </c>
      <c r="N8" s="62" t="s">
        <v>682</v>
      </c>
      <c r="O8" s="62" t="s">
        <v>1206</v>
      </c>
      <c r="P8" s="62" t="s">
        <v>682</v>
      </c>
      <c r="Q8" s="62" t="s">
        <v>1206</v>
      </c>
      <c r="R8" s="62" t="s">
        <v>682</v>
      </c>
      <c r="S8" s="62" t="s">
        <v>1206</v>
      </c>
      <c r="T8" s="162"/>
    </row>
    <row r="9" spans="1:20" s="258" customFormat="1" ht="22.5" customHeight="1">
      <c r="A9" s="49" t="s">
        <v>1270</v>
      </c>
      <c r="B9" s="509">
        <v>7941</v>
      </c>
      <c r="C9" s="509">
        <v>144101</v>
      </c>
      <c r="D9" s="510">
        <v>177</v>
      </c>
      <c r="E9" s="511">
        <v>36233</v>
      </c>
      <c r="F9" s="510">
        <v>273</v>
      </c>
      <c r="G9" s="511">
        <v>14907</v>
      </c>
      <c r="H9" s="510">
        <v>5404</v>
      </c>
      <c r="I9" s="510">
        <v>82412</v>
      </c>
      <c r="J9" s="510">
        <v>2087</v>
      </c>
      <c r="K9" s="512">
        <v>10549</v>
      </c>
      <c r="L9" s="509">
        <v>3338</v>
      </c>
      <c r="M9" s="509">
        <v>46889136</v>
      </c>
      <c r="N9" s="510">
        <v>1725</v>
      </c>
      <c r="O9" s="510">
        <v>28554474</v>
      </c>
      <c r="P9" s="510">
        <v>826</v>
      </c>
      <c r="Q9" s="510">
        <v>9662361</v>
      </c>
      <c r="R9" s="510">
        <v>787</v>
      </c>
      <c r="S9" s="513">
        <v>8672301</v>
      </c>
      <c r="T9" s="50" t="s">
        <v>1270</v>
      </c>
    </row>
    <row r="10" spans="1:20" s="46" customFormat="1" ht="22.5" customHeight="1">
      <c r="A10" s="57" t="s">
        <v>705</v>
      </c>
      <c r="B10" s="514">
        <v>7851</v>
      </c>
      <c r="C10" s="125">
        <v>11518</v>
      </c>
      <c r="D10" s="515">
        <v>175</v>
      </c>
      <c r="E10" s="516">
        <v>2572</v>
      </c>
      <c r="F10" s="515">
        <v>273</v>
      </c>
      <c r="G10" s="516">
        <v>1137</v>
      </c>
      <c r="H10" s="515">
        <v>5442</v>
      </c>
      <c r="I10" s="515">
        <v>7432</v>
      </c>
      <c r="J10" s="515">
        <v>1961</v>
      </c>
      <c r="K10" s="517">
        <v>377</v>
      </c>
      <c r="L10" s="125">
        <v>3189</v>
      </c>
      <c r="M10" s="515">
        <v>3868606</v>
      </c>
      <c r="N10" s="515">
        <v>1648</v>
      </c>
      <c r="O10" s="515">
        <v>2312372</v>
      </c>
      <c r="P10" s="515">
        <v>824</v>
      </c>
      <c r="Q10" s="515">
        <v>804102</v>
      </c>
      <c r="R10" s="515">
        <v>717</v>
      </c>
      <c r="S10" s="518">
        <v>752132</v>
      </c>
      <c r="T10" s="48" t="s">
        <v>143</v>
      </c>
    </row>
    <row r="11" spans="1:20" s="46" customFormat="1" ht="22.5" customHeight="1">
      <c r="A11" s="57" t="s">
        <v>707</v>
      </c>
      <c r="B11" s="514">
        <v>7868</v>
      </c>
      <c r="C11" s="125">
        <v>10498</v>
      </c>
      <c r="D11" s="515">
        <v>175</v>
      </c>
      <c r="E11" s="516">
        <v>2358</v>
      </c>
      <c r="F11" s="515">
        <v>273</v>
      </c>
      <c r="G11" s="516">
        <v>1070</v>
      </c>
      <c r="H11" s="515">
        <v>5442</v>
      </c>
      <c r="I11" s="515">
        <v>6763</v>
      </c>
      <c r="J11" s="515">
        <v>1978</v>
      </c>
      <c r="K11" s="517">
        <v>307</v>
      </c>
      <c r="L11" s="125">
        <v>3214</v>
      </c>
      <c r="M11" s="515">
        <v>3711174</v>
      </c>
      <c r="N11" s="515">
        <v>1661</v>
      </c>
      <c r="O11" s="515">
        <v>2211861</v>
      </c>
      <c r="P11" s="515">
        <v>824</v>
      </c>
      <c r="Q11" s="515">
        <v>804181</v>
      </c>
      <c r="R11" s="515">
        <v>729</v>
      </c>
      <c r="S11" s="518">
        <v>695132</v>
      </c>
      <c r="T11" s="58" t="s">
        <v>144</v>
      </c>
    </row>
    <row r="12" spans="1:20" s="46" customFormat="1" ht="22.5" customHeight="1">
      <c r="A12" s="57" t="s">
        <v>709</v>
      </c>
      <c r="B12" s="514">
        <v>7873</v>
      </c>
      <c r="C12" s="125">
        <v>8532</v>
      </c>
      <c r="D12" s="515">
        <v>175</v>
      </c>
      <c r="E12" s="516">
        <v>3076</v>
      </c>
      <c r="F12" s="515">
        <v>273</v>
      </c>
      <c r="G12" s="516">
        <v>1249</v>
      </c>
      <c r="H12" s="515">
        <v>5442</v>
      </c>
      <c r="I12" s="515">
        <v>3526</v>
      </c>
      <c r="J12" s="515">
        <v>1983</v>
      </c>
      <c r="K12" s="517">
        <v>681</v>
      </c>
      <c r="L12" s="125">
        <v>3239</v>
      </c>
      <c r="M12" s="515">
        <v>3875638</v>
      </c>
      <c r="N12" s="515">
        <v>1676</v>
      </c>
      <c r="O12" s="515">
        <v>2351321</v>
      </c>
      <c r="P12" s="515">
        <v>821</v>
      </c>
      <c r="Q12" s="515">
        <v>801165</v>
      </c>
      <c r="R12" s="515">
        <v>742</v>
      </c>
      <c r="S12" s="518">
        <v>723152</v>
      </c>
      <c r="T12" s="48" t="s">
        <v>145</v>
      </c>
    </row>
    <row r="13" spans="1:20" s="46" customFormat="1" ht="22.5" customHeight="1">
      <c r="A13" s="57" t="s">
        <v>711</v>
      </c>
      <c r="B13" s="514">
        <v>7897</v>
      </c>
      <c r="C13" s="125">
        <v>13036</v>
      </c>
      <c r="D13" s="515">
        <v>175</v>
      </c>
      <c r="E13" s="516">
        <v>3094</v>
      </c>
      <c r="F13" s="515">
        <v>273</v>
      </c>
      <c r="G13" s="516">
        <v>1256</v>
      </c>
      <c r="H13" s="515">
        <v>5442</v>
      </c>
      <c r="I13" s="515">
        <v>7308</v>
      </c>
      <c r="J13" s="515">
        <v>2007</v>
      </c>
      <c r="K13" s="517">
        <v>1378</v>
      </c>
      <c r="L13" s="125">
        <v>3270</v>
      </c>
      <c r="M13" s="515">
        <v>3984981</v>
      </c>
      <c r="N13" s="515">
        <v>1693</v>
      </c>
      <c r="O13" s="515">
        <v>2452612</v>
      </c>
      <c r="P13" s="515">
        <v>821</v>
      </c>
      <c r="Q13" s="515">
        <v>801154</v>
      </c>
      <c r="R13" s="515">
        <v>756</v>
      </c>
      <c r="S13" s="518">
        <v>731215</v>
      </c>
      <c r="T13" s="48" t="s">
        <v>146</v>
      </c>
    </row>
    <row r="14" spans="1:20" s="46" customFormat="1" ht="22.5" customHeight="1">
      <c r="A14" s="57" t="s">
        <v>713</v>
      </c>
      <c r="B14" s="514">
        <v>7905</v>
      </c>
      <c r="C14" s="125">
        <v>13348</v>
      </c>
      <c r="D14" s="515">
        <v>175</v>
      </c>
      <c r="E14" s="516">
        <v>3281</v>
      </c>
      <c r="F14" s="515">
        <v>273</v>
      </c>
      <c r="G14" s="516">
        <v>1320</v>
      </c>
      <c r="H14" s="515">
        <v>5442</v>
      </c>
      <c r="I14" s="515">
        <v>7319</v>
      </c>
      <c r="J14" s="515">
        <v>2015</v>
      </c>
      <c r="K14" s="517">
        <v>1428</v>
      </c>
      <c r="L14" s="125">
        <v>3305</v>
      </c>
      <c r="M14" s="515">
        <v>3829428</v>
      </c>
      <c r="N14" s="515">
        <v>1712</v>
      </c>
      <c r="O14" s="515">
        <v>2325132</v>
      </c>
      <c r="P14" s="515">
        <v>822</v>
      </c>
      <c r="Q14" s="515">
        <v>802145</v>
      </c>
      <c r="R14" s="515">
        <v>771</v>
      </c>
      <c r="S14" s="518">
        <v>702151</v>
      </c>
      <c r="T14" s="48" t="s">
        <v>147</v>
      </c>
    </row>
    <row r="15" spans="1:20" s="46" customFormat="1" ht="22.5" customHeight="1">
      <c r="A15" s="57" t="s">
        <v>715</v>
      </c>
      <c r="B15" s="514">
        <v>7903</v>
      </c>
      <c r="C15" s="125">
        <v>12311</v>
      </c>
      <c r="D15" s="515">
        <v>175</v>
      </c>
      <c r="E15" s="516">
        <v>2962</v>
      </c>
      <c r="F15" s="515">
        <v>273</v>
      </c>
      <c r="G15" s="516">
        <v>1218</v>
      </c>
      <c r="H15" s="515">
        <v>5434</v>
      </c>
      <c r="I15" s="515">
        <v>7017</v>
      </c>
      <c r="J15" s="515">
        <v>2021</v>
      </c>
      <c r="K15" s="517">
        <v>1114</v>
      </c>
      <c r="L15" s="125">
        <v>3346</v>
      </c>
      <c r="M15" s="515">
        <v>4007517</v>
      </c>
      <c r="N15" s="515">
        <v>1737</v>
      </c>
      <c r="O15" s="515">
        <v>2513251</v>
      </c>
      <c r="P15" s="515">
        <v>822</v>
      </c>
      <c r="Q15" s="515">
        <v>802134</v>
      </c>
      <c r="R15" s="515">
        <v>787</v>
      </c>
      <c r="S15" s="518">
        <v>692132</v>
      </c>
      <c r="T15" s="48" t="s">
        <v>148</v>
      </c>
    </row>
    <row r="16" spans="1:20" s="46" customFormat="1" ht="22.5" customHeight="1">
      <c r="A16" s="57" t="s">
        <v>717</v>
      </c>
      <c r="B16" s="514">
        <v>7920</v>
      </c>
      <c r="C16" s="125">
        <v>12807</v>
      </c>
      <c r="D16" s="515">
        <v>175</v>
      </c>
      <c r="E16" s="516">
        <v>3168</v>
      </c>
      <c r="F16" s="515">
        <v>273</v>
      </c>
      <c r="G16" s="516">
        <v>1285</v>
      </c>
      <c r="H16" s="515">
        <v>5434</v>
      </c>
      <c r="I16" s="515">
        <v>7377</v>
      </c>
      <c r="J16" s="515">
        <v>2038</v>
      </c>
      <c r="K16" s="517">
        <v>977</v>
      </c>
      <c r="L16" s="125">
        <v>3338</v>
      </c>
      <c r="M16" s="515">
        <v>3940557</v>
      </c>
      <c r="N16" s="515">
        <v>1732</v>
      </c>
      <c r="O16" s="515">
        <v>2423151</v>
      </c>
      <c r="P16" s="515">
        <v>824</v>
      </c>
      <c r="Q16" s="515">
        <v>804191</v>
      </c>
      <c r="R16" s="515">
        <v>782</v>
      </c>
      <c r="S16" s="518">
        <v>713215</v>
      </c>
      <c r="T16" s="48" t="s">
        <v>149</v>
      </c>
    </row>
    <row r="17" spans="1:20" s="46" customFormat="1" ht="22.5" customHeight="1">
      <c r="A17" s="57" t="s">
        <v>719</v>
      </c>
      <c r="B17" s="514">
        <v>7934</v>
      </c>
      <c r="C17" s="125">
        <v>12915</v>
      </c>
      <c r="D17" s="515">
        <v>175</v>
      </c>
      <c r="E17" s="516">
        <v>3104</v>
      </c>
      <c r="F17" s="515">
        <v>273</v>
      </c>
      <c r="G17" s="516">
        <v>1328</v>
      </c>
      <c r="H17" s="515">
        <v>5434</v>
      </c>
      <c r="I17" s="515">
        <v>7462</v>
      </c>
      <c r="J17" s="515">
        <v>2052</v>
      </c>
      <c r="K17" s="517">
        <v>1021</v>
      </c>
      <c r="L17" s="125">
        <v>3319</v>
      </c>
      <c r="M17" s="515">
        <v>3840899</v>
      </c>
      <c r="N17" s="515">
        <v>1721</v>
      </c>
      <c r="O17" s="515">
        <v>2321513</v>
      </c>
      <c r="P17" s="515">
        <v>818</v>
      </c>
      <c r="Q17" s="515">
        <v>798129</v>
      </c>
      <c r="R17" s="515">
        <v>780</v>
      </c>
      <c r="S17" s="518">
        <v>721257</v>
      </c>
      <c r="T17" s="48" t="s">
        <v>150</v>
      </c>
    </row>
    <row r="18" spans="1:20" s="46" customFormat="1" ht="22.5" customHeight="1">
      <c r="A18" s="57" t="s">
        <v>721</v>
      </c>
      <c r="B18" s="514">
        <v>7922</v>
      </c>
      <c r="C18" s="125">
        <v>12700</v>
      </c>
      <c r="D18" s="515">
        <v>177</v>
      </c>
      <c r="E18" s="516">
        <v>3095</v>
      </c>
      <c r="F18" s="515">
        <v>273</v>
      </c>
      <c r="G18" s="516">
        <v>1235</v>
      </c>
      <c r="H18" s="515">
        <v>5409</v>
      </c>
      <c r="I18" s="515">
        <v>7231</v>
      </c>
      <c r="J18" s="515">
        <v>2063</v>
      </c>
      <c r="K18" s="517">
        <v>1139</v>
      </c>
      <c r="L18" s="125">
        <v>3327</v>
      </c>
      <c r="M18" s="515">
        <v>4033777</v>
      </c>
      <c r="N18" s="515">
        <v>1718</v>
      </c>
      <c r="O18" s="515">
        <v>2521321</v>
      </c>
      <c r="P18" s="515">
        <v>826</v>
      </c>
      <c r="Q18" s="515">
        <v>806059</v>
      </c>
      <c r="R18" s="515">
        <v>783</v>
      </c>
      <c r="S18" s="518">
        <v>706397</v>
      </c>
      <c r="T18" s="48" t="s">
        <v>151</v>
      </c>
    </row>
    <row r="19" spans="1:20" s="46" customFormat="1" ht="22.5" customHeight="1">
      <c r="A19" s="57" t="s">
        <v>723</v>
      </c>
      <c r="B19" s="514">
        <v>7930</v>
      </c>
      <c r="C19" s="125">
        <v>12903</v>
      </c>
      <c r="D19" s="515">
        <v>177</v>
      </c>
      <c r="E19" s="516">
        <v>3311</v>
      </c>
      <c r="F19" s="515">
        <v>273</v>
      </c>
      <c r="G19" s="516">
        <v>1302</v>
      </c>
      <c r="H19" s="515">
        <v>5409</v>
      </c>
      <c r="I19" s="515">
        <v>7413</v>
      </c>
      <c r="J19" s="515">
        <v>2071</v>
      </c>
      <c r="K19" s="517">
        <v>877</v>
      </c>
      <c r="L19" s="125">
        <v>3341</v>
      </c>
      <c r="M19" s="515">
        <v>4061408</v>
      </c>
      <c r="N19" s="515">
        <v>1730</v>
      </c>
      <c r="O19" s="515">
        <v>2489212</v>
      </c>
      <c r="P19" s="515">
        <v>830</v>
      </c>
      <c r="Q19" s="515">
        <v>810064</v>
      </c>
      <c r="R19" s="515">
        <v>781</v>
      </c>
      <c r="S19" s="518">
        <v>762132</v>
      </c>
      <c r="T19" s="48" t="s">
        <v>152</v>
      </c>
    </row>
    <row r="20" spans="1:20" s="46" customFormat="1" ht="22.5" customHeight="1">
      <c r="A20" s="57" t="s">
        <v>725</v>
      </c>
      <c r="B20" s="514">
        <v>7933</v>
      </c>
      <c r="C20" s="125">
        <v>11763</v>
      </c>
      <c r="D20" s="515">
        <v>177</v>
      </c>
      <c r="E20" s="516">
        <v>3181</v>
      </c>
      <c r="F20" s="515">
        <v>273</v>
      </c>
      <c r="G20" s="516">
        <v>1269</v>
      </c>
      <c r="H20" s="515">
        <v>5404</v>
      </c>
      <c r="I20" s="515">
        <v>6825</v>
      </c>
      <c r="J20" s="515">
        <v>2079</v>
      </c>
      <c r="K20" s="517">
        <v>488</v>
      </c>
      <c r="L20" s="125">
        <v>3347</v>
      </c>
      <c r="M20" s="515">
        <v>3874691</v>
      </c>
      <c r="N20" s="515">
        <v>1731</v>
      </c>
      <c r="O20" s="515">
        <v>2321513</v>
      </c>
      <c r="P20" s="515">
        <v>831</v>
      </c>
      <c r="Q20" s="515">
        <v>811043</v>
      </c>
      <c r="R20" s="515">
        <v>785</v>
      </c>
      <c r="S20" s="518">
        <v>742135</v>
      </c>
      <c r="T20" s="48" t="s">
        <v>153</v>
      </c>
    </row>
    <row r="21" spans="1:20" s="46" customFormat="1" ht="22.5" customHeight="1">
      <c r="A21" s="59" t="s">
        <v>727</v>
      </c>
      <c r="B21" s="519">
        <v>7941</v>
      </c>
      <c r="C21" s="520">
        <v>11770</v>
      </c>
      <c r="D21" s="521">
        <v>177</v>
      </c>
      <c r="E21" s="522">
        <v>3031</v>
      </c>
      <c r="F21" s="521">
        <v>273</v>
      </c>
      <c r="G21" s="522">
        <v>1238</v>
      </c>
      <c r="H21" s="521">
        <v>5404</v>
      </c>
      <c r="I21" s="521">
        <v>6739</v>
      </c>
      <c r="J21" s="521">
        <v>2087</v>
      </c>
      <c r="K21" s="523">
        <v>762</v>
      </c>
      <c r="L21" s="520">
        <v>3338</v>
      </c>
      <c r="M21" s="521">
        <v>3860460</v>
      </c>
      <c r="N21" s="521">
        <v>1725</v>
      </c>
      <c r="O21" s="521">
        <v>2311215</v>
      </c>
      <c r="P21" s="521">
        <v>826</v>
      </c>
      <c r="Q21" s="521">
        <v>817994</v>
      </c>
      <c r="R21" s="521">
        <v>787</v>
      </c>
      <c r="S21" s="524">
        <v>731251</v>
      </c>
      <c r="T21" s="53" t="s">
        <v>154</v>
      </c>
    </row>
    <row r="22" spans="1:17" s="16" customFormat="1" ht="15.75" customHeight="1">
      <c r="A22" s="16" t="s">
        <v>1320</v>
      </c>
      <c r="B22" s="19"/>
      <c r="C22" s="19"/>
      <c r="D22" s="32"/>
      <c r="E22" s="32"/>
      <c r="F22" s="32"/>
      <c r="G22" s="23"/>
      <c r="I22" s="33"/>
      <c r="J22" s="23"/>
      <c r="K22" s="33"/>
      <c r="M22" s="33"/>
      <c r="N22" s="32"/>
      <c r="O22" s="272" t="s">
        <v>1321</v>
      </c>
      <c r="Q22" s="23"/>
    </row>
    <row r="23" spans="1:15" s="16" customFormat="1" ht="15.75" customHeight="1">
      <c r="A23" s="16" t="s">
        <v>612</v>
      </c>
      <c r="O23" s="41" t="s">
        <v>611</v>
      </c>
    </row>
    <row r="24" s="16" customFormat="1" ht="15.75" customHeight="1">
      <c r="A24" s="16" t="s">
        <v>613</v>
      </c>
    </row>
    <row r="25" s="16" customFormat="1" ht="15.75" customHeight="1">
      <c r="A25" s="16" t="s">
        <v>614</v>
      </c>
    </row>
    <row r="26" s="16" customFormat="1" ht="15.75" customHeight="1">
      <c r="A26" s="41" t="s">
        <v>615</v>
      </c>
    </row>
    <row r="27" s="27" customFormat="1" ht="12.75">
      <c r="M27" s="165"/>
    </row>
    <row r="28" s="27" customFormat="1" ht="12.75">
      <c r="M28" s="165"/>
    </row>
    <row r="29" s="27" customFormat="1" ht="12.75">
      <c r="M29" s="165"/>
    </row>
    <row r="30" s="27" customFormat="1" ht="12.75">
      <c r="M30" s="165"/>
    </row>
    <row r="31" s="27" customFormat="1" ht="12.75">
      <c r="M31" s="165"/>
    </row>
    <row r="32" s="27" customFormat="1" ht="12.75">
      <c r="M32" s="165"/>
    </row>
    <row r="33" s="27" customFormat="1" ht="12.75">
      <c r="M33" s="165"/>
    </row>
    <row r="34" s="27" customFormat="1" ht="12.75">
      <c r="M34" s="165"/>
    </row>
    <row r="35" s="27" customFormat="1" ht="12.75">
      <c r="M35" s="165" t="s">
        <v>142</v>
      </c>
    </row>
    <row r="36" s="27" customFormat="1" ht="12.75"/>
    <row r="37" s="27" customFormat="1" ht="12.75"/>
    <row r="38" s="27" customFormat="1" ht="12.75"/>
    <row r="39" s="27" customFormat="1" ht="12.75"/>
    <row r="40" s="27" customFormat="1" ht="12.75"/>
    <row r="41" s="27" customFormat="1" ht="12.75"/>
    <row r="42" s="27" customFormat="1" ht="12.75"/>
    <row r="43" s="27" customFormat="1" ht="12.75"/>
    <row r="44" s="27" customFormat="1" ht="12.75"/>
    <row r="45" s="27" customFormat="1" ht="12.75"/>
    <row r="46" s="27" customFormat="1" ht="12.75"/>
    <row r="47" s="27" customFormat="1" ht="12.75"/>
    <row r="48" s="27" customFormat="1" ht="12.75"/>
    <row r="49" s="27" customFormat="1" ht="12.75"/>
    <row r="50" s="27" customFormat="1" ht="12.75"/>
    <row r="51" s="27" customFormat="1" ht="12.75"/>
    <row r="52" s="27" customFormat="1" ht="12.75"/>
    <row r="53" s="27" customFormat="1" ht="12.75"/>
    <row r="54" s="27" customFormat="1" ht="12.75"/>
    <row r="55" s="27" customFormat="1" ht="12.75"/>
    <row r="56" s="27" customFormat="1" ht="12.75"/>
    <row r="57" s="27" customFormat="1" ht="12.75"/>
    <row r="58" s="27" customFormat="1" ht="12.75"/>
    <row r="59" s="27" customFormat="1" ht="12.75"/>
    <row r="60" s="27" customFormat="1" ht="12.75"/>
    <row r="61" s="27" customFormat="1" ht="12.75"/>
    <row r="62" s="27" customFormat="1" ht="12.75"/>
    <row r="63" s="27" customFormat="1" ht="12.75"/>
    <row r="64" s="27" customFormat="1" ht="12.75"/>
    <row r="65" s="27" customFormat="1" ht="12.75"/>
    <row r="66" s="27" customFormat="1" ht="12.75"/>
    <row r="67" s="27" customFormat="1" ht="12.75"/>
    <row r="68" s="27" customFormat="1" ht="12.75"/>
    <row r="69" s="27" customFormat="1" ht="12.75"/>
    <row r="70" s="27" customFormat="1" ht="12.75"/>
    <row r="71" s="27" customFormat="1" ht="12.75"/>
    <row r="72" s="27" customFormat="1" ht="12.75"/>
    <row r="73" s="27" customFormat="1" ht="12.75"/>
    <row r="74" s="27" customFormat="1" ht="12.75"/>
    <row r="75" s="27" customFormat="1" ht="12.75"/>
    <row r="76" s="27" customFormat="1" ht="12.75"/>
    <row r="77" s="27" customFormat="1" ht="12.75"/>
    <row r="78" s="27" customFormat="1" ht="12.75"/>
    <row r="79" s="27" customFormat="1" ht="12.75"/>
    <row r="80" s="27" customFormat="1" ht="12.75"/>
    <row r="81" s="27" customFormat="1" ht="12.75"/>
    <row r="82" s="27" customFormat="1" ht="12.75"/>
    <row r="83" s="27" customFormat="1" ht="12.75"/>
    <row r="84" s="27" customFormat="1" ht="12.75"/>
    <row r="85" s="27" customFormat="1" ht="12.75"/>
    <row r="86" s="27" customFormat="1" ht="12.75"/>
  </sheetData>
  <sheetProtection/>
  <mergeCells count="21">
    <mergeCell ref="J5:K5"/>
    <mergeCell ref="J4:K4"/>
    <mergeCell ref="B5:C5"/>
    <mergeCell ref="D5:E5"/>
    <mergeCell ref="F5:G5"/>
    <mergeCell ref="H5:I5"/>
    <mergeCell ref="R5:S5"/>
    <mergeCell ref="P4:Q4"/>
    <mergeCell ref="R4:S4"/>
    <mergeCell ref="N4:O4"/>
    <mergeCell ref="P5:Q5"/>
    <mergeCell ref="L4:M4"/>
    <mergeCell ref="L5:M5"/>
    <mergeCell ref="N5:O5"/>
    <mergeCell ref="A1:T1"/>
    <mergeCell ref="B3:K3"/>
    <mergeCell ref="L3:S3"/>
    <mergeCell ref="B4:C4"/>
    <mergeCell ref="D4:E4"/>
    <mergeCell ref="F4:G4"/>
    <mergeCell ref="H4:I4"/>
  </mergeCells>
  <printOptions horizontalCentered="1" verticalCentered="1"/>
  <pageMargins left="0.35433070866141736" right="0.5511811023622047" top="0.3937007874015748" bottom="0.3937007874015748" header="0.5118110236220472" footer="0.5118110236220472"/>
  <pageSetup horizontalDpi="600" verticalDpi="600" orientation="landscape" paperSize="9" scale="64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FF00"/>
  </sheetPr>
  <dimension ref="A1:S11"/>
  <sheetViews>
    <sheetView zoomScalePageLayoutView="0" workbookViewId="0" topLeftCell="A1">
      <selection activeCell="C15" sqref="C15"/>
    </sheetView>
  </sheetViews>
  <sheetFormatPr defaultColWidth="8.88671875" defaultRowHeight="13.5"/>
  <cols>
    <col min="1" max="1" width="8.88671875" style="217" customWidth="1"/>
    <col min="2" max="2" width="6.99609375" style="216" customWidth="1"/>
    <col min="3" max="3" width="7.77734375" style="216" customWidth="1"/>
    <col min="4" max="4" width="8.5546875" style="216" customWidth="1"/>
    <col min="5" max="6" width="6.5546875" style="216" customWidth="1"/>
    <col min="7" max="11" width="8.5546875" style="216" customWidth="1"/>
    <col min="12" max="12" width="7.3359375" style="216" customWidth="1"/>
    <col min="13" max="13" width="6.6640625" style="216" customWidth="1"/>
    <col min="14" max="14" width="9.4453125" style="216" customWidth="1"/>
    <col min="15" max="16384" width="8.88671875" style="216" customWidth="1"/>
  </cols>
  <sheetData>
    <row r="1" spans="1:14" s="279" customFormat="1" ht="38.25" customHeight="1">
      <c r="A1" s="1026" t="s">
        <v>393</v>
      </c>
      <c r="B1" s="1026"/>
      <c r="C1" s="1026"/>
      <c r="D1" s="1026"/>
      <c r="E1" s="1026"/>
      <c r="F1" s="1026"/>
      <c r="G1" s="1026"/>
      <c r="H1" s="1026"/>
      <c r="I1" s="1026"/>
      <c r="J1" s="1026"/>
      <c r="K1" s="1026"/>
      <c r="L1" s="1026"/>
      <c r="M1" s="1026"/>
      <c r="N1" s="1026"/>
    </row>
    <row r="2" spans="1:14" ht="13.5">
      <c r="A2" s="1218" t="s">
        <v>1043</v>
      </c>
      <c r="B2" s="1218"/>
      <c r="N2" s="408" t="s">
        <v>1044</v>
      </c>
    </row>
    <row r="3" spans="1:14" ht="19.5" customHeight="1">
      <c r="A3" s="1213" t="s">
        <v>242</v>
      </c>
      <c r="B3" s="409" t="s">
        <v>1172</v>
      </c>
      <c r="C3" s="410" t="s">
        <v>1174</v>
      </c>
      <c r="D3" s="410" t="s">
        <v>1175</v>
      </c>
      <c r="E3" s="410" t="s">
        <v>1176</v>
      </c>
      <c r="F3" s="410" t="s">
        <v>1179</v>
      </c>
      <c r="G3" s="410" t="s">
        <v>1180</v>
      </c>
      <c r="H3" s="410" t="s">
        <v>1182</v>
      </c>
      <c r="I3" s="410" t="s">
        <v>1185</v>
      </c>
      <c r="J3" s="410" t="s">
        <v>1187</v>
      </c>
      <c r="K3" s="410" t="s">
        <v>1189</v>
      </c>
      <c r="L3" s="410" t="s">
        <v>1192</v>
      </c>
      <c r="M3" s="411" t="s">
        <v>1195</v>
      </c>
      <c r="N3" s="1219" t="s">
        <v>1045</v>
      </c>
    </row>
    <row r="4" spans="1:14" ht="19.5" customHeight="1">
      <c r="A4" s="1214"/>
      <c r="B4" s="1216" t="s">
        <v>1173</v>
      </c>
      <c r="C4" s="412" t="s">
        <v>1046</v>
      </c>
      <c r="D4" s="412" t="s">
        <v>1047</v>
      </c>
      <c r="E4" s="412" t="s">
        <v>1177</v>
      </c>
      <c r="F4" s="412" t="s">
        <v>1048</v>
      </c>
      <c r="G4" s="412" t="s">
        <v>1181</v>
      </c>
      <c r="H4" s="412" t="s">
        <v>1183</v>
      </c>
      <c r="I4" s="412" t="s">
        <v>1186</v>
      </c>
      <c r="J4" s="412" t="s">
        <v>1188</v>
      </c>
      <c r="K4" s="412" t="s">
        <v>1190</v>
      </c>
      <c r="L4" s="412" t="s">
        <v>1193</v>
      </c>
      <c r="M4" s="413" t="s">
        <v>1196</v>
      </c>
      <c r="N4" s="1220"/>
    </row>
    <row r="5" spans="1:14" ht="40.5" customHeight="1">
      <c r="A5" s="1215"/>
      <c r="B5" s="1217"/>
      <c r="C5" s="414" t="s">
        <v>1049</v>
      </c>
      <c r="D5" s="414" t="s">
        <v>1050</v>
      </c>
      <c r="E5" s="415" t="s">
        <v>1178</v>
      </c>
      <c r="F5" s="414" t="s">
        <v>1051</v>
      </c>
      <c r="G5" s="415" t="s">
        <v>1178</v>
      </c>
      <c r="H5" s="415" t="s">
        <v>1184</v>
      </c>
      <c r="I5" s="415" t="s">
        <v>1178</v>
      </c>
      <c r="J5" s="415" t="s">
        <v>1184</v>
      </c>
      <c r="K5" s="415" t="s">
        <v>1191</v>
      </c>
      <c r="L5" s="415" t="s">
        <v>1194</v>
      </c>
      <c r="M5" s="416" t="s">
        <v>1194</v>
      </c>
      <c r="N5" s="1221"/>
    </row>
    <row r="6" spans="1:14" s="200" customFormat="1" ht="45.75" customHeight="1">
      <c r="A6" s="232" t="s">
        <v>240</v>
      </c>
      <c r="B6" s="417">
        <f>SUM(C6:M6)</f>
        <v>103</v>
      </c>
      <c r="C6" s="418">
        <v>3</v>
      </c>
      <c r="D6" s="417">
        <v>72</v>
      </c>
      <c r="E6" s="417">
        <v>13</v>
      </c>
      <c r="F6" s="417" t="s">
        <v>800</v>
      </c>
      <c r="G6" s="418" t="s">
        <v>83</v>
      </c>
      <c r="H6" s="418">
        <v>2</v>
      </c>
      <c r="I6" s="417">
        <v>4</v>
      </c>
      <c r="J6" s="417" t="s">
        <v>800</v>
      </c>
      <c r="K6" s="418">
        <v>3</v>
      </c>
      <c r="L6" s="417">
        <v>6</v>
      </c>
      <c r="M6" s="417" t="s">
        <v>83</v>
      </c>
      <c r="N6" s="419" t="s">
        <v>123</v>
      </c>
    </row>
    <row r="7" spans="1:14" s="200" customFormat="1" ht="45.75" customHeight="1">
      <c r="A7" s="232" t="s">
        <v>241</v>
      </c>
      <c r="B7" s="417">
        <v>107</v>
      </c>
      <c r="C7" s="418">
        <v>3</v>
      </c>
      <c r="D7" s="417">
        <v>73</v>
      </c>
      <c r="E7" s="417">
        <v>14</v>
      </c>
      <c r="F7" s="417">
        <v>2</v>
      </c>
      <c r="G7" s="418" t="s">
        <v>800</v>
      </c>
      <c r="H7" s="418" t="s">
        <v>800</v>
      </c>
      <c r="I7" s="417">
        <v>2</v>
      </c>
      <c r="J7" s="417">
        <v>4</v>
      </c>
      <c r="K7" s="418" t="s">
        <v>800</v>
      </c>
      <c r="L7" s="417">
        <v>3</v>
      </c>
      <c r="M7" s="417">
        <v>6</v>
      </c>
      <c r="N7" s="419" t="s">
        <v>124</v>
      </c>
    </row>
    <row r="8" spans="1:14" s="200" customFormat="1" ht="45.75" customHeight="1">
      <c r="A8" s="232" t="s">
        <v>126</v>
      </c>
      <c r="B8" s="417">
        <v>108</v>
      </c>
      <c r="C8" s="418">
        <v>3</v>
      </c>
      <c r="D8" s="417">
        <v>75</v>
      </c>
      <c r="E8" s="417">
        <v>15</v>
      </c>
      <c r="F8" s="418" t="s">
        <v>83</v>
      </c>
      <c r="G8" s="418" t="s">
        <v>83</v>
      </c>
      <c r="H8" s="418">
        <v>2</v>
      </c>
      <c r="I8" s="417">
        <v>4</v>
      </c>
      <c r="J8" s="417">
        <v>0</v>
      </c>
      <c r="K8" s="418">
        <v>3</v>
      </c>
      <c r="L8" s="417">
        <v>6</v>
      </c>
      <c r="M8" s="418" t="s">
        <v>83</v>
      </c>
      <c r="N8" s="419" t="s">
        <v>126</v>
      </c>
    </row>
    <row r="9" spans="1:14" s="200" customFormat="1" ht="45.75" customHeight="1">
      <c r="A9" s="232" t="s">
        <v>1268</v>
      </c>
      <c r="B9" s="417">
        <v>111</v>
      </c>
      <c r="C9" s="418">
        <v>3</v>
      </c>
      <c r="D9" s="417">
        <v>74</v>
      </c>
      <c r="E9" s="417">
        <v>16</v>
      </c>
      <c r="F9" s="418" t="s">
        <v>83</v>
      </c>
      <c r="G9" s="418" t="s">
        <v>83</v>
      </c>
      <c r="H9" s="418">
        <v>4</v>
      </c>
      <c r="I9" s="417">
        <v>4</v>
      </c>
      <c r="J9" s="417">
        <v>0</v>
      </c>
      <c r="K9" s="418">
        <v>3</v>
      </c>
      <c r="L9" s="417">
        <v>7</v>
      </c>
      <c r="M9" s="418" t="s">
        <v>83</v>
      </c>
      <c r="N9" s="419" t="s">
        <v>1268</v>
      </c>
    </row>
    <row r="10" spans="1:14" s="937" customFormat="1" ht="45.75" customHeight="1">
      <c r="A10" s="931" t="s">
        <v>1327</v>
      </c>
      <c r="B10" s="932">
        <v>111</v>
      </c>
      <c r="C10" s="933">
        <v>3</v>
      </c>
      <c r="D10" s="934">
        <v>74</v>
      </c>
      <c r="E10" s="934">
        <v>16</v>
      </c>
      <c r="F10" s="933">
        <v>0</v>
      </c>
      <c r="G10" s="933">
        <v>0</v>
      </c>
      <c r="H10" s="933">
        <v>4</v>
      </c>
      <c r="I10" s="934">
        <v>4</v>
      </c>
      <c r="J10" s="933">
        <v>0</v>
      </c>
      <c r="K10" s="933">
        <v>3</v>
      </c>
      <c r="L10" s="934">
        <v>7</v>
      </c>
      <c r="M10" s="935">
        <v>0</v>
      </c>
      <c r="N10" s="936" t="s">
        <v>1327</v>
      </c>
    </row>
    <row r="11" spans="1:19" s="79" customFormat="1" ht="16.5" customHeight="1">
      <c r="A11" s="79" t="s">
        <v>243</v>
      </c>
      <c r="H11" s="79" t="s">
        <v>1122</v>
      </c>
      <c r="N11" s="420"/>
      <c r="O11" s="420"/>
      <c r="P11" s="420"/>
      <c r="Q11" s="420"/>
      <c r="R11" s="420"/>
      <c r="S11" s="420"/>
    </row>
  </sheetData>
  <sheetProtection/>
  <mergeCells count="5">
    <mergeCell ref="A1:N1"/>
    <mergeCell ref="A3:A5"/>
    <mergeCell ref="B4:B5"/>
    <mergeCell ref="A2:B2"/>
    <mergeCell ref="N3:N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FF00"/>
  </sheetPr>
  <dimension ref="A1:Z26"/>
  <sheetViews>
    <sheetView zoomScalePageLayoutView="0" workbookViewId="0" topLeftCell="D1">
      <selection activeCell="O21" sqref="O21"/>
    </sheetView>
  </sheetViews>
  <sheetFormatPr defaultColWidth="8.88671875" defaultRowHeight="13.5"/>
  <cols>
    <col min="1" max="1" width="10.77734375" style="27" customWidth="1"/>
    <col min="2" max="3" width="9.88671875" style="27" customWidth="1"/>
    <col min="4" max="4" width="8.10546875" style="27" bestFit="1" customWidth="1"/>
    <col min="5" max="6" width="10.77734375" style="27" customWidth="1"/>
    <col min="7" max="7" width="11.10546875" style="27" customWidth="1"/>
    <col min="8" max="8" width="9.88671875" style="27" customWidth="1"/>
    <col min="9" max="9" width="11.77734375" style="27" customWidth="1"/>
    <col min="10" max="10" width="10.4453125" style="27" customWidth="1"/>
    <col min="11" max="11" width="8.88671875" style="27" customWidth="1"/>
    <col min="12" max="12" width="9.88671875" style="27" customWidth="1"/>
    <col min="13" max="13" width="9.77734375" style="27" customWidth="1"/>
    <col min="14" max="15" width="8.88671875" style="27" customWidth="1"/>
    <col min="16" max="16" width="10.88671875" style="27" customWidth="1"/>
    <col min="17" max="20" width="9.88671875" style="27" customWidth="1"/>
    <col min="21" max="21" width="9.99609375" style="27" customWidth="1"/>
    <col min="22" max="22" width="10.3359375" style="27" customWidth="1"/>
    <col min="23" max="23" width="9.5546875" style="27" customWidth="1"/>
    <col min="24" max="25" width="9.88671875" style="27" customWidth="1"/>
    <col min="26" max="26" width="8.5546875" style="27" customWidth="1"/>
    <col min="27" max="27" width="10.77734375" style="27" bestFit="1" customWidth="1"/>
    <col min="28" max="16384" width="8.88671875" style="27" customWidth="1"/>
  </cols>
  <sheetData>
    <row r="1" spans="1:17" ht="35.25" customHeight="1">
      <c r="A1" s="1026" t="s">
        <v>866</v>
      </c>
      <c r="B1" s="1026"/>
      <c r="C1" s="1026"/>
      <c r="D1" s="1026"/>
      <c r="E1" s="1026"/>
      <c r="F1" s="1026"/>
      <c r="G1" s="1026"/>
      <c r="H1" s="1026"/>
      <c r="I1" s="1026"/>
      <c r="J1" s="1026"/>
      <c r="K1" s="1026"/>
      <c r="L1" s="1026"/>
      <c r="M1" s="1026"/>
      <c r="N1" s="1026"/>
      <c r="O1" s="1026"/>
      <c r="P1" s="1026"/>
      <c r="Q1" s="422"/>
    </row>
    <row r="2" spans="1:17" ht="18" customHeight="1">
      <c r="A2" s="27" t="s">
        <v>867</v>
      </c>
      <c r="P2" s="1230" t="s">
        <v>868</v>
      </c>
      <c r="Q2" s="1230"/>
    </row>
    <row r="3" spans="1:16" ht="22.5" customHeight="1">
      <c r="A3" s="204"/>
      <c r="B3" s="423" t="s">
        <v>869</v>
      </c>
      <c r="C3" s="424"/>
      <c r="D3" s="424"/>
      <c r="E3" s="425"/>
      <c r="F3" s="1037" t="s">
        <v>870</v>
      </c>
      <c r="G3" s="1038"/>
      <c r="H3" s="1038"/>
      <c r="I3" s="1039"/>
      <c r="J3" s="1231" t="s">
        <v>871</v>
      </c>
      <c r="K3" s="1232"/>
      <c r="L3" s="1232"/>
      <c r="M3" s="1232"/>
      <c r="N3" s="1232"/>
      <c r="O3" s="1232"/>
      <c r="P3" s="1147" t="s">
        <v>623</v>
      </c>
    </row>
    <row r="4" spans="1:16" ht="21.75" customHeight="1">
      <c r="A4" s="214" t="s">
        <v>639</v>
      </c>
      <c r="B4" s="284" t="s">
        <v>872</v>
      </c>
      <c r="C4" s="284" t="s">
        <v>873</v>
      </c>
      <c r="D4" s="284" t="s">
        <v>874</v>
      </c>
      <c r="E4" s="1234" t="s">
        <v>875</v>
      </c>
      <c r="F4" s="1237" t="s">
        <v>84</v>
      </c>
      <c r="G4" s="1238"/>
      <c r="H4" s="1239"/>
      <c r="I4" s="1222" t="s">
        <v>85</v>
      </c>
      <c r="J4" s="284" t="s">
        <v>876</v>
      </c>
      <c r="K4" s="426" t="s">
        <v>877</v>
      </c>
      <c r="L4" s="284" t="s">
        <v>878</v>
      </c>
      <c r="M4" s="284" t="s">
        <v>879</v>
      </c>
      <c r="N4" s="284" t="s">
        <v>880</v>
      </c>
      <c r="O4" s="109" t="s">
        <v>881</v>
      </c>
      <c r="P4" s="1233"/>
    </row>
    <row r="5" spans="1:16" ht="21.75" customHeight="1">
      <c r="A5" s="57"/>
      <c r="B5" s="61"/>
      <c r="C5" s="61"/>
      <c r="D5" s="61"/>
      <c r="E5" s="1235"/>
      <c r="F5" s="349"/>
      <c r="G5" s="59"/>
      <c r="H5" s="59"/>
      <c r="I5" s="1223"/>
      <c r="J5" s="61" t="s">
        <v>1201</v>
      </c>
      <c r="K5" s="427"/>
      <c r="L5" s="428" t="s">
        <v>882</v>
      </c>
      <c r="M5" s="61"/>
      <c r="N5" s="61"/>
      <c r="O5" s="429" t="s">
        <v>883</v>
      </c>
      <c r="P5" s="85"/>
    </row>
    <row r="6" spans="1:16" ht="21.75" customHeight="1">
      <c r="A6" s="214" t="s">
        <v>1095</v>
      </c>
      <c r="B6" s="61"/>
      <c r="C6" s="61"/>
      <c r="D6" s="61"/>
      <c r="E6" s="1235"/>
      <c r="F6" s="284" t="s">
        <v>884</v>
      </c>
      <c r="G6" s="284" t="s">
        <v>885</v>
      </c>
      <c r="H6" s="284" t="s">
        <v>886</v>
      </c>
      <c r="I6" s="1223"/>
      <c r="J6" s="61" t="s">
        <v>887</v>
      </c>
      <c r="K6" s="427"/>
      <c r="L6" s="61" t="s">
        <v>888</v>
      </c>
      <c r="M6" s="61" t="s">
        <v>806</v>
      </c>
      <c r="N6" s="61" t="s">
        <v>889</v>
      </c>
      <c r="O6" s="48" t="s">
        <v>890</v>
      </c>
      <c r="P6" s="85" t="s">
        <v>700</v>
      </c>
    </row>
    <row r="7" spans="1:16" ht="38.25">
      <c r="A7" s="59"/>
      <c r="B7" s="62" t="s">
        <v>891</v>
      </c>
      <c r="C7" s="62" t="s">
        <v>892</v>
      </c>
      <c r="D7" s="62" t="s">
        <v>893</v>
      </c>
      <c r="E7" s="1236"/>
      <c r="F7" s="430" t="s">
        <v>894</v>
      </c>
      <c r="G7" s="431" t="s">
        <v>865</v>
      </c>
      <c r="H7" s="430" t="s">
        <v>895</v>
      </c>
      <c r="I7" s="1224"/>
      <c r="J7" s="62" t="s">
        <v>896</v>
      </c>
      <c r="K7" s="138" t="s">
        <v>897</v>
      </c>
      <c r="L7" s="107" t="s">
        <v>898</v>
      </c>
      <c r="M7" s="62" t="s">
        <v>899</v>
      </c>
      <c r="N7" s="62" t="s">
        <v>900</v>
      </c>
      <c r="O7" s="138" t="s">
        <v>901</v>
      </c>
      <c r="P7" s="228"/>
    </row>
    <row r="8" spans="1:16" ht="23.25" customHeight="1">
      <c r="A8" s="51" t="s">
        <v>126</v>
      </c>
      <c r="B8" s="291">
        <v>106</v>
      </c>
      <c r="C8" s="291">
        <v>9</v>
      </c>
      <c r="D8" s="291">
        <v>463</v>
      </c>
      <c r="E8" s="291">
        <v>80</v>
      </c>
      <c r="F8" s="291">
        <v>7</v>
      </c>
      <c r="G8" s="292">
        <v>35</v>
      </c>
      <c r="H8" s="292">
        <v>1</v>
      </c>
      <c r="I8" s="291">
        <v>26</v>
      </c>
      <c r="J8" s="291">
        <v>15</v>
      </c>
      <c r="K8" s="293">
        <v>0</v>
      </c>
      <c r="L8" s="293">
        <v>0</v>
      </c>
      <c r="M8" s="291">
        <v>3</v>
      </c>
      <c r="N8" s="293">
        <v>1</v>
      </c>
      <c r="O8" s="291">
        <v>27</v>
      </c>
      <c r="P8" s="290" t="s">
        <v>126</v>
      </c>
    </row>
    <row r="9" spans="1:16" ht="23.25" customHeight="1">
      <c r="A9" s="51" t="s">
        <v>1268</v>
      </c>
      <c r="B9" s="291">
        <v>145</v>
      </c>
      <c r="C9" s="291">
        <v>26</v>
      </c>
      <c r="D9" s="291">
        <v>495</v>
      </c>
      <c r="E9" s="291">
        <v>64</v>
      </c>
      <c r="F9" s="291">
        <v>11</v>
      </c>
      <c r="G9" s="292">
        <v>37</v>
      </c>
      <c r="H9" s="292">
        <v>6</v>
      </c>
      <c r="I9" s="291">
        <v>27</v>
      </c>
      <c r="J9" s="291">
        <v>17</v>
      </c>
      <c r="K9" s="293">
        <v>0</v>
      </c>
      <c r="L9" s="293">
        <v>0</v>
      </c>
      <c r="M9" s="291">
        <v>3</v>
      </c>
      <c r="N9" s="293">
        <v>1</v>
      </c>
      <c r="O9" s="291">
        <v>38</v>
      </c>
      <c r="P9" s="421" t="s">
        <v>1268</v>
      </c>
    </row>
    <row r="10" spans="1:16" s="29" customFormat="1" ht="23.25" customHeight="1">
      <c r="A10" s="938" t="s">
        <v>1322</v>
      </c>
      <c r="B10" s="939">
        <v>175</v>
      </c>
      <c r="C10" s="940">
        <v>17</v>
      </c>
      <c r="D10" s="940">
        <v>479</v>
      </c>
      <c r="E10" s="940">
        <v>75</v>
      </c>
      <c r="F10" s="940">
        <v>17</v>
      </c>
      <c r="G10" s="943">
        <v>43</v>
      </c>
      <c r="H10" s="943">
        <v>15</v>
      </c>
      <c r="I10" s="940">
        <v>28</v>
      </c>
      <c r="J10" s="940">
        <v>17</v>
      </c>
      <c r="K10" s="940">
        <v>0</v>
      </c>
      <c r="L10" s="940">
        <v>1</v>
      </c>
      <c r="M10" s="940">
        <v>3</v>
      </c>
      <c r="N10" s="940">
        <v>1</v>
      </c>
      <c r="O10" s="941">
        <v>41</v>
      </c>
      <c r="P10" s="944" t="s">
        <v>1322</v>
      </c>
    </row>
    <row r="11" spans="1:26" ht="11.25" customHeight="1">
      <c r="A11" s="114"/>
      <c r="B11" s="114"/>
      <c r="C11" s="114"/>
      <c r="D11" s="114"/>
      <c r="E11" s="114"/>
      <c r="F11" s="114"/>
      <c r="G11" s="114"/>
      <c r="H11" s="114"/>
      <c r="I11" s="46"/>
      <c r="Q11" s="114"/>
      <c r="R11" s="114"/>
      <c r="S11" s="114"/>
      <c r="T11" s="114"/>
      <c r="U11" s="114"/>
      <c r="V11" s="114"/>
      <c r="W11" s="114"/>
      <c r="X11" s="114"/>
      <c r="Y11" s="114"/>
      <c r="Z11" s="114"/>
    </row>
    <row r="12" spans="13:17" ht="12.75">
      <c r="M12" s="227"/>
      <c r="N12" s="227"/>
      <c r="Q12" s="432" t="s">
        <v>1222</v>
      </c>
    </row>
    <row r="13" spans="1:17" ht="39" customHeight="1">
      <c r="A13" s="204"/>
      <c r="B13" s="1225" t="s">
        <v>86</v>
      </c>
      <c r="C13" s="1227"/>
      <c r="D13" s="433" t="s">
        <v>903</v>
      </c>
      <c r="E13" s="434" t="s">
        <v>87</v>
      </c>
      <c r="F13" s="424"/>
      <c r="G13" s="425"/>
      <c r="H13" s="1225" t="s">
        <v>88</v>
      </c>
      <c r="I13" s="1226"/>
      <c r="J13" s="1226"/>
      <c r="K13" s="1226"/>
      <c r="L13" s="1226"/>
      <c r="M13" s="1226"/>
      <c r="N13" s="1226"/>
      <c r="O13" s="1226"/>
      <c r="P13" s="1227"/>
      <c r="Q13" s="246"/>
    </row>
    <row r="14" spans="1:17" ht="12.75" customHeight="1">
      <c r="A14" s="214" t="s">
        <v>639</v>
      </c>
      <c r="B14" s="435" t="s">
        <v>904</v>
      </c>
      <c r="C14" s="435" t="s">
        <v>905</v>
      </c>
      <c r="D14" s="436" t="s">
        <v>799</v>
      </c>
      <c r="E14" s="435" t="s">
        <v>906</v>
      </c>
      <c r="F14" s="435" t="s">
        <v>907</v>
      </c>
      <c r="G14" s="435" t="s">
        <v>908</v>
      </c>
      <c r="H14" s="435" t="s">
        <v>909</v>
      </c>
      <c r="I14" s="435" t="s">
        <v>910</v>
      </c>
      <c r="J14" s="435" t="s">
        <v>911</v>
      </c>
      <c r="K14" s="435" t="s">
        <v>912</v>
      </c>
      <c r="L14" s="435" t="s">
        <v>911</v>
      </c>
      <c r="M14" s="435" t="s">
        <v>911</v>
      </c>
      <c r="N14" s="1228" t="s">
        <v>89</v>
      </c>
      <c r="O14" s="437" t="s">
        <v>913</v>
      </c>
      <c r="P14" s="437" t="s">
        <v>1282</v>
      </c>
      <c r="Q14" s="128" t="s">
        <v>623</v>
      </c>
    </row>
    <row r="15" spans="1:17" ht="12.75">
      <c r="A15" s="57"/>
      <c r="B15" s="438"/>
      <c r="C15" s="438"/>
      <c r="D15" s="438"/>
      <c r="E15" s="439" t="s">
        <v>904</v>
      </c>
      <c r="F15" s="439" t="s">
        <v>904</v>
      </c>
      <c r="G15" s="439" t="s">
        <v>904</v>
      </c>
      <c r="H15" s="439" t="s">
        <v>914</v>
      </c>
      <c r="I15" s="439" t="s">
        <v>915</v>
      </c>
      <c r="J15" s="439" t="s">
        <v>916</v>
      </c>
      <c r="K15" s="439" t="s">
        <v>917</v>
      </c>
      <c r="L15" s="439" t="s">
        <v>918</v>
      </c>
      <c r="M15" s="439" t="s">
        <v>919</v>
      </c>
      <c r="N15" s="1229"/>
      <c r="O15" s="440" t="s">
        <v>920</v>
      </c>
      <c r="P15" s="440" t="s">
        <v>1283</v>
      </c>
      <c r="Q15" s="128"/>
    </row>
    <row r="16" spans="1:17" ht="12.75">
      <c r="A16" s="214" t="s">
        <v>1095</v>
      </c>
      <c r="B16" s="438"/>
      <c r="C16" s="438"/>
      <c r="D16" s="438"/>
      <c r="E16" s="438"/>
      <c r="F16" s="438"/>
      <c r="G16" s="438"/>
      <c r="H16" s="438"/>
      <c r="I16" s="438"/>
      <c r="J16" s="438"/>
      <c r="K16" s="438"/>
      <c r="L16" s="438"/>
      <c r="M16" s="438"/>
      <c r="N16" s="1229"/>
      <c r="O16" s="441"/>
      <c r="P16" s="441"/>
      <c r="Q16" s="128" t="s">
        <v>700</v>
      </c>
    </row>
    <row r="17" spans="1:17" ht="70.5" customHeight="1">
      <c r="A17" s="59"/>
      <c r="B17" s="442" t="s">
        <v>921</v>
      </c>
      <c r="C17" s="442" t="s">
        <v>922</v>
      </c>
      <c r="D17" s="442" t="s">
        <v>923</v>
      </c>
      <c r="E17" s="443" t="s">
        <v>924</v>
      </c>
      <c r="F17" s="443" t="s">
        <v>925</v>
      </c>
      <c r="G17" s="443" t="s">
        <v>926</v>
      </c>
      <c r="H17" s="443" t="s">
        <v>927</v>
      </c>
      <c r="I17" s="443" t="s">
        <v>928</v>
      </c>
      <c r="J17" s="443" t="s">
        <v>929</v>
      </c>
      <c r="K17" s="443" t="s">
        <v>930</v>
      </c>
      <c r="L17" s="443" t="s">
        <v>931</v>
      </c>
      <c r="M17" s="443" t="s">
        <v>932</v>
      </c>
      <c r="N17" s="444" t="s">
        <v>805</v>
      </c>
      <c r="O17" s="445" t="s">
        <v>933</v>
      </c>
      <c r="P17" s="111" t="s">
        <v>1284</v>
      </c>
      <c r="Q17" s="149"/>
    </row>
    <row r="18" spans="1:17" ht="27.75" customHeight="1">
      <c r="A18" s="51" t="s">
        <v>126</v>
      </c>
      <c r="B18" s="294">
        <v>0</v>
      </c>
      <c r="C18" s="291">
        <v>23</v>
      </c>
      <c r="D18" s="294">
        <v>5</v>
      </c>
      <c r="E18" s="294">
        <v>0</v>
      </c>
      <c r="F18" s="294">
        <v>3</v>
      </c>
      <c r="G18" s="294">
        <v>3</v>
      </c>
      <c r="H18" s="294">
        <v>2</v>
      </c>
      <c r="I18" s="294">
        <v>4</v>
      </c>
      <c r="J18" s="294">
        <v>37</v>
      </c>
      <c r="K18" s="294">
        <v>0</v>
      </c>
      <c r="L18" s="294">
        <v>1</v>
      </c>
      <c r="M18" s="294">
        <v>23</v>
      </c>
      <c r="N18" s="294">
        <v>0</v>
      </c>
      <c r="O18" s="294">
        <v>0</v>
      </c>
      <c r="P18" s="294">
        <v>0</v>
      </c>
      <c r="Q18" s="290" t="s">
        <v>126</v>
      </c>
    </row>
    <row r="19" spans="1:17" ht="27.75" customHeight="1">
      <c r="A19" s="51" t="s">
        <v>1268</v>
      </c>
      <c r="B19" s="294">
        <v>0</v>
      </c>
      <c r="C19" s="291">
        <v>26</v>
      </c>
      <c r="D19" s="294">
        <v>5</v>
      </c>
      <c r="E19" s="294">
        <v>0</v>
      </c>
      <c r="F19" s="294">
        <v>4</v>
      </c>
      <c r="G19" s="294">
        <v>1</v>
      </c>
      <c r="H19" s="294">
        <v>2</v>
      </c>
      <c r="I19" s="294">
        <v>6</v>
      </c>
      <c r="J19" s="294">
        <v>48</v>
      </c>
      <c r="K19" s="294">
        <v>0</v>
      </c>
      <c r="L19" s="294">
        <v>1</v>
      </c>
      <c r="M19" s="294">
        <v>26</v>
      </c>
      <c r="N19" s="294">
        <v>0</v>
      </c>
      <c r="O19" s="294">
        <v>0</v>
      </c>
      <c r="P19" s="294">
        <v>0</v>
      </c>
      <c r="Q19" s="421" t="s">
        <v>1268</v>
      </c>
    </row>
    <row r="20" spans="1:17" s="29" customFormat="1" ht="27.75" customHeight="1">
      <c r="A20" s="938" t="s">
        <v>1270</v>
      </c>
      <c r="B20" s="939">
        <v>0</v>
      </c>
      <c r="C20" s="940">
        <v>27</v>
      </c>
      <c r="D20" s="940">
        <v>5</v>
      </c>
      <c r="E20" s="940">
        <v>0</v>
      </c>
      <c r="F20" s="940">
        <v>5</v>
      </c>
      <c r="G20" s="940">
        <v>1</v>
      </c>
      <c r="H20" s="940">
        <v>2</v>
      </c>
      <c r="I20" s="940">
        <v>5</v>
      </c>
      <c r="J20" s="940">
        <v>55</v>
      </c>
      <c r="K20" s="940">
        <v>0</v>
      </c>
      <c r="L20" s="940">
        <v>1</v>
      </c>
      <c r="M20" s="940">
        <v>33</v>
      </c>
      <c r="N20" s="940">
        <v>0</v>
      </c>
      <c r="O20" s="940">
        <v>0</v>
      </c>
      <c r="P20" s="941">
        <v>0</v>
      </c>
      <c r="Q20" s="942" t="s">
        <v>1270</v>
      </c>
    </row>
    <row r="21" spans="1:15" s="79" customFormat="1" ht="17.25" customHeight="1">
      <c r="A21" s="286" t="s">
        <v>1612</v>
      </c>
      <c r="O21" s="384" t="s">
        <v>1703</v>
      </c>
    </row>
    <row r="22" s="79" customFormat="1" ht="17.25" customHeight="1">
      <c r="A22" s="446" t="s">
        <v>934</v>
      </c>
    </row>
    <row r="23" s="79" customFormat="1" ht="17.25" customHeight="1">
      <c r="A23" s="446" t="s">
        <v>935</v>
      </c>
    </row>
    <row r="24" s="79" customFormat="1" ht="17.25" customHeight="1">
      <c r="A24" s="446" t="s">
        <v>936</v>
      </c>
    </row>
    <row r="25" s="79" customFormat="1" ht="17.25" customHeight="1">
      <c r="A25" s="79" t="s">
        <v>937</v>
      </c>
    </row>
    <row r="26" ht="19.5" customHeight="1">
      <c r="A26" s="27" t="s">
        <v>1281</v>
      </c>
    </row>
  </sheetData>
  <sheetProtection/>
  <mergeCells count="11">
    <mergeCell ref="F4:H4"/>
    <mergeCell ref="I4:I7"/>
    <mergeCell ref="H13:P13"/>
    <mergeCell ref="B13:C13"/>
    <mergeCell ref="N14:N16"/>
    <mergeCell ref="A1:P1"/>
    <mergeCell ref="P2:Q2"/>
    <mergeCell ref="F3:I3"/>
    <mergeCell ref="J3:O3"/>
    <mergeCell ref="P3:P4"/>
    <mergeCell ref="E4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FF00"/>
  </sheetPr>
  <dimension ref="A1:O27"/>
  <sheetViews>
    <sheetView showZeros="0" zoomScale="90" zoomScaleNormal="90" zoomScalePageLayoutView="0" workbookViewId="0" topLeftCell="A1">
      <selection activeCell="D11" sqref="D11"/>
    </sheetView>
  </sheetViews>
  <sheetFormatPr defaultColWidth="8.88671875" defaultRowHeight="13.5"/>
  <cols>
    <col min="1" max="1" width="8.77734375" style="27" customWidth="1"/>
    <col min="2" max="2" width="9.10546875" style="27" customWidth="1"/>
    <col min="3" max="3" width="12.4453125" style="27" customWidth="1"/>
    <col min="4" max="4" width="12.4453125" style="27" bestFit="1" customWidth="1"/>
    <col min="5" max="5" width="11.4453125" style="27" customWidth="1"/>
    <col min="6" max="6" width="10.99609375" style="27" bestFit="1" customWidth="1"/>
    <col min="7" max="7" width="10.99609375" style="27" customWidth="1"/>
    <col min="8" max="8" width="11.3359375" style="27" customWidth="1"/>
    <col min="9" max="9" width="11.5546875" style="27" customWidth="1"/>
    <col min="10" max="12" width="13.4453125" style="27" customWidth="1"/>
    <col min="13" max="15" width="10.88671875" style="27" customWidth="1"/>
    <col min="16" max="16384" width="8.88671875" style="27" customWidth="1"/>
  </cols>
  <sheetData>
    <row r="1" spans="1:12" ht="30" customHeight="1">
      <c r="A1" s="1026" t="s">
        <v>90</v>
      </c>
      <c r="B1" s="1026"/>
      <c r="C1" s="1026"/>
      <c r="D1" s="1026"/>
      <c r="E1" s="1026"/>
      <c r="F1" s="1026"/>
      <c r="G1" s="1026"/>
      <c r="H1" s="1026"/>
      <c r="I1" s="1026"/>
      <c r="J1" s="1026"/>
      <c r="K1" s="1026"/>
      <c r="L1" s="1026"/>
    </row>
    <row r="2" spans="1:12" ht="25.5" customHeight="1">
      <c r="A2" s="149" t="s">
        <v>985</v>
      </c>
      <c r="B2" s="149"/>
      <c r="C2" s="149"/>
      <c r="D2" s="150"/>
      <c r="E2" s="150"/>
      <c r="F2" s="150"/>
      <c r="G2" s="150"/>
      <c r="I2" s="150"/>
      <c r="J2" s="150"/>
      <c r="L2" s="151" t="s">
        <v>986</v>
      </c>
    </row>
    <row r="3" spans="1:13" ht="20.25" customHeight="1">
      <c r="A3" s="204"/>
      <c r="B3" s="1160" t="s">
        <v>466</v>
      </c>
      <c r="C3" s="1030" t="s">
        <v>467</v>
      </c>
      <c r="D3" s="1028"/>
      <c r="E3" s="1028"/>
      <c r="F3" s="1029"/>
      <c r="G3" s="1030" t="s">
        <v>468</v>
      </c>
      <c r="H3" s="1028"/>
      <c r="I3" s="1029"/>
      <c r="J3" s="1027" t="s">
        <v>987</v>
      </c>
      <c r="K3" s="1028"/>
      <c r="L3" s="1029"/>
      <c r="M3" s="1030" t="s">
        <v>256</v>
      </c>
    </row>
    <row r="4" spans="1:13" ht="20.25" customHeight="1">
      <c r="A4" s="57" t="s">
        <v>255</v>
      </c>
      <c r="B4" s="1161"/>
      <c r="C4" s="1030" t="s">
        <v>469</v>
      </c>
      <c r="D4" s="1041"/>
      <c r="E4" s="1042"/>
      <c r="F4" s="156" t="s">
        <v>470</v>
      </c>
      <c r="G4" s="1240"/>
      <c r="H4" s="1241"/>
      <c r="I4" s="1157"/>
      <c r="J4" s="1240" t="s">
        <v>988</v>
      </c>
      <c r="K4" s="1241"/>
      <c r="L4" s="1157"/>
      <c r="M4" s="1035"/>
    </row>
    <row r="5" spans="1:13" ht="21" customHeight="1">
      <c r="A5" s="57" t="s">
        <v>140</v>
      </c>
      <c r="B5" s="1161"/>
      <c r="C5" s="61"/>
      <c r="D5" s="61" t="s">
        <v>989</v>
      </c>
      <c r="E5" s="61" t="s">
        <v>471</v>
      </c>
      <c r="F5" s="1167" t="s">
        <v>1120</v>
      </c>
      <c r="G5" s="61"/>
      <c r="H5" s="156" t="s">
        <v>989</v>
      </c>
      <c r="I5" s="156" t="s">
        <v>471</v>
      </c>
      <c r="J5" s="61"/>
      <c r="K5" s="156" t="s">
        <v>472</v>
      </c>
      <c r="L5" s="156" t="s">
        <v>473</v>
      </c>
      <c r="M5" s="57" t="s">
        <v>679</v>
      </c>
    </row>
    <row r="6" spans="1:13" ht="21" customHeight="1">
      <c r="A6" s="59"/>
      <c r="B6" s="1162"/>
      <c r="C6" s="62"/>
      <c r="D6" s="62" t="s">
        <v>893</v>
      </c>
      <c r="E6" s="62" t="s">
        <v>990</v>
      </c>
      <c r="F6" s="1162"/>
      <c r="G6" s="62"/>
      <c r="H6" s="62" t="s">
        <v>893</v>
      </c>
      <c r="I6" s="62" t="s">
        <v>990</v>
      </c>
      <c r="J6" s="62"/>
      <c r="K6" s="199" t="s">
        <v>991</v>
      </c>
      <c r="L6" s="62" t="s">
        <v>992</v>
      </c>
      <c r="M6" s="160"/>
    </row>
    <row r="7" spans="1:13" ht="22.5" customHeight="1">
      <c r="A7" s="47" t="s">
        <v>1229</v>
      </c>
      <c r="B7" s="137">
        <v>43</v>
      </c>
      <c r="C7" s="118">
        <v>17072491</v>
      </c>
      <c r="D7" s="118">
        <v>15405096</v>
      </c>
      <c r="E7" s="118">
        <v>1667395</v>
      </c>
      <c r="F7" s="121">
        <v>1258389</v>
      </c>
      <c r="G7" s="118">
        <v>6523938</v>
      </c>
      <c r="H7" s="118">
        <v>5891584</v>
      </c>
      <c r="I7" s="118">
        <v>632354</v>
      </c>
      <c r="J7" s="123">
        <v>2828294</v>
      </c>
      <c r="K7" s="123">
        <v>2101847</v>
      </c>
      <c r="L7" s="123">
        <v>726447</v>
      </c>
      <c r="M7" s="48" t="s">
        <v>1229</v>
      </c>
    </row>
    <row r="8" spans="1:13" ht="22.5" customHeight="1">
      <c r="A8" s="47" t="s">
        <v>666</v>
      </c>
      <c r="B8" s="137">
        <v>43</v>
      </c>
      <c r="C8" s="118">
        <v>18592323</v>
      </c>
      <c r="D8" s="118">
        <v>16920509</v>
      </c>
      <c r="E8" s="118">
        <v>1671814</v>
      </c>
      <c r="F8" s="121">
        <v>1527002</v>
      </c>
      <c r="G8" s="118">
        <v>7578301</v>
      </c>
      <c r="H8" s="118">
        <v>6801301</v>
      </c>
      <c r="I8" s="118">
        <v>777000</v>
      </c>
      <c r="J8" s="123">
        <v>3386714</v>
      </c>
      <c r="K8" s="123">
        <v>2523289</v>
      </c>
      <c r="L8" s="123">
        <v>863425</v>
      </c>
      <c r="M8" s="48" t="s">
        <v>666</v>
      </c>
    </row>
    <row r="9" spans="1:14" ht="22.5" customHeight="1">
      <c r="A9" s="47" t="s">
        <v>125</v>
      </c>
      <c r="B9" s="137">
        <v>42</v>
      </c>
      <c r="C9" s="118">
        <v>19708449</v>
      </c>
      <c r="D9" s="118">
        <v>17729655</v>
      </c>
      <c r="E9" s="118">
        <v>1978794</v>
      </c>
      <c r="F9" s="121">
        <v>1550691</v>
      </c>
      <c r="G9" s="118">
        <v>8740976</v>
      </c>
      <c r="H9" s="118">
        <v>7695339</v>
      </c>
      <c r="I9" s="118">
        <v>1045637</v>
      </c>
      <c r="J9" s="123">
        <v>4505264</v>
      </c>
      <c r="K9" s="123">
        <v>3082156</v>
      </c>
      <c r="L9" s="123">
        <v>1423108</v>
      </c>
      <c r="M9" s="48" t="s">
        <v>125</v>
      </c>
      <c r="N9" s="27" t="s">
        <v>474</v>
      </c>
    </row>
    <row r="10" spans="1:13" ht="22.5" customHeight="1">
      <c r="A10" s="47" t="s">
        <v>1268</v>
      </c>
      <c r="B10" s="281">
        <v>41</v>
      </c>
      <c r="C10" s="118">
        <v>18379127</v>
      </c>
      <c r="D10" s="118">
        <v>15664642</v>
      </c>
      <c r="E10" s="118">
        <v>2714485</v>
      </c>
      <c r="F10" s="121">
        <v>1557766</v>
      </c>
      <c r="G10" s="118">
        <v>9691703</v>
      </c>
      <c r="H10" s="118">
        <v>8010304</v>
      </c>
      <c r="I10" s="118">
        <v>1681399</v>
      </c>
      <c r="J10" s="123">
        <v>5529315</v>
      </c>
      <c r="K10" s="123">
        <v>3184662</v>
      </c>
      <c r="L10" s="123">
        <v>2344653</v>
      </c>
      <c r="M10" s="48" t="s">
        <v>1268</v>
      </c>
    </row>
    <row r="11" spans="1:14" s="29" customFormat="1" ht="22.5" customHeight="1">
      <c r="A11" s="49" t="s">
        <v>1327</v>
      </c>
      <c r="B11" s="990">
        <v>32</v>
      </c>
      <c r="C11" s="982">
        <v>15187152</v>
      </c>
      <c r="D11" s="982">
        <v>12224482</v>
      </c>
      <c r="E11" s="982">
        <v>2962670</v>
      </c>
      <c r="F11" s="982">
        <v>1587442</v>
      </c>
      <c r="G11" s="991">
        <v>10851265</v>
      </c>
      <c r="H11" s="991">
        <v>8517417</v>
      </c>
      <c r="I11" s="991">
        <v>2333848</v>
      </c>
      <c r="J11" s="840">
        <v>6546323</v>
      </c>
      <c r="K11" s="840">
        <v>3385885</v>
      </c>
      <c r="L11" s="840">
        <v>3160438</v>
      </c>
      <c r="M11" s="50" t="s">
        <v>1327</v>
      </c>
      <c r="N11" s="29" t="s">
        <v>1694</v>
      </c>
    </row>
    <row r="12" spans="1:13" ht="22.5" customHeight="1">
      <c r="A12" s="47" t="s">
        <v>807</v>
      </c>
      <c r="B12" s="989"/>
      <c r="C12" s="121">
        <v>845791</v>
      </c>
      <c r="D12" s="121">
        <v>723012</v>
      </c>
      <c r="E12" s="121">
        <v>122779</v>
      </c>
      <c r="F12" s="121">
        <v>154547</v>
      </c>
      <c r="G12" s="118">
        <v>653589</v>
      </c>
      <c r="H12" s="118">
        <v>583110</v>
      </c>
      <c r="I12" s="118">
        <v>70479</v>
      </c>
      <c r="J12" s="732">
        <v>333598</v>
      </c>
      <c r="K12" s="732">
        <v>238841</v>
      </c>
      <c r="L12" s="732">
        <v>94758</v>
      </c>
      <c r="M12" s="48" t="s">
        <v>652</v>
      </c>
    </row>
    <row r="13" spans="1:13" ht="22.5" customHeight="1">
      <c r="A13" s="47" t="s">
        <v>808</v>
      </c>
      <c r="B13" s="137"/>
      <c r="C13" s="121">
        <v>740587</v>
      </c>
      <c r="D13" s="121">
        <v>589124</v>
      </c>
      <c r="E13" s="121">
        <v>151463</v>
      </c>
      <c r="F13" s="121">
        <v>87306</v>
      </c>
      <c r="G13" s="118">
        <v>675781</v>
      </c>
      <c r="H13" s="118">
        <v>571921</v>
      </c>
      <c r="I13" s="118">
        <v>103860</v>
      </c>
      <c r="J13" s="732">
        <v>365981</v>
      </c>
      <c r="K13" s="732">
        <v>230172</v>
      </c>
      <c r="L13" s="732">
        <v>135809</v>
      </c>
      <c r="M13" s="48" t="s">
        <v>653</v>
      </c>
    </row>
    <row r="14" spans="1:13" ht="22.5" customHeight="1">
      <c r="A14" s="47" t="s">
        <v>809</v>
      </c>
      <c r="B14" s="137"/>
      <c r="C14" s="121">
        <v>1026926</v>
      </c>
      <c r="D14" s="121">
        <v>868529</v>
      </c>
      <c r="E14" s="121">
        <v>158397</v>
      </c>
      <c r="F14" s="121">
        <v>93808</v>
      </c>
      <c r="G14" s="118">
        <v>718468</v>
      </c>
      <c r="H14" s="118">
        <v>607260</v>
      </c>
      <c r="I14" s="118">
        <v>111208</v>
      </c>
      <c r="J14" s="732">
        <v>395374</v>
      </c>
      <c r="K14" s="732">
        <v>244339</v>
      </c>
      <c r="L14" s="732">
        <v>151035</v>
      </c>
      <c r="M14" s="48" t="s">
        <v>654</v>
      </c>
    </row>
    <row r="15" spans="1:13" ht="22.5" customHeight="1">
      <c r="A15" s="47" t="s">
        <v>810</v>
      </c>
      <c r="B15" s="137"/>
      <c r="C15" s="121">
        <v>1615309</v>
      </c>
      <c r="D15" s="121">
        <v>1362965</v>
      </c>
      <c r="E15" s="121">
        <v>252344</v>
      </c>
      <c r="F15" s="121">
        <v>140751</v>
      </c>
      <c r="G15" s="118">
        <v>1008948</v>
      </c>
      <c r="H15" s="118">
        <v>808994</v>
      </c>
      <c r="I15" s="118">
        <v>199954</v>
      </c>
      <c r="J15" s="732">
        <v>575708</v>
      </c>
      <c r="K15" s="732">
        <v>312901</v>
      </c>
      <c r="L15" s="732">
        <v>262808</v>
      </c>
      <c r="M15" s="48" t="s">
        <v>655</v>
      </c>
    </row>
    <row r="16" spans="1:15" ht="22.5" customHeight="1">
      <c r="A16" s="47" t="s">
        <v>811</v>
      </c>
      <c r="B16" s="137"/>
      <c r="C16" s="121">
        <v>1818984</v>
      </c>
      <c r="D16" s="121">
        <v>1584476</v>
      </c>
      <c r="E16" s="121">
        <v>234508</v>
      </c>
      <c r="F16" s="121">
        <v>156824</v>
      </c>
      <c r="G16" s="118">
        <v>1023080</v>
      </c>
      <c r="H16" s="118">
        <v>848732</v>
      </c>
      <c r="I16" s="118">
        <v>174348</v>
      </c>
      <c r="J16" s="732">
        <v>565429</v>
      </c>
      <c r="K16" s="732">
        <v>325385</v>
      </c>
      <c r="L16" s="732">
        <v>240044</v>
      </c>
      <c r="M16" s="48" t="s">
        <v>812</v>
      </c>
      <c r="O16" s="295"/>
    </row>
    <row r="17" spans="1:13" ht="22.5" customHeight="1">
      <c r="A17" s="47" t="s">
        <v>813</v>
      </c>
      <c r="B17" s="137"/>
      <c r="C17" s="121">
        <v>1380766</v>
      </c>
      <c r="D17" s="121">
        <v>1088582</v>
      </c>
      <c r="E17" s="121">
        <v>292184</v>
      </c>
      <c r="F17" s="121">
        <v>118317</v>
      </c>
      <c r="G17" s="118">
        <v>950314</v>
      </c>
      <c r="H17" s="118">
        <v>714747</v>
      </c>
      <c r="I17" s="118">
        <v>235567</v>
      </c>
      <c r="J17" s="732">
        <v>605905</v>
      </c>
      <c r="K17" s="732">
        <v>282547</v>
      </c>
      <c r="L17" s="732">
        <v>323358</v>
      </c>
      <c r="M17" s="48" t="s">
        <v>656</v>
      </c>
    </row>
    <row r="18" spans="1:13" ht="22.5" customHeight="1">
      <c r="A18" s="47" t="s">
        <v>814</v>
      </c>
      <c r="B18" s="137"/>
      <c r="C18" s="121">
        <v>1356583</v>
      </c>
      <c r="D18" s="121">
        <v>950940</v>
      </c>
      <c r="E18" s="121">
        <v>405643</v>
      </c>
      <c r="F18" s="121">
        <v>117625</v>
      </c>
      <c r="G18" s="118">
        <v>1057328</v>
      </c>
      <c r="H18" s="118">
        <v>708560</v>
      </c>
      <c r="I18" s="118">
        <v>348768</v>
      </c>
      <c r="J18" s="732">
        <v>783114</v>
      </c>
      <c r="K18" s="732">
        <v>287406</v>
      </c>
      <c r="L18" s="732">
        <v>495709</v>
      </c>
      <c r="M18" s="48" t="s">
        <v>657</v>
      </c>
    </row>
    <row r="19" spans="1:13" ht="22.5" customHeight="1">
      <c r="A19" s="47" t="s">
        <v>815</v>
      </c>
      <c r="B19" s="137"/>
      <c r="C19" s="121">
        <v>1631416</v>
      </c>
      <c r="D19" s="121">
        <v>1200349</v>
      </c>
      <c r="E19" s="121">
        <v>431067</v>
      </c>
      <c r="F19" s="121">
        <v>127537</v>
      </c>
      <c r="G19" s="118">
        <v>1177453</v>
      </c>
      <c r="H19" s="118">
        <v>782950</v>
      </c>
      <c r="I19" s="118">
        <v>394503</v>
      </c>
      <c r="J19" s="732">
        <v>875905</v>
      </c>
      <c r="K19" s="732">
        <v>319226</v>
      </c>
      <c r="L19" s="732">
        <v>556680</v>
      </c>
      <c r="M19" s="48" t="s">
        <v>658</v>
      </c>
    </row>
    <row r="20" spans="1:13" ht="22.5" customHeight="1">
      <c r="A20" s="47" t="s">
        <v>816</v>
      </c>
      <c r="B20" s="137"/>
      <c r="C20" s="121">
        <v>1311708</v>
      </c>
      <c r="D20" s="121">
        <v>978146</v>
      </c>
      <c r="E20" s="121">
        <v>333562</v>
      </c>
      <c r="F20" s="121">
        <v>186328</v>
      </c>
      <c r="G20" s="118">
        <v>967275</v>
      </c>
      <c r="H20" s="118">
        <v>702525</v>
      </c>
      <c r="I20" s="118">
        <v>264750</v>
      </c>
      <c r="J20" s="732">
        <v>630995</v>
      </c>
      <c r="K20" s="732">
        <v>270353</v>
      </c>
      <c r="L20" s="732">
        <v>360643</v>
      </c>
      <c r="M20" s="48" t="s">
        <v>659</v>
      </c>
    </row>
    <row r="21" spans="1:13" ht="22.5" customHeight="1">
      <c r="A21" s="47" t="s">
        <v>660</v>
      </c>
      <c r="B21" s="137"/>
      <c r="C21" s="121">
        <v>1537980</v>
      </c>
      <c r="D21" s="121">
        <v>1272921</v>
      </c>
      <c r="E21" s="121">
        <v>265059</v>
      </c>
      <c r="F21" s="121">
        <v>160923</v>
      </c>
      <c r="G21" s="118">
        <v>1011548</v>
      </c>
      <c r="H21" s="118">
        <v>811950</v>
      </c>
      <c r="I21" s="118">
        <v>199598</v>
      </c>
      <c r="J21" s="732">
        <v>573706</v>
      </c>
      <c r="K21" s="732">
        <v>316032</v>
      </c>
      <c r="L21" s="732">
        <v>257674</v>
      </c>
      <c r="M21" s="48" t="s">
        <v>661</v>
      </c>
    </row>
    <row r="22" spans="1:13" ht="22.5" customHeight="1">
      <c r="A22" s="47" t="s">
        <v>662</v>
      </c>
      <c r="B22" s="137"/>
      <c r="C22" s="121">
        <v>1073240</v>
      </c>
      <c r="D22" s="121">
        <v>910017</v>
      </c>
      <c r="E22" s="121">
        <v>163223</v>
      </c>
      <c r="F22" s="121">
        <v>144580</v>
      </c>
      <c r="G22" s="118">
        <v>845584</v>
      </c>
      <c r="H22" s="118">
        <v>726843</v>
      </c>
      <c r="I22" s="118">
        <v>118741</v>
      </c>
      <c r="J22" s="732">
        <v>442661</v>
      </c>
      <c r="K22" s="732">
        <v>293359</v>
      </c>
      <c r="L22" s="732">
        <v>149302</v>
      </c>
      <c r="M22" s="48" t="s">
        <v>663</v>
      </c>
    </row>
    <row r="23" spans="1:14" ht="22.5" customHeight="1">
      <c r="A23" s="92" t="s">
        <v>664</v>
      </c>
      <c r="B23" s="138"/>
      <c r="C23" s="986">
        <v>847862</v>
      </c>
      <c r="D23" s="986">
        <v>695421</v>
      </c>
      <c r="E23" s="986">
        <v>152441</v>
      </c>
      <c r="F23" s="986">
        <v>98896</v>
      </c>
      <c r="G23" s="508">
        <v>761897</v>
      </c>
      <c r="H23" s="508">
        <v>649825</v>
      </c>
      <c r="I23" s="508">
        <v>112072</v>
      </c>
      <c r="J23" s="850">
        <v>397945</v>
      </c>
      <c r="K23" s="850">
        <v>265326</v>
      </c>
      <c r="L23" s="851">
        <v>132620</v>
      </c>
      <c r="M23" s="59" t="s">
        <v>665</v>
      </c>
      <c r="N23" s="295"/>
    </row>
    <row r="24" spans="1:8" s="79" customFormat="1" ht="14.25" customHeight="1">
      <c r="A24" s="215" t="s">
        <v>1702</v>
      </c>
      <c r="H24" s="289" t="s">
        <v>1703</v>
      </c>
    </row>
    <row r="25" spans="1:8" s="79" customFormat="1" ht="14.25" customHeight="1">
      <c r="A25" s="79" t="s">
        <v>1133</v>
      </c>
      <c r="H25" s="395" t="s">
        <v>1243</v>
      </c>
    </row>
    <row r="26" s="79" customFormat="1" ht="14.25" customHeight="1">
      <c r="A26" s="79" t="s">
        <v>1134</v>
      </c>
    </row>
    <row r="27" s="79" customFormat="1" ht="14.25" customHeight="1">
      <c r="A27" s="79" t="s">
        <v>1338</v>
      </c>
    </row>
  </sheetData>
  <sheetProtection/>
  <mergeCells count="10">
    <mergeCell ref="A1:L1"/>
    <mergeCell ref="B3:B6"/>
    <mergeCell ref="C3:F3"/>
    <mergeCell ref="G3:I3"/>
    <mergeCell ref="J3:L3"/>
    <mergeCell ref="M3:M4"/>
    <mergeCell ref="C4:E4"/>
    <mergeCell ref="G4:I4"/>
    <mergeCell ref="J4:L4"/>
    <mergeCell ref="F5:F6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90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FF00"/>
  </sheetPr>
  <dimension ref="A1:S12"/>
  <sheetViews>
    <sheetView showZeros="0" zoomScalePageLayoutView="0" workbookViewId="0" topLeftCell="A1">
      <selection activeCell="C18" sqref="C18"/>
    </sheetView>
  </sheetViews>
  <sheetFormatPr defaultColWidth="8.88671875" defaultRowHeight="13.5"/>
  <cols>
    <col min="1" max="1" width="8.88671875" style="27" customWidth="1"/>
    <col min="2" max="2" width="10.10546875" style="27" bestFit="1" customWidth="1"/>
    <col min="3" max="3" width="9.4453125" style="27" customWidth="1"/>
    <col min="4" max="4" width="10.10546875" style="27" customWidth="1"/>
    <col min="5" max="5" width="10.10546875" style="27" bestFit="1" customWidth="1"/>
    <col min="6" max="6" width="10.10546875" style="27" customWidth="1"/>
    <col min="7" max="7" width="11.10546875" style="27" customWidth="1"/>
    <col min="8" max="11" width="8.99609375" style="27" bestFit="1" customWidth="1"/>
    <col min="12" max="16384" width="8.88671875" style="27" customWidth="1"/>
  </cols>
  <sheetData>
    <row r="1" spans="1:12" ht="30.75" customHeight="1">
      <c r="A1" s="1026" t="s">
        <v>1129</v>
      </c>
      <c r="B1" s="1026"/>
      <c r="C1" s="1026"/>
      <c r="D1" s="1026"/>
      <c r="E1" s="1026"/>
      <c r="F1" s="1026"/>
      <c r="G1" s="1026"/>
      <c r="H1" s="1026"/>
      <c r="I1" s="1026"/>
      <c r="J1" s="1026"/>
      <c r="K1" s="1026"/>
      <c r="L1" s="1026"/>
    </row>
    <row r="2" spans="1:11" ht="18" customHeight="1">
      <c r="A2" s="1242" t="s">
        <v>1074</v>
      </c>
      <c r="B2" s="1242"/>
      <c r="C2" s="150"/>
      <c r="D2" s="150"/>
      <c r="E2" s="150"/>
      <c r="F2" s="150"/>
      <c r="G2" s="150"/>
      <c r="H2" s="150"/>
      <c r="I2" s="150"/>
      <c r="J2" s="1209" t="s">
        <v>1075</v>
      </c>
      <c r="K2" s="1209"/>
    </row>
    <row r="3" spans="1:13" ht="30.75" customHeight="1">
      <c r="A3" s="296"/>
      <c r="B3" s="156" t="s">
        <v>132</v>
      </c>
      <c r="C3" s="156" t="s">
        <v>475</v>
      </c>
      <c r="D3" s="156" t="s">
        <v>476</v>
      </c>
      <c r="E3" s="156" t="s">
        <v>477</v>
      </c>
      <c r="F3" s="156" t="s">
        <v>480</v>
      </c>
      <c r="G3" s="156" t="s">
        <v>481</v>
      </c>
      <c r="H3" s="156" t="s">
        <v>482</v>
      </c>
      <c r="I3" s="156" t="s">
        <v>483</v>
      </c>
      <c r="J3" s="156" t="s">
        <v>387</v>
      </c>
      <c r="K3" s="242"/>
      <c r="M3" s="46" t="s">
        <v>799</v>
      </c>
    </row>
    <row r="4" spans="1:11" ht="30.75" customHeight="1">
      <c r="A4" s="47" t="s">
        <v>632</v>
      </c>
      <c r="B4" s="61"/>
      <c r="C4" s="159"/>
      <c r="D4" s="159"/>
      <c r="E4" s="159"/>
      <c r="F4" s="159"/>
      <c r="G4" s="159"/>
      <c r="H4" s="159"/>
      <c r="I4" s="159"/>
      <c r="J4" s="159"/>
      <c r="K4" s="48" t="s">
        <v>623</v>
      </c>
    </row>
    <row r="5" spans="1:11" ht="30.75" customHeight="1">
      <c r="A5" s="224"/>
      <c r="B5" s="62" t="s">
        <v>642</v>
      </c>
      <c r="C5" s="62" t="s">
        <v>1077</v>
      </c>
      <c r="D5" s="62" t="s">
        <v>1078</v>
      </c>
      <c r="E5" s="62" t="s">
        <v>1079</v>
      </c>
      <c r="F5" s="62" t="s">
        <v>478</v>
      </c>
      <c r="G5" s="62" t="s">
        <v>1080</v>
      </c>
      <c r="H5" s="62" t="s">
        <v>479</v>
      </c>
      <c r="I5" s="62" t="s">
        <v>1081</v>
      </c>
      <c r="J5" s="62" t="s">
        <v>952</v>
      </c>
      <c r="K5" s="162"/>
    </row>
    <row r="6" spans="1:11" s="152" customFormat="1" ht="22.5" customHeight="1">
      <c r="A6" s="47" t="s">
        <v>1229</v>
      </c>
      <c r="B6" s="124">
        <f>SUM(C6:J6)</f>
        <v>632354</v>
      </c>
      <c r="C6" s="124">
        <v>23712</v>
      </c>
      <c r="D6" s="124">
        <v>183168</v>
      </c>
      <c r="E6" s="124">
        <v>258414</v>
      </c>
      <c r="F6" s="124">
        <v>14806</v>
      </c>
      <c r="G6" s="124">
        <v>15079</v>
      </c>
      <c r="H6" s="124">
        <v>32727</v>
      </c>
      <c r="I6" s="124">
        <v>41480</v>
      </c>
      <c r="J6" s="124">
        <v>62968</v>
      </c>
      <c r="K6" s="48" t="s">
        <v>1229</v>
      </c>
    </row>
    <row r="7" spans="1:11" s="152" customFormat="1" ht="22.5" customHeight="1">
      <c r="A7" s="47" t="s">
        <v>666</v>
      </c>
      <c r="B7" s="124">
        <f>SUM(C7:J7)</f>
        <v>777000</v>
      </c>
      <c r="C7" s="124">
        <v>19895</v>
      </c>
      <c r="D7" s="124">
        <v>187790</v>
      </c>
      <c r="E7" s="124">
        <v>406164</v>
      </c>
      <c r="F7" s="124">
        <v>23550</v>
      </c>
      <c r="G7" s="124">
        <v>11793</v>
      </c>
      <c r="H7" s="124">
        <v>31405</v>
      </c>
      <c r="I7" s="124">
        <v>40867</v>
      </c>
      <c r="J7" s="124">
        <v>55536</v>
      </c>
      <c r="K7" s="48" t="s">
        <v>666</v>
      </c>
    </row>
    <row r="8" spans="1:11" s="152" customFormat="1" ht="22.5" customHeight="1">
      <c r="A8" s="47" t="s">
        <v>125</v>
      </c>
      <c r="B8" s="124">
        <f>SUM(C8:J8)</f>
        <v>1045637</v>
      </c>
      <c r="C8" s="124">
        <v>26648</v>
      </c>
      <c r="D8" s="124">
        <v>173700</v>
      </c>
      <c r="E8" s="124">
        <v>570247</v>
      </c>
      <c r="F8" s="124">
        <v>53045</v>
      </c>
      <c r="G8" s="124">
        <v>26601</v>
      </c>
      <c r="H8" s="124">
        <v>55927</v>
      </c>
      <c r="I8" s="124">
        <v>31661</v>
      </c>
      <c r="J8" s="124">
        <v>107808</v>
      </c>
      <c r="K8" s="48" t="s">
        <v>125</v>
      </c>
    </row>
    <row r="9" spans="1:11" s="152" customFormat="1" ht="22.5" customHeight="1">
      <c r="A9" s="47" t="s">
        <v>1268</v>
      </c>
      <c r="B9" s="124">
        <v>1681399</v>
      </c>
      <c r="C9" s="124">
        <v>25143</v>
      </c>
      <c r="D9" s="124">
        <v>180357</v>
      </c>
      <c r="E9" s="124">
        <v>1084094</v>
      </c>
      <c r="F9" s="124">
        <v>76192</v>
      </c>
      <c r="G9" s="124">
        <v>38980</v>
      </c>
      <c r="H9" s="124">
        <v>63818</v>
      </c>
      <c r="I9" s="124">
        <v>51012</v>
      </c>
      <c r="J9" s="124">
        <v>161803</v>
      </c>
      <c r="K9" s="48" t="s">
        <v>1268</v>
      </c>
    </row>
    <row r="10" spans="1:11" s="29" customFormat="1" ht="22.5" customHeight="1">
      <c r="A10" s="499" t="s">
        <v>1327</v>
      </c>
      <c r="B10" s="945">
        <v>2333848</v>
      </c>
      <c r="C10" s="946">
        <v>21439</v>
      </c>
      <c r="D10" s="946">
        <v>128879</v>
      </c>
      <c r="E10" s="946">
        <v>1812172</v>
      </c>
      <c r="F10" s="946">
        <v>74956</v>
      </c>
      <c r="G10" s="946">
        <v>39761</v>
      </c>
      <c r="H10" s="946">
        <v>56622</v>
      </c>
      <c r="I10" s="946">
        <v>38890</v>
      </c>
      <c r="J10" s="946">
        <v>161129</v>
      </c>
      <c r="K10" s="105" t="s">
        <v>1327</v>
      </c>
    </row>
    <row r="11" spans="1:11" s="79" customFormat="1" ht="17.25" customHeight="1">
      <c r="A11" s="286" t="s">
        <v>395</v>
      </c>
      <c r="B11" s="331"/>
      <c r="C11" s="331"/>
      <c r="D11" s="236"/>
      <c r="E11" s="236"/>
      <c r="F11" s="286" t="s">
        <v>396</v>
      </c>
      <c r="I11" s="286"/>
      <c r="J11" s="331"/>
      <c r="K11" s="331"/>
    </row>
    <row r="12" spans="1:19" s="79" customFormat="1" ht="17.25" customHeight="1">
      <c r="A12" s="395" t="s">
        <v>233</v>
      </c>
      <c r="B12" s="395"/>
      <c r="C12" s="395"/>
      <c r="D12" s="395"/>
      <c r="E12" s="395"/>
      <c r="F12" s="395" t="s">
        <v>397</v>
      </c>
      <c r="G12" s="395"/>
      <c r="H12" s="395"/>
      <c r="I12" s="395"/>
      <c r="J12" s="395"/>
      <c r="K12" s="395"/>
      <c r="M12" s="395"/>
      <c r="N12" s="395"/>
      <c r="O12" s="395"/>
      <c r="P12" s="395"/>
      <c r="Q12" s="395"/>
      <c r="R12" s="395"/>
      <c r="S12" s="395"/>
    </row>
  </sheetData>
  <sheetProtection/>
  <mergeCells count="3">
    <mergeCell ref="A1:L1"/>
    <mergeCell ref="A2:B2"/>
    <mergeCell ref="J2:K2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FF00"/>
  </sheetPr>
  <dimension ref="A1:S25"/>
  <sheetViews>
    <sheetView showZeros="0" zoomScale="90" zoomScaleNormal="90" zoomScalePageLayoutView="0" workbookViewId="0" topLeftCell="A1">
      <selection activeCell="A25" sqref="A25:IV25"/>
    </sheetView>
  </sheetViews>
  <sheetFormatPr defaultColWidth="8.88671875" defaultRowHeight="13.5"/>
  <cols>
    <col min="1" max="1" width="12.3359375" style="27" customWidth="1"/>
    <col min="2" max="2" width="16.5546875" style="27" customWidth="1"/>
    <col min="3" max="6" width="19.10546875" style="27" customWidth="1"/>
    <col min="7" max="7" width="13.77734375" style="27" customWidth="1"/>
    <col min="8" max="16384" width="8.88671875" style="27" customWidth="1"/>
  </cols>
  <sheetData>
    <row r="1" spans="1:7" ht="42" customHeight="1">
      <c r="A1" s="1108" t="s">
        <v>1130</v>
      </c>
      <c r="B1" s="1108"/>
      <c r="C1" s="1108"/>
      <c r="D1" s="1108"/>
      <c r="E1" s="1108"/>
      <c r="F1" s="1108"/>
      <c r="G1" s="1108"/>
    </row>
    <row r="2" spans="1:7" ht="18" customHeight="1">
      <c r="A2" s="150" t="s">
        <v>1074</v>
      </c>
      <c r="B2" s="150"/>
      <c r="C2" s="150"/>
      <c r="D2" s="150"/>
      <c r="E2" s="150"/>
      <c r="F2" s="150"/>
      <c r="G2" s="297" t="s">
        <v>1082</v>
      </c>
    </row>
    <row r="3" spans="1:7" ht="16.5" customHeight="1">
      <c r="A3" s="204"/>
      <c r="B3" s="248" t="s">
        <v>283</v>
      </c>
      <c r="C3" s="1030" t="s">
        <v>484</v>
      </c>
      <c r="D3" s="1029"/>
      <c r="E3" s="1030" t="s">
        <v>1083</v>
      </c>
      <c r="F3" s="1029"/>
      <c r="G3" s="153"/>
    </row>
    <row r="4" spans="1:7" ht="16.5" customHeight="1">
      <c r="A4" s="57" t="s">
        <v>632</v>
      </c>
      <c r="B4" s="61"/>
      <c r="C4" s="1152" t="s">
        <v>1084</v>
      </c>
      <c r="D4" s="1043"/>
      <c r="E4" s="1036" t="s">
        <v>1085</v>
      </c>
      <c r="F4" s="1043"/>
      <c r="G4" s="57" t="s">
        <v>623</v>
      </c>
    </row>
    <row r="5" spans="1:7" ht="16.5" customHeight="1">
      <c r="A5" s="57" t="s">
        <v>140</v>
      </c>
      <c r="B5" s="61"/>
      <c r="C5" s="156" t="s">
        <v>1086</v>
      </c>
      <c r="D5" s="156" t="s">
        <v>485</v>
      </c>
      <c r="E5" s="156" t="s">
        <v>486</v>
      </c>
      <c r="F5" s="248" t="s">
        <v>487</v>
      </c>
      <c r="G5" s="57" t="s">
        <v>679</v>
      </c>
    </row>
    <row r="6" spans="1:7" ht="16.5" customHeight="1">
      <c r="A6" s="59"/>
      <c r="B6" s="62" t="s">
        <v>642</v>
      </c>
      <c r="C6" s="62" t="s">
        <v>1087</v>
      </c>
      <c r="D6" s="62" t="s">
        <v>1088</v>
      </c>
      <c r="E6" s="62" t="s">
        <v>1089</v>
      </c>
      <c r="F6" s="199" t="s">
        <v>1160</v>
      </c>
      <c r="G6" s="160"/>
    </row>
    <row r="7" spans="1:7" ht="22.5" customHeight="1">
      <c r="A7" s="47" t="s">
        <v>1229</v>
      </c>
      <c r="B7" s="298">
        <v>6523938</v>
      </c>
      <c r="C7" s="299">
        <v>5774032</v>
      </c>
      <c r="D7" s="299">
        <v>749906</v>
      </c>
      <c r="E7" s="299">
        <v>1737207</v>
      </c>
      <c r="F7" s="300">
        <v>4786731</v>
      </c>
      <c r="G7" s="48" t="s">
        <v>1229</v>
      </c>
    </row>
    <row r="8" spans="1:7" ht="22.5" customHeight="1">
      <c r="A8" s="47" t="s">
        <v>666</v>
      </c>
      <c r="B8" s="298">
        <v>7578301</v>
      </c>
      <c r="C8" s="299">
        <v>6647958</v>
      </c>
      <c r="D8" s="299">
        <v>930343</v>
      </c>
      <c r="E8" s="299">
        <v>1846054</v>
      </c>
      <c r="F8" s="300">
        <v>5732247</v>
      </c>
      <c r="G8" s="48" t="s">
        <v>666</v>
      </c>
    </row>
    <row r="9" spans="1:7" ht="22.5" customHeight="1">
      <c r="A9" s="47" t="s">
        <v>125</v>
      </c>
      <c r="B9" s="298">
        <v>8740976</v>
      </c>
      <c r="C9" s="299">
        <v>7613683</v>
      </c>
      <c r="D9" s="299">
        <v>1127293</v>
      </c>
      <c r="E9" s="299">
        <v>1457033</v>
      </c>
      <c r="F9" s="300">
        <v>7283943</v>
      </c>
      <c r="G9" s="48" t="s">
        <v>125</v>
      </c>
    </row>
    <row r="10" spans="1:7" ht="22.5" customHeight="1">
      <c r="A10" s="47" t="s">
        <v>1268</v>
      </c>
      <c r="B10" s="298">
        <v>9691703</v>
      </c>
      <c r="C10" s="299">
        <v>8561657</v>
      </c>
      <c r="D10" s="299">
        <v>1130046</v>
      </c>
      <c r="E10" s="299">
        <v>1409666</v>
      </c>
      <c r="F10" s="299">
        <v>8282037</v>
      </c>
      <c r="G10" s="48" t="s">
        <v>1268</v>
      </c>
    </row>
    <row r="11" spans="1:7" s="29" customFormat="1" ht="22.5" customHeight="1">
      <c r="A11" s="49" t="s">
        <v>1327</v>
      </c>
      <c r="B11" s="947">
        <v>10851265</v>
      </c>
      <c r="C11" s="948">
        <v>9401801</v>
      </c>
      <c r="D11" s="948">
        <v>1449464</v>
      </c>
      <c r="E11" s="948">
        <v>1248723</v>
      </c>
      <c r="F11" s="948">
        <v>9602542</v>
      </c>
      <c r="G11" s="50" t="s">
        <v>1327</v>
      </c>
    </row>
    <row r="12" spans="1:7" ht="22.5" customHeight="1">
      <c r="A12" s="47" t="s">
        <v>807</v>
      </c>
      <c r="B12" s="298">
        <v>653589</v>
      </c>
      <c r="C12" s="299">
        <v>585530</v>
      </c>
      <c r="D12" s="299">
        <v>68059</v>
      </c>
      <c r="E12" s="299">
        <v>63345</v>
      </c>
      <c r="F12" s="300">
        <v>590244</v>
      </c>
      <c r="G12" s="48" t="s">
        <v>652</v>
      </c>
    </row>
    <row r="13" spans="1:7" ht="22.5" customHeight="1">
      <c r="A13" s="47" t="s">
        <v>808</v>
      </c>
      <c r="B13" s="298">
        <v>675781</v>
      </c>
      <c r="C13" s="299">
        <v>618903</v>
      </c>
      <c r="D13" s="299">
        <v>56878</v>
      </c>
      <c r="E13" s="299">
        <v>48459</v>
      </c>
      <c r="F13" s="300">
        <v>627322</v>
      </c>
      <c r="G13" s="48" t="s">
        <v>653</v>
      </c>
    </row>
    <row r="14" spans="1:7" ht="22.5" customHeight="1">
      <c r="A14" s="47" t="s">
        <v>809</v>
      </c>
      <c r="B14" s="298">
        <v>718468</v>
      </c>
      <c r="C14" s="299">
        <v>640560</v>
      </c>
      <c r="D14" s="299">
        <v>77908</v>
      </c>
      <c r="E14" s="299">
        <v>110944</v>
      </c>
      <c r="F14" s="300">
        <v>607524</v>
      </c>
      <c r="G14" s="48" t="s">
        <v>654</v>
      </c>
    </row>
    <row r="15" spans="1:7" ht="22.5" customHeight="1">
      <c r="A15" s="47" t="s">
        <v>810</v>
      </c>
      <c r="B15" s="298">
        <v>1008948</v>
      </c>
      <c r="C15" s="299">
        <v>851299</v>
      </c>
      <c r="D15" s="299">
        <v>157649</v>
      </c>
      <c r="E15" s="299">
        <v>197099</v>
      </c>
      <c r="F15" s="300">
        <v>811849</v>
      </c>
      <c r="G15" s="48" t="s">
        <v>655</v>
      </c>
    </row>
    <row r="16" spans="1:7" ht="22.5" customHeight="1">
      <c r="A16" s="47" t="s">
        <v>811</v>
      </c>
      <c r="B16" s="298">
        <v>1023080</v>
      </c>
      <c r="C16" s="299">
        <v>867624</v>
      </c>
      <c r="D16" s="299">
        <v>155456</v>
      </c>
      <c r="E16" s="299">
        <v>200756</v>
      </c>
      <c r="F16" s="300">
        <v>822324</v>
      </c>
      <c r="G16" s="48" t="s">
        <v>812</v>
      </c>
    </row>
    <row r="17" spans="1:7" ht="22.5" customHeight="1">
      <c r="A17" s="47" t="s">
        <v>813</v>
      </c>
      <c r="B17" s="298">
        <v>950314</v>
      </c>
      <c r="C17" s="299">
        <v>815217</v>
      </c>
      <c r="D17" s="299">
        <v>135097</v>
      </c>
      <c r="E17" s="299">
        <v>115599</v>
      </c>
      <c r="F17" s="300">
        <v>834715</v>
      </c>
      <c r="G17" s="48" t="s">
        <v>656</v>
      </c>
    </row>
    <row r="18" spans="1:7" ht="22.5" customHeight="1">
      <c r="A18" s="47" t="s">
        <v>814</v>
      </c>
      <c r="B18" s="298">
        <v>1057328</v>
      </c>
      <c r="C18" s="299">
        <v>886805</v>
      </c>
      <c r="D18" s="299">
        <v>170523</v>
      </c>
      <c r="E18" s="299">
        <v>47161</v>
      </c>
      <c r="F18" s="300">
        <v>1010167</v>
      </c>
      <c r="G18" s="48" t="s">
        <v>657</v>
      </c>
    </row>
    <row r="19" spans="1:7" ht="22.5" customHeight="1">
      <c r="A19" s="47" t="s">
        <v>815</v>
      </c>
      <c r="B19" s="298">
        <v>1177453</v>
      </c>
      <c r="C19" s="299">
        <v>959639</v>
      </c>
      <c r="D19" s="299">
        <v>217814</v>
      </c>
      <c r="E19" s="299">
        <v>66019</v>
      </c>
      <c r="F19" s="300">
        <v>1111434</v>
      </c>
      <c r="G19" s="48" t="s">
        <v>658</v>
      </c>
    </row>
    <row r="20" spans="1:7" ht="22.5" customHeight="1">
      <c r="A20" s="47" t="s">
        <v>816</v>
      </c>
      <c r="B20" s="298">
        <v>967275</v>
      </c>
      <c r="C20" s="299">
        <v>843123</v>
      </c>
      <c r="D20" s="299">
        <v>124152</v>
      </c>
      <c r="E20" s="299">
        <v>82872</v>
      </c>
      <c r="F20" s="300">
        <v>884403</v>
      </c>
      <c r="G20" s="48" t="s">
        <v>659</v>
      </c>
    </row>
    <row r="21" spans="1:7" ht="22.5" customHeight="1">
      <c r="A21" s="47" t="s">
        <v>660</v>
      </c>
      <c r="B21" s="298">
        <v>1011548</v>
      </c>
      <c r="C21" s="299">
        <v>876796</v>
      </c>
      <c r="D21" s="299">
        <v>134752</v>
      </c>
      <c r="E21" s="299">
        <v>152541</v>
      </c>
      <c r="F21" s="300">
        <v>859007</v>
      </c>
      <c r="G21" s="48" t="s">
        <v>661</v>
      </c>
    </row>
    <row r="22" spans="1:7" ht="22.5" customHeight="1">
      <c r="A22" s="47" t="s">
        <v>662</v>
      </c>
      <c r="B22" s="298">
        <v>845584</v>
      </c>
      <c r="C22" s="299">
        <v>758657</v>
      </c>
      <c r="D22" s="299">
        <v>86927</v>
      </c>
      <c r="E22" s="299">
        <v>108889</v>
      </c>
      <c r="F22" s="300">
        <v>736695</v>
      </c>
      <c r="G22" s="48" t="s">
        <v>663</v>
      </c>
    </row>
    <row r="23" spans="1:7" ht="22.5" customHeight="1">
      <c r="A23" s="92" t="s">
        <v>664</v>
      </c>
      <c r="B23" s="949">
        <v>761897</v>
      </c>
      <c r="C23" s="950">
        <v>697648</v>
      </c>
      <c r="D23" s="950">
        <v>64249</v>
      </c>
      <c r="E23" s="950">
        <v>55039</v>
      </c>
      <c r="F23" s="951">
        <v>706858</v>
      </c>
      <c r="G23" s="53" t="s">
        <v>665</v>
      </c>
    </row>
    <row r="24" spans="1:5" s="79" customFormat="1" ht="15.75" customHeight="1">
      <c r="A24" s="215" t="s">
        <v>239</v>
      </c>
      <c r="E24" s="289" t="s">
        <v>399</v>
      </c>
    </row>
    <row r="25" spans="1:19" s="79" customFormat="1" ht="15.75" customHeight="1">
      <c r="A25" s="395" t="s">
        <v>233</v>
      </c>
      <c r="B25" s="395"/>
      <c r="C25" s="395"/>
      <c r="D25" s="395"/>
      <c r="E25" s="395" t="s">
        <v>400</v>
      </c>
      <c r="F25" s="395"/>
      <c r="H25" s="395"/>
      <c r="I25" s="395"/>
      <c r="J25" s="395"/>
      <c r="K25" s="395"/>
      <c r="M25" s="395"/>
      <c r="N25" s="395"/>
      <c r="O25" s="395"/>
      <c r="P25" s="395"/>
      <c r="Q25" s="395"/>
      <c r="R25" s="395"/>
      <c r="S25" s="395"/>
    </row>
  </sheetData>
  <sheetProtection/>
  <mergeCells count="5">
    <mergeCell ref="A1:G1"/>
    <mergeCell ref="C3:D3"/>
    <mergeCell ref="E3:F3"/>
    <mergeCell ref="C4:D4"/>
    <mergeCell ref="E4:F4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FF00"/>
  </sheetPr>
  <dimension ref="A1:S24"/>
  <sheetViews>
    <sheetView zoomScalePageLayoutView="0" workbookViewId="0" topLeftCell="A1">
      <selection activeCell="G6" sqref="G6"/>
    </sheetView>
  </sheetViews>
  <sheetFormatPr defaultColWidth="35.21484375" defaultRowHeight="13.5"/>
  <cols>
    <col min="1" max="1" width="16.4453125" style="46" customWidth="1"/>
    <col min="2" max="2" width="31.88671875" style="46" customWidth="1"/>
    <col min="3" max="3" width="14.6640625" style="46" customWidth="1"/>
    <col min="4" max="4" width="8.99609375" style="46" customWidth="1"/>
    <col min="5" max="5" width="9.4453125" style="27" customWidth="1"/>
    <col min="6" max="6" width="8.77734375" style="27" customWidth="1"/>
    <col min="7" max="7" width="7.5546875" style="27" customWidth="1"/>
    <col min="8" max="8" width="25.5546875" style="27" customWidth="1"/>
    <col min="9" max="9" width="13.99609375" style="27" customWidth="1"/>
    <col min="10" max="16384" width="35.21484375" style="27" customWidth="1"/>
  </cols>
  <sheetData>
    <row r="1" spans="1:8" ht="34.5" customHeight="1">
      <c r="A1" s="1243" t="s">
        <v>91</v>
      </c>
      <c r="B1" s="1135"/>
      <c r="C1" s="1135"/>
      <c r="D1" s="1135"/>
      <c r="E1" s="1135"/>
      <c r="F1" s="1135"/>
      <c r="G1" s="1135"/>
      <c r="H1" s="1135"/>
    </row>
    <row r="2" spans="1:8" s="571" customFormat="1" ht="22.5" customHeight="1">
      <c r="A2" s="967" t="s">
        <v>1679</v>
      </c>
      <c r="B2" s="582"/>
      <c r="C2" s="968"/>
      <c r="D2" s="856"/>
      <c r="E2" s="969"/>
      <c r="F2" s="970"/>
      <c r="G2" s="1244" t="s">
        <v>1680</v>
      </c>
      <c r="H2" s="1244"/>
    </row>
    <row r="3" spans="1:8" ht="18" customHeight="1">
      <c r="A3" s="147" t="s">
        <v>488</v>
      </c>
      <c r="B3" s="213" t="s">
        <v>489</v>
      </c>
      <c r="C3" s="147" t="s">
        <v>490</v>
      </c>
      <c r="D3" s="213" t="s">
        <v>491</v>
      </c>
      <c r="E3" s="1147" t="s">
        <v>492</v>
      </c>
      <c r="F3" s="1093"/>
      <c r="G3" s="1093"/>
      <c r="H3" s="48" t="s">
        <v>623</v>
      </c>
    </row>
    <row r="4" spans="1:8" ht="18" customHeight="1">
      <c r="A4" s="44"/>
      <c r="B4" s="85"/>
      <c r="C4" s="85"/>
      <c r="D4" s="60"/>
      <c r="E4" s="60"/>
      <c r="F4" s="84" t="s">
        <v>493</v>
      </c>
      <c r="G4" s="84" t="s">
        <v>494</v>
      </c>
      <c r="H4" s="48"/>
    </row>
    <row r="5" spans="1:8" ht="18" customHeight="1">
      <c r="A5" s="112" t="s">
        <v>799</v>
      </c>
      <c r="B5" s="93" t="s">
        <v>993</v>
      </c>
      <c r="C5" s="93" t="s">
        <v>994</v>
      </c>
      <c r="D5" s="83" t="s">
        <v>1096</v>
      </c>
      <c r="E5" s="83"/>
      <c r="F5" s="93" t="s">
        <v>893</v>
      </c>
      <c r="G5" s="93" t="s">
        <v>990</v>
      </c>
      <c r="H5" s="93" t="s">
        <v>806</v>
      </c>
    </row>
    <row r="6" spans="1:8" s="29" customFormat="1" ht="22.5" customHeight="1">
      <c r="A6" s="303" t="s">
        <v>1270</v>
      </c>
      <c r="B6" s="952" t="s">
        <v>1613</v>
      </c>
      <c r="C6" s="953"/>
      <c r="D6" s="954">
        <v>14240</v>
      </c>
      <c r="E6" s="954">
        <f>SUM(E7:E22)</f>
        <v>948165</v>
      </c>
      <c r="F6" s="955">
        <f>SUM(F7:F22)</f>
        <v>929127</v>
      </c>
      <c r="G6" s="956">
        <f>SUM(G7:G22)</f>
        <v>19038</v>
      </c>
      <c r="H6" s="953" t="s">
        <v>1614</v>
      </c>
    </row>
    <row r="7" spans="1:8" ht="22.5" customHeight="1">
      <c r="A7" s="44" t="s">
        <v>1615</v>
      </c>
      <c r="B7" s="957" t="s">
        <v>1616</v>
      </c>
      <c r="C7" s="45" t="s">
        <v>1617</v>
      </c>
      <c r="D7" s="117">
        <v>1346</v>
      </c>
      <c r="E7" s="958" t="s">
        <v>301</v>
      </c>
      <c r="F7" s="958" t="s">
        <v>301</v>
      </c>
      <c r="G7" s="959" t="s">
        <v>301</v>
      </c>
      <c r="H7" s="960" t="s">
        <v>1618</v>
      </c>
    </row>
    <row r="8" spans="1:8" ht="22.5" customHeight="1">
      <c r="A8" s="44" t="s">
        <v>1619</v>
      </c>
      <c r="B8" s="957" t="s">
        <v>1620</v>
      </c>
      <c r="C8" s="45" t="s">
        <v>1621</v>
      </c>
      <c r="D8" s="117">
        <v>2684</v>
      </c>
      <c r="E8" s="958" t="s">
        <v>301</v>
      </c>
      <c r="F8" s="958" t="s">
        <v>301</v>
      </c>
      <c r="G8" s="959" t="s">
        <v>301</v>
      </c>
      <c r="H8" s="960" t="s">
        <v>1622</v>
      </c>
    </row>
    <row r="9" spans="1:8" ht="22.5" customHeight="1">
      <c r="A9" s="44" t="s">
        <v>1623</v>
      </c>
      <c r="B9" s="957" t="s">
        <v>1624</v>
      </c>
      <c r="C9" s="45" t="s">
        <v>1625</v>
      </c>
      <c r="D9" s="117">
        <v>298</v>
      </c>
      <c r="E9" s="958" t="s">
        <v>301</v>
      </c>
      <c r="F9" s="958" t="s">
        <v>301</v>
      </c>
      <c r="G9" s="959" t="s">
        <v>301</v>
      </c>
      <c r="H9" s="960" t="s">
        <v>1626</v>
      </c>
    </row>
    <row r="10" spans="1:8" ht="22.5" customHeight="1">
      <c r="A10" s="44" t="s">
        <v>1627</v>
      </c>
      <c r="B10" s="957" t="s">
        <v>1628</v>
      </c>
      <c r="C10" s="45" t="s">
        <v>1629</v>
      </c>
      <c r="D10" s="117">
        <v>239</v>
      </c>
      <c r="E10" s="958" t="s">
        <v>301</v>
      </c>
      <c r="F10" s="958" t="s">
        <v>301</v>
      </c>
      <c r="G10" s="959" t="s">
        <v>301</v>
      </c>
      <c r="H10" s="960" t="s">
        <v>1630</v>
      </c>
    </row>
    <row r="11" spans="1:8" ht="22.5" customHeight="1">
      <c r="A11" s="44" t="s">
        <v>1631</v>
      </c>
      <c r="B11" s="957" t="s">
        <v>1632</v>
      </c>
      <c r="C11" s="45" t="s">
        <v>1633</v>
      </c>
      <c r="D11" s="117">
        <v>970</v>
      </c>
      <c r="E11" s="119">
        <v>279329</v>
      </c>
      <c r="F11" s="119">
        <v>274718</v>
      </c>
      <c r="G11" s="961">
        <v>4611</v>
      </c>
      <c r="H11" s="960" t="s">
        <v>1634</v>
      </c>
    </row>
    <row r="12" spans="1:8" ht="22.5" customHeight="1">
      <c r="A12" s="44" t="s">
        <v>1635</v>
      </c>
      <c r="B12" s="957" t="s">
        <v>1636</v>
      </c>
      <c r="C12" s="45" t="s">
        <v>1637</v>
      </c>
      <c r="D12" s="117">
        <v>126</v>
      </c>
      <c r="E12" s="958" t="s">
        <v>301</v>
      </c>
      <c r="F12" s="958" t="s">
        <v>301</v>
      </c>
      <c r="G12" s="961" t="s">
        <v>301</v>
      </c>
      <c r="H12" s="960" t="s">
        <v>1638</v>
      </c>
    </row>
    <row r="13" spans="1:8" ht="22.5" customHeight="1">
      <c r="A13" s="44" t="s">
        <v>1639</v>
      </c>
      <c r="B13" s="957" t="s">
        <v>1640</v>
      </c>
      <c r="C13" s="45" t="s">
        <v>1637</v>
      </c>
      <c r="D13" s="117">
        <v>254</v>
      </c>
      <c r="E13" s="119">
        <v>668836</v>
      </c>
      <c r="F13" s="119">
        <v>654409</v>
      </c>
      <c r="G13" s="961">
        <v>14427</v>
      </c>
      <c r="H13" s="960" t="s">
        <v>1641</v>
      </c>
    </row>
    <row r="14" spans="1:8" ht="22.5" customHeight="1">
      <c r="A14" s="44" t="s">
        <v>1642</v>
      </c>
      <c r="B14" s="957" t="s">
        <v>1643</v>
      </c>
      <c r="C14" s="45" t="s">
        <v>1644</v>
      </c>
      <c r="D14" s="117">
        <v>100</v>
      </c>
      <c r="E14" s="958" t="s">
        <v>301</v>
      </c>
      <c r="F14" s="958" t="s">
        <v>301</v>
      </c>
      <c r="G14" s="959" t="s">
        <v>301</v>
      </c>
      <c r="H14" s="960" t="s">
        <v>1645</v>
      </c>
    </row>
    <row r="15" spans="1:8" ht="22.5" customHeight="1">
      <c r="A15" s="44" t="s">
        <v>1646</v>
      </c>
      <c r="B15" s="957" t="s">
        <v>1647</v>
      </c>
      <c r="C15" s="45" t="s">
        <v>1648</v>
      </c>
      <c r="D15" s="117">
        <v>380</v>
      </c>
      <c r="E15" s="958" t="s">
        <v>301</v>
      </c>
      <c r="F15" s="958" t="s">
        <v>301</v>
      </c>
      <c r="G15" s="959" t="s">
        <v>301</v>
      </c>
      <c r="H15" s="960" t="s">
        <v>1649</v>
      </c>
    </row>
    <row r="16" spans="1:8" ht="22.5" customHeight="1">
      <c r="A16" s="44" t="s">
        <v>1650</v>
      </c>
      <c r="B16" s="957" t="s">
        <v>1651</v>
      </c>
      <c r="C16" s="45" t="s">
        <v>1637</v>
      </c>
      <c r="D16" s="117">
        <v>134</v>
      </c>
      <c r="E16" s="958" t="s">
        <v>301</v>
      </c>
      <c r="F16" s="958" t="s">
        <v>301</v>
      </c>
      <c r="G16" s="959" t="s">
        <v>301</v>
      </c>
      <c r="H16" s="960" t="s">
        <v>1652</v>
      </c>
    </row>
    <row r="17" spans="1:8" ht="22.5" customHeight="1">
      <c r="A17" s="44" t="s">
        <v>1653</v>
      </c>
      <c r="B17" s="957" t="s">
        <v>1654</v>
      </c>
      <c r="C17" s="45" t="s">
        <v>1655</v>
      </c>
      <c r="D17" s="117">
        <v>4512</v>
      </c>
      <c r="E17" s="958" t="s">
        <v>301</v>
      </c>
      <c r="F17" s="958" t="s">
        <v>301</v>
      </c>
      <c r="G17" s="959" t="s">
        <v>301</v>
      </c>
      <c r="H17" s="960" t="s">
        <v>1656</v>
      </c>
    </row>
    <row r="18" spans="1:8" ht="22.5" customHeight="1">
      <c r="A18" s="44" t="s">
        <v>1657</v>
      </c>
      <c r="B18" s="957" t="s">
        <v>1658</v>
      </c>
      <c r="C18" s="45" t="s">
        <v>1659</v>
      </c>
      <c r="D18" s="117">
        <v>97</v>
      </c>
      <c r="E18" s="958" t="s">
        <v>301</v>
      </c>
      <c r="F18" s="958" t="s">
        <v>301</v>
      </c>
      <c r="G18" s="959" t="s">
        <v>301</v>
      </c>
      <c r="H18" s="960" t="s">
        <v>1660</v>
      </c>
    </row>
    <row r="19" spans="1:8" ht="22.5" customHeight="1">
      <c r="A19" s="44" t="s">
        <v>1661</v>
      </c>
      <c r="B19" s="957" t="s">
        <v>1662</v>
      </c>
      <c r="C19" s="45" t="s">
        <v>1663</v>
      </c>
      <c r="D19" s="117">
        <v>2407</v>
      </c>
      <c r="E19" s="958" t="s">
        <v>301</v>
      </c>
      <c r="F19" s="958" t="s">
        <v>301</v>
      </c>
      <c r="G19" s="959" t="s">
        <v>301</v>
      </c>
      <c r="H19" s="960" t="s">
        <v>1664</v>
      </c>
    </row>
    <row r="20" spans="1:9" ht="22.5" customHeight="1">
      <c r="A20" s="44" t="s">
        <v>1665</v>
      </c>
      <c r="B20" s="957" t="s">
        <v>1666</v>
      </c>
      <c r="C20" s="45" t="s">
        <v>1667</v>
      </c>
      <c r="D20" s="117">
        <v>156</v>
      </c>
      <c r="E20" s="958" t="s">
        <v>301</v>
      </c>
      <c r="F20" s="958" t="s">
        <v>301</v>
      </c>
      <c r="G20" s="959" t="s">
        <v>301</v>
      </c>
      <c r="H20" s="960" t="s">
        <v>1668</v>
      </c>
      <c r="I20" s="27" t="s">
        <v>1402</v>
      </c>
    </row>
    <row r="21" spans="1:8" ht="30" customHeight="1">
      <c r="A21" s="44" t="s">
        <v>1669</v>
      </c>
      <c r="B21" s="962" t="s">
        <v>1670</v>
      </c>
      <c r="C21" s="125" t="s">
        <v>1671</v>
      </c>
      <c r="D21" s="117">
        <v>160</v>
      </c>
      <c r="E21" s="958" t="s">
        <v>301</v>
      </c>
      <c r="F21" s="958" t="s">
        <v>301</v>
      </c>
      <c r="G21" s="959" t="s">
        <v>301</v>
      </c>
      <c r="H21" s="960" t="s">
        <v>1672</v>
      </c>
    </row>
    <row r="22" spans="1:8" ht="22.5" customHeight="1">
      <c r="A22" s="112" t="s">
        <v>1673</v>
      </c>
      <c r="B22" s="963" t="s">
        <v>1674</v>
      </c>
      <c r="C22" s="964" t="s">
        <v>1675</v>
      </c>
      <c r="D22" s="507">
        <v>377</v>
      </c>
      <c r="E22" s="965" t="s">
        <v>301</v>
      </c>
      <c r="F22" s="965" t="s">
        <v>301</v>
      </c>
      <c r="G22" s="774" t="s">
        <v>301</v>
      </c>
      <c r="H22" s="966" t="s">
        <v>1676</v>
      </c>
    </row>
    <row r="23" spans="1:16" ht="19.5" customHeight="1">
      <c r="A23" s="79" t="s">
        <v>1677</v>
      </c>
      <c r="B23" s="27"/>
      <c r="D23" s="246"/>
      <c r="E23" s="246" t="s">
        <v>1678</v>
      </c>
      <c r="F23" s="246"/>
      <c r="G23" s="246"/>
      <c r="H23" s="246"/>
      <c r="N23" s="148"/>
      <c r="O23" s="148"/>
      <c r="P23" s="148"/>
    </row>
    <row r="24" spans="1:19" s="79" customFormat="1" ht="15.75" customHeight="1">
      <c r="A24" s="395" t="s">
        <v>233</v>
      </c>
      <c r="B24" s="395"/>
      <c r="C24" s="395"/>
      <c r="D24" s="395"/>
      <c r="E24" s="395" t="s">
        <v>400</v>
      </c>
      <c r="F24" s="395"/>
      <c r="H24" s="395"/>
      <c r="I24" s="395"/>
      <c r="J24" s="395"/>
      <c r="K24" s="395"/>
      <c r="M24" s="395"/>
      <c r="N24" s="395"/>
      <c r="O24" s="395"/>
      <c r="P24" s="395"/>
      <c r="Q24" s="395"/>
      <c r="R24" s="395"/>
      <c r="S24" s="395"/>
    </row>
  </sheetData>
  <sheetProtection/>
  <mergeCells count="3">
    <mergeCell ref="A1:H1"/>
    <mergeCell ref="G2:H2"/>
    <mergeCell ref="E3:G3"/>
  </mergeCells>
  <printOptions horizontalCentered="1" verticalCentered="1"/>
  <pageMargins left="0.35433070866141736" right="0.35433070866141736" top="0.2755905511811024" bottom="0.2362204724409449" header="0.3937007874015748" footer="0.2755905511811024"/>
  <pageSetup horizontalDpi="600" verticalDpi="600" orientation="landscape" paperSize="9" scale="90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FF00"/>
  </sheetPr>
  <dimension ref="A1:R62"/>
  <sheetViews>
    <sheetView zoomScalePageLayoutView="0" workbookViewId="0" topLeftCell="A1">
      <selection activeCell="K18" sqref="K18"/>
    </sheetView>
  </sheetViews>
  <sheetFormatPr defaultColWidth="35.21484375" defaultRowHeight="13.5"/>
  <cols>
    <col min="1" max="1" width="22.77734375" style="15" customWidth="1"/>
    <col min="2" max="2" width="12.6640625" style="14" customWidth="1"/>
    <col min="3" max="3" width="12.3359375" style="14" customWidth="1"/>
    <col min="4" max="4" width="13.21484375" style="14" customWidth="1"/>
    <col min="5" max="7" width="12.99609375" style="14" customWidth="1"/>
    <col min="8" max="8" width="12.10546875" style="977" customWidth="1"/>
    <col min="9" max="9" width="10.88671875" style="977" customWidth="1"/>
    <col min="10" max="10" width="31.4453125" style="14" customWidth="1"/>
    <col min="11" max="11" width="35.77734375" style="14" customWidth="1"/>
    <col min="12" max="12" width="15.6640625" style="14" customWidth="1"/>
    <col min="13" max="16384" width="35.21484375" style="14" customWidth="1"/>
  </cols>
  <sheetData>
    <row r="1" spans="1:11" s="27" customFormat="1" ht="30" customHeight="1">
      <c r="A1" s="1142" t="s">
        <v>500</v>
      </c>
      <c r="B1" s="1142"/>
      <c r="C1" s="1142"/>
      <c r="D1" s="1142"/>
      <c r="E1" s="1142"/>
      <c r="F1" s="1142"/>
      <c r="G1" s="1142"/>
      <c r="H1" s="1142"/>
      <c r="I1" s="1142"/>
      <c r="J1" s="1142"/>
      <c r="K1" s="1142"/>
    </row>
    <row r="2" spans="1:10" s="27" customFormat="1" ht="23.25" customHeight="1">
      <c r="A2" s="167" t="s">
        <v>93</v>
      </c>
      <c r="B2" s="148"/>
      <c r="C2" s="304"/>
      <c r="D2" s="148"/>
      <c r="H2" s="973"/>
      <c r="I2" s="29"/>
      <c r="J2" s="304" t="s">
        <v>92</v>
      </c>
    </row>
    <row r="3" spans="1:10" s="27" customFormat="1" ht="27.75" customHeight="1">
      <c r="A3" s="147"/>
      <c r="B3" s="1245" t="s">
        <v>624</v>
      </c>
      <c r="C3" s="1245"/>
      <c r="D3" s="1245" t="s">
        <v>902</v>
      </c>
      <c r="E3" s="1245"/>
      <c r="F3" s="1102" t="s">
        <v>1268</v>
      </c>
      <c r="G3" s="1089"/>
      <c r="H3" s="1246" t="s">
        <v>1270</v>
      </c>
      <c r="I3" s="1246"/>
      <c r="J3" s="305"/>
    </row>
    <row r="4" spans="1:10" s="27" customFormat="1" ht="18" customHeight="1">
      <c r="A4" s="44" t="s">
        <v>488</v>
      </c>
      <c r="B4" s="84" t="s">
        <v>501</v>
      </c>
      <c r="C4" s="213" t="s">
        <v>502</v>
      </c>
      <c r="D4" s="84" t="s">
        <v>501</v>
      </c>
      <c r="E4" s="213" t="s">
        <v>502</v>
      </c>
      <c r="F4" s="84" t="s">
        <v>1285</v>
      </c>
      <c r="G4" s="84" t="s">
        <v>1286</v>
      </c>
      <c r="H4" s="952" t="s">
        <v>1685</v>
      </c>
      <c r="I4" s="974" t="s">
        <v>1686</v>
      </c>
      <c r="J4" s="85" t="s">
        <v>806</v>
      </c>
    </row>
    <row r="5" spans="1:10" s="27" customFormat="1" ht="18" customHeight="1">
      <c r="A5" s="112"/>
      <c r="B5" s="93" t="s">
        <v>817</v>
      </c>
      <c r="C5" s="83" t="s">
        <v>818</v>
      </c>
      <c r="D5" s="93" t="s">
        <v>817</v>
      </c>
      <c r="E5" s="83" t="s">
        <v>818</v>
      </c>
      <c r="F5" s="93" t="s">
        <v>1287</v>
      </c>
      <c r="G5" s="93" t="s">
        <v>1288</v>
      </c>
      <c r="H5" s="775" t="s">
        <v>1687</v>
      </c>
      <c r="I5" s="828" t="s">
        <v>1688</v>
      </c>
      <c r="J5" s="228"/>
    </row>
    <row r="6" spans="1:10" s="29" customFormat="1" ht="22.5" customHeight="1">
      <c r="A6" s="78" t="s">
        <v>503</v>
      </c>
      <c r="B6" s="119">
        <f>SUM(B7:B25)</f>
        <v>7846703</v>
      </c>
      <c r="C6" s="313">
        <f>SUM(C7:C25)</f>
        <v>15488</v>
      </c>
      <c r="D6" s="119">
        <f>SUM(D7:D25)</f>
        <v>7743917</v>
      </c>
      <c r="E6" s="313">
        <f>SUM(E7:E25)</f>
        <v>16479</v>
      </c>
      <c r="F6" s="313">
        <v>7630257</v>
      </c>
      <c r="G6" s="313">
        <v>16443.162</v>
      </c>
      <c r="H6" s="955">
        <v>7612846</v>
      </c>
      <c r="I6" s="955">
        <v>15554</v>
      </c>
      <c r="J6" s="89" t="s">
        <v>819</v>
      </c>
    </row>
    <row r="7" spans="1:10" s="27" customFormat="1" ht="12.75" customHeight="1">
      <c r="A7" s="44"/>
      <c r="B7" s="119"/>
      <c r="C7" s="119"/>
      <c r="D7" s="119"/>
      <c r="E7" s="119"/>
      <c r="F7" s="119"/>
      <c r="G7" s="119"/>
      <c r="H7" s="958"/>
      <c r="I7" s="959"/>
      <c r="J7" s="85"/>
    </row>
    <row r="8" spans="1:10" s="27" customFormat="1" ht="22.5" customHeight="1">
      <c r="A8" s="44" t="s">
        <v>504</v>
      </c>
      <c r="B8" s="119">
        <v>152447</v>
      </c>
      <c r="C8" s="119">
        <v>316</v>
      </c>
      <c r="D8" s="119">
        <v>141724</v>
      </c>
      <c r="E8" s="119">
        <v>300</v>
      </c>
      <c r="F8" s="119">
        <v>130241</v>
      </c>
      <c r="G8" s="119">
        <v>275</v>
      </c>
      <c r="H8" s="958">
        <v>110918</v>
      </c>
      <c r="I8" s="959">
        <v>180</v>
      </c>
      <c r="J8" s="306" t="s">
        <v>820</v>
      </c>
    </row>
    <row r="9" spans="1:10" s="27" customFormat="1" ht="22.5" customHeight="1">
      <c r="A9" s="44" t="s">
        <v>505</v>
      </c>
      <c r="B9" s="119">
        <v>119576</v>
      </c>
      <c r="C9" s="119">
        <v>20</v>
      </c>
      <c r="D9" s="119">
        <v>122334</v>
      </c>
      <c r="E9" s="119">
        <v>20</v>
      </c>
      <c r="F9" s="119">
        <v>141839</v>
      </c>
      <c r="G9" s="119">
        <v>28</v>
      </c>
      <c r="H9" s="958">
        <v>144749</v>
      </c>
      <c r="I9" s="959">
        <v>35</v>
      </c>
      <c r="J9" s="306" t="s">
        <v>821</v>
      </c>
    </row>
    <row r="10" spans="1:10" s="27" customFormat="1" ht="22.5" customHeight="1">
      <c r="A10" s="972" t="s">
        <v>1684</v>
      </c>
      <c r="B10" s="119">
        <v>19828</v>
      </c>
      <c r="C10" s="119">
        <v>1</v>
      </c>
      <c r="D10" s="119">
        <v>31760</v>
      </c>
      <c r="E10" s="119">
        <v>2</v>
      </c>
      <c r="F10" s="119">
        <v>33250</v>
      </c>
      <c r="G10" s="119">
        <v>2</v>
      </c>
      <c r="H10" s="958">
        <v>35514</v>
      </c>
      <c r="I10" s="959">
        <v>2</v>
      </c>
      <c r="J10" s="306" t="s">
        <v>822</v>
      </c>
    </row>
    <row r="11" spans="1:10" s="27" customFormat="1" ht="22.5" customHeight="1">
      <c r="A11" s="971" t="s">
        <v>1681</v>
      </c>
      <c r="B11" s="119">
        <v>385370</v>
      </c>
      <c r="C11" s="119" t="s">
        <v>800</v>
      </c>
      <c r="D11" s="119">
        <v>461308</v>
      </c>
      <c r="E11" s="119" t="s">
        <v>800</v>
      </c>
      <c r="F11" s="119">
        <v>423580</v>
      </c>
      <c r="G11" s="119" t="s">
        <v>1230</v>
      </c>
      <c r="H11" s="958">
        <v>389458</v>
      </c>
      <c r="I11" s="959">
        <v>0</v>
      </c>
      <c r="J11" s="306" t="s">
        <v>823</v>
      </c>
    </row>
    <row r="12" spans="1:10" s="27" customFormat="1" ht="22.5" customHeight="1">
      <c r="A12" s="44" t="s">
        <v>506</v>
      </c>
      <c r="B12" s="126">
        <v>984408</v>
      </c>
      <c r="C12" s="126">
        <v>404</v>
      </c>
      <c r="D12" s="126">
        <v>1023482</v>
      </c>
      <c r="E12" s="126">
        <v>320</v>
      </c>
      <c r="F12" s="126">
        <v>893955</v>
      </c>
      <c r="G12" s="126">
        <v>344</v>
      </c>
      <c r="H12" s="975">
        <v>845965</v>
      </c>
      <c r="I12" s="976">
        <v>393</v>
      </c>
      <c r="J12" s="306" t="s">
        <v>824</v>
      </c>
    </row>
    <row r="13" spans="1:10" s="27" customFormat="1" ht="22.5" customHeight="1">
      <c r="A13" s="44" t="s">
        <v>507</v>
      </c>
      <c r="B13" s="119">
        <v>638726</v>
      </c>
      <c r="C13" s="119">
        <v>216</v>
      </c>
      <c r="D13" s="119">
        <v>594026</v>
      </c>
      <c r="E13" s="119">
        <v>289</v>
      </c>
      <c r="F13" s="119">
        <v>609148</v>
      </c>
      <c r="G13" s="119">
        <v>332</v>
      </c>
      <c r="H13" s="958">
        <v>683861</v>
      </c>
      <c r="I13" s="959">
        <v>399</v>
      </c>
      <c r="J13" s="306" t="s">
        <v>825</v>
      </c>
    </row>
    <row r="14" spans="1:10" s="27" customFormat="1" ht="22.5" customHeight="1">
      <c r="A14" s="44" t="s">
        <v>499</v>
      </c>
      <c r="B14" s="126">
        <v>208999</v>
      </c>
      <c r="C14" s="126">
        <v>209</v>
      </c>
      <c r="D14" s="126">
        <v>188117</v>
      </c>
      <c r="E14" s="126">
        <v>211</v>
      </c>
      <c r="F14" s="126">
        <v>363931</v>
      </c>
      <c r="G14" s="126">
        <v>364.162</v>
      </c>
      <c r="H14" s="975">
        <v>279329</v>
      </c>
      <c r="I14" s="976">
        <v>362</v>
      </c>
      <c r="J14" s="306" t="s">
        <v>826</v>
      </c>
    </row>
    <row r="15" spans="1:10" s="27" customFormat="1" ht="22.5" customHeight="1">
      <c r="A15" s="44" t="s">
        <v>508</v>
      </c>
      <c r="B15" s="119">
        <v>730566</v>
      </c>
      <c r="C15" s="119">
        <v>3800</v>
      </c>
      <c r="D15" s="119">
        <v>693563</v>
      </c>
      <c r="E15" s="119">
        <v>4280</v>
      </c>
      <c r="F15" s="119">
        <v>658481</v>
      </c>
      <c r="G15" s="119">
        <v>4080</v>
      </c>
      <c r="H15" s="958">
        <v>562960</v>
      </c>
      <c r="I15" s="959">
        <v>3444</v>
      </c>
      <c r="J15" s="306" t="s">
        <v>827</v>
      </c>
    </row>
    <row r="16" spans="1:10" s="27" customFormat="1" ht="22.5" customHeight="1">
      <c r="A16" s="971" t="s">
        <v>1682</v>
      </c>
      <c r="B16" s="119">
        <v>1141632</v>
      </c>
      <c r="C16" s="119" t="s">
        <v>800</v>
      </c>
      <c r="D16" s="119">
        <v>1089383</v>
      </c>
      <c r="E16" s="119" t="s">
        <v>800</v>
      </c>
      <c r="F16" s="119">
        <v>1134316</v>
      </c>
      <c r="G16" s="119" t="s">
        <v>1230</v>
      </c>
      <c r="H16" s="958">
        <v>1207661</v>
      </c>
      <c r="I16" s="958">
        <v>0</v>
      </c>
      <c r="J16" s="306" t="s">
        <v>828</v>
      </c>
    </row>
    <row r="17" spans="1:10" s="27" customFormat="1" ht="22.5" customHeight="1">
      <c r="A17" s="44" t="s">
        <v>509</v>
      </c>
      <c r="B17" s="126">
        <v>211254</v>
      </c>
      <c r="C17" s="126">
        <v>68</v>
      </c>
      <c r="D17" s="126">
        <v>176133</v>
      </c>
      <c r="E17" s="126">
        <v>57</v>
      </c>
      <c r="F17" s="126">
        <v>218882</v>
      </c>
      <c r="G17" s="126">
        <v>60</v>
      </c>
      <c r="H17" s="975">
        <v>252459</v>
      </c>
      <c r="I17" s="976">
        <v>73</v>
      </c>
      <c r="J17" s="307" t="s">
        <v>829</v>
      </c>
    </row>
    <row r="18" spans="1:10" s="27" customFormat="1" ht="22.5" customHeight="1">
      <c r="A18" s="972" t="s">
        <v>1683</v>
      </c>
      <c r="B18" s="119">
        <v>115798</v>
      </c>
      <c r="C18" s="119">
        <v>9</v>
      </c>
      <c r="D18" s="119">
        <v>118908</v>
      </c>
      <c r="E18" s="119">
        <v>7</v>
      </c>
      <c r="F18" s="119">
        <v>122097</v>
      </c>
      <c r="G18" s="119">
        <v>6</v>
      </c>
      <c r="H18" s="958">
        <v>124594</v>
      </c>
      <c r="I18" s="959">
        <v>6</v>
      </c>
      <c r="J18" s="306" t="s">
        <v>830</v>
      </c>
    </row>
    <row r="19" spans="1:10" s="27" customFormat="1" ht="22.5" customHeight="1">
      <c r="A19" s="44" t="s">
        <v>510</v>
      </c>
      <c r="B19" s="119">
        <v>730979</v>
      </c>
      <c r="C19" s="119">
        <v>1527</v>
      </c>
      <c r="D19" s="119">
        <v>631059</v>
      </c>
      <c r="E19" s="119">
        <v>1369</v>
      </c>
      <c r="F19" s="119">
        <v>509176</v>
      </c>
      <c r="G19" s="119">
        <v>1932</v>
      </c>
      <c r="H19" s="958">
        <v>473698</v>
      </c>
      <c r="I19" s="959">
        <v>2021</v>
      </c>
      <c r="J19" s="306" t="s">
        <v>831</v>
      </c>
    </row>
    <row r="20" spans="1:10" s="27" customFormat="1" ht="22.5" customHeight="1">
      <c r="A20" s="44" t="s">
        <v>511</v>
      </c>
      <c r="B20" s="119">
        <v>170705</v>
      </c>
      <c r="C20" s="119">
        <v>116</v>
      </c>
      <c r="D20" s="119">
        <v>170722</v>
      </c>
      <c r="E20" s="119">
        <v>147</v>
      </c>
      <c r="F20" s="119">
        <v>327505</v>
      </c>
      <c r="G20" s="119">
        <v>244</v>
      </c>
      <c r="H20" s="958">
        <v>462113</v>
      </c>
      <c r="I20" s="959">
        <v>392</v>
      </c>
      <c r="J20" s="306" t="s">
        <v>832</v>
      </c>
    </row>
    <row r="21" spans="1:10" s="27" customFormat="1" ht="22.5" customHeight="1">
      <c r="A21" s="44" t="s">
        <v>512</v>
      </c>
      <c r="B21" s="126">
        <v>72033</v>
      </c>
      <c r="C21" s="126">
        <v>3</v>
      </c>
      <c r="D21" s="126">
        <v>61551</v>
      </c>
      <c r="E21" s="126">
        <v>2</v>
      </c>
      <c r="F21" s="126">
        <v>90206</v>
      </c>
      <c r="G21" s="126">
        <v>1</v>
      </c>
      <c r="H21" s="975">
        <v>119880</v>
      </c>
      <c r="I21" s="976">
        <v>2</v>
      </c>
      <c r="J21" s="306" t="s">
        <v>833</v>
      </c>
    </row>
    <row r="22" spans="1:10" s="27" customFormat="1" ht="22.5" customHeight="1">
      <c r="A22" s="44" t="s">
        <v>513</v>
      </c>
      <c r="B22" s="119">
        <v>987967</v>
      </c>
      <c r="C22" s="119">
        <v>6063</v>
      </c>
      <c r="D22" s="119">
        <v>958951</v>
      </c>
      <c r="E22" s="119">
        <v>6015</v>
      </c>
      <c r="F22" s="119">
        <v>794373</v>
      </c>
      <c r="G22" s="119">
        <v>5575</v>
      </c>
      <c r="H22" s="958">
        <v>786240</v>
      </c>
      <c r="I22" s="959">
        <v>5207</v>
      </c>
      <c r="J22" s="306" t="s">
        <v>834</v>
      </c>
    </row>
    <row r="23" spans="1:10" s="27" customFormat="1" ht="22.5" customHeight="1">
      <c r="A23" s="44" t="s">
        <v>514</v>
      </c>
      <c r="B23" s="119">
        <v>192920</v>
      </c>
      <c r="C23" s="119">
        <v>967</v>
      </c>
      <c r="D23" s="119">
        <v>228978</v>
      </c>
      <c r="E23" s="119">
        <v>1526</v>
      </c>
      <c r="F23" s="119">
        <v>202213</v>
      </c>
      <c r="G23" s="119">
        <v>1340</v>
      </c>
      <c r="H23" s="958">
        <v>210752</v>
      </c>
      <c r="I23" s="959">
        <v>1248</v>
      </c>
      <c r="J23" s="306" t="s">
        <v>835</v>
      </c>
    </row>
    <row r="24" spans="1:10" s="27" customFormat="1" ht="22.5" customHeight="1">
      <c r="A24" s="44" t="s">
        <v>515</v>
      </c>
      <c r="B24" s="119">
        <v>686696</v>
      </c>
      <c r="C24" s="119">
        <v>724</v>
      </c>
      <c r="D24" s="119">
        <v>785599</v>
      </c>
      <c r="E24" s="119">
        <v>827</v>
      </c>
      <c r="F24" s="119">
        <v>759636</v>
      </c>
      <c r="G24" s="119">
        <v>1007</v>
      </c>
      <c r="H24" s="958">
        <v>777841</v>
      </c>
      <c r="I24" s="959">
        <v>1068</v>
      </c>
      <c r="J24" s="306" t="s">
        <v>836</v>
      </c>
    </row>
    <row r="25" spans="1:10" s="27" customFormat="1" ht="22.5" customHeight="1">
      <c r="A25" s="112" t="s">
        <v>516</v>
      </c>
      <c r="B25" s="127">
        <v>296799</v>
      </c>
      <c r="C25" s="127">
        <v>1045</v>
      </c>
      <c r="D25" s="127">
        <v>266319</v>
      </c>
      <c r="E25" s="127">
        <v>1107</v>
      </c>
      <c r="F25" s="127">
        <v>217428</v>
      </c>
      <c r="G25" s="127">
        <v>853</v>
      </c>
      <c r="H25" s="965">
        <v>144854</v>
      </c>
      <c r="I25" s="774">
        <v>722</v>
      </c>
      <c r="J25" s="308" t="s">
        <v>837</v>
      </c>
    </row>
    <row r="26" spans="1:10" s="16" customFormat="1" ht="15.75" customHeight="1">
      <c r="A26" s="19" t="s">
        <v>239</v>
      </c>
      <c r="E26" s="40"/>
      <c r="F26" s="40"/>
      <c r="G26" s="40"/>
      <c r="H26" s="40" t="s">
        <v>399</v>
      </c>
      <c r="J26" s="40"/>
    </row>
    <row r="27" spans="1:9" s="688" customFormat="1" ht="19.5" customHeight="1">
      <c r="A27" s="978" t="s">
        <v>1689</v>
      </c>
      <c r="F27" s="979"/>
      <c r="H27" s="980" t="s">
        <v>1690</v>
      </c>
      <c r="I27" s="979"/>
    </row>
    <row r="28" spans="1:18" s="79" customFormat="1" ht="15.75" customHeight="1">
      <c r="A28" s="395"/>
      <c r="B28" s="395"/>
      <c r="C28" s="395"/>
      <c r="D28" s="395"/>
      <c r="F28" s="395"/>
      <c r="H28" s="395"/>
      <c r="I28" s="395"/>
      <c r="J28" s="395"/>
      <c r="L28" s="395"/>
      <c r="M28" s="395"/>
      <c r="N28" s="395"/>
      <c r="O28" s="395"/>
      <c r="P28" s="395"/>
      <c r="Q28" s="395"/>
      <c r="R28" s="395"/>
    </row>
    <row r="29" spans="1:9" s="27" customFormat="1" ht="19.5" customHeight="1">
      <c r="A29" s="46"/>
      <c r="H29" s="29"/>
      <c r="I29" s="29"/>
    </row>
    <row r="30" spans="1:9" s="27" customFormat="1" ht="12.75">
      <c r="A30" s="46"/>
      <c r="H30" s="29"/>
      <c r="I30" s="29"/>
    </row>
    <row r="31" spans="1:9" s="27" customFormat="1" ht="12.75">
      <c r="A31" s="46"/>
      <c r="H31" s="29"/>
      <c r="I31" s="29"/>
    </row>
    <row r="32" spans="1:9" s="27" customFormat="1" ht="12.75">
      <c r="A32" s="46"/>
      <c r="H32" s="29"/>
      <c r="I32" s="29"/>
    </row>
    <row r="33" spans="1:9" s="27" customFormat="1" ht="12.75">
      <c r="A33" s="46"/>
      <c r="H33" s="29"/>
      <c r="I33" s="29"/>
    </row>
    <row r="34" spans="1:9" s="27" customFormat="1" ht="12.75">
      <c r="A34" s="46"/>
      <c r="H34" s="29"/>
      <c r="I34" s="29"/>
    </row>
    <row r="35" spans="1:9" s="27" customFormat="1" ht="12.75">
      <c r="A35" s="46"/>
      <c r="H35" s="29"/>
      <c r="I35" s="29"/>
    </row>
    <row r="36" spans="1:9" s="27" customFormat="1" ht="12.75">
      <c r="A36" s="46"/>
      <c r="H36" s="29"/>
      <c r="I36" s="29"/>
    </row>
    <row r="37" spans="1:9" s="27" customFormat="1" ht="12.75">
      <c r="A37" s="46"/>
      <c r="H37" s="29"/>
      <c r="I37" s="29"/>
    </row>
    <row r="38" spans="1:9" s="27" customFormat="1" ht="12.75">
      <c r="A38" s="46"/>
      <c r="H38" s="29"/>
      <c r="I38" s="29"/>
    </row>
    <row r="39" spans="1:9" s="27" customFormat="1" ht="12.75">
      <c r="A39" s="46"/>
      <c r="H39" s="29"/>
      <c r="I39" s="29"/>
    </row>
    <row r="40" spans="1:9" s="27" customFormat="1" ht="12.75">
      <c r="A40" s="46"/>
      <c r="H40" s="29"/>
      <c r="I40" s="29"/>
    </row>
    <row r="41" spans="1:9" s="27" customFormat="1" ht="12.75">
      <c r="A41" s="46"/>
      <c r="H41" s="29"/>
      <c r="I41" s="29"/>
    </row>
    <row r="42" spans="1:9" s="27" customFormat="1" ht="12.75">
      <c r="A42" s="46"/>
      <c r="H42" s="29"/>
      <c r="I42" s="29"/>
    </row>
    <row r="43" spans="1:9" s="27" customFormat="1" ht="12.75">
      <c r="A43" s="46"/>
      <c r="H43" s="29"/>
      <c r="I43" s="29"/>
    </row>
    <row r="44" spans="1:9" s="27" customFormat="1" ht="12.75">
      <c r="A44" s="46"/>
      <c r="H44" s="29"/>
      <c r="I44" s="29"/>
    </row>
    <row r="45" spans="1:9" s="27" customFormat="1" ht="12.75">
      <c r="A45" s="46"/>
      <c r="H45" s="29"/>
      <c r="I45" s="29"/>
    </row>
    <row r="46" spans="1:9" s="27" customFormat="1" ht="12.75">
      <c r="A46" s="46"/>
      <c r="H46" s="29"/>
      <c r="I46" s="29"/>
    </row>
    <row r="47" spans="1:9" s="27" customFormat="1" ht="12.75">
      <c r="A47" s="46"/>
      <c r="H47" s="29"/>
      <c r="I47" s="29"/>
    </row>
    <row r="48" spans="1:9" s="27" customFormat="1" ht="12.75">
      <c r="A48" s="46"/>
      <c r="H48" s="29"/>
      <c r="I48" s="29"/>
    </row>
    <row r="49" spans="1:9" s="27" customFormat="1" ht="12.75">
      <c r="A49" s="46"/>
      <c r="H49" s="29"/>
      <c r="I49" s="29"/>
    </row>
    <row r="50" spans="1:9" s="27" customFormat="1" ht="12.75">
      <c r="A50" s="46"/>
      <c r="H50" s="29"/>
      <c r="I50" s="29"/>
    </row>
    <row r="51" spans="1:9" s="27" customFormat="1" ht="12.75">
      <c r="A51" s="46"/>
      <c r="H51" s="29"/>
      <c r="I51" s="29"/>
    </row>
    <row r="52" spans="1:9" s="27" customFormat="1" ht="12.75">
      <c r="A52" s="46"/>
      <c r="H52" s="29"/>
      <c r="I52" s="29"/>
    </row>
    <row r="53" spans="1:9" s="27" customFormat="1" ht="12.75">
      <c r="A53" s="46"/>
      <c r="H53" s="29"/>
      <c r="I53" s="29"/>
    </row>
    <row r="54" spans="1:9" s="27" customFormat="1" ht="12.75">
      <c r="A54" s="46"/>
      <c r="H54" s="29"/>
      <c r="I54" s="29"/>
    </row>
    <row r="55" spans="1:9" s="27" customFormat="1" ht="12.75">
      <c r="A55" s="46"/>
      <c r="H55" s="29"/>
      <c r="I55" s="29"/>
    </row>
    <row r="56" spans="1:9" s="27" customFormat="1" ht="12.75">
      <c r="A56" s="46"/>
      <c r="H56" s="29"/>
      <c r="I56" s="29"/>
    </row>
    <row r="57" spans="1:9" s="27" customFormat="1" ht="12.75">
      <c r="A57" s="46"/>
      <c r="H57" s="29"/>
      <c r="I57" s="29"/>
    </row>
    <row r="58" spans="1:9" s="27" customFormat="1" ht="12.75">
      <c r="A58" s="46"/>
      <c r="H58" s="29"/>
      <c r="I58" s="29"/>
    </row>
    <row r="59" spans="1:9" s="27" customFormat="1" ht="12.75">
      <c r="A59" s="46"/>
      <c r="H59" s="29"/>
      <c r="I59" s="29"/>
    </row>
    <row r="60" spans="1:9" s="27" customFormat="1" ht="12.75">
      <c r="A60" s="46"/>
      <c r="H60" s="29"/>
      <c r="I60" s="29"/>
    </row>
    <row r="61" spans="1:9" s="27" customFormat="1" ht="12.75">
      <c r="A61" s="46"/>
      <c r="H61" s="29"/>
      <c r="I61" s="29"/>
    </row>
    <row r="62" spans="1:9" s="27" customFormat="1" ht="12.75">
      <c r="A62" s="46"/>
      <c r="H62" s="29"/>
      <c r="I62" s="29"/>
    </row>
  </sheetData>
  <sheetProtection/>
  <mergeCells count="5">
    <mergeCell ref="A1:K1"/>
    <mergeCell ref="B3:C3"/>
    <mergeCell ref="D3:E3"/>
    <mergeCell ref="H3:I3"/>
    <mergeCell ref="F3:G3"/>
  </mergeCells>
  <printOptions horizontalCentered="1" verticalCentered="1"/>
  <pageMargins left="0.35433070866141736" right="0.35433070866141736" top="0.2755905511811024" bottom="0.2362204724409449" header="0.3937007874015748" footer="0.2755905511811024"/>
  <pageSetup horizontalDpi="600" verticalDpi="600" orientation="landscape" paperSize="9" scale="90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FF00"/>
  </sheetPr>
  <dimension ref="A1:S73"/>
  <sheetViews>
    <sheetView zoomScalePageLayoutView="0" workbookViewId="0" topLeftCell="A7">
      <selection activeCell="A25" sqref="A25:IV25"/>
    </sheetView>
  </sheetViews>
  <sheetFormatPr defaultColWidth="35.21484375" defaultRowHeight="13.5"/>
  <cols>
    <col min="1" max="1" width="16.6640625" style="15" customWidth="1"/>
    <col min="2" max="2" width="35.88671875" style="25" customWidth="1"/>
    <col min="3" max="3" width="10.99609375" style="25" customWidth="1"/>
    <col min="4" max="4" width="10.88671875" style="14" customWidth="1"/>
    <col min="5" max="5" width="33.5546875" style="15" customWidth="1"/>
    <col min="6" max="6" width="29.10546875" style="14" customWidth="1"/>
    <col min="7" max="16384" width="35.21484375" style="14" customWidth="1"/>
  </cols>
  <sheetData>
    <row r="1" spans="1:6" s="27" customFormat="1" ht="30" customHeight="1">
      <c r="A1" s="1026" t="s">
        <v>94</v>
      </c>
      <c r="B1" s="1026"/>
      <c r="C1" s="1026"/>
      <c r="D1" s="1026"/>
      <c r="E1" s="1026"/>
      <c r="F1" s="1026"/>
    </row>
    <row r="2" spans="1:6" s="27" customFormat="1" ht="27.75" customHeight="1">
      <c r="A2" s="167" t="s">
        <v>562</v>
      </c>
      <c r="B2" s="301"/>
      <c r="C2" s="260"/>
      <c r="E2" s="314"/>
      <c r="F2" s="148" t="s">
        <v>563</v>
      </c>
    </row>
    <row r="3" spans="1:6" s="27" customFormat="1" ht="18" customHeight="1">
      <c r="A3" s="1247" t="s">
        <v>517</v>
      </c>
      <c r="B3" s="310" t="s">
        <v>518</v>
      </c>
      <c r="C3" s="310" t="s">
        <v>519</v>
      </c>
      <c r="D3" s="310" t="s">
        <v>520</v>
      </c>
      <c r="E3" s="310" t="s">
        <v>521</v>
      </c>
      <c r="F3" s="246"/>
    </row>
    <row r="4" spans="1:6" s="27" customFormat="1" ht="18" customHeight="1">
      <c r="A4" s="1248"/>
      <c r="B4" s="103" t="s">
        <v>993</v>
      </c>
      <c r="C4" s="103" t="s">
        <v>95</v>
      </c>
      <c r="D4" s="102" t="s">
        <v>1096</v>
      </c>
      <c r="E4" s="103" t="s">
        <v>96</v>
      </c>
      <c r="F4" s="260" t="s">
        <v>806</v>
      </c>
    </row>
    <row r="5" spans="1:6" s="27" customFormat="1" ht="22.5" customHeight="1">
      <c r="A5" s="1249"/>
      <c r="B5" s="312"/>
      <c r="C5" s="312" t="s">
        <v>97</v>
      </c>
      <c r="D5" s="116"/>
      <c r="E5" s="312"/>
      <c r="F5" s="228"/>
    </row>
    <row r="6" spans="1:6" s="29" customFormat="1" ht="22.5" customHeight="1">
      <c r="A6" s="303" t="s">
        <v>522</v>
      </c>
      <c r="B6" s="315"/>
      <c r="C6" s="315"/>
      <c r="D6" s="136">
        <f>SUM(D8:D23)</f>
        <v>14115</v>
      </c>
      <c r="E6" s="316"/>
      <c r="F6" s="317"/>
    </row>
    <row r="7" spans="1:6" s="27" customFormat="1" ht="13.5" customHeight="1">
      <c r="A7" s="44"/>
      <c r="B7" s="45"/>
      <c r="C7" s="45"/>
      <c r="D7" s="130"/>
      <c r="E7" s="318"/>
      <c r="F7" s="306"/>
    </row>
    <row r="8" spans="1:6" s="27" customFormat="1" ht="22.5" customHeight="1">
      <c r="A8" s="44" t="s">
        <v>495</v>
      </c>
      <c r="B8" s="319" t="s">
        <v>523</v>
      </c>
      <c r="C8" s="45" t="s">
        <v>997</v>
      </c>
      <c r="D8" s="130">
        <v>1346</v>
      </c>
      <c r="E8" s="320" t="s">
        <v>524</v>
      </c>
      <c r="F8" s="321" t="s">
        <v>998</v>
      </c>
    </row>
    <row r="9" spans="1:6" s="27" customFormat="1" ht="22.5" customHeight="1">
      <c r="A9" s="44" t="s">
        <v>496</v>
      </c>
      <c r="B9" s="319" t="s">
        <v>525</v>
      </c>
      <c r="C9" s="45" t="s">
        <v>999</v>
      </c>
      <c r="D9" s="130">
        <v>2684</v>
      </c>
      <c r="E9" s="320" t="s">
        <v>526</v>
      </c>
      <c r="F9" s="321" t="s">
        <v>1000</v>
      </c>
    </row>
    <row r="10" spans="1:6" s="27" customFormat="1" ht="22.5" customHeight="1">
      <c r="A10" s="44" t="s">
        <v>497</v>
      </c>
      <c r="B10" s="319" t="s">
        <v>527</v>
      </c>
      <c r="C10" s="45" t="s">
        <v>1001</v>
      </c>
      <c r="D10" s="130">
        <v>298</v>
      </c>
      <c r="E10" s="320" t="s">
        <v>528</v>
      </c>
      <c r="F10" s="321" t="s">
        <v>1002</v>
      </c>
    </row>
    <row r="11" spans="1:6" s="27" customFormat="1" ht="22.5" customHeight="1">
      <c r="A11" s="44" t="s">
        <v>498</v>
      </c>
      <c r="B11" s="319" t="s">
        <v>529</v>
      </c>
      <c r="C11" s="45" t="s">
        <v>1003</v>
      </c>
      <c r="D11" s="130">
        <v>239</v>
      </c>
      <c r="E11" s="320" t="s">
        <v>530</v>
      </c>
      <c r="F11" s="321" t="s">
        <v>1004</v>
      </c>
    </row>
    <row r="12" spans="1:6" s="27" customFormat="1" ht="22.5" customHeight="1">
      <c r="A12" s="44" t="s">
        <v>499</v>
      </c>
      <c r="B12" s="319" t="s">
        <v>531</v>
      </c>
      <c r="C12" s="45" t="s">
        <v>1005</v>
      </c>
      <c r="D12" s="130">
        <v>970</v>
      </c>
      <c r="E12" s="320" t="s">
        <v>532</v>
      </c>
      <c r="F12" s="321" t="s">
        <v>98</v>
      </c>
    </row>
    <row r="13" spans="1:6" s="27" customFormat="1" ht="22.5" customHeight="1">
      <c r="A13" s="309" t="s">
        <v>533</v>
      </c>
      <c r="B13" s="322" t="s">
        <v>534</v>
      </c>
      <c r="C13" s="129" t="s">
        <v>1006</v>
      </c>
      <c r="D13" s="130">
        <v>217</v>
      </c>
      <c r="E13" s="320" t="s">
        <v>535</v>
      </c>
      <c r="F13" s="323" t="s">
        <v>1007</v>
      </c>
    </row>
    <row r="14" spans="1:6" s="27" customFormat="1" ht="22.5" customHeight="1">
      <c r="A14" s="309" t="s">
        <v>536</v>
      </c>
      <c r="B14" s="322" t="s">
        <v>537</v>
      </c>
      <c r="C14" s="129" t="s">
        <v>1006</v>
      </c>
      <c r="D14" s="130">
        <v>254</v>
      </c>
      <c r="E14" s="320" t="s">
        <v>538</v>
      </c>
      <c r="F14" s="323" t="s">
        <v>1008</v>
      </c>
    </row>
    <row r="15" spans="1:6" s="27" customFormat="1" ht="22.5" customHeight="1">
      <c r="A15" s="309" t="s">
        <v>539</v>
      </c>
      <c r="B15" s="322" t="s">
        <v>540</v>
      </c>
      <c r="C15" s="129" t="s">
        <v>1009</v>
      </c>
      <c r="D15" s="130">
        <v>100</v>
      </c>
      <c r="E15" s="320" t="s">
        <v>532</v>
      </c>
      <c r="F15" s="323" t="s">
        <v>1010</v>
      </c>
    </row>
    <row r="16" spans="1:6" s="27" customFormat="1" ht="22.5" customHeight="1">
      <c r="A16" s="309" t="s">
        <v>541</v>
      </c>
      <c r="B16" s="322" t="s">
        <v>542</v>
      </c>
      <c r="C16" s="129" t="s">
        <v>1011</v>
      </c>
      <c r="D16" s="130">
        <v>380</v>
      </c>
      <c r="E16" s="320" t="s">
        <v>528</v>
      </c>
      <c r="F16" s="323" t="s">
        <v>1012</v>
      </c>
    </row>
    <row r="17" spans="1:6" s="27" customFormat="1" ht="22.5" customHeight="1">
      <c r="A17" s="309" t="s">
        <v>543</v>
      </c>
      <c r="B17" s="322" t="s">
        <v>544</v>
      </c>
      <c r="C17" s="129" t="s">
        <v>1006</v>
      </c>
      <c r="D17" s="130">
        <v>143</v>
      </c>
      <c r="E17" s="320" t="s">
        <v>530</v>
      </c>
      <c r="F17" s="323" t="s">
        <v>862</v>
      </c>
    </row>
    <row r="18" spans="1:6" s="27" customFormat="1" ht="22.5" customHeight="1">
      <c r="A18" s="309" t="s">
        <v>545</v>
      </c>
      <c r="B18" s="322" t="s">
        <v>546</v>
      </c>
      <c r="C18" s="129" t="s">
        <v>863</v>
      </c>
      <c r="D18" s="130">
        <v>4296</v>
      </c>
      <c r="E18" s="320" t="s">
        <v>524</v>
      </c>
      <c r="F18" s="323" t="s">
        <v>864</v>
      </c>
    </row>
    <row r="19" spans="1:6" s="27" customFormat="1" ht="22.5" customHeight="1">
      <c r="A19" s="309" t="s">
        <v>547</v>
      </c>
      <c r="B19" s="322" t="s">
        <v>548</v>
      </c>
      <c r="C19" s="129" t="s">
        <v>939</v>
      </c>
      <c r="D19" s="130">
        <v>97</v>
      </c>
      <c r="E19" s="320" t="s">
        <v>549</v>
      </c>
      <c r="F19" s="323" t="s">
        <v>940</v>
      </c>
    </row>
    <row r="20" spans="1:6" s="27" customFormat="1" ht="22.5" customHeight="1">
      <c r="A20" s="309" t="s">
        <v>550</v>
      </c>
      <c r="B20" s="322" t="s">
        <v>551</v>
      </c>
      <c r="C20" s="129" t="s">
        <v>941</v>
      </c>
      <c r="D20" s="130">
        <v>2394</v>
      </c>
      <c r="E20" s="320" t="s">
        <v>552</v>
      </c>
      <c r="F20" s="323" t="s">
        <v>942</v>
      </c>
    </row>
    <row r="21" spans="1:6" s="27" customFormat="1" ht="22.5" customHeight="1">
      <c r="A21" s="309" t="s">
        <v>553</v>
      </c>
      <c r="B21" s="322" t="s">
        <v>554</v>
      </c>
      <c r="C21" s="129" t="s">
        <v>943</v>
      </c>
      <c r="D21" s="130">
        <v>156</v>
      </c>
      <c r="E21" s="320" t="s">
        <v>555</v>
      </c>
      <c r="F21" s="323" t="s">
        <v>944</v>
      </c>
    </row>
    <row r="22" spans="1:6" s="27" customFormat="1" ht="34.5" customHeight="1">
      <c r="A22" s="309" t="s">
        <v>556</v>
      </c>
      <c r="B22" s="324" t="s">
        <v>557</v>
      </c>
      <c r="C22" s="125" t="s">
        <v>99</v>
      </c>
      <c r="D22" s="130">
        <v>164</v>
      </c>
      <c r="E22" s="320" t="s">
        <v>558</v>
      </c>
      <c r="F22" s="323" t="s">
        <v>945</v>
      </c>
    </row>
    <row r="23" spans="1:6" s="27" customFormat="1" ht="22.5" customHeight="1">
      <c r="A23" s="311" t="s">
        <v>559</v>
      </c>
      <c r="B23" s="325" t="s">
        <v>560</v>
      </c>
      <c r="C23" s="131" t="s">
        <v>995</v>
      </c>
      <c r="D23" s="132">
        <v>377</v>
      </c>
      <c r="E23" s="326" t="s">
        <v>561</v>
      </c>
      <c r="F23" s="327" t="s">
        <v>996</v>
      </c>
    </row>
    <row r="24" spans="1:6" ht="21.75" customHeight="1">
      <c r="A24" s="26" t="s">
        <v>402</v>
      </c>
      <c r="B24" s="22"/>
      <c r="C24" s="14"/>
      <c r="D24" s="22"/>
      <c r="E24" s="21" t="s">
        <v>403</v>
      </c>
      <c r="F24" s="21"/>
    </row>
    <row r="25" spans="1:19" s="79" customFormat="1" ht="15.75" customHeight="1">
      <c r="A25" s="395" t="s">
        <v>233</v>
      </c>
      <c r="B25" s="395"/>
      <c r="C25" s="395"/>
      <c r="D25" s="395"/>
      <c r="E25" s="395" t="s">
        <v>400</v>
      </c>
      <c r="F25" s="395"/>
      <c r="H25" s="395"/>
      <c r="I25" s="395"/>
      <c r="J25" s="395"/>
      <c r="K25" s="395"/>
      <c r="M25" s="395"/>
      <c r="N25" s="395"/>
      <c r="O25" s="395"/>
      <c r="P25" s="395"/>
      <c r="Q25" s="395"/>
      <c r="R25" s="395"/>
      <c r="S25" s="395"/>
    </row>
    <row r="26" spans="1:5" s="27" customFormat="1" ht="12.75">
      <c r="A26" s="46"/>
      <c r="B26" s="264"/>
      <c r="C26" s="264"/>
      <c r="E26" s="46"/>
    </row>
    <row r="27" spans="1:5" s="27" customFormat="1" ht="12.75">
      <c r="A27" s="46"/>
      <c r="B27" s="264"/>
      <c r="C27" s="264"/>
      <c r="E27" s="46"/>
    </row>
    <row r="28" spans="1:5" s="27" customFormat="1" ht="12.75">
      <c r="A28" s="46"/>
      <c r="B28" s="264"/>
      <c r="C28" s="264"/>
      <c r="E28" s="46"/>
    </row>
    <row r="29" spans="1:5" s="27" customFormat="1" ht="12.75">
      <c r="A29" s="46"/>
      <c r="B29" s="264"/>
      <c r="C29" s="264"/>
      <c r="E29" s="46"/>
    </row>
    <row r="30" spans="1:5" s="27" customFormat="1" ht="12.75">
      <c r="A30" s="46"/>
      <c r="B30" s="264"/>
      <c r="C30" s="264"/>
      <c r="E30" s="46"/>
    </row>
    <row r="31" spans="1:5" s="27" customFormat="1" ht="12.75">
      <c r="A31" s="46"/>
      <c r="B31" s="264"/>
      <c r="C31" s="264"/>
      <c r="E31" s="46"/>
    </row>
    <row r="32" spans="1:5" s="27" customFormat="1" ht="12.75">
      <c r="A32" s="46"/>
      <c r="B32" s="264"/>
      <c r="C32" s="264"/>
      <c r="E32" s="46"/>
    </row>
    <row r="33" spans="1:5" s="27" customFormat="1" ht="12.75">
      <c r="A33" s="46"/>
      <c r="B33" s="264"/>
      <c r="C33" s="264"/>
      <c r="E33" s="46"/>
    </row>
    <row r="34" spans="1:5" s="27" customFormat="1" ht="12.75">
      <c r="A34" s="46"/>
      <c r="B34" s="264"/>
      <c r="C34" s="264"/>
      <c r="E34" s="46"/>
    </row>
    <row r="35" spans="1:5" s="27" customFormat="1" ht="12.75">
      <c r="A35" s="46"/>
      <c r="B35" s="264"/>
      <c r="C35" s="264"/>
      <c r="E35" s="46"/>
    </row>
    <row r="36" spans="1:5" s="27" customFormat="1" ht="12.75">
      <c r="A36" s="46"/>
      <c r="B36" s="264"/>
      <c r="C36" s="264"/>
      <c r="E36" s="46"/>
    </row>
    <row r="37" spans="1:5" s="27" customFormat="1" ht="12.75">
      <c r="A37" s="46"/>
      <c r="B37" s="264"/>
      <c r="C37" s="264"/>
      <c r="E37" s="46"/>
    </row>
    <row r="38" spans="1:5" s="27" customFormat="1" ht="12.75">
      <c r="A38" s="46"/>
      <c r="B38" s="264"/>
      <c r="C38" s="264"/>
      <c r="E38" s="46"/>
    </row>
    <row r="39" spans="1:5" s="27" customFormat="1" ht="12.75">
      <c r="A39" s="46"/>
      <c r="B39" s="264"/>
      <c r="C39" s="264"/>
      <c r="E39" s="46"/>
    </row>
    <row r="40" spans="1:5" s="27" customFormat="1" ht="12.75">
      <c r="A40" s="46"/>
      <c r="B40" s="264"/>
      <c r="C40" s="264"/>
      <c r="E40" s="46"/>
    </row>
    <row r="41" spans="1:5" s="27" customFormat="1" ht="12.75">
      <c r="A41" s="46"/>
      <c r="B41" s="264"/>
      <c r="C41" s="264"/>
      <c r="E41" s="46"/>
    </row>
    <row r="42" spans="1:5" s="27" customFormat="1" ht="12.75">
      <c r="A42" s="46"/>
      <c r="B42" s="264"/>
      <c r="C42" s="264"/>
      <c r="E42" s="46"/>
    </row>
    <row r="43" spans="1:5" s="27" customFormat="1" ht="12.75">
      <c r="A43" s="46"/>
      <c r="B43" s="264"/>
      <c r="C43" s="264"/>
      <c r="E43" s="46"/>
    </row>
    <row r="44" spans="1:5" s="27" customFormat="1" ht="12.75">
      <c r="A44" s="46"/>
      <c r="B44" s="264"/>
      <c r="C44" s="264"/>
      <c r="E44" s="46"/>
    </row>
    <row r="45" spans="1:5" s="27" customFormat="1" ht="12.75">
      <c r="A45" s="46"/>
      <c r="B45" s="264"/>
      <c r="C45" s="264"/>
      <c r="E45" s="46"/>
    </row>
    <row r="46" spans="1:5" s="27" customFormat="1" ht="12.75">
      <c r="A46" s="46"/>
      <c r="B46" s="264"/>
      <c r="C46" s="264"/>
      <c r="E46" s="46"/>
    </row>
    <row r="47" spans="1:5" s="27" customFormat="1" ht="12.75">
      <c r="A47" s="46"/>
      <c r="B47" s="264"/>
      <c r="C47" s="264"/>
      <c r="E47" s="46"/>
    </row>
    <row r="48" spans="1:5" s="27" customFormat="1" ht="12.75">
      <c r="A48" s="46"/>
      <c r="B48" s="264"/>
      <c r="C48" s="264"/>
      <c r="E48" s="46"/>
    </row>
    <row r="49" spans="1:5" s="27" customFormat="1" ht="12.75">
      <c r="A49" s="46"/>
      <c r="B49" s="264"/>
      <c r="C49" s="264"/>
      <c r="E49" s="46"/>
    </row>
    <row r="50" spans="1:5" s="27" customFormat="1" ht="12.75">
      <c r="A50" s="46"/>
      <c r="B50" s="264"/>
      <c r="C50" s="264"/>
      <c r="E50" s="46"/>
    </row>
    <row r="51" spans="1:5" s="27" customFormat="1" ht="12.75">
      <c r="A51" s="46"/>
      <c r="B51" s="264"/>
      <c r="C51" s="264"/>
      <c r="E51" s="46"/>
    </row>
    <row r="52" spans="1:5" s="27" customFormat="1" ht="12.75">
      <c r="A52" s="46"/>
      <c r="B52" s="264"/>
      <c r="C52" s="264"/>
      <c r="E52" s="46"/>
    </row>
    <row r="53" spans="1:5" s="27" customFormat="1" ht="12.75">
      <c r="A53" s="46"/>
      <c r="B53" s="264"/>
      <c r="C53" s="264"/>
      <c r="E53" s="46"/>
    </row>
    <row r="54" spans="1:5" s="27" customFormat="1" ht="12.75">
      <c r="A54" s="46"/>
      <c r="B54" s="264"/>
      <c r="C54" s="264"/>
      <c r="E54" s="46"/>
    </row>
    <row r="55" spans="1:5" s="27" customFormat="1" ht="12.75">
      <c r="A55" s="46"/>
      <c r="B55" s="264"/>
      <c r="C55" s="264"/>
      <c r="E55" s="46"/>
    </row>
    <row r="56" spans="1:5" s="27" customFormat="1" ht="12.75">
      <c r="A56" s="46"/>
      <c r="B56" s="264"/>
      <c r="C56" s="264"/>
      <c r="E56" s="46"/>
    </row>
    <row r="57" spans="1:5" s="27" customFormat="1" ht="12.75">
      <c r="A57" s="46"/>
      <c r="B57" s="264"/>
      <c r="C57" s="264"/>
      <c r="E57" s="46"/>
    </row>
    <row r="58" spans="1:5" s="27" customFormat="1" ht="12.75">
      <c r="A58" s="46"/>
      <c r="B58" s="264"/>
      <c r="C58" s="264"/>
      <c r="E58" s="46"/>
    </row>
    <row r="59" spans="1:5" s="27" customFormat="1" ht="12.75">
      <c r="A59" s="46"/>
      <c r="B59" s="264"/>
      <c r="C59" s="264"/>
      <c r="E59" s="46"/>
    </row>
    <row r="60" spans="1:5" s="27" customFormat="1" ht="12.75">
      <c r="A60" s="46"/>
      <c r="B60" s="264"/>
      <c r="C60" s="264"/>
      <c r="E60" s="46"/>
    </row>
    <row r="61" spans="1:5" s="27" customFormat="1" ht="12.75">
      <c r="A61" s="46"/>
      <c r="B61" s="264"/>
      <c r="C61" s="264"/>
      <c r="E61" s="46"/>
    </row>
    <row r="62" spans="1:5" s="27" customFormat="1" ht="12.75">
      <c r="A62" s="46"/>
      <c r="B62" s="264"/>
      <c r="C62" s="264"/>
      <c r="E62" s="46"/>
    </row>
    <row r="63" spans="1:5" s="27" customFormat="1" ht="12.75">
      <c r="A63" s="46"/>
      <c r="B63" s="264"/>
      <c r="C63" s="264"/>
      <c r="E63" s="46"/>
    </row>
    <row r="64" spans="1:5" s="27" customFormat="1" ht="12.75">
      <c r="A64" s="46"/>
      <c r="B64" s="264"/>
      <c r="C64" s="264"/>
      <c r="E64" s="46"/>
    </row>
    <row r="65" spans="1:5" s="27" customFormat="1" ht="12.75">
      <c r="A65" s="46"/>
      <c r="B65" s="264"/>
      <c r="C65" s="264"/>
      <c r="E65" s="46"/>
    </row>
    <row r="66" spans="1:5" s="27" customFormat="1" ht="12.75">
      <c r="A66" s="46"/>
      <c r="B66" s="264"/>
      <c r="C66" s="264"/>
      <c r="E66" s="46"/>
    </row>
    <row r="67" spans="1:5" s="27" customFormat="1" ht="12.75">
      <c r="A67" s="46"/>
      <c r="B67" s="264"/>
      <c r="C67" s="264"/>
      <c r="E67" s="46"/>
    </row>
    <row r="68" spans="1:5" s="27" customFormat="1" ht="12.75">
      <c r="A68" s="46"/>
      <c r="B68" s="264"/>
      <c r="C68" s="264"/>
      <c r="E68" s="46"/>
    </row>
    <row r="69" spans="1:5" s="27" customFormat="1" ht="12.75">
      <c r="A69" s="46"/>
      <c r="B69" s="264"/>
      <c r="C69" s="264"/>
      <c r="E69" s="46"/>
    </row>
    <row r="70" spans="1:5" s="27" customFormat="1" ht="12.75">
      <c r="A70" s="46"/>
      <c r="B70" s="264"/>
      <c r="C70" s="264"/>
      <c r="E70" s="46"/>
    </row>
    <row r="71" spans="1:5" s="27" customFormat="1" ht="12.75">
      <c r="A71" s="46"/>
      <c r="B71" s="264"/>
      <c r="C71" s="264"/>
      <c r="E71" s="46"/>
    </row>
    <row r="72" spans="1:5" s="27" customFormat="1" ht="12.75">
      <c r="A72" s="46"/>
      <c r="B72" s="264"/>
      <c r="C72" s="264"/>
      <c r="E72" s="46"/>
    </row>
    <row r="73" spans="1:5" s="27" customFormat="1" ht="12.75">
      <c r="A73" s="46"/>
      <c r="B73" s="264"/>
      <c r="C73" s="264"/>
      <c r="E73" s="46"/>
    </row>
  </sheetData>
  <sheetProtection/>
  <mergeCells count="2">
    <mergeCell ref="A3:A5"/>
    <mergeCell ref="A1:F1"/>
  </mergeCells>
  <printOptions horizontalCentered="1" verticalCentered="1"/>
  <pageMargins left="0.35433070866141736" right="0.35433070866141736" top="0.2755905511811024" bottom="0.2362204724409449" header="0.3937007874015748" footer="0.2755905511811024"/>
  <pageSetup horizontalDpi="600" verticalDpi="600" orientation="landscape" paperSize="9" scale="90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FF00"/>
  </sheetPr>
  <dimension ref="A1:S26"/>
  <sheetViews>
    <sheetView zoomScalePageLayoutView="0" workbookViewId="0" topLeftCell="A4">
      <selection activeCell="D20" sqref="D20"/>
    </sheetView>
  </sheetViews>
  <sheetFormatPr defaultColWidth="8.88671875" defaultRowHeight="13.5"/>
  <cols>
    <col min="1" max="1" width="15.4453125" style="20" customWidth="1"/>
    <col min="2" max="2" width="11.21484375" style="20" customWidth="1"/>
    <col min="3" max="3" width="9.88671875" style="20" customWidth="1"/>
    <col min="4" max="4" width="9.3359375" style="20" customWidth="1"/>
    <col min="5" max="6" width="9.3359375" style="193" customWidth="1"/>
    <col min="7" max="7" width="8.99609375" style="193" customWidth="1"/>
    <col min="8" max="8" width="8.4453125" style="193" customWidth="1"/>
    <col min="9" max="9" width="9.6640625" style="193" customWidth="1"/>
    <col min="10" max="10" width="9.77734375" style="20" customWidth="1"/>
    <col min="11" max="11" width="11.3359375" style="20" customWidth="1"/>
    <col min="12" max="12" width="24.6640625" style="20" customWidth="1"/>
    <col min="13" max="15" width="8.88671875" style="193" customWidth="1"/>
    <col min="16" max="16384" width="8.88671875" style="20" customWidth="1"/>
  </cols>
  <sheetData>
    <row r="1" spans="1:12" ht="27.75" customHeight="1">
      <c r="A1" s="1026" t="s">
        <v>100</v>
      </c>
      <c r="B1" s="1026"/>
      <c r="C1" s="1026"/>
      <c r="D1" s="1026"/>
      <c r="E1" s="1026"/>
      <c r="F1" s="1026"/>
      <c r="G1" s="1026"/>
      <c r="H1" s="1026"/>
      <c r="I1" s="1026"/>
      <c r="J1" s="1026"/>
      <c r="K1" s="1026"/>
      <c r="L1" s="1026"/>
    </row>
    <row r="2" spans="1:12" s="27" customFormat="1" ht="27.75" customHeight="1">
      <c r="A2" s="1255" t="s">
        <v>564</v>
      </c>
      <c r="B2" s="1255"/>
      <c r="C2" s="150"/>
      <c r="D2" s="150"/>
      <c r="E2" s="150"/>
      <c r="F2" s="150"/>
      <c r="G2" s="150"/>
      <c r="H2" s="150"/>
      <c r="I2" s="150"/>
      <c r="J2" s="150"/>
      <c r="K2" s="150"/>
      <c r="L2" s="238" t="s">
        <v>565</v>
      </c>
    </row>
    <row r="3" spans="1:12" s="79" customFormat="1" ht="16.5" customHeight="1">
      <c r="A3" s="70" t="s">
        <v>639</v>
      </c>
      <c r="B3" s="284" t="s">
        <v>566</v>
      </c>
      <c r="C3" s="1237" t="s">
        <v>567</v>
      </c>
      <c r="D3" s="1238"/>
      <c r="E3" s="1237" t="s">
        <v>568</v>
      </c>
      <c r="F3" s="1238"/>
      <c r="G3" s="1238"/>
      <c r="H3" s="1238"/>
      <c r="I3" s="1238"/>
      <c r="J3" s="1239"/>
      <c r="K3" s="330" t="s">
        <v>569</v>
      </c>
      <c r="L3" s="331"/>
    </row>
    <row r="4" spans="1:12" s="79" customFormat="1" ht="16.5" customHeight="1">
      <c r="A4" s="70" t="s">
        <v>103</v>
      </c>
      <c r="B4" s="82"/>
      <c r="C4" s="1250" t="s">
        <v>101</v>
      </c>
      <c r="D4" s="1251"/>
      <c r="E4" s="1252" t="s">
        <v>102</v>
      </c>
      <c r="F4" s="1253"/>
      <c r="G4" s="1253"/>
      <c r="H4" s="1253"/>
      <c r="I4" s="1253"/>
      <c r="J4" s="1254"/>
      <c r="K4" s="332"/>
      <c r="L4" s="70" t="s">
        <v>623</v>
      </c>
    </row>
    <row r="5" spans="2:12" s="333" customFormat="1" ht="19.5" customHeight="1">
      <c r="B5" s="80"/>
      <c r="C5" s="284" t="s">
        <v>570</v>
      </c>
      <c r="D5" s="284" t="s">
        <v>571</v>
      </c>
      <c r="E5" s="284" t="s">
        <v>104</v>
      </c>
      <c r="F5" s="284" t="s">
        <v>105</v>
      </c>
      <c r="G5" s="284" t="s">
        <v>572</v>
      </c>
      <c r="H5" s="284" t="s">
        <v>106</v>
      </c>
      <c r="I5" s="329" t="s">
        <v>107</v>
      </c>
      <c r="J5" s="290" t="s">
        <v>108</v>
      </c>
      <c r="K5" s="82" t="s">
        <v>802</v>
      </c>
      <c r="L5" s="70" t="s">
        <v>109</v>
      </c>
    </row>
    <row r="6" spans="1:12" s="333" customFormat="1" ht="30.75" customHeight="1">
      <c r="A6" s="52"/>
      <c r="B6" s="334" t="s">
        <v>110</v>
      </c>
      <c r="C6" s="81" t="s">
        <v>1096</v>
      </c>
      <c r="D6" s="110" t="s">
        <v>111</v>
      </c>
      <c r="E6" s="335" t="s">
        <v>112</v>
      </c>
      <c r="F6" s="110" t="s">
        <v>113</v>
      </c>
      <c r="G6" s="81" t="s">
        <v>114</v>
      </c>
      <c r="H6" s="110" t="s">
        <v>115</v>
      </c>
      <c r="I6" s="336" t="s">
        <v>116</v>
      </c>
      <c r="J6" s="106" t="s">
        <v>117</v>
      </c>
      <c r="K6" s="81" t="s">
        <v>118</v>
      </c>
      <c r="L6" s="337"/>
    </row>
    <row r="7" spans="1:12" s="27" customFormat="1" ht="22.5" customHeight="1">
      <c r="A7" s="47" t="s">
        <v>1229</v>
      </c>
      <c r="B7" s="133">
        <v>1957971</v>
      </c>
      <c r="C7" s="123">
        <v>784347</v>
      </c>
      <c r="D7" s="123">
        <v>4960</v>
      </c>
      <c r="E7" s="123">
        <v>15</v>
      </c>
      <c r="F7" s="123">
        <v>15</v>
      </c>
      <c r="G7" s="123">
        <v>24</v>
      </c>
      <c r="H7" s="123">
        <v>0</v>
      </c>
      <c r="I7" s="123">
        <v>0</v>
      </c>
      <c r="J7" s="123">
        <v>27</v>
      </c>
      <c r="K7" s="134">
        <v>2104335</v>
      </c>
      <c r="L7" s="57" t="s">
        <v>1229</v>
      </c>
    </row>
    <row r="8" spans="1:12" s="27" customFormat="1" ht="22.5" customHeight="1">
      <c r="A8" s="47" t="s">
        <v>666</v>
      </c>
      <c r="B8" s="133">
        <v>1600563</v>
      </c>
      <c r="C8" s="123">
        <v>856750</v>
      </c>
      <c r="D8" s="123">
        <v>7010</v>
      </c>
      <c r="E8" s="123">
        <v>13</v>
      </c>
      <c r="F8" s="123">
        <v>14</v>
      </c>
      <c r="G8" s="123">
        <v>28</v>
      </c>
      <c r="H8" s="123">
        <v>0</v>
      </c>
      <c r="I8" s="123">
        <v>3</v>
      </c>
      <c r="J8" s="123">
        <v>30</v>
      </c>
      <c r="K8" s="134">
        <v>2384210</v>
      </c>
      <c r="L8" s="57" t="s">
        <v>666</v>
      </c>
    </row>
    <row r="9" spans="1:12" s="27" customFormat="1" ht="22.5" customHeight="1">
      <c r="A9" s="47" t="s">
        <v>125</v>
      </c>
      <c r="B9" s="133">
        <v>1967231</v>
      </c>
      <c r="C9" s="123">
        <v>758250</v>
      </c>
      <c r="D9" s="123">
        <v>5610</v>
      </c>
      <c r="E9" s="123">
        <v>13</v>
      </c>
      <c r="F9" s="123">
        <v>15</v>
      </c>
      <c r="G9" s="123">
        <v>24</v>
      </c>
      <c r="H9" s="123">
        <v>0</v>
      </c>
      <c r="I9" s="123">
        <v>11</v>
      </c>
      <c r="J9" s="123">
        <v>27</v>
      </c>
      <c r="K9" s="134">
        <v>2466450</v>
      </c>
      <c r="L9" s="57" t="s">
        <v>125</v>
      </c>
    </row>
    <row r="10" spans="1:12" s="27" customFormat="1" ht="22.5" customHeight="1">
      <c r="A10" s="47" t="s">
        <v>1268</v>
      </c>
      <c r="B10" s="133">
        <v>1707193</v>
      </c>
      <c r="C10" s="123">
        <v>531750</v>
      </c>
      <c r="D10" s="123">
        <v>5260</v>
      </c>
      <c r="E10" s="123">
        <v>13</v>
      </c>
      <c r="F10" s="123">
        <v>15</v>
      </c>
      <c r="G10" s="123">
        <v>28</v>
      </c>
      <c r="H10" s="123">
        <v>0</v>
      </c>
      <c r="I10" s="123">
        <v>12</v>
      </c>
      <c r="J10" s="123">
        <v>30</v>
      </c>
      <c r="K10" s="134">
        <v>3048798</v>
      </c>
      <c r="L10" s="57" t="s">
        <v>1268</v>
      </c>
    </row>
    <row r="11" spans="1:12" s="29" customFormat="1" ht="22.5" customHeight="1">
      <c r="A11" s="49" t="s">
        <v>1270</v>
      </c>
      <c r="B11" s="981">
        <v>1608000</v>
      </c>
      <c r="C11" s="982">
        <v>749250</v>
      </c>
      <c r="D11" s="982">
        <v>5610</v>
      </c>
      <c r="E11" s="982">
        <v>13</v>
      </c>
      <c r="F11" s="982">
        <v>15</v>
      </c>
      <c r="G11" s="982">
        <v>27</v>
      </c>
      <c r="H11" s="982">
        <v>0</v>
      </c>
      <c r="I11" s="982">
        <v>12</v>
      </c>
      <c r="J11" s="982">
        <v>30</v>
      </c>
      <c r="K11" s="983">
        <v>3366026</v>
      </c>
      <c r="L11" s="56" t="s">
        <v>1270</v>
      </c>
    </row>
    <row r="12" spans="1:12" s="27" customFormat="1" ht="22.5" customHeight="1">
      <c r="A12" s="51" t="s">
        <v>119</v>
      </c>
      <c r="B12" s="133">
        <v>75000</v>
      </c>
      <c r="C12" s="123">
        <v>42250</v>
      </c>
      <c r="D12" s="123">
        <v>650</v>
      </c>
      <c r="E12" s="123">
        <v>1</v>
      </c>
      <c r="F12" s="123">
        <v>1</v>
      </c>
      <c r="G12" s="123">
        <v>2</v>
      </c>
      <c r="H12" s="123">
        <v>0</v>
      </c>
      <c r="I12" s="123">
        <v>1</v>
      </c>
      <c r="J12" s="123">
        <v>2</v>
      </c>
      <c r="K12" s="134">
        <v>451410</v>
      </c>
      <c r="L12" s="984" t="s">
        <v>839</v>
      </c>
    </row>
    <row r="13" spans="1:12" s="27" customFormat="1" ht="22.5" customHeight="1">
      <c r="A13" s="51" t="s">
        <v>1691</v>
      </c>
      <c r="B13" s="133">
        <v>21000</v>
      </c>
      <c r="C13" s="123">
        <v>6000</v>
      </c>
      <c r="D13" s="123">
        <v>200</v>
      </c>
      <c r="E13" s="123">
        <v>1</v>
      </c>
      <c r="F13" s="123">
        <v>1</v>
      </c>
      <c r="G13" s="123">
        <v>2</v>
      </c>
      <c r="H13" s="123">
        <v>0</v>
      </c>
      <c r="I13" s="123">
        <v>1</v>
      </c>
      <c r="J13" s="123">
        <v>1</v>
      </c>
      <c r="K13" s="134">
        <v>185645</v>
      </c>
      <c r="L13" s="984" t="s">
        <v>840</v>
      </c>
    </row>
    <row r="14" spans="1:12" s="27" customFormat="1" ht="22.5" customHeight="1">
      <c r="A14" s="51" t="s">
        <v>841</v>
      </c>
      <c r="B14" s="133">
        <v>66000</v>
      </c>
      <c r="C14" s="123">
        <v>52500</v>
      </c>
      <c r="D14" s="123">
        <v>350</v>
      </c>
      <c r="E14" s="123">
        <v>1</v>
      </c>
      <c r="F14" s="123">
        <v>1</v>
      </c>
      <c r="G14" s="123">
        <v>2</v>
      </c>
      <c r="H14" s="123">
        <v>0</v>
      </c>
      <c r="I14" s="123">
        <v>1</v>
      </c>
      <c r="J14" s="135">
        <v>4</v>
      </c>
      <c r="K14" s="134">
        <v>207407</v>
      </c>
      <c r="L14" s="984" t="s">
        <v>842</v>
      </c>
    </row>
    <row r="15" spans="1:12" s="27" customFormat="1" ht="22.5" customHeight="1">
      <c r="A15" s="51" t="s">
        <v>843</v>
      </c>
      <c r="B15" s="133">
        <v>71000</v>
      </c>
      <c r="C15" s="123">
        <v>40000</v>
      </c>
      <c r="D15" s="123">
        <v>400</v>
      </c>
      <c r="E15" s="123">
        <v>1</v>
      </c>
      <c r="F15" s="123">
        <v>1</v>
      </c>
      <c r="G15" s="123">
        <v>1</v>
      </c>
      <c r="H15" s="123">
        <v>0</v>
      </c>
      <c r="I15" s="123">
        <v>1</v>
      </c>
      <c r="J15" s="123">
        <v>2</v>
      </c>
      <c r="K15" s="134">
        <v>579059</v>
      </c>
      <c r="L15" s="984" t="s">
        <v>844</v>
      </c>
    </row>
    <row r="16" spans="1:12" s="27" customFormat="1" ht="22.5" customHeight="1">
      <c r="A16" s="51" t="s">
        <v>845</v>
      </c>
      <c r="B16" s="133">
        <v>55000</v>
      </c>
      <c r="C16" s="123">
        <v>30000</v>
      </c>
      <c r="D16" s="123">
        <v>300</v>
      </c>
      <c r="E16" s="123">
        <v>1</v>
      </c>
      <c r="F16" s="123">
        <v>1</v>
      </c>
      <c r="G16" s="123">
        <v>1</v>
      </c>
      <c r="H16" s="123">
        <v>0</v>
      </c>
      <c r="I16" s="123">
        <v>1</v>
      </c>
      <c r="J16" s="123">
        <v>2</v>
      </c>
      <c r="K16" s="134">
        <v>150664</v>
      </c>
      <c r="L16" s="984" t="s">
        <v>846</v>
      </c>
    </row>
    <row r="17" spans="1:12" s="27" customFormat="1" ht="22.5" customHeight="1">
      <c r="A17" s="51" t="s">
        <v>847</v>
      </c>
      <c r="B17" s="133">
        <v>477000</v>
      </c>
      <c r="C17" s="123">
        <v>234000</v>
      </c>
      <c r="D17" s="123">
        <v>900</v>
      </c>
      <c r="E17" s="123">
        <v>2</v>
      </c>
      <c r="F17" s="123">
        <v>2</v>
      </c>
      <c r="G17" s="123">
        <v>4</v>
      </c>
      <c r="H17" s="123">
        <v>0</v>
      </c>
      <c r="I17" s="123">
        <v>1</v>
      </c>
      <c r="J17" s="123">
        <v>5</v>
      </c>
      <c r="K17" s="134">
        <v>648391</v>
      </c>
      <c r="L17" s="984" t="s">
        <v>848</v>
      </c>
    </row>
    <row r="18" spans="1:12" s="27" customFormat="1" ht="22.5" customHeight="1">
      <c r="A18" s="51" t="s">
        <v>849</v>
      </c>
      <c r="B18" s="133">
        <v>86000</v>
      </c>
      <c r="C18" s="123">
        <v>25000</v>
      </c>
      <c r="D18" s="123">
        <v>250</v>
      </c>
      <c r="E18" s="123">
        <v>1</v>
      </c>
      <c r="F18" s="123">
        <v>1</v>
      </c>
      <c r="G18" s="123">
        <v>3</v>
      </c>
      <c r="H18" s="123">
        <v>0</v>
      </c>
      <c r="I18" s="123">
        <v>1</v>
      </c>
      <c r="J18" s="123">
        <v>3</v>
      </c>
      <c r="K18" s="134">
        <v>27350</v>
      </c>
      <c r="L18" s="984" t="s">
        <v>850</v>
      </c>
    </row>
    <row r="19" spans="1:12" s="27" customFormat="1" ht="22.5" customHeight="1">
      <c r="A19" s="51" t="s">
        <v>851</v>
      </c>
      <c r="B19" s="133">
        <v>99000</v>
      </c>
      <c r="C19" s="123">
        <v>25000</v>
      </c>
      <c r="D19" s="123">
        <v>250</v>
      </c>
      <c r="E19" s="123">
        <v>1</v>
      </c>
      <c r="F19" s="123">
        <v>2</v>
      </c>
      <c r="G19" s="123">
        <v>2</v>
      </c>
      <c r="H19" s="123">
        <v>0</v>
      </c>
      <c r="I19" s="123">
        <v>1</v>
      </c>
      <c r="J19" s="123">
        <v>2</v>
      </c>
      <c r="K19" s="134">
        <v>169400</v>
      </c>
      <c r="L19" s="984" t="s">
        <v>852</v>
      </c>
    </row>
    <row r="20" spans="1:12" s="27" customFormat="1" ht="22.5" customHeight="1">
      <c r="A20" s="51" t="s">
        <v>853</v>
      </c>
      <c r="B20" s="133">
        <v>110000</v>
      </c>
      <c r="C20" s="123">
        <v>28000</v>
      </c>
      <c r="D20" s="123">
        <v>560</v>
      </c>
      <c r="E20" s="123">
        <v>1</v>
      </c>
      <c r="F20" s="123">
        <v>2</v>
      </c>
      <c r="G20" s="123">
        <v>4</v>
      </c>
      <c r="H20" s="123">
        <v>0</v>
      </c>
      <c r="I20" s="123">
        <v>1</v>
      </c>
      <c r="J20" s="123">
        <v>4</v>
      </c>
      <c r="K20" s="134">
        <v>582800</v>
      </c>
      <c r="L20" s="984" t="s">
        <v>854</v>
      </c>
    </row>
    <row r="21" spans="1:12" s="27" customFormat="1" ht="22.5" customHeight="1">
      <c r="A21" s="51" t="s">
        <v>855</v>
      </c>
      <c r="B21" s="133">
        <v>220000</v>
      </c>
      <c r="C21" s="123">
        <v>160000</v>
      </c>
      <c r="D21" s="123">
        <v>800</v>
      </c>
      <c r="E21" s="123">
        <v>1</v>
      </c>
      <c r="F21" s="123">
        <v>1</v>
      </c>
      <c r="G21" s="123">
        <v>2</v>
      </c>
      <c r="H21" s="123">
        <v>0</v>
      </c>
      <c r="I21" s="123">
        <v>1</v>
      </c>
      <c r="J21" s="123">
        <v>2</v>
      </c>
      <c r="K21" s="134">
        <v>284200</v>
      </c>
      <c r="L21" s="984" t="s">
        <v>856</v>
      </c>
    </row>
    <row r="22" spans="1:12" s="27" customFormat="1" ht="22.5" customHeight="1">
      <c r="A22" s="51" t="s">
        <v>857</v>
      </c>
      <c r="B22" s="133">
        <v>308000</v>
      </c>
      <c r="C22" s="123">
        <v>97500</v>
      </c>
      <c r="D22" s="123">
        <v>650</v>
      </c>
      <c r="E22" s="123">
        <v>1</v>
      </c>
      <c r="F22" s="123">
        <v>1</v>
      </c>
      <c r="G22" s="123">
        <v>1</v>
      </c>
      <c r="H22" s="123">
        <v>0</v>
      </c>
      <c r="I22" s="123">
        <v>1</v>
      </c>
      <c r="J22" s="123">
        <v>2</v>
      </c>
      <c r="K22" s="134">
        <v>28650</v>
      </c>
      <c r="L22" s="984" t="s">
        <v>858</v>
      </c>
    </row>
    <row r="23" spans="1:12" s="27" customFormat="1" ht="22.5" customHeight="1">
      <c r="A23" s="52" t="s">
        <v>859</v>
      </c>
      <c r="B23" s="985">
        <v>20000</v>
      </c>
      <c r="C23" s="986">
        <v>9000</v>
      </c>
      <c r="D23" s="986">
        <v>300</v>
      </c>
      <c r="E23" s="986">
        <v>1</v>
      </c>
      <c r="F23" s="986">
        <v>1</v>
      </c>
      <c r="G23" s="986">
        <v>3</v>
      </c>
      <c r="H23" s="986">
        <v>0</v>
      </c>
      <c r="I23" s="986">
        <v>1</v>
      </c>
      <c r="J23" s="986">
        <v>1</v>
      </c>
      <c r="K23" s="987">
        <v>51050</v>
      </c>
      <c r="L23" s="988" t="s">
        <v>860</v>
      </c>
    </row>
    <row r="24" spans="1:7" s="16" customFormat="1" ht="15.75" customHeight="1">
      <c r="A24" s="19" t="s">
        <v>1692</v>
      </c>
      <c r="B24" s="19"/>
      <c r="G24" s="19" t="s">
        <v>1693</v>
      </c>
    </row>
    <row r="25" spans="1:19" s="42" customFormat="1" ht="15.75" customHeight="1">
      <c r="A25" s="41" t="s">
        <v>621</v>
      </c>
      <c r="B25" s="41"/>
      <c r="C25" s="41"/>
      <c r="D25" s="41"/>
      <c r="E25" s="41"/>
      <c r="F25" s="41"/>
      <c r="G25" s="41" t="s">
        <v>1245</v>
      </c>
      <c r="I25" s="41"/>
      <c r="J25" s="41"/>
      <c r="K25" s="41"/>
      <c r="M25" s="41"/>
      <c r="N25" s="41"/>
      <c r="O25" s="41"/>
      <c r="P25" s="41"/>
      <c r="Q25" s="41"/>
      <c r="R25" s="41"/>
      <c r="S25" s="41"/>
    </row>
    <row r="26" s="16" customFormat="1" ht="15.75" customHeight="1">
      <c r="A26" s="16" t="s">
        <v>617</v>
      </c>
    </row>
    <row r="27" s="27" customFormat="1" ht="12.75"/>
    <row r="28" s="193" customFormat="1" ht="14.25"/>
    <row r="29" s="193" customFormat="1" ht="14.25"/>
    <row r="30" s="193" customFormat="1" ht="14.25"/>
    <row r="31" s="193" customFormat="1" ht="14.25"/>
    <row r="32" s="193" customFormat="1" ht="14.25"/>
    <row r="33" s="193" customFormat="1" ht="14.25"/>
    <row r="34" s="193" customFormat="1" ht="14.25"/>
    <row r="35" s="193" customFormat="1" ht="14.25"/>
    <row r="36" s="193" customFormat="1" ht="14.25"/>
    <row r="37" s="193" customFormat="1" ht="14.25"/>
    <row r="38" s="193" customFormat="1" ht="14.25"/>
    <row r="39" s="193" customFormat="1" ht="14.25"/>
    <row r="40" s="193" customFormat="1" ht="14.25"/>
    <row r="41" s="193" customFormat="1" ht="14.25"/>
  </sheetData>
  <sheetProtection/>
  <mergeCells count="6">
    <mergeCell ref="C4:D4"/>
    <mergeCell ref="E4:J4"/>
    <mergeCell ref="A1:L1"/>
    <mergeCell ref="A2:B2"/>
    <mergeCell ref="C3:D3"/>
    <mergeCell ref="E3:J3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FF00"/>
  </sheetPr>
  <dimension ref="A1:V22"/>
  <sheetViews>
    <sheetView zoomScale="83" zoomScaleNormal="83" zoomScalePageLayoutView="0" workbookViewId="0" topLeftCell="A1">
      <pane xSplit="1" ySplit="6" topLeftCell="B7" activePane="bottomRight" state="frozen"/>
      <selection pane="topLeft" activeCell="M18" sqref="M18"/>
      <selection pane="topRight" activeCell="M18" sqref="M18"/>
      <selection pane="bottomLeft" activeCell="M18" sqref="M18"/>
      <selection pane="bottomRight" activeCell="C30" sqref="C30"/>
    </sheetView>
  </sheetViews>
  <sheetFormatPr defaultColWidth="8.88671875" defaultRowHeight="13.5"/>
  <cols>
    <col min="1" max="1" width="8.88671875" style="27" customWidth="1"/>
    <col min="2" max="3" width="9.88671875" style="27" customWidth="1"/>
    <col min="4" max="13" width="9.4453125" style="27" customWidth="1"/>
    <col min="14" max="14" width="10.6640625" style="27" customWidth="1"/>
    <col min="15" max="16384" width="8.88671875" style="27" customWidth="1"/>
  </cols>
  <sheetData>
    <row r="1" spans="1:14" ht="26.25" customHeight="1">
      <c r="A1" s="1111" t="s">
        <v>404</v>
      </c>
      <c r="B1" s="1111"/>
      <c r="C1" s="1111"/>
      <c r="D1" s="1111"/>
      <c r="E1" s="1111"/>
      <c r="F1" s="1111"/>
      <c r="G1" s="1111"/>
      <c r="H1" s="1111"/>
      <c r="I1" s="1111"/>
      <c r="J1" s="1111"/>
      <c r="K1" s="1111"/>
      <c r="L1" s="1111"/>
      <c r="M1" s="1111"/>
      <c r="N1" s="1111"/>
    </row>
    <row r="2" spans="1:14" ht="18" customHeight="1">
      <c r="A2" s="149" t="s">
        <v>238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51" t="s">
        <v>405</v>
      </c>
    </row>
    <row r="3" spans="1:14" ht="15.75" customHeight="1">
      <c r="A3" s="1032" t="s">
        <v>237</v>
      </c>
      <c r="B3" s="1237" t="s">
        <v>398</v>
      </c>
      <c r="C3" s="1029"/>
      <c r="D3" s="1237" t="s">
        <v>406</v>
      </c>
      <c r="E3" s="1029"/>
      <c r="F3" s="1237" t="s">
        <v>407</v>
      </c>
      <c r="G3" s="1029"/>
      <c r="H3" s="1030" t="s">
        <v>408</v>
      </c>
      <c r="I3" s="1029"/>
      <c r="J3" s="1030" t="s">
        <v>409</v>
      </c>
      <c r="K3" s="1029"/>
      <c r="L3" s="1030" t="s">
        <v>410</v>
      </c>
      <c r="M3" s="1029"/>
      <c r="N3" s="1030" t="s">
        <v>256</v>
      </c>
    </row>
    <row r="4" spans="1:14" ht="15.75" customHeight="1">
      <c r="A4" s="1033"/>
      <c r="B4" s="1036" t="s">
        <v>394</v>
      </c>
      <c r="C4" s="1043"/>
      <c r="D4" s="1152" t="s">
        <v>411</v>
      </c>
      <c r="E4" s="1043"/>
      <c r="F4" s="1152" t="s">
        <v>412</v>
      </c>
      <c r="G4" s="1043"/>
      <c r="H4" s="1036" t="s">
        <v>413</v>
      </c>
      <c r="I4" s="1043"/>
      <c r="J4" s="1036" t="s">
        <v>414</v>
      </c>
      <c r="K4" s="1043"/>
      <c r="L4" s="1036" t="s">
        <v>415</v>
      </c>
      <c r="M4" s="1043"/>
      <c r="N4" s="1035"/>
    </row>
    <row r="5" spans="1:14" ht="15.75" customHeight="1">
      <c r="A5" s="1033"/>
      <c r="B5" s="284" t="s">
        <v>416</v>
      </c>
      <c r="C5" s="284" t="s">
        <v>417</v>
      </c>
      <c r="D5" s="284" t="s">
        <v>416</v>
      </c>
      <c r="E5" s="284" t="s">
        <v>417</v>
      </c>
      <c r="F5" s="284" t="s">
        <v>416</v>
      </c>
      <c r="G5" s="284" t="s">
        <v>417</v>
      </c>
      <c r="H5" s="284" t="s">
        <v>416</v>
      </c>
      <c r="I5" s="284" t="s">
        <v>417</v>
      </c>
      <c r="J5" s="284" t="s">
        <v>416</v>
      </c>
      <c r="K5" s="284" t="s">
        <v>417</v>
      </c>
      <c r="L5" s="284" t="s">
        <v>416</v>
      </c>
      <c r="M5" s="284" t="s">
        <v>417</v>
      </c>
      <c r="N5" s="1035"/>
    </row>
    <row r="6" spans="1:14" ht="15.75" customHeight="1">
      <c r="A6" s="1034"/>
      <c r="B6" s="62" t="s">
        <v>418</v>
      </c>
      <c r="C6" s="62" t="s">
        <v>419</v>
      </c>
      <c r="D6" s="62" t="s">
        <v>418</v>
      </c>
      <c r="E6" s="62" t="s">
        <v>419</v>
      </c>
      <c r="F6" s="62" t="s">
        <v>418</v>
      </c>
      <c r="G6" s="62" t="s">
        <v>419</v>
      </c>
      <c r="H6" s="62" t="s">
        <v>418</v>
      </c>
      <c r="I6" s="62" t="s">
        <v>419</v>
      </c>
      <c r="J6" s="62" t="s">
        <v>418</v>
      </c>
      <c r="K6" s="62" t="s">
        <v>419</v>
      </c>
      <c r="L6" s="62" t="s">
        <v>418</v>
      </c>
      <c r="M6" s="62" t="s">
        <v>419</v>
      </c>
      <c r="N6" s="1036"/>
    </row>
    <row r="7" spans="1:14" s="30" customFormat="1" ht="21.75" customHeight="1">
      <c r="A7" s="54" t="s">
        <v>1229</v>
      </c>
      <c r="B7" s="447">
        <f>SUM(D7,F7,H7,J7,L7)</f>
        <v>29</v>
      </c>
      <c r="C7" s="447">
        <f>SUM(E7,G7,I7,K7,M7)</f>
        <v>3800</v>
      </c>
      <c r="D7" s="448">
        <v>6</v>
      </c>
      <c r="E7" s="448">
        <v>1870</v>
      </c>
      <c r="F7" s="448">
        <v>3</v>
      </c>
      <c r="G7" s="448">
        <v>309</v>
      </c>
      <c r="H7" s="448">
        <v>14</v>
      </c>
      <c r="I7" s="448">
        <v>1264</v>
      </c>
      <c r="J7" s="448">
        <v>6</v>
      </c>
      <c r="K7" s="448">
        <v>357</v>
      </c>
      <c r="L7" s="448">
        <v>0</v>
      </c>
      <c r="M7" s="448">
        <v>0</v>
      </c>
      <c r="N7" s="55" t="s">
        <v>1229</v>
      </c>
    </row>
    <row r="8" spans="1:14" s="30" customFormat="1" ht="21.75" customHeight="1">
      <c r="A8" s="54" t="s">
        <v>232</v>
      </c>
      <c r="B8" s="447">
        <v>29</v>
      </c>
      <c r="C8" s="447">
        <v>3800</v>
      </c>
      <c r="D8" s="448">
        <v>6</v>
      </c>
      <c r="E8" s="448">
        <v>1870</v>
      </c>
      <c r="F8" s="448">
        <v>3</v>
      </c>
      <c r="G8" s="448">
        <v>309</v>
      </c>
      <c r="H8" s="448">
        <v>14</v>
      </c>
      <c r="I8" s="448">
        <v>1264</v>
      </c>
      <c r="J8" s="448">
        <v>6</v>
      </c>
      <c r="K8" s="448">
        <v>357</v>
      </c>
      <c r="L8" s="448">
        <v>0</v>
      </c>
      <c r="M8" s="448">
        <v>0</v>
      </c>
      <c r="N8" s="55" t="s">
        <v>232</v>
      </c>
    </row>
    <row r="9" spans="1:14" s="30" customFormat="1" ht="21.75" customHeight="1">
      <c r="A9" s="54" t="s">
        <v>125</v>
      </c>
      <c r="B9" s="447">
        <v>35</v>
      </c>
      <c r="C9" s="447">
        <v>4105</v>
      </c>
      <c r="D9" s="448">
        <v>6</v>
      </c>
      <c r="E9" s="448">
        <v>1866</v>
      </c>
      <c r="F9" s="448">
        <v>3</v>
      </c>
      <c r="G9" s="448">
        <v>309</v>
      </c>
      <c r="H9" s="448">
        <v>15</v>
      </c>
      <c r="I9" s="448">
        <v>1300</v>
      </c>
      <c r="J9" s="448">
        <v>6</v>
      </c>
      <c r="K9" s="448">
        <v>357</v>
      </c>
      <c r="L9" s="448">
        <v>0</v>
      </c>
      <c r="M9" s="448">
        <v>0</v>
      </c>
      <c r="N9" s="55" t="s">
        <v>126</v>
      </c>
    </row>
    <row r="10" spans="1:14" s="30" customFormat="1" ht="21.75" customHeight="1">
      <c r="A10" s="54" t="s">
        <v>1268</v>
      </c>
      <c r="B10" s="447">
        <v>37</v>
      </c>
      <c r="C10" s="447">
        <v>4191</v>
      </c>
      <c r="D10" s="448">
        <v>6</v>
      </c>
      <c r="E10" s="448">
        <v>1866</v>
      </c>
      <c r="F10" s="448">
        <v>2</v>
      </c>
      <c r="G10" s="448">
        <v>201</v>
      </c>
      <c r="H10" s="448">
        <v>11</v>
      </c>
      <c r="I10" s="448">
        <v>1015</v>
      </c>
      <c r="J10" s="448">
        <v>2</v>
      </c>
      <c r="K10" s="448">
        <v>119</v>
      </c>
      <c r="L10" s="448">
        <v>2</v>
      </c>
      <c r="M10" s="448">
        <v>105</v>
      </c>
      <c r="N10" s="55" t="s">
        <v>1268</v>
      </c>
    </row>
    <row r="11" spans="1:14" s="29" customFormat="1" ht="21.75" customHeight="1">
      <c r="A11" s="499" t="s">
        <v>1322</v>
      </c>
      <c r="B11" s="939">
        <v>60</v>
      </c>
      <c r="C11" s="940">
        <v>5735</v>
      </c>
      <c r="D11" s="998">
        <v>5</v>
      </c>
      <c r="E11" s="998">
        <v>1689</v>
      </c>
      <c r="F11" s="998">
        <v>5</v>
      </c>
      <c r="G11" s="998">
        <v>778</v>
      </c>
      <c r="H11" s="998">
        <v>13</v>
      </c>
      <c r="I11" s="998">
        <v>1182</v>
      </c>
      <c r="J11" s="998">
        <v>3</v>
      </c>
      <c r="K11" s="998">
        <v>199</v>
      </c>
      <c r="L11" s="999">
        <v>1</v>
      </c>
      <c r="M11" s="999">
        <v>73</v>
      </c>
      <c r="N11" s="105" t="s">
        <v>1322</v>
      </c>
    </row>
    <row r="12" spans="1:14" ht="10.5" customHeight="1">
      <c r="A12" s="114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</row>
    <row r="13" spans="1:22" ht="26.25" customHeight="1">
      <c r="A13" s="1032" t="s">
        <v>237</v>
      </c>
      <c r="B13" s="1256" t="s">
        <v>420</v>
      </c>
      <c r="C13" s="1257"/>
      <c r="D13" s="1256" t="s">
        <v>421</v>
      </c>
      <c r="E13" s="1257"/>
      <c r="F13" s="1040" t="s">
        <v>422</v>
      </c>
      <c r="G13" s="1041"/>
      <c r="H13" s="1041"/>
      <c r="I13" s="1041"/>
      <c r="J13" s="1041"/>
      <c r="K13" s="1041"/>
      <c r="L13" s="1042"/>
      <c r="M13" s="1225" t="s">
        <v>423</v>
      </c>
      <c r="N13" s="1226"/>
      <c r="O13" s="1227"/>
      <c r="P13" s="1030" t="s">
        <v>256</v>
      </c>
      <c r="Q13" s="57"/>
      <c r="R13" s="114"/>
      <c r="S13" s="114"/>
      <c r="T13" s="114"/>
      <c r="U13" s="114"/>
      <c r="V13" s="114"/>
    </row>
    <row r="14" spans="1:22" ht="15.75" customHeight="1">
      <c r="A14" s="1033"/>
      <c r="B14" s="284" t="s">
        <v>416</v>
      </c>
      <c r="C14" s="284" t="s">
        <v>417</v>
      </c>
      <c r="D14" s="284" t="s">
        <v>416</v>
      </c>
      <c r="E14" s="284" t="s">
        <v>417</v>
      </c>
      <c r="F14" s="82" t="s">
        <v>406</v>
      </c>
      <c r="G14" s="82" t="s">
        <v>407</v>
      </c>
      <c r="H14" s="61" t="s">
        <v>408</v>
      </c>
      <c r="I14" s="61" t="s">
        <v>409</v>
      </c>
      <c r="J14" s="61" t="s">
        <v>410</v>
      </c>
      <c r="K14" s="1259" t="s">
        <v>420</v>
      </c>
      <c r="L14" s="1259" t="s">
        <v>421</v>
      </c>
      <c r="M14" s="1259" t="s">
        <v>424</v>
      </c>
      <c r="N14" s="1259" t="s">
        <v>425</v>
      </c>
      <c r="O14" s="1259" t="s">
        <v>426</v>
      </c>
      <c r="P14" s="1035"/>
      <c r="Q14" s="57"/>
      <c r="R14" s="114"/>
      <c r="S14" s="114"/>
      <c r="T14" s="114"/>
      <c r="U14" s="114"/>
      <c r="V14" s="114"/>
    </row>
    <row r="15" spans="1:22" ht="15.75" customHeight="1">
      <c r="A15" s="1034"/>
      <c r="B15" s="62" t="s">
        <v>418</v>
      </c>
      <c r="C15" s="62" t="s">
        <v>419</v>
      </c>
      <c r="D15" s="62" t="s">
        <v>418</v>
      </c>
      <c r="E15" s="62" t="s">
        <v>419</v>
      </c>
      <c r="F15" s="199" t="s">
        <v>411</v>
      </c>
      <c r="G15" s="199" t="s">
        <v>412</v>
      </c>
      <c r="H15" s="62" t="s">
        <v>413</v>
      </c>
      <c r="I15" s="62" t="s">
        <v>414</v>
      </c>
      <c r="J15" s="62" t="s">
        <v>415</v>
      </c>
      <c r="K15" s="1260"/>
      <c r="L15" s="1260"/>
      <c r="M15" s="1260"/>
      <c r="N15" s="1260"/>
      <c r="O15" s="1260"/>
      <c r="P15" s="1036"/>
      <c r="Q15" s="57"/>
      <c r="R15" s="114"/>
      <c r="S15" s="114"/>
      <c r="T15" s="114"/>
      <c r="U15" s="114"/>
      <c r="V15" s="114"/>
    </row>
    <row r="16" spans="1:22" s="30" customFormat="1" ht="21.75" customHeight="1">
      <c r="A16" s="54" t="s">
        <v>1229</v>
      </c>
      <c r="B16" s="449">
        <v>0</v>
      </c>
      <c r="C16" s="449">
        <v>0</v>
      </c>
      <c r="D16" s="449">
        <v>0</v>
      </c>
      <c r="E16" s="449">
        <v>0</v>
      </c>
      <c r="F16" s="451">
        <v>79.8</v>
      </c>
      <c r="G16" s="451">
        <v>69.2</v>
      </c>
      <c r="H16" s="451">
        <v>72.7</v>
      </c>
      <c r="I16" s="451">
        <v>44.2</v>
      </c>
      <c r="J16" s="451" t="s">
        <v>401</v>
      </c>
      <c r="K16" s="449">
        <v>0</v>
      </c>
      <c r="L16" s="449">
        <v>0</v>
      </c>
      <c r="M16" s="452">
        <v>65080</v>
      </c>
      <c r="N16" s="449">
        <v>0</v>
      </c>
      <c r="O16" s="449">
        <v>0</v>
      </c>
      <c r="P16" s="55" t="s">
        <v>1229</v>
      </c>
      <c r="Q16" s="113"/>
      <c r="R16" s="450"/>
      <c r="S16" s="450"/>
      <c r="T16" s="450"/>
      <c r="U16" s="450"/>
      <c r="V16" s="450"/>
    </row>
    <row r="17" spans="1:22" s="30" customFormat="1" ht="21.75" customHeight="1">
      <c r="A17" s="54" t="s">
        <v>232</v>
      </c>
      <c r="B17" s="453">
        <v>6</v>
      </c>
      <c r="C17" s="453">
        <v>316</v>
      </c>
      <c r="D17" s="453">
        <v>6</v>
      </c>
      <c r="E17" s="453">
        <v>520</v>
      </c>
      <c r="F17" s="451">
        <v>82.2</v>
      </c>
      <c r="G17" s="451">
        <v>76.6</v>
      </c>
      <c r="H17" s="451">
        <v>77.9</v>
      </c>
      <c r="I17" s="451">
        <v>56.4</v>
      </c>
      <c r="J17" s="451" t="s">
        <v>401</v>
      </c>
      <c r="K17" s="454">
        <v>44.1</v>
      </c>
      <c r="L17" s="454">
        <v>60.3</v>
      </c>
      <c r="M17" s="452">
        <v>126911</v>
      </c>
      <c r="N17" s="453">
        <v>82180</v>
      </c>
      <c r="O17" s="453">
        <v>44731</v>
      </c>
      <c r="P17" s="55" t="s">
        <v>232</v>
      </c>
      <c r="Q17" s="113"/>
      <c r="R17" s="450"/>
      <c r="S17" s="450"/>
      <c r="T17" s="450"/>
      <c r="U17" s="450"/>
      <c r="V17" s="450"/>
    </row>
    <row r="18" spans="1:22" s="30" customFormat="1" ht="21.75" customHeight="1">
      <c r="A18" s="54" t="s">
        <v>125</v>
      </c>
      <c r="B18" s="453">
        <v>5</v>
      </c>
      <c r="C18" s="453">
        <v>273</v>
      </c>
      <c r="D18" s="453">
        <v>7</v>
      </c>
      <c r="E18" s="453">
        <v>565</v>
      </c>
      <c r="F18" s="451">
        <v>80.8</v>
      </c>
      <c r="G18" s="451">
        <v>73.8</v>
      </c>
      <c r="H18" s="452">
        <v>82</v>
      </c>
      <c r="I18" s="451">
        <v>63.1</v>
      </c>
      <c r="J18" s="451" t="s">
        <v>401</v>
      </c>
      <c r="K18" s="454">
        <v>36.5</v>
      </c>
      <c r="L18" s="454">
        <v>60.4</v>
      </c>
      <c r="M18" s="452">
        <v>142553</v>
      </c>
      <c r="N18" s="453">
        <v>93339</v>
      </c>
      <c r="O18" s="453">
        <v>49214</v>
      </c>
      <c r="P18" s="55" t="s">
        <v>125</v>
      </c>
      <c r="Q18" s="113"/>
      <c r="R18" s="450"/>
      <c r="S18" s="450"/>
      <c r="T18" s="450"/>
      <c r="U18" s="450"/>
      <c r="V18" s="450"/>
    </row>
    <row r="19" spans="1:22" s="30" customFormat="1" ht="21.75" customHeight="1">
      <c r="A19" s="54" t="s">
        <v>1268</v>
      </c>
      <c r="B19" s="453">
        <v>14</v>
      </c>
      <c r="C19" s="453">
        <v>885</v>
      </c>
      <c r="D19" s="453">
        <v>11</v>
      </c>
      <c r="E19" s="453">
        <v>715</v>
      </c>
      <c r="F19" s="451">
        <v>83.5</v>
      </c>
      <c r="G19" s="451">
        <v>82.6</v>
      </c>
      <c r="H19" s="452">
        <v>81.9</v>
      </c>
      <c r="I19" s="451">
        <v>11.8</v>
      </c>
      <c r="J19" s="451">
        <v>66.6</v>
      </c>
      <c r="K19" s="454">
        <v>68.1</v>
      </c>
      <c r="L19" s="454">
        <v>64.2</v>
      </c>
      <c r="M19" s="452">
        <v>161272</v>
      </c>
      <c r="N19" s="453">
        <v>107442</v>
      </c>
      <c r="O19" s="453">
        <v>53830</v>
      </c>
      <c r="P19" s="55" t="s">
        <v>1268</v>
      </c>
      <c r="Q19" s="113"/>
      <c r="R19" s="450"/>
      <c r="S19" s="450"/>
      <c r="T19" s="450"/>
      <c r="U19" s="450"/>
      <c r="V19" s="450"/>
    </row>
    <row r="20" spans="1:22" s="29" customFormat="1" ht="21.75" customHeight="1">
      <c r="A20" s="499" t="s">
        <v>1327</v>
      </c>
      <c r="B20" s="992">
        <v>16</v>
      </c>
      <c r="C20" s="992">
        <v>648</v>
      </c>
      <c r="D20" s="992">
        <v>17</v>
      </c>
      <c r="E20" s="992">
        <v>1166</v>
      </c>
      <c r="F20" s="993">
        <v>82.1</v>
      </c>
      <c r="G20" s="993">
        <v>83.9</v>
      </c>
      <c r="H20" s="993">
        <v>81.9</v>
      </c>
      <c r="I20" s="993">
        <v>69.4</v>
      </c>
      <c r="J20" s="994">
        <v>0</v>
      </c>
      <c r="K20" s="995">
        <v>68</v>
      </c>
      <c r="L20" s="993">
        <v>69.1</v>
      </c>
      <c r="M20" s="996">
        <v>166522</v>
      </c>
      <c r="N20" s="997">
        <v>113099</v>
      </c>
      <c r="O20" s="997">
        <v>53423</v>
      </c>
      <c r="P20" s="105" t="s">
        <v>1327</v>
      </c>
      <c r="Q20" s="56"/>
      <c r="R20" s="470"/>
      <c r="S20" s="470"/>
      <c r="T20" s="470"/>
      <c r="U20" s="470"/>
      <c r="V20" s="470"/>
    </row>
    <row r="21" spans="1:16" s="79" customFormat="1" ht="23.25" customHeight="1">
      <c r="A21" s="1258" t="s">
        <v>1696</v>
      </c>
      <c r="B21" s="1258"/>
      <c r="C21" s="1258"/>
      <c r="D21" s="1258"/>
      <c r="E21" s="1258"/>
      <c r="F21" s="1258"/>
      <c r="G21" s="1258"/>
      <c r="H21" s="1258"/>
      <c r="I21" s="1258"/>
      <c r="J21" s="286" t="s">
        <v>1697</v>
      </c>
      <c r="K21" s="236"/>
      <c r="L21" s="286"/>
      <c r="M21" s="331"/>
      <c r="N21" s="331"/>
      <c r="O21" s="331"/>
      <c r="P21" s="331"/>
    </row>
    <row r="22" spans="1:16" s="688" customFormat="1" ht="54.75" customHeight="1">
      <c r="A22" s="688" t="s">
        <v>1698</v>
      </c>
      <c r="K22" s="1207" t="s">
        <v>1695</v>
      </c>
      <c r="L22" s="1207"/>
      <c r="M22" s="1207"/>
      <c r="N22" s="1207"/>
      <c r="O22" s="1207"/>
      <c r="P22" s="1207"/>
    </row>
  </sheetData>
  <sheetProtection/>
  <mergeCells count="28">
    <mergeCell ref="L4:M4"/>
    <mergeCell ref="A21:I21"/>
    <mergeCell ref="P13:P15"/>
    <mergeCell ref="K14:K15"/>
    <mergeCell ref="L14:L15"/>
    <mergeCell ref="M14:M15"/>
    <mergeCell ref="N14:N15"/>
    <mergeCell ref="O14:O15"/>
    <mergeCell ref="A13:A15"/>
    <mergeCell ref="B13:C13"/>
    <mergeCell ref="D13:E13"/>
    <mergeCell ref="F13:L13"/>
    <mergeCell ref="M13:O13"/>
    <mergeCell ref="D4:E4"/>
    <mergeCell ref="F4:G4"/>
    <mergeCell ref="H4:I4"/>
    <mergeCell ref="J4:K4"/>
    <mergeCell ref="B4:C4"/>
    <mergeCell ref="K22:P22"/>
    <mergeCell ref="A1:N1"/>
    <mergeCell ref="A3:A6"/>
    <mergeCell ref="B3:C3"/>
    <mergeCell ref="D3:E3"/>
    <mergeCell ref="F3:G3"/>
    <mergeCell ref="H3:I3"/>
    <mergeCell ref="J3:K3"/>
    <mergeCell ref="L3:M3"/>
    <mergeCell ref="N3:N6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K12"/>
  <sheetViews>
    <sheetView zoomScalePageLayoutView="0" workbookViewId="0" topLeftCell="A1">
      <selection activeCell="J26" sqref="J26"/>
    </sheetView>
  </sheetViews>
  <sheetFormatPr defaultColWidth="8.88671875" defaultRowHeight="13.5"/>
  <cols>
    <col min="1" max="1" width="8.4453125" style="391" customWidth="1"/>
    <col min="2" max="17" width="6.4453125" style="391" customWidth="1"/>
    <col min="18" max="18" width="11.88671875" style="391" customWidth="1"/>
    <col min="19" max="16384" width="8.88671875" style="391" customWidth="1"/>
  </cols>
  <sheetData>
    <row r="1" spans="1:18" s="385" customFormat="1" ht="39" customHeight="1">
      <c r="A1" s="1044" t="s">
        <v>1244</v>
      </c>
      <c r="B1" s="1044"/>
      <c r="C1" s="1044"/>
      <c r="D1" s="1044"/>
      <c r="E1" s="1044"/>
      <c r="F1" s="1044"/>
      <c r="G1" s="1044"/>
      <c r="H1" s="1044"/>
      <c r="I1" s="1044"/>
      <c r="J1" s="1044"/>
      <c r="K1" s="1044"/>
      <c r="L1" s="1044"/>
      <c r="M1" s="1044"/>
      <c r="N1" s="1044"/>
      <c r="O1" s="1044"/>
      <c r="P1" s="1044"/>
      <c r="Q1" s="1044"/>
      <c r="R1" s="1044"/>
    </row>
    <row r="2" spans="1:37" s="387" customFormat="1" ht="24" customHeight="1">
      <c r="A2" s="386" t="s">
        <v>1246</v>
      </c>
      <c r="O2" s="388"/>
      <c r="P2" s="388"/>
      <c r="Q2" s="388" t="s">
        <v>1247</v>
      </c>
      <c r="R2" s="388"/>
      <c r="AK2" s="389"/>
    </row>
    <row r="3" spans="1:18" ht="21.75" customHeight="1">
      <c r="A3" s="1064" t="s">
        <v>627</v>
      </c>
      <c r="B3" s="1050" t="s">
        <v>628</v>
      </c>
      <c r="C3" s="1051"/>
      <c r="D3" s="1051"/>
      <c r="E3" s="1052"/>
      <c r="F3" s="1050" t="s">
        <v>629</v>
      </c>
      <c r="G3" s="1051"/>
      <c r="H3" s="1051"/>
      <c r="I3" s="1051"/>
      <c r="J3" s="1049"/>
      <c r="K3" s="1049"/>
      <c r="L3" s="1049"/>
      <c r="M3" s="1049"/>
      <c r="N3" s="1050" t="s">
        <v>630</v>
      </c>
      <c r="O3" s="1051"/>
      <c r="P3" s="1051"/>
      <c r="Q3" s="1052"/>
      <c r="R3" s="1045" t="s">
        <v>668</v>
      </c>
    </row>
    <row r="4" spans="1:18" ht="13.5" customHeight="1">
      <c r="A4" s="1064"/>
      <c r="B4" s="1053"/>
      <c r="C4" s="1054"/>
      <c r="D4" s="1054"/>
      <c r="E4" s="1055"/>
      <c r="F4" s="1053"/>
      <c r="G4" s="1054"/>
      <c r="H4" s="1054"/>
      <c r="I4" s="1055"/>
      <c r="J4" s="1059" t="s">
        <v>631</v>
      </c>
      <c r="K4" s="1060"/>
      <c r="L4" s="1060"/>
      <c r="M4" s="1045"/>
      <c r="N4" s="1053"/>
      <c r="O4" s="1054"/>
      <c r="P4" s="1054"/>
      <c r="Q4" s="1055"/>
      <c r="R4" s="1046"/>
    </row>
    <row r="5" spans="1:18" ht="13.5" customHeight="1">
      <c r="A5" s="1064"/>
      <c r="B5" s="1053"/>
      <c r="C5" s="1054"/>
      <c r="D5" s="1054"/>
      <c r="E5" s="1055"/>
      <c r="F5" s="1053"/>
      <c r="G5" s="1054"/>
      <c r="H5" s="1054"/>
      <c r="I5" s="1055"/>
      <c r="J5" s="1061"/>
      <c r="K5" s="1061"/>
      <c r="L5" s="1061"/>
      <c r="M5" s="1046"/>
      <c r="N5" s="1053"/>
      <c r="O5" s="1054"/>
      <c r="P5" s="1054"/>
      <c r="Q5" s="1055"/>
      <c r="R5" s="1046"/>
    </row>
    <row r="6" spans="1:18" ht="18" customHeight="1">
      <c r="A6" s="1064"/>
      <c r="B6" s="1056"/>
      <c r="C6" s="1057"/>
      <c r="D6" s="1057"/>
      <c r="E6" s="1058"/>
      <c r="F6" s="1056"/>
      <c r="G6" s="1057"/>
      <c r="H6" s="1057"/>
      <c r="I6" s="1058"/>
      <c r="J6" s="1062"/>
      <c r="K6" s="1062"/>
      <c r="L6" s="1062"/>
      <c r="M6" s="1047"/>
      <c r="N6" s="1056"/>
      <c r="O6" s="1057"/>
      <c r="P6" s="1057"/>
      <c r="Q6" s="1058"/>
      <c r="R6" s="1047"/>
    </row>
    <row r="7" spans="1:18" ht="42" customHeight="1">
      <c r="A7" s="392" t="s">
        <v>126</v>
      </c>
      <c r="B7" s="1072">
        <v>2360</v>
      </c>
      <c r="C7" s="1066"/>
      <c r="D7" s="1066"/>
      <c r="E7" s="1066"/>
      <c r="F7" s="1066" t="s">
        <v>800</v>
      </c>
      <c r="G7" s="1066"/>
      <c r="H7" s="1066"/>
      <c r="I7" s="1066"/>
      <c r="J7" s="1065" t="s">
        <v>800</v>
      </c>
      <c r="K7" s="1065"/>
      <c r="L7" s="1065"/>
      <c r="M7" s="1065"/>
      <c r="N7" s="1066" t="s">
        <v>800</v>
      </c>
      <c r="O7" s="1066"/>
      <c r="P7" s="1066"/>
      <c r="Q7" s="1067"/>
      <c r="R7" s="390" t="s">
        <v>126</v>
      </c>
    </row>
    <row r="8" spans="1:18" ht="42" customHeight="1">
      <c r="A8" s="394" t="s">
        <v>1268</v>
      </c>
      <c r="B8" s="1073">
        <v>2415</v>
      </c>
      <c r="C8" s="1069"/>
      <c r="D8" s="1069"/>
      <c r="E8" s="1069"/>
      <c r="F8" s="1069" t="s">
        <v>1230</v>
      </c>
      <c r="G8" s="1069"/>
      <c r="H8" s="1069"/>
      <c r="I8" s="1069"/>
      <c r="J8" s="1068" t="s">
        <v>1230</v>
      </c>
      <c r="K8" s="1068"/>
      <c r="L8" s="1068"/>
      <c r="M8" s="1068"/>
      <c r="N8" s="1069" t="s">
        <v>1230</v>
      </c>
      <c r="O8" s="1069"/>
      <c r="P8" s="1069"/>
      <c r="Q8" s="1070"/>
      <c r="R8" s="393" t="s">
        <v>1268</v>
      </c>
    </row>
    <row r="9" spans="1:18" s="527" customFormat="1" ht="42" customHeight="1">
      <c r="A9" s="525" t="s">
        <v>1322</v>
      </c>
      <c r="B9" s="1071">
        <v>2547</v>
      </c>
      <c r="C9" s="1048"/>
      <c r="D9" s="1048"/>
      <c r="E9" s="1048"/>
      <c r="F9" s="1048"/>
      <c r="G9" s="1048"/>
      <c r="H9" s="1048"/>
      <c r="I9" s="1048"/>
      <c r="J9" s="1048"/>
      <c r="K9" s="1048"/>
      <c r="L9" s="1048"/>
      <c r="M9" s="1048"/>
      <c r="N9" s="1048"/>
      <c r="O9" s="1048"/>
      <c r="P9" s="1048"/>
      <c r="Q9" s="1063"/>
      <c r="R9" s="526" t="s">
        <v>1322</v>
      </c>
    </row>
    <row r="10" spans="1:17" s="16" customFormat="1" ht="15.75" customHeight="1">
      <c r="A10" s="16" t="s">
        <v>1320</v>
      </c>
      <c r="B10" s="19"/>
      <c r="C10" s="19"/>
      <c r="D10" s="32"/>
      <c r="E10" s="32"/>
      <c r="F10" s="32"/>
      <c r="G10" s="23"/>
      <c r="I10" s="33"/>
      <c r="J10" s="23"/>
      <c r="K10" s="272" t="s">
        <v>1321</v>
      </c>
      <c r="M10" s="33"/>
      <c r="N10" s="32"/>
      <c r="Q10" s="23"/>
    </row>
    <row r="11" spans="1:11" s="387" customFormat="1" ht="16.5" customHeight="1">
      <c r="A11" s="387" t="s">
        <v>616</v>
      </c>
      <c r="K11" s="395" t="s">
        <v>1245</v>
      </c>
    </row>
    <row r="12" spans="1:19" s="79" customFormat="1" ht="16.5" customHeight="1">
      <c r="A12" s="395" t="s">
        <v>617</v>
      </c>
      <c r="B12" s="395"/>
      <c r="C12" s="395"/>
      <c r="D12" s="395"/>
      <c r="E12" s="395"/>
      <c r="F12" s="395"/>
      <c r="H12" s="395"/>
      <c r="I12" s="395"/>
      <c r="J12" s="395"/>
      <c r="K12" s="395"/>
      <c r="M12" s="395"/>
      <c r="N12" s="395"/>
      <c r="O12" s="395"/>
      <c r="P12" s="395"/>
      <c r="Q12" s="395"/>
      <c r="R12" s="395"/>
      <c r="S12" s="395"/>
    </row>
  </sheetData>
  <sheetProtection/>
  <mergeCells count="20">
    <mergeCell ref="J8:M8"/>
    <mergeCell ref="N8:Q8"/>
    <mergeCell ref="B9:E9"/>
    <mergeCell ref="F9:I9"/>
    <mergeCell ref="B3:E6"/>
    <mergeCell ref="F3:I6"/>
    <mergeCell ref="B7:E7"/>
    <mergeCell ref="F7:I7"/>
    <mergeCell ref="B8:E8"/>
    <mergeCell ref="F8:I8"/>
    <mergeCell ref="A1:R1"/>
    <mergeCell ref="R3:R6"/>
    <mergeCell ref="J9:M9"/>
    <mergeCell ref="J3:M3"/>
    <mergeCell ref="N3:Q6"/>
    <mergeCell ref="J4:M6"/>
    <mergeCell ref="N9:Q9"/>
    <mergeCell ref="A3:A6"/>
    <mergeCell ref="J7:M7"/>
    <mergeCell ref="N7:Q7"/>
  </mergeCells>
  <printOptions/>
  <pageMargins left="0.7480314960629921" right="0.7480314960629921" top="0.7480314960629921" bottom="0.7480314960629921" header="0.5118110236220472" footer="0.3937007874015748"/>
  <pageSetup horizontalDpi="600" verticalDpi="600" orientation="landscape" paperSize="9" scale="91" r:id="rId1"/>
  <headerFooter alignWithMargins="0">
    <oddFooter>&amp;L&amp;"돋움,기울임꼴"ⅩⅠ. 교통ㆍ관광 및 정보통신&amp;C- &amp;P -</oddFooter>
  </headerFooter>
  <colBreaks count="1" manualBreakCount="1">
    <brk id="18" max="65535" man="1"/>
  </colBreaks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FF00"/>
  </sheetPr>
  <dimension ref="A1:K21"/>
  <sheetViews>
    <sheetView showZeros="0" zoomScalePageLayoutView="0" workbookViewId="0" topLeftCell="A1">
      <pane xSplit="1" ySplit="6" topLeftCell="B7" activePane="bottomRight" state="frozen"/>
      <selection pane="topLeft" activeCell="M18" sqref="M18"/>
      <selection pane="topRight" activeCell="M18" sqref="M18"/>
      <selection pane="bottomLeft" activeCell="M18" sqref="M18"/>
      <selection pane="bottomRight" activeCell="E28" sqref="E28"/>
    </sheetView>
  </sheetViews>
  <sheetFormatPr defaultColWidth="8.88671875" defaultRowHeight="13.5"/>
  <cols>
    <col min="1" max="2" width="8.88671875" style="27" customWidth="1"/>
    <col min="3" max="3" width="10.4453125" style="27" bestFit="1" customWidth="1"/>
    <col min="4" max="4" width="9.99609375" style="27" bestFit="1" customWidth="1"/>
    <col min="5" max="5" width="11.77734375" style="27" customWidth="1"/>
    <col min="6" max="6" width="12.77734375" style="27" customWidth="1"/>
    <col min="7" max="7" width="10.5546875" style="27" bestFit="1" customWidth="1"/>
    <col min="8" max="8" width="11.6640625" style="27" bestFit="1" customWidth="1"/>
    <col min="9" max="11" width="11.99609375" style="27" customWidth="1"/>
    <col min="12" max="16384" width="8.88671875" style="27" customWidth="1"/>
  </cols>
  <sheetData>
    <row r="1" spans="1:11" ht="24.75" customHeight="1">
      <c r="A1" s="1026" t="s">
        <v>427</v>
      </c>
      <c r="B1" s="1026"/>
      <c r="C1" s="1026"/>
      <c r="D1" s="1026"/>
      <c r="E1" s="1026"/>
      <c r="F1" s="1026"/>
      <c r="G1" s="1026"/>
      <c r="H1" s="1026"/>
      <c r="I1" s="1026"/>
      <c r="J1" s="1026"/>
      <c r="K1" s="1026"/>
    </row>
    <row r="2" spans="1:11" ht="14.25" customHeight="1">
      <c r="A2" s="457" t="s">
        <v>236</v>
      </c>
      <c r="B2" s="149"/>
      <c r="C2" s="150"/>
      <c r="D2" s="150"/>
      <c r="E2" s="150"/>
      <c r="F2" s="150"/>
      <c r="G2" s="150"/>
      <c r="H2" s="150"/>
      <c r="J2" s="151"/>
      <c r="K2" s="151" t="s">
        <v>428</v>
      </c>
    </row>
    <row r="3" spans="1:11" ht="15.75" customHeight="1">
      <c r="A3" s="1032" t="s">
        <v>234</v>
      </c>
      <c r="B3" s="1027" t="s">
        <v>429</v>
      </c>
      <c r="C3" s="1028"/>
      <c r="D3" s="1028"/>
      <c r="E3" s="1028"/>
      <c r="F3" s="1028"/>
      <c r="G3" s="1028"/>
      <c r="H3" s="1029"/>
      <c r="I3" s="156" t="s">
        <v>430</v>
      </c>
      <c r="J3" s="329" t="s">
        <v>431</v>
      </c>
      <c r="K3" s="1030" t="s">
        <v>256</v>
      </c>
    </row>
    <row r="4" spans="1:11" ht="15.75" customHeight="1">
      <c r="A4" s="1033"/>
      <c r="B4" s="82"/>
      <c r="C4" s="156" t="s">
        <v>432</v>
      </c>
      <c r="D4" s="284" t="s">
        <v>433</v>
      </c>
      <c r="E4" s="284" t="s">
        <v>434</v>
      </c>
      <c r="F4" s="284" t="s">
        <v>435</v>
      </c>
      <c r="G4" s="284" t="s">
        <v>436</v>
      </c>
      <c r="H4" s="284" t="s">
        <v>437</v>
      </c>
      <c r="I4" s="61"/>
      <c r="J4" s="47"/>
      <c r="K4" s="1035"/>
    </row>
    <row r="5" spans="1:11" ht="15.75" customHeight="1">
      <c r="A5" s="1033"/>
      <c r="B5" s="61"/>
      <c r="C5" s="61" t="s">
        <v>438</v>
      </c>
      <c r="D5" s="61" t="s">
        <v>439</v>
      </c>
      <c r="E5" s="61" t="s">
        <v>440</v>
      </c>
      <c r="F5" s="61" t="s">
        <v>441</v>
      </c>
      <c r="G5" s="198" t="s">
        <v>442</v>
      </c>
      <c r="H5" s="61"/>
      <c r="I5" s="61" t="s">
        <v>443</v>
      </c>
      <c r="J5" s="47" t="s">
        <v>443</v>
      </c>
      <c r="K5" s="1035"/>
    </row>
    <row r="6" spans="1:11" ht="15.75" customHeight="1">
      <c r="A6" s="1034"/>
      <c r="B6" s="62"/>
      <c r="C6" s="62" t="s">
        <v>444</v>
      </c>
      <c r="D6" s="62" t="s">
        <v>444</v>
      </c>
      <c r="E6" s="62" t="s">
        <v>444</v>
      </c>
      <c r="F6" s="62" t="s">
        <v>444</v>
      </c>
      <c r="G6" s="62" t="s">
        <v>444</v>
      </c>
      <c r="H6" s="62" t="s">
        <v>445</v>
      </c>
      <c r="I6" s="62" t="s">
        <v>446</v>
      </c>
      <c r="J6" s="92" t="s">
        <v>447</v>
      </c>
      <c r="K6" s="1036"/>
    </row>
    <row r="7" spans="1:11" s="30" customFormat="1" ht="21.75" customHeight="1">
      <c r="A7" s="54" t="s">
        <v>1229</v>
      </c>
      <c r="B7" s="114">
        <f>SUM(C7:H7)</f>
        <v>36</v>
      </c>
      <c r="C7" s="448">
        <v>23</v>
      </c>
      <c r="D7" s="46" t="s">
        <v>401</v>
      </c>
      <c r="E7" s="46" t="s">
        <v>401</v>
      </c>
      <c r="F7" s="46" t="s">
        <v>401</v>
      </c>
      <c r="G7" s="448">
        <v>0</v>
      </c>
      <c r="H7" s="448">
        <v>13</v>
      </c>
      <c r="I7" s="448">
        <v>322</v>
      </c>
      <c r="J7" s="448">
        <v>110</v>
      </c>
      <c r="K7" s="55" t="s">
        <v>1229</v>
      </c>
    </row>
    <row r="8" spans="1:11" s="30" customFormat="1" ht="21.75" customHeight="1">
      <c r="A8" s="54" t="s">
        <v>232</v>
      </c>
      <c r="B8" s="114">
        <v>34</v>
      </c>
      <c r="C8" s="448">
        <v>23</v>
      </c>
      <c r="D8" s="46" t="s">
        <v>401</v>
      </c>
      <c r="E8" s="46" t="s">
        <v>401</v>
      </c>
      <c r="F8" s="46" t="s">
        <v>401</v>
      </c>
      <c r="G8" s="448">
        <v>0</v>
      </c>
      <c r="H8" s="448">
        <v>11</v>
      </c>
      <c r="I8" s="448">
        <v>319</v>
      </c>
      <c r="J8" s="448">
        <v>110</v>
      </c>
      <c r="K8" s="55" t="s">
        <v>232</v>
      </c>
    </row>
    <row r="9" spans="1:11" s="30" customFormat="1" ht="21.75" customHeight="1">
      <c r="A9" s="54" t="s">
        <v>125</v>
      </c>
      <c r="B9" s="114">
        <v>34</v>
      </c>
      <c r="C9" s="448">
        <v>23</v>
      </c>
      <c r="D9" s="46">
        <v>0</v>
      </c>
      <c r="E9" s="46">
        <v>0</v>
      </c>
      <c r="F9" s="46">
        <v>0</v>
      </c>
      <c r="G9" s="448">
        <v>0</v>
      </c>
      <c r="H9" s="448">
        <v>11</v>
      </c>
      <c r="I9" s="448">
        <v>328</v>
      </c>
      <c r="J9" s="448">
        <v>111</v>
      </c>
      <c r="K9" s="55" t="s">
        <v>125</v>
      </c>
    </row>
    <row r="10" spans="1:11" s="30" customFormat="1" ht="21.75" customHeight="1">
      <c r="A10" s="54" t="s">
        <v>1268</v>
      </c>
      <c r="B10" s="114">
        <v>34</v>
      </c>
      <c r="C10" s="448">
        <v>23</v>
      </c>
      <c r="D10" s="46">
        <v>0</v>
      </c>
      <c r="E10" s="46">
        <v>0</v>
      </c>
      <c r="F10" s="46">
        <v>0</v>
      </c>
      <c r="G10" s="448">
        <v>0</v>
      </c>
      <c r="H10" s="448">
        <v>11</v>
      </c>
      <c r="I10" s="448">
        <v>324</v>
      </c>
      <c r="J10" s="448">
        <v>110</v>
      </c>
      <c r="K10" s="55" t="s">
        <v>1268</v>
      </c>
    </row>
    <row r="11" spans="1:11" s="29" customFormat="1" ht="21.75" customHeight="1">
      <c r="A11" s="455" t="s">
        <v>1270</v>
      </c>
      <c r="B11" s="458">
        <v>34</v>
      </c>
      <c r="C11" s="458">
        <v>23</v>
      </c>
      <c r="D11" s="458">
        <v>0</v>
      </c>
      <c r="E11" s="458">
        <v>0</v>
      </c>
      <c r="F11" s="458">
        <v>0</v>
      </c>
      <c r="G11" s="458">
        <v>0</v>
      </c>
      <c r="H11" s="458">
        <v>11</v>
      </c>
      <c r="I11" s="458">
        <v>326</v>
      </c>
      <c r="J11" s="458">
        <v>110</v>
      </c>
      <c r="K11" s="456" t="s">
        <v>1322</v>
      </c>
    </row>
    <row r="12" spans="1:11" ht="9" customHeight="1">
      <c r="A12" s="450"/>
      <c r="B12" s="450"/>
      <c r="C12" s="450"/>
      <c r="D12" s="450"/>
      <c r="E12" s="450"/>
      <c r="F12" s="450"/>
      <c r="G12" s="450"/>
      <c r="H12" s="450"/>
      <c r="I12" s="450"/>
      <c r="J12" s="450"/>
      <c r="K12" s="450"/>
    </row>
    <row r="13" spans="1:11" ht="15" customHeight="1">
      <c r="A13" s="1261" t="s">
        <v>237</v>
      </c>
      <c r="B13" s="1264" t="s">
        <v>448</v>
      </c>
      <c r="C13" s="1265"/>
      <c r="D13" s="1266"/>
      <c r="E13" s="459" t="s">
        <v>449</v>
      </c>
      <c r="F13" s="1267" t="s">
        <v>450</v>
      </c>
      <c r="G13" s="1265"/>
      <c r="H13" s="459" t="s">
        <v>451</v>
      </c>
      <c r="I13" s="1264" t="s">
        <v>256</v>
      </c>
      <c r="J13" s="450"/>
      <c r="K13" s="450"/>
    </row>
    <row r="14" spans="1:11" ht="15" customHeight="1">
      <c r="A14" s="1262"/>
      <c r="B14" s="460"/>
      <c r="C14" s="460" t="s">
        <v>452</v>
      </c>
      <c r="D14" s="460" t="s">
        <v>453</v>
      </c>
      <c r="E14" s="461"/>
      <c r="F14" s="459" t="s">
        <v>454</v>
      </c>
      <c r="G14" s="459" t="s">
        <v>455</v>
      </c>
      <c r="H14" s="462" t="s">
        <v>456</v>
      </c>
      <c r="I14" s="1268"/>
      <c r="J14" s="463"/>
      <c r="K14" s="464"/>
    </row>
    <row r="15" spans="1:11" ht="15" customHeight="1">
      <c r="A15" s="1263"/>
      <c r="B15" s="465"/>
      <c r="C15" s="466" t="s">
        <v>457</v>
      </c>
      <c r="D15" s="466" t="s">
        <v>458</v>
      </c>
      <c r="E15" s="465" t="s">
        <v>459</v>
      </c>
      <c r="F15" s="465" t="s">
        <v>460</v>
      </c>
      <c r="G15" s="465" t="s">
        <v>461</v>
      </c>
      <c r="H15" s="465" t="s">
        <v>462</v>
      </c>
      <c r="I15" s="1269"/>
      <c r="J15" s="267"/>
      <c r="K15" s="267"/>
    </row>
    <row r="16" spans="1:11" ht="21.75" customHeight="1">
      <c r="A16" s="54" t="s">
        <v>1229</v>
      </c>
      <c r="B16" s="55">
        <f>SUM(C16:D16)</f>
        <v>215</v>
      </c>
      <c r="C16" s="101">
        <v>194</v>
      </c>
      <c r="D16" s="101">
        <v>21</v>
      </c>
      <c r="E16" s="101">
        <v>223</v>
      </c>
      <c r="F16" s="101">
        <v>41</v>
      </c>
      <c r="G16" s="101">
        <v>107</v>
      </c>
      <c r="H16" s="406">
        <v>96</v>
      </c>
      <c r="I16" s="55" t="s">
        <v>1229</v>
      </c>
      <c r="J16" s="267"/>
      <c r="K16" s="267"/>
    </row>
    <row r="17" spans="1:11" ht="21.75" customHeight="1">
      <c r="A17" s="54" t="s">
        <v>232</v>
      </c>
      <c r="B17" s="55">
        <v>208</v>
      </c>
      <c r="C17" s="101">
        <v>194</v>
      </c>
      <c r="D17" s="101">
        <v>14</v>
      </c>
      <c r="E17" s="101">
        <v>191</v>
      </c>
      <c r="F17" s="101">
        <v>39</v>
      </c>
      <c r="G17" s="101">
        <v>107</v>
      </c>
      <c r="H17" s="101">
        <v>78</v>
      </c>
      <c r="I17" s="55" t="s">
        <v>232</v>
      </c>
      <c r="J17" s="267"/>
      <c r="K17" s="267"/>
    </row>
    <row r="18" spans="1:11" ht="21.75" customHeight="1">
      <c r="A18" s="54" t="s">
        <v>125</v>
      </c>
      <c r="B18" s="55">
        <v>190</v>
      </c>
      <c r="C18" s="101">
        <v>172</v>
      </c>
      <c r="D18" s="101">
        <v>18</v>
      </c>
      <c r="E18" s="101">
        <v>191</v>
      </c>
      <c r="F18" s="101">
        <v>42</v>
      </c>
      <c r="G18" s="101">
        <v>106</v>
      </c>
      <c r="H18" s="101">
        <v>59</v>
      </c>
      <c r="I18" s="55" t="s">
        <v>125</v>
      </c>
      <c r="J18" s="267"/>
      <c r="K18" s="267"/>
    </row>
    <row r="19" spans="1:11" ht="21.75" customHeight="1">
      <c r="A19" s="54" t="s">
        <v>1268</v>
      </c>
      <c r="B19" s="55">
        <v>176</v>
      </c>
      <c r="C19" s="101">
        <v>165</v>
      </c>
      <c r="D19" s="101">
        <v>11</v>
      </c>
      <c r="E19" s="101">
        <v>191</v>
      </c>
      <c r="F19" s="101">
        <v>42</v>
      </c>
      <c r="G19" s="101">
        <v>109</v>
      </c>
      <c r="H19" s="101">
        <v>50</v>
      </c>
      <c r="I19" s="55" t="s">
        <v>1268</v>
      </c>
      <c r="J19" s="267"/>
      <c r="K19" s="267"/>
    </row>
    <row r="20" spans="1:11" s="29" customFormat="1" ht="21.75" customHeight="1">
      <c r="A20" s="455" t="s">
        <v>1270</v>
      </c>
      <c r="B20" s="456">
        <v>159</v>
      </c>
      <c r="C20" s="458">
        <v>151</v>
      </c>
      <c r="D20" s="458">
        <v>8</v>
      </c>
      <c r="E20" s="458">
        <v>191</v>
      </c>
      <c r="F20" s="458">
        <v>42</v>
      </c>
      <c r="G20" s="458">
        <v>109</v>
      </c>
      <c r="H20" s="458">
        <v>40</v>
      </c>
      <c r="I20" s="456" t="s">
        <v>1322</v>
      </c>
      <c r="J20" s="283"/>
      <c r="K20" s="283"/>
    </row>
    <row r="21" spans="1:8" s="79" customFormat="1" ht="21" customHeight="1">
      <c r="A21" s="215" t="s">
        <v>235</v>
      </c>
      <c r="B21" s="215"/>
      <c r="C21" s="236"/>
      <c r="D21" s="236"/>
      <c r="E21" s="236"/>
      <c r="F21" s="236"/>
      <c r="H21" s="384" t="s">
        <v>463</v>
      </c>
    </row>
  </sheetData>
  <sheetProtection/>
  <mergeCells count="8">
    <mergeCell ref="A1:K1"/>
    <mergeCell ref="A3:A6"/>
    <mergeCell ref="B3:H3"/>
    <mergeCell ref="K3:K6"/>
    <mergeCell ref="A13:A15"/>
    <mergeCell ref="B13:D13"/>
    <mergeCell ref="F13:G13"/>
    <mergeCell ref="I13:I15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FF00"/>
  </sheetPr>
  <dimension ref="A1:S18"/>
  <sheetViews>
    <sheetView showZeros="0" zoomScalePageLayoutView="0" workbookViewId="0" topLeftCell="A1">
      <selection activeCell="A17" sqref="A17:IV17"/>
    </sheetView>
  </sheetViews>
  <sheetFormatPr defaultColWidth="8.88671875" defaultRowHeight="13.5"/>
  <cols>
    <col min="1" max="1" width="12.88671875" style="14" customWidth="1"/>
    <col min="2" max="2" width="8.99609375" style="14" customWidth="1"/>
    <col min="3" max="3" width="8.4453125" style="14" customWidth="1"/>
    <col min="4" max="5" width="8.99609375" style="14" customWidth="1"/>
    <col min="6" max="9" width="7.10546875" style="14" customWidth="1"/>
    <col min="10" max="11" width="7.6640625" style="14" customWidth="1"/>
    <col min="12" max="17" width="7.10546875" style="14" customWidth="1"/>
    <col min="18" max="18" width="15.88671875" style="14" customWidth="1"/>
    <col min="19" max="16384" width="8.88671875" style="14" customWidth="1"/>
  </cols>
  <sheetData>
    <row r="1" spans="1:18" s="27" customFormat="1" ht="31.5" customHeight="1">
      <c r="A1" s="1026" t="s">
        <v>1131</v>
      </c>
      <c r="B1" s="1026"/>
      <c r="C1" s="1026"/>
      <c r="D1" s="1026"/>
      <c r="E1" s="1026"/>
      <c r="F1" s="1026"/>
      <c r="G1" s="1026"/>
      <c r="H1" s="1026"/>
      <c r="I1" s="1026"/>
      <c r="J1" s="1026"/>
      <c r="K1" s="1026"/>
      <c r="L1" s="1026"/>
      <c r="M1" s="1026"/>
      <c r="N1" s="1026"/>
      <c r="O1" s="1026"/>
      <c r="P1" s="1026"/>
      <c r="Q1" s="1026"/>
      <c r="R1" s="1026"/>
    </row>
    <row r="2" spans="1:18" s="27" customFormat="1" ht="18" customHeight="1">
      <c r="A2" s="149" t="s">
        <v>640</v>
      </c>
      <c r="B2" s="149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302"/>
      <c r="Q2" s="302"/>
      <c r="R2" s="151" t="s">
        <v>120</v>
      </c>
    </row>
    <row r="3" spans="1:19" s="27" customFormat="1" ht="22.5" customHeight="1">
      <c r="A3" s="204"/>
      <c r="B3" s="1030" t="s">
        <v>573</v>
      </c>
      <c r="C3" s="1028"/>
      <c r="D3" s="1028"/>
      <c r="E3" s="1028"/>
      <c r="F3" s="1028"/>
      <c r="G3" s="1028"/>
      <c r="H3" s="1028"/>
      <c r="I3" s="1029"/>
      <c r="J3" s="1030" t="s">
        <v>574</v>
      </c>
      <c r="K3" s="1028"/>
      <c r="L3" s="1028"/>
      <c r="M3" s="1028"/>
      <c r="N3" s="1028"/>
      <c r="O3" s="1028"/>
      <c r="P3" s="1028"/>
      <c r="Q3" s="73"/>
      <c r="R3" s="153"/>
      <c r="S3" s="152"/>
    </row>
    <row r="4" spans="1:19" s="27" customFormat="1" ht="22.5" customHeight="1">
      <c r="A4" s="57" t="s">
        <v>575</v>
      </c>
      <c r="B4" s="1030" t="s">
        <v>576</v>
      </c>
      <c r="C4" s="1029"/>
      <c r="D4" s="1030" t="s">
        <v>641</v>
      </c>
      <c r="E4" s="1029"/>
      <c r="F4" s="1030" t="s">
        <v>577</v>
      </c>
      <c r="G4" s="1029"/>
      <c r="H4" s="1030" t="s">
        <v>578</v>
      </c>
      <c r="I4" s="1029"/>
      <c r="J4" s="1030" t="s">
        <v>576</v>
      </c>
      <c r="K4" s="1029"/>
      <c r="L4" s="1030" t="s">
        <v>641</v>
      </c>
      <c r="M4" s="1029"/>
      <c r="N4" s="1030" t="s">
        <v>577</v>
      </c>
      <c r="O4" s="1029"/>
      <c r="P4" s="1030" t="s">
        <v>578</v>
      </c>
      <c r="Q4" s="1029"/>
      <c r="R4" s="57" t="s">
        <v>623</v>
      </c>
      <c r="S4" s="152"/>
    </row>
    <row r="5" spans="1:19" s="27" customFormat="1" ht="22.5" customHeight="1">
      <c r="A5" s="57" t="s">
        <v>579</v>
      </c>
      <c r="B5" s="1036" t="s">
        <v>642</v>
      </c>
      <c r="C5" s="1043"/>
      <c r="D5" s="1152" t="s">
        <v>643</v>
      </c>
      <c r="E5" s="1043"/>
      <c r="F5" s="1152" t="s">
        <v>644</v>
      </c>
      <c r="G5" s="1043"/>
      <c r="H5" s="1036" t="s">
        <v>645</v>
      </c>
      <c r="I5" s="1043"/>
      <c r="J5" s="1036" t="s">
        <v>642</v>
      </c>
      <c r="K5" s="1043"/>
      <c r="L5" s="1152" t="s">
        <v>643</v>
      </c>
      <c r="M5" s="1043"/>
      <c r="N5" s="1152" t="s">
        <v>644</v>
      </c>
      <c r="O5" s="1043"/>
      <c r="P5" s="1036" t="s">
        <v>645</v>
      </c>
      <c r="Q5" s="1043"/>
      <c r="R5" s="57" t="s">
        <v>646</v>
      </c>
      <c r="S5" s="152"/>
    </row>
    <row r="6" spans="1:19" s="27" customFormat="1" ht="22.5" customHeight="1">
      <c r="A6" s="57"/>
      <c r="B6" s="156" t="s">
        <v>580</v>
      </c>
      <c r="C6" s="156" t="s">
        <v>581</v>
      </c>
      <c r="D6" s="156" t="s">
        <v>580</v>
      </c>
      <c r="E6" s="156" t="s">
        <v>581</v>
      </c>
      <c r="F6" s="156" t="s">
        <v>580</v>
      </c>
      <c r="G6" s="156" t="s">
        <v>581</v>
      </c>
      <c r="H6" s="156" t="s">
        <v>580</v>
      </c>
      <c r="I6" s="156" t="s">
        <v>581</v>
      </c>
      <c r="J6" s="156" t="s">
        <v>580</v>
      </c>
      <c r="K6" s="156" t="s">
        <v>581</v>
      </c>
      <c r="L6" s="156" t="s">
        <v>580</v>
      </c>
      <c r="M6" s="156" t="s">
        <v>581</v>
      </c>
      <c r="N6" s="156" t="s">
        <v>580</v>
      </c>
      <c r="O6" s="156" t="s">
        <v>581</v>
      </c>
      <c r="P6" s="156" t="s">
        <v>580</v>
      </c>
      <c r="Q6" s="156" t="s">
        <v>581</v>
      </c>
      <c r="R6" s="159"/>
      <c r="S6" s="152"/>
    </row>
    <row r="7" spans="1:19" s="27" customFormat="1" ht="22.5" customHeight="1">
      <c r="A7" s="59"/>
      <c r="B7" s="62" t="s">
        <v>647</v>
      </c>
      <c r="C7" s="62" t="s">
        <v>648</v>
      </c>
      <c r="D7" s="62" t="s">
        <v>647</v>
      </c>
      <c r="E7" s="62" t="s">
        <v>648</v>
      </c>
      <c r="F7" s="62" t="s">
        <v>647</v>
      </c>
      <c r="G7" s="62" t="s">
        <v>648</v>
      </c>
      <c r="H7" s="62" t="s">
        <v>647</v>
      </c>
      <c r="I7" s="62" t="s">
        <v>648</v>
      </c>
      <c r="J7" s="62" t="s">
        <v>647</v>
      </c>
      <c r="K7" s="62" t="s">
        <v>648</v>
      </c>
      <c r="L7" s="62" t="s">
        <v>647</v>
      </c>
      <c r="M7" s="62" t="s">
        <v>648</v>
      </c>
      <c r="N7" s="62" t="s">
        <v>647</v>
      </c>
      <c r="O7" s="62" t="s">
        <v>648</v>
      </c>
      <c r="P7" s="62" t="s">
        <v>647</v>
      </c>
      <c r="Q7" s="62" t="s">
        <v>648</v>
      </c>
      <c r="R7" s="162"/>
      <c r="S7" s="152"/>
    </row>
    <row r="8" spans="1:18" s="27" customFormat="1" ht="22.5" customHeight="1">
      <c r="A8" s="54" t="s">
        <v>1229</v>
      </c>
      <c r="B8" s="143">
        <v>17672</v>
      </c>
      <c r="C8" s="141">
        <v>54286</v>
      </c>
      <c r="D8" s="141">
        <v>14015</v>
      </c>
      <c r="E8" s="141">
        <v>49103</v>
      </c>
      <c r="F8" s="141">
        <v>1834</v>
      </c>
      <c r="G8" s="141">
        <v>3373</v>
      </c>
      <c r="H8" s="141">
        <v>1823</v>
      </c>
      <c r="I8" s="141">
        <v>1810</v>
      </c>
      <c r="J8" s="141">
        <v>116</v>
      </c>
      <c r="K8" s="141">
        <v>63</v>
      </c>
      <c r="L8" s="141">
        <v>72</v>
      </c>
      <c r="M8" s="141">
        <v>31</v>
      </c>
      <c r="N8" s="141">
        <v>41</v>
      </c>
      <c r="O8" s="141">
        <v>23</v>
      </c>
      <c r="P8" s="141">
        <v>4</v>
      </c>
      <c r="Q8" s="142">
        <v>9</v>
      </c>
      <c r="R8" s="55" t="s">
        <v>1229</v>
      </c>
    </row>
    <row r="9" spans="1:18" s="27" customFormat="1" ht="22.5" customHeight="1">
      <c r="A9" s="54" t="s">
        <v>582</v>
      </c>
      <c r="B9" s="143">
        <v>18280</v>
      </c>
      <c r="C9" s="141">
        <v>55252</v>
      </c>
      <c r="D9" s="141">
        <v>14222</v>
      </c>
      <c r="E9" s="141">
        <v>49924</v>
      </c>
      <c r="F9" s="141">
        <v>1850</v>
      </c>
      <c r="G9" s="141">
        <v>3487</v>
      </c>
      <c r="H9" s="141">
        <v>2208</v>
      </c>
      <c r="I9" s="141">
        <v>1841</v>
      </c>
      <c r="J9" s="141">
        <v>162</v>
      </c>
      <c r="K9" s="141">
        <v>82</v>
      </c>
      <c r="L9" s="141">
        <v>113</v>
      </c>
      <c r="M9" s="141">
        <v>50</v>
      </c>
      <c r="N9" s="141">
        <v>46</v>
      </c>
      <c r="O9" s="141">
        <v>22</v>
      </c>
      <c r="P9" s="141">
        <v>3</v>
      </c>
      <c r="Q9" s="142">
        <v>10</v>
      </c>
      <c r="R9" s="55" t="s">
        <v>666</v>
      </c>
    </row>
    <row r="10" spans="1:18" s="27" customFormat="1" ht="22.5" customHeight="1">
      <c r="A10" s="54" t="s">
        <v>902</v>
      </c>
      <c r="B10" s="143">
        <v>17711</v>
      </c>
      <c r="C10" s="141">
        <v>54015</v>
      </c>
      <c r="D10" s="141">
        <v>13042</v>
      </c>
      <c r="E10" s="141">
        <v>48637</v>
      </c>
      <c r="F10" s="141">
        <v>1847</v>
      </c>
      <c r="G10" s="141">
        <v>3363</v>
      </c>
      <c r="H10" s="141">
        <v>2822</v>
      </c>
      <c r="I10" s="141">
        <v>2015</v>
      </c>
      <c r="J10" s="141">
        <v>113</v>
      </c>
      <c r="K10" s="141">
        <v>66</v>
      </c>
      <c r="L10" s="141">
        <v>54</v>
      </c>
      <c r="M10" s="141">
        <v>31</v>
      </c>
      <c r="N10" s="141">
        <v>3</v>
      </c>
      <c r="O10" s="141">
        <v>22</v>
      </c>
      <c r="P10" s="141">
        <v>56</v>
      </c>
      <c r="Q10" s="142">
        <v>13</v>
      </c>
      <c r="R10" s="55" t="s">
        <v>125</v>
      </c>
    </row>
    <row r="11" spans="1:18" s="27" customFormat="1" ht="22.5" customHeight="1">
      <c r="A11" s="54" t="s">
        <v>1268</v>
      </c>
      <c r="B11" s="143">
        <v>17739</v>
      </c>
      <c r="C11" s="141">
        <v>53647</v>
      </c>
      <c r="D11" s="141">
        <v>13018</v>
      </c>
      <c r="E11" s="141">
        <v>48040</v>
      </c>
      <c r="F11" s="141">
        <v>1753</v>
      </c>
      <c r="G11" s="141">
        <v>3596</v>
      </c>
      <c r="H11" s="141">
        <v>2968</v>
      </c>
      <c r="I11" s="141">
        <v>2011</v>
      </c>
      <c r="J11" s="141">
        <v>152</v>
      </c>
      <c r="K11" s="141">
        <v>79</v>
      </c>
      <c r="L11" s="141">
        <v>83</v>
      </c>
      <c r="M11" s="141">
        <v>44</v>
      </c>
      <c r="N11" s="141">
        <v>3</v>
      </c>
      <c r="O11" s="141">
        <v>24</v>
      </c>
      <c r="P11" s="141">
        <v>66</v>
      </c>
      <c r="Q11" s="142">
        <v>11</v>
      </c>
      <c r="R11" s="55" t="s">
        <v>1268</v>
      </c>
    </row>
    <row r="12" spans="1:18" s="27" customFormat="1" ht="22.5" customHeight="1">
      <c r="A12" s="49" t="s">
        <v>1270</v>
      </c>
      <c r="B12" s="1000">
        <v>17738</v>
      </c>
      <c r="C12" s="505">
        <v>55237</v>
      </c>
      <c r="D12" s="505">
        <v>12446</v>
      </c>
      <c r="E12" s="505">
        <v>48921</v>
      </c>
      <c r="F12" s="505">
        <v>1832</v>
      </c>
      <c r="G12" s="505">
        <v>3822</v>
      </c>
      <c r="H12" s="505">
        <v>3460</v>
      </c>
      <c r="I12" s="505">
        <v>2494</v>
      </c>
      <c r="J12" s="505">
        <v>151</v>
      </c>
      <c r="K12" s="505">
        <v>62</v>
      </c>
      <c r="L12" s="505">
        <v>90</v>
      </c>
      <c r="M12" s="505">
        <v>26</v>
      </c>
      <c r="N12" s="505">
        <v>57</v>
      </c>
      <c r="O12" s="505">
        <v>24</v>
      </c>
      <c r="P12" s="505">
        <v>4</v>
      </c>
      <c r="Q12" s="506">
        <v>12</v>
      </c>
      <c r="R12" s="50" t="s">
        <v>1270</v>
      </c>
    </row>
    <row r="13" spans="1:18" s="27" customFormat="1" ht="22.5" customHeight="1">
      <c r="A13" s="47" t="s">
        <v>1699</v>
      </c>
      <c r="B13" s="143">
        <v>2176</v>
      </c>
      <c r="C13" s="135">
        <v>30591</v>
      </c>
      <c r="D13" s="1001">
        <v>2097</v>
      </c>
      <c r="E13" s="1001">
        <v>26582</v>
      </c>
      <c r="F13" s="1001">
        <v>24</v>
      </c>
      <c r="G13" s="1001">
        <v>2452</v>
      </c>
      <c r="H13" s="1001">
        <v>55</v>
      </c>
      <c r="I13" s="1001">
        <v>1557</v>
      </c>
      <c r="J13" s="135">
        <v>8</v>
      </c>
      <c r="K13" s="135">
        <v>30</v>
      </c>
      <c r="L13" s="1001">
        <v>6</v>
      </c>
      <c r="M13" s="1001">
        <v>7</v>
      </c>
      <c r="N13" s="1001">
        <v>2</v>
      </c>
      <c r="O13" s="1001">
        <v>16</v>
      </c>
      <c r="P13" s="1001">
        <v>0</v>
      </c>
      <c r="Q13" s="1002">
        <v>7</v>
      </c>
      <c r="R13" s="48" t="s">
        <v>121</v>
      </c>
    </row>
    <row r="14" spans="1:18" s="27" customFormat="1" ht="22.5" customHeight="1">
      <c r="A14" s="47" t="s">
        <v>1700</v>
      </c>
      <c r="B14" s="143">
        <v>10913</v>
      </c>
      <c r="C14" s="135">
        <v>9335</v>
      </c>
      <c r="D14" s="1001">
        <v>7522</v>
      </c>
      <c r="E14" s="1001">
        <v>8483</v>
      </c>
      <c r="F14" s="1001">
        <v>1526</v>
      </c>
      <c r="G14" s="1001">
        <v>530</v>
      </c>
      <c r="H14" s="1001">
        <v>1865</v>
      </c>
      <c r="I14" s="1001">
        <v>322</v>
      </c>
      <c r="J14" s="135">
        <v>120</v>
      </c>
      <c r="K14" s="135">
        <v>7</v>
      </c>
      <c r="L14" s="1001">
        <v>74</v>
      </c>
      <c r="M14" s="1001">
        <v>2</v>
      </c>
      <c r="N14" s="1001">
        <v>43</v>
      </c>
      <c r="O14" s="1001">
        <v>3</v>
      </c>
      <c r="P14" s="1001">
        <v>3</v>
      </c>
      <c r="Q14" s="1002">
        <v>2</v>
      </c>
      <c r="R14" s="48" t="s">
        <v>649</v>
      </c>
    </row>
    <row r="15" spans="1:18" s="27" customFormat="1" ht="22.5" customHeight="1">
      <c r="A15" s="92" t="s">
        <v>1701</v>
      </c>
      <c r="B15" s="1003">
        <v>4649</v>
      </c>
      <c r="C15" s="986">
        <v>15311</v>
      </c>
      <c r="D15" s="986">
        <v>2827</v>
      </c>
      <c r="E15" s="144">
        <v>13856</v>
      </c>
      <c r="F15" s="144">
        <v>282</v>
      </c>
      <c r="G15" s="144">
        <v>840</v>
      </c>
      <c r="H15" s="144">
        <v>1540</v>
      </c>
      <c r="I15" s="144">
        <v>615</v>
      </c>
      <c r="J15" s="144">
        <v>23</v>
      </c>
      <c r="K15" s="144">
        <v>25</v>
      </c>
      <c r="L15" s="144">
        <v>10</v>
      </c>
      <c r="M15" s="144">
        <v>17</v>
      </c>
      <c r="N15" s="144">
        <v>12</v>
      </c>
      <c r="O15" s="144">
        <v>5</v>
      </c>
      <c r="P15" s="144">
        <v>1</v>
      </c>
      <c r="Q15" s="792">
        <v>3</v>
      </c>
      <c r="R15" s="53" t="s">
        <v>650</v>
      </c>
    </row>
    <row r="16" spans="1:18" s="27" customFormat="1" ht="19.5" customHeight="1">
      <c r="A16" s="27" t="s">
        <v>583</v>
      </c>
      <c r="B16" s="165"/>
      <c r="C16" s="165"/>
      <c r="D16" s="165"/>
      <c r="E16" s="165"/>
      <c r="F16" s="165"/>
      <c r="G16" s="165"/>
      <c r="H16" s="165"/>
      <c r="I16" s="165"/>
      <c r="N16" s="282"/>
      <c r="O16" s="1145" t="s">
        <v>861</v>
      </c>
      <c r="P16" s="1145"/>
      <c r="Q16" s="1145"/>
      <c r="R16" s="1145"/>
    </row>
    <row r="17" spans="1:19" s="79" customFormat="1" ht="15.75" customHeight="1">
      <c r="A17" s="395" t="s">
        <v>233</v>
      </c>
      <c r="B17" s="395"/>
      <c r="C17" s="395"/>
      <c r="D17" s="395"/>
      <c r="F17" s="395"/>
      <c r="H17" s="395"/>
      <c r="I17" s="395"/>
      <c r="J17" s="395"/>
      <c r="K17" s="395"/>
      <c r="M17" s="395"/>
      <c r="N17" s="395" t="s">
        <v>400</v>
      </c>
      <c r="P17" s="395"/>
      <c r="Q17" s="395"/>
      <c r="R17" s="395"/>
      <c r="S17" s="395"/>
    </row>
    <row r="18" spans="2:3" s="27" customFormat="1" ht="12.75">
      <c r="B18" s="165"/>
      <c r="C18" s="165"/>
    </row>
    <row r="19" s="27" customFormat="1" ht="12.75"/>
    <row r="20" s="27" customFormat="1" ht="12.75"/>
    <row r="21" s="27" customFormat="1" ht="12.75"/>
    <row r="22" s="27" customFormat="1" ht="12.75"/>
    <row r="23" s="27" customFormat="1" ht="12.75"/>
    <row r="24" s="27" customFormat="1" ht="12.75"/>
    <row r="25" s="27" customFormat="1" ht="12.75"/>
    <row r="26" s="27" customFormat="1" ht="12.75"/>
    <row r="27" s="27" customFormat="1" ht="12.75"/>
    <row r="28" s="27" customFormat="1" ht="12.75"/>
    <row r="29" s="27" customFormat="1" ht="12.75"/>
    <row r="30" s="27" customFormat="1" ht="12.75"/>
    <row r="31" s="27" customFormat="1" ht="12.75"/>
    <row r="32" s="27" customFormat="1" ht="12.75"/>
    <row r="33" s="27" customFormat="1" ht="12.75"/>
    <row r="34" s="27" customFormat="1" ht="12.75"/>
    <row r="35" s="27" customFormat="1" ht="12.75"/>
    <row r="36" s="27" customFormat="1" ht="12.75"/>
    <row r="37" s="27" customFormat="1" ht="12.75"/>
    <row r="38" s="27" customFormat="1" ht="12.75"/>
    <row r="39" s="27" customFormat="1" ht="12.75"/>
    <row r="40" s="27" customFormat="1" ht="12.75"/>
    <row r="41" s="27" customFormat="1" ht="12.75"/>
    <row r="42" s="27" customFormat="1" ht="12.75"/>
    <row r="43" s="27" customFormat="1" ht="12.75"/>
    <row r="44" s="27" customFormat="1" ht="12.75"/>
    <row r="45" s="27" customFormat="1" ht="12.75"/>
    <row r="46" s="27" customFormat="1" ht="12.75"/>
    <row r="47" s="27" customFormat="1" ht="12.75"/>
    <row r="48" s="27" customFormat="1" ht="12.75"/>
    <row r="49" s="27" customFormat="1" ht="12.75"/>
    <row r="50" s="27" customFormat="1" ht="12.75"/>
    <row r="51" s="27" customFormat="1" ht="12.75"/>
    <row r="52" s="27" customFormat="1" ht="12.75"/>
    <row r="53" s="27" customFormat="1" ht="12.75"/>
    <row r="54" s="27" customFormat="1" ht="12.75"/>
    <row r="55" s="27" customFormat="1" ht="12.75"/>
    <row r="56" s="27" customFormat="1" ht="12.75"/>
    <row r="57" s="27" customFormat="1" ht="12.75"/>
    <row r="58" s="27" customFormat="1" ht="12.75"/>
    <row r="59" s="27" customFormat="1" ht="12.75"/>
    <row r="60" s="27" customFormat="1" ht="12.75"/>
    <row r="61" s="27" customFormat="1" ht="12.75"/>
    <row r="62" s="27" customFormat="1" ht="12.75"/>
    <row r="63" s="27" customFormat="1" ht="12.75"/>
    <row r="64" s="27" customFormat="1" ht="12.75"/>
    <row r="65" s="27" customFormat="1" ht="12.75"/>
    <row r="66" s="27" customFormat="1" ht="12.75"/>
    <row r="67" s="27" customFormat="1" ht="12.75"/>
    <row r="68" s="27" customFormat="1" ht="12.75"/>
    <row r="69" s="27" customFormat="1" ht="12.75"/>
    <row r="70" s="27" customFormat="1" ht="12.75"/>
    <row r="71" s="27" customFormat="1" ht="12.75"/>
    <row r="72" s="27" customFormat="1" ht="12.75"/>
    <row r="73" s="27" customFormat="1" ht="12.75"/>
    <row r="74" s="27" customFormat="1" ht="12.75"/>
    <row r="75" s="27" customFormat="1" ht="12.75"/>
    <row r="76" s="27" customFormat="1" ht="12.75"/>
    <row r="77" s="27" customFormat="1" ht="12.75"/>
    <row r="78" s="27" customFormat="1" ht="12.75"/>
    <row r="79" s="27" customFormat="1" ht="12.75"/>
    <row r="80" s="27" customFormat="1" ht="12.75"/>
    <row r="81" s="27" customFormat="1" ht="12.75"/>
    <row r="82" s="27" customFormat="1" ht="12.75"/>
    <row r="83" s="27" customFormat="1" ht="12.75"/>
    <row r="84" s="27" customFormat="1" ht="12.75"/>
    <row r="85" s="27" customFormat="1" ht="12.75"/>
    <row r="86" s="27" customFormat="1" ht="12.75"/>
    <row r="87" s="27" customFormat="1" ht="12.75"/>
    <row r="88" s="27" customFormat="1" ht="12.75"/>
    <row r="89" s="27" customFormat="1" ht="12.75"/>
    <row r="90" s="27" customFormat="1" ht="12.75"/>
    <row r="91" s="27" customFormat="1" ht="12.75"/>
    <row r="92" s="27" customFormat="1" ht="12.75"/>
    <row r="93" s="27" customFormat="1" ht="12.75"/>
    <row r="94" s="27" customFormat="1" ht="12.75"/>
    <row r="95" s="27" customFormat="1" ht="12.75"/>
    <row r="96" s="27" customFormat="1" ht="12.75"/>
    <row r="97" s="27" customFormat="1" ht="12.75"/>
    <row r="98" s="27" customFormat="1" ht="12.75"/>
    <row r="99" s="27" customFormat="1" ht="12.75"/>
    <row r="100" s="27" customFormat="1" ht="12.75"/>
    <row r="101" s="27" customFormat="1" ht="12.75"/>
    <row r="102" s="27" customFormat="1" ht="12.75"/>
    <row r="103" s="27" customFormat="1" ht="12.75"/>
    <row r="104" s="27" customFormat="1" ht="12.75"/>
    <row r="105" s="27" customFormat="1" ht="12.75"/>
    <row r="106" s="27" customFormat="1" ht="12.75"/>
    <row r="107" s="27" customFormat="1" ht="12.75"/>
    <row r="108" s="27" customFormat="1" ht="12.75"/>
    <row r="109" s="27" customFormat="1" ht="12.75"/>
    <row r="110" s="27" customFormat="1" ht="12.75"/>
    <row r="111" s="27" customFormat="1" ht="12.75"/>
    <row r="112" s="27" customFormat="1" ht="12.75"/>
    <row r="113" s="27" customFormat="1" ht="12.75"/>
    <row r="114" s="27" customFormat="1" ht="12.75"/>
    <row r="115" s="27" customFormat="1" ht="12.75"/>
    <row r="116" s="27" customFormat="1" ht="12.75"/>
    <row r="117" s="27" customFormat="1" ht="12.75"/>
    <row r="118" s="27" customFormat="1" ht="12.75"/>
    <row r="119" s="27" customFormat="1" ht="12.75"/>
    <row r="120" s="27" customFormat="1" ht="12.75"/>
    <row r="121" s="27" customFormat="1" ht="12.75"/>
    <row r="122" s="27" customFormat="1" ht="12.75"/>
    <row r="123" s="27" customFormat="1" ht="12.75"/>
    <row r="124" s="27" customFormat="1" ht="12.75"/>
    <row r="125" s="27" customFormat="1" ht="12.75"/>
    <row r="126" s="27" customFormat="1" ht="12.75"/>
  </sheetData>
  <sheetProtection/>
  <mergeCells count="20">
    <mergeCell ref="O16:R16"/>
    <mergeCell ref="P4:Q4"/>
    <mergeCell ref="B5:C5"/>
    <mergeCell ref="D5:E5"/>
    <mergeCell ref="F5:G5"/>
    <mergeCell ref="H5:I5"/>
    <mergeCell ref="J5:K5"/>
    <mergeCell ref="L5:M5"/>
    <mergeCell ref="N5:O5"/>
    <mergeCell ref="P5:Q5"/>
    <mergeCell ref="A1:R1"/>
    <mergeCell ref="B3:I3"/>
    <mergeCell ref="J3:P3"/>
    <mergeCell ref="B4:C4"/>
    <mergeCell ref="D4:E4"/>
    <mergeCell ref="F4:G4"/>
    <mergeCell ref="H4:I4"/>
    <mergeCell ref="J4:K4"/>
    <mergeCell ref="L4:M4"/>
    <mergeCell ref="N4:O4"/>
  </mergeCells>
  <printOptions horizontalCentered="1" verticalCentered="1"/>
  <pageMargins left="0.16" right="0.16" top="0.3937007874015748" bottom="0.3937007874015748" header="0.5118110236220472" footer="0.5118110236220472"/>
  <pageSetup horizontalDpi="600" verticalDpi="600" orientation="landscape" paperSize="9" scale="85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FF00"/>
  </sheetPr>
  <dimension ref="A1:S16"/>
  <sheetViews>
    <sheetView showZeros="0" zoomScalePageLayoutView="0" workbookViewId="0" topLeftCell="A1">
      <selection activeCell="E20" sqref="E20"/>
    </sheetView>
  </sheetViews>
  <sheetFormatPr defaultColWidth="8.88671875" defaultRowHeight="13.5"/>
  <cols>
    <col min="1" max="1" width="12.3359375" style="14" customWidth="1"/>
    <col min="2" max="9" width="11.77734375" style="14" customWidth="1"/>
    <col min="10" max="10" width="16.10546875" style="14" customWidth="1"/>
    <col min="11" max="15" width="8.88671875" style="27" customWidth="1"/>
    <col min="16" max="16384" width="8.88671875" style="14" customWidth="1"/>
  </cols>
  <sheetData>
    <row r="1" spans="1:10" ht="33" customHeight="1">
      <c r="A1" s="1026" t="s">
        <v>1132</v>
      </c>
      <c r="B1" s="1026"/>
      <c r="C1" s="1026"/>
      <c r="D1" s="1026"/>
      <c r="E1" s="1026"/>
      <c r="F1" s="1026"/>
      <c r="G1" s="1026"/>
      <c r="H1" s="1026"/>
      <c r="I1" s="1026"/>
      <c r="J1" s="1026"/>
    </row>
    <row r="2" spans="1:10" ht="18" customHeight="1">
      <c r="A2" s="27" t="s">
        <v>584</v>
      </c>
      <c r="B2" s="150"/>
      <c r="C2" s="150"/>
      <c r="D2" s="150"/>
      <c r="E2" s="150"/>
      <c r="F2" s="150"/>
      <c r="G2" s="150"/>
      <c r="H2" s="150"/>
      <c r="I2" s="150"/>
      <c r="J2" s="227" t="s">
        <v>122</v>
      </c>
    </row>
    <row r="3" spans="1:10" s="79" customFormat="1" ht="42" customHeight="1">
      <c r="A3" s="328" t="s">
        <v>585</v>
      </c>
      <c r="B3" s="1231" t="s">
        <v>586</v>
      </c>
      <c r="C3" s="1271"/>
      <c r="D3" s="1272" t="s">
        <v>587</v>
      </c>
      <c r="E3" s="1271"/>
      <c r="F3" s="1272" t="s">
        <v>588</v>
      </c>
      <c r="G3" s="1271"/>
      <c r="H3" s="1272" t="s">
        <v>589</v>
      </c>
      <c r="I3" s="1271"/>
      <c r="J3" s="328" t="s">
        <v>623</v>
      </c>
    </row>
    <row r="4" spans="1:10" s="79" customFormat="1" ht="42" customHeight="1">
      <c r="A4" s="337" t="s">
        <v>651</v>
      </c>
      <c r="B4" s="108" t="s">
        <v>590</v>
      </c>
      <c r="C4" s="338" t="s">
        <v>591</v>
      </c>
      <c r="D4" s="108" t="s">
        <v>590</v>
      </c>
      <c r="E4" s="338" t="s">
        <v>591</v>
      </c>
      <c r="F4" s="108" t="s">
        <v>590</v>
      </c>
      <c r="G4" s="338" t="s">
        <v>591</v>
      </c>
      <c r="H4" s="108" t="s">
        <v>590</v>
      </c>
      <c r="I4" s="338" t="s">
        <v>591</v>
      </c>
      <c r="J4" s="337" t="s">
        <v>646</v>
      </c>
    </row>
    <row r="5" spans="1:10" s="30" customFormat="1" ht="22.5" customHeight="1">
      <c r="A5" s="54" t="s">
        <v>1229</v>
      </c>
      <c r="B5" s="145">
        <v>17118025</v>
      </c>
      <c r="C5" s="145">
        <v>1621286</v>
      </c>
      <c r="D5" s="145">
        <v>3705681</v>
      </c>
      <c r="E5" s="145">
        <v>68185</v>
      </c>
      <c r="F5" s="145">
        <v>3970585</v>
      </c>
      <c r="G5" s="145">
        <v>1436537</v>
      </c>
      <c r="H5" s="145">
        <v>9441759</v>
      </c>
      <c r="I5" s="145">
        <v>116564</v>
      </c>
      <c r="J5" s="55" t="s">
        <v>1229</v>
      </c>
    </row>
    <row r="6" spans="1:10" s="30" customFormat="1" ht="22.5" customHeight="1">
      <c r="A6" s="54" t="s">
        <v>938</v>
      </c>
      <c r="B6" s="145">
        <v>19063889</v>
      </c>
      <c r="C6" s="145">
        <v>1848744</v>
      </c>
      <c r="D6" s="145">
        <v>4113948</v>
      </c>
      <c r="E6" s="145">
        <v>100927</v>
      </c>
      <c r="F6" s="145">
        <v>3992904</v>
      </c>
      <c r="G6" s="145">
        <v>1638721</v>
      </c>
      <c r="H6" s="145">
        <v>10957037</v>
      </c>
      <c r="I6" s="145">
        <v>109096</v>
      </c>
      <c r="J6" s="55" t="s">
        <v>666</v>
      </c>
    </row>
    <row r="7" spans="1:10" s="30" customFormat="1" ht="22.5" customHeight="1">
      <c r="A7" s="54" t="s">
        <v>267</v>
      </c>
      <c r="B7" s="145">
        <v>20649507</v>
      </c>
      <c r="C7" s="145">
        <v>2191481</v>
      </c>
      <c r="D7" s="145">
        <v>3648844</v>
      </c>
      <c r="E7" s="145">
        <v>59261</v>
      </c>
      <c r="F7" s="145">
        <v>3885954</v>
      </c>
      <c r="G7" s="145">
        <v>2014704</v>
      </c>
      <c r="H7" s="145">
        <v>13114709</v>
      </c>
      <c r="I7" s="145">
        <v>117516</v>
      </c>
      <c r="J7" s="55" t="s">
        <v>125</v>
      </c>
    </row>
    <row r="8" spans="1:10" s="30" customFormat="1" ht="22.5" customHeight="1">
      <c r="A8" s="54" t="s">
        <v>1289</v>
      </c>
      <c r="B8" s="145">
        <v>21809094</v>
      </c>
      <c r="C8" s="145">
        <v>2579840</v>
      </c>
      <c r="D8" s="145">
        <v>4171427</v>
      </c>
      <c r="E8" s="145">
        <v>90813</v>
      </c>
      <c r="F8" s="145">
        <v>3914302</v>
      </c>
      <c r="G8" s="145">
        <v>2364611</v>
      </c>
      <c r="H8" s="145">
        <v>13723365</v>
      </c>
      <c r="I8" s="145">
        <v>124416</v>
      </c>
      <c r="J8" s="55" t="s">
        <v>1268</v>
      </c>
    </row>
    <row r="9" spans="1:10" s="29" customFormat="1" ht="22.5" customHeight="1">
      <c r="A9" s="49" t="s">
        <v>1290</v>
      </c>
      <c r="B9" s="1004">
        <v>23729025</v>
      </c>
      <c r="C9" s="1004">
        <v>2530262</v>
      </c>
      <c r="D9" s="1004">
        <v>3964236</v>
      </c>
      <c r="E9" s="1004">
        <v>108039</v>
      </c>
      <c r="F9" s="1004">
        <v>4219023</v>
      </c>
      <c r="G9" s="1004">
        <v>2284274</v>
      </c>
      <c r="H9" s="1004">
        <v>15545766</v>
      </c>
      <c r="I9" s="1004">
        <v>137949</v>
      </c>
      <c r="J9" s="50" t="s">
        <v>1270</v>
      </c>
    </row>
    <row r="10" spans="1:10" ht="22.5" customHeight="1">
      <c r="A10" s="47" t="s">
        <v>1699</v>
      </c>
      <c r="B10" s="1005">
        <v>766854</v>
      </c>
      <c r="C10" s="1005">
        <v>122300</v>
      </c>
      <c r="D10" s="1006">
        <v>482260</v>
      </c>
      <c r="E10" s="1006">
        <v>7516</v>
      </c>
      <c r="F10" s="1006">
        <v>36268</v>
      </c>
      <c r="G10" s="1006">
        <v>114697</v>
      </c>
      <c r="H10" s="1006">
        <v>248326</v>
      </c>
      <c r="I10" s="1002">
        <v>87</v>
      </c>
      <c r="J10" s="48" t="s">
        <v>121</v>
      </c>
    </row>
    <row r="11" spans="1:10" ht="22.5" customHeight="1">
      <c r="A11" s="47" t="s">
        <v>1700</v>
      </c>
      <c r="B11" s="1005">
        <v>15095493</v>
      </c>
      <c r="C11" s="1005">
        <v>1810313</v>
      </c>
      <c r="D11" s="1006">
        <v>2539921</v>
      </c>
      <c r="E11" s="1006">
        <v>88628</v>
      </c>
      <c r="F11" s="1006">
        <v>3576900</v>
      </c>
      <c r="G11" s="1006">
        <v>1616027</v>
      </c>
      <c r="H11" s="1006">
        <v>8978672</v>
      </c>
      <c r="I11" s="1002">
        <v>105658</v>
      </c>
      <c r="J11" s="48" t="s">
        <v>649</v>
      </c>
    </row>
    <row r="12" spans="1:10" ht="22.5" customHeight="1">
      <c r="A12" s="92" t="s">
        <v>1701</v>
      </c>
      <c r="B12" s="146">
        <v>7866678</v>
      </c>
      <c r="C12" s="144">
        <v>597649</v>
      </c>
      <c r="D12" s="144">
        <v>942055</v>
      </c>
      <c r="E12" s="144">
        <v>11895</v>
      </c>
      <c r="F12" s="144">
        <v>605855</v>
      </c>
      <c r="G12" s="144">
        <v>553550</v>
      </c>
      <c r="H12" s="144">
        <v>6318768</v>
      </c>
      <c r="I12" s="144">
        <v>32204</v>
      </c>
      <c r="J12" s="53" t="s">
        <v>650</v>
      </c>
    </row>
    <row r="13" spans="1:10" ht="19.5" customHeight="1">
      <c r="A13" s="246" t="s">
        <v>592</v>
      </c>
      <c r="B13" s="152"/>
      <c r="C13" s="150"/>
      <c r="D13" s="150"/>
      <c r="E13" s="150"/>
      <c r="F13" s="150"/>
      <c r="G13" s="1270" t="s">
        <v>861</v>
      </c>
      <c r="H13" s="1270"/>
      <c r="I13" s="1270"/>
      <c r="J13" s="1270"/>
    </row>
    <row r="14" spans="1:19" s="79" customFormat="1" ht="15.75" customHeight="1">
      <c r="A14" s="395" t="s">
        <v>233</v>
      </c>
      <c r="B14" s="395"/>
      <c r="C14" s="395"/>
      <c r="D14" s="395"/>
      <c r="F14" s="395"/>
      <c r="H14" s="395" t="s">
        <v>400</v>
      </c>
      <c r="I14" s="395"/>
      <c r="J14" s="395"/>
      <c r="K14" s="395"/>
      <c r="M14" s="395"/>
      <c r="P14" s="395"/>
      <c r="Q14" s="395"/>
      <c r="R14" s="395"/>
      <c r="S14" s="395"/>
    </row>
    <row r="15" spans="1:10" ht="12.75">
      <c r="A15" s="27"/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12.75">
      <c r="A16" s="27"/>
      <c r="B16" s="165"/>
      <c r="C16" s="165"/>
      <c r="D16" s="165"/>
      <c r="E16" s="165"/>
      <c r="F16" s="165"/>
      <c r="G16" s="165"/>
      <c r="H16" s="165"/>
      <c r="I16" s="165"/>
      <c r="J16" s="27"/>
    </row>
    <row r="17" s="27" customFormat="1" ht="12.75"/>
    <row r="18" s="27" customFormat="1" ht="12.75"/>
    <row r="19" s="27" customFormat="1" ht="12.75"/>
    <row r="20" s="27" customFormat="1" ht="12.75"/>
    <row r="21" s="27" customFormat="1" ht="12.75"/>
    <row r="22" s="27" customFormat="1" ht="12.75"/>
    <row r="23" s="27" customFormat="1" ht="12.75"/>
    <row r="24" s="27" customFormat="1" ht="12.75"/>
    <row r="25" s="27" customFormat="1" ht="12.75"/>
    <row r="26" s="27" customFormat="1" ht="12.75"/>
    <row r="27" s="27" customFormat="1" ht="12.75"/>
    <row r="28" s="27" customFormat="1" ht="12.75"/>
    <row r="29" s="27" customFormat="1" ht="12.75"/>
    <row r="30" s="27" customFormat="1" ht="12.75"/>
    <row r="31" s="27" customFormat="1" ht="12.75"/>
    <row r="32" s="27" customFormat="1" ht="12.75"/>
    <row r="33" s="27" customFormat="1" ht="12.75"/>
    <row r="34" s="27" customFormat="1" ht="12.75"/>
    <row r="35" s="27" customFormat="1" ht="12.75"/>
    <row r="36" s="27" customFormat="1" ht="12.75"/>
    <row r="37" s="27" customFormat="1" ht="12.75"/>
    <row r="38" s="27" customFormat="1" ht="12.75"/>
    <row r="39" s="27" customFormat="1" ht="12.75"/>
    <row r="40" s="27" customFormat="1" ht="12.75"/>
    <row r="41" s="27" customFormat="1" ht="12.75"/>
    <row r="42" s="27" customFormat="1" ht="12.75"/>
    <row r="43" s="27" customFormat="1" ht="12.75"/>
    <row r="44" s="27" customFormat="1" ht="12.75"/>
    <row r="45" s="27" customFormat="1" ht="12.75"/>
    <row r="46" s="27" customFormat="1" ht="12.75"/>
    <row r="47" s="27" customFormat="1" ht="12.75"/>
    <row r="48" s="27" customFormat="1" ht="12.75"/>
    <row r="49" s="27" customFormat="1" ht="12.75"/>
    <row r="50" s="27" customFormat="1" ht="12.75"/>
    <row r="51" s="27" customFormat="1" ht="12.75"/>
    <row r="52" s="27" customFormat="1" ht="12.75"/>
    <row r="53" s="27" customFormat="1" ht="12.75"/>
    <row r="54" s="27" customFormat="1" ht="12.75"/>
    <row r="55" s="27" customFormat="1" ht="12.75"/>
    <row r="56" s="27" customFormat="1" ht="12.75"/>
    <row r="57" s="27" customFormat="1" ht="12.75"/>
    <row r="58" s="27" customFormat="1" ht="12.75"/>
    <row r="59" s="27" customFormat="1" ht="12.75"/>
    <row r="60" s="27" customFormat="1" ht="12.75"/>
    <row r="61" s="27" customFormat="1" ht="12.75"/>
    <row r="62" s="27" customFormat="1" ht="12.75"/>
    <row r="63" s="27" customFormat="1" ht="12.75"/>
    <row r="64" s="27" customFormat="1" ht="12.75"/>
    <row r="65" s="27" customFormat="1" ht="12.75"/>
    <row r="66" s="27" customFormat="1" ht="12.75"/>
    <row r="67" s="27" customFormat="1" ht="12.75"/>
    <row r="68" s="27" customFormat="1" ht="12.75"/>
    <row r="69" s="27" customFormat="1" ht="12.75"/>
    <row r="70" s="27" customFormat="1" ht="12.75"/>
    <row r="71" s="27" customFormat="1" ht="12.75"/>
    <row r="72" s="27" customFormat="1" ht="12.75"/>
    <row r="73" s="27" customFormat="1" ht="12.75"/>
  </sheetData>
  <sheetProtection/>
  <mergeCells count="6">
    <mergeCell ref="G13:J13"/>
    <mergeCell ref="A1:J1"/>
    <mergeCell ref="B3:C3"/>
    <mergeCell ref="D3:E3"/>
    <mergeCell ref="F3:G3"/>
    <mergeCell ref="H3:I3"/>
  </mergeCells>
  <printOptions horizontalCentered="1" verticalCentered="1"/>
  <pageMargins left="0.16" right="0.17" top="0.3937007874015748" bottom="0.3937007874015748" header="0.5118110236220472" footer="0.5118110236220472"/>
  <pageSetup horizontalDpi="600" verticalDpi="6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FF00"/>
  </sheetPr>
  <dimension ref="A1:S14"/>
  <sheetViews>
    <sheetView tabSelected="1" zoomScalePageLayoutView="0" workbookViewId="0" topLeftCell="A1">
      <selection activeCell="M17" sqref="M17"/>
    </sheetView>
  </sheetViews>
  <sheetFormatPr defaultColWidth="8.88671875" defaultRowHeight="13.5"/>
  <cols>
    <col min="1" max="1" width="7.77734375" style="340" customWidth="1"/>
    <col min="2" max="2" width="6.3359375" style="340" customWidth="1"/>
    <col min="3" max="3" width="6.5546875" style="340" customWidth="1"/>
    <col min="4" max="4" width="7.21484375" style="340" customWidth="1"/>
    <col min="5" max="5" width="6.6640625" style="340" customWidth="1"/>
    <col min="6" max="6" width="5.77734375" style="340" customWidth="1"/>
    <col min="7" max="7" width="8.10546875" style="340" customWidth="1"/>
    <col min="8" max="8" width="6.4453125" style="340" customWidth="1"/>
    <col min="9" max="10" width="6.99609375" style="340" customWidth="1"/>
    <col min="11" max="11" width="9.77734375" style="340" customWidth="1"/>
    <col min="12" max="12" width="8.3359375" style="340" customWidth="1"/>
    <col min="13" max="16" width="6.88671875" style="340" customWidth="1"/>
    <col min="17" max="17" width="8.77734375" style="340" customWidth="1"/>
    <col min="18" max="16384" width="8.88671875" style="340" customWidth="1"/>
  </cols>
  <sheetData>
    <row r="1" spans="1:17" s="339" customFormat="1" ht="22.5">
      <c r="A1" s="1277" t="s">
        <v>609</v>
      </c>
      <c r="B1" s="1277"/>
      <c r="C1" s="1277"/>
      <c r="D1" s="1277"/>
      <c r="E1" s="1277"/>
      <c r="F1" s="1277"/>
      <c r="G1" s="1277"/>
      <c r="H1" s="1277"/>
      <c r="I1" s="1277"/>
      <c r="J1" s="1277"/>
      <c r="K1" s="1277"/>
      <c r="L1" s="1277"/>
      <c r="M1" s="1277"/>
      <c r="N1" s="1277"/>
      <c r="O1" s="1277"/>
      <c r="P1" s="1277"/>
      <c r="Q1" s="1277"/>
    </row>
    <row r="3" spans="1:17" s="341" customFormat="1" ht="31.5" customHeight="1">
      <c r="A3" s="1278" t="s">
        <v>593</v>
      </c>
      <c r="B3" s="1281" t="s">
        <v>594</v>
      </c>
      <c r="C3" s="1282"/>
      <c r="D3" s="1282"/>
      <c r="E3" s="1282"/>
      <c r="F3" s="1282"/>
      <c r="G3" s="1282"/>
      <c r="H3" s="1282"/>
      <c r="I3" s="1282"/>
      <c r="J3" s="1282"/>
      <c r="K3" s="1282"/>
      <c r="L3" s="1281" t="s">
        <v>595</v>
      </c>
      <c r="M3" s="1282"/>
      <c r="N3" s="1282"/>
      <c r="O3" s="1282"/>
      <c r="P3" s="1282"/>
      <c r="Q3" s="1283" t="s">
        <v>623</v>
      </c>
    </row>
    <row r="4" spans="1:17" s="341" customFormat="1" ht="31.5" customHeight="1">
      <c r="A4" s="1279"/>
      <c r="B4" s="1286" t="s">
        <v>596</v>
      </c>
      <c r="C4" s="1287"/>
      <c r="D4" s="1287"/>
      <c r="E4" s="1286" t="s">
        <v>597</v>
      </c>
      <c r="F4" s="1287"/>
      <c r="G4" s="1287"/>
      <c r="H4" s="1286" t="s">
        <v>598</v>
      </c>
      <c r="I4" s="1287"/>
      <c r="J4" s="1287"/>
      <c r="K4" s="1286" t="s">
        <v>599</v>
      </c>
      <c r="L4" s="1286" t="s">
        <v>600</v>
      </c>
      <c r="M4" s="1286" t="s">
        <v>601</v>
      </c>
      <c r="N4" s="1287"/>
      <c r="O4" s="1287"/>
      <c r="P4" s="1286" t="s">
        <v>602</v>
      </c>
      <c r="Q4" s="1284"/>
    </row>
    <row r="5" spans="1:17" s="341" customFormat="1" ht="31.5" customHeight="1">
      <c r="A5" s="1279"/>
      <c r="B5" s="1288"/>
      <c r="C5" s="1289"/>
      <c r="D5" s="1289"/>
      <c r="E5" s="1288"/>
      <c r="F5" s="1289"/>
      <c r="G5" s="1289"/>
      <c r="H5" s="1288"/>
      <c r="I5" s="1289"/>
      <c r="J5" s="1289"/>
      <c r="K5" s="1290"/>
      <c r="L5" s="1290"/>
      <c r="M5" s="1288"/>
      <c r="N5" s="1289"/>
      <c r="O5" s="1289"/>
      <c r="P5" s="1290"/>
      <c r="Q5" s="1284"/>
    </row>
    <row r="6" spans="1:17" s="341" customFormat="1" ht="31.5" customHeight="1">
      <c r="A6" s="1279"/>
      <c r="B6" s="1273"/>
      <c r="C6" s="1286" t="s">
        <v>603</v>
      </c>
      <c r="D6" s="1286" t="s">
        <v>604</v>
      </c>
      <c r="E6" s="1273"/>
      <c r="F6" s="1275" t="s">
        <v>605</v>
      </c>
      <c r="G6" s="1275" t="s">
        <v>606</v>
      </c>
      <c r="H6" s="1273"/>
      <c r="I6" s="1275" t="s">
        <v>605</v>
      </c>
      <c r="J6" s="1275" t="s">
        <v>606</v>
      </c>
      <c r="K6" s="1290"/>
      <c r="L6" s="1290"/>
      <c r="M6" s="1273"/>
      <c r="N6" s="1290" t="s">
        <v>607</v>
      </c>
      <c r="O6" s="1290" t="s">
        <v>608</v>
      </c>
      <c r="P6" s="1290"/>
      <c r="Q6" s="1284"/>
    </row>
    <row r="7" spans="1:17" s="341" customFormat="1" ht="31.5" customHeight="1">
      <c r="A7" s="1280"/>
      <c r="B7" s="1274"/>
      <c r="C7" s="1276"/>
      <c r="D7" s="1276"/>
      <c r="E7" s="1274"/>
      <c r="F7" s="1276"/>
      <c r="G7" s="1276"/>
      <c r="H7" s="1274"/>
      <c r="I7" s="1276"/>
      <c r="J7" s="1276"/>
      <c r="K7" s="1291"/>
      <c r="L7" s="1291"/>
      <c r="M7" s="1274"/>
      <c r="N7" s="1276"/>
      <c r="O7" s="1276"/>
      <c r="P7" s="1291"/>
      <c r="Q7" s="1285"/>
    </row>
    <row r="8" spans="1:17" s="341" customFormat="1" ht="29.25" customHeight="1">
      <c r="A8" s="342" t="s">
        <v>1117</v>
      </c>
      <c r="B8" s="343">
        <f>C8+D8</f>
        <v>5151</v>
      </c>
      <c r="C8" s="344">
        <v>2176</v>
      </c>
      <c r="D8" s="344">
        <v>2975</v>
      </c>
      <c r="E8" s="344">
        <f>F8+G8</f>
        <v>1168</v>
      </c>
      <c r="F8" s="344">
        <v>18</v>
      </c>
      <c r="G8" s="344">
        <v>1150</v>
      </c>
      <c r="H8" s="344">
        <f>I8+J8</f>
        <v>6437</v>
      </c>
      <c r="I8" s="344">
        <v>1113</v>
      </c>
      <c r="J8" s="344">
        <v>5324</v>
      </c>
      <c r="K8" s="344">
        <v>2271</v>
      </c>
      <c r="L8" s="344">
        <v>58700</v>
      </c>
      <c r="M8" s="344">
        <f>N8+O8</f>
        <v>16476</v>
      </c>
      <c r="N8" s="344">
        <v>9662</v>
      </c>
      <c r="O8" s="344">
        <v>6814</v>
      </c>
      <c r="P8" s="344">
        <v>86720</v>
      </c>
      <c r="Q8" s="345" t="s">
        <v>610</v>
      </c>
    </row>
    <row r="9" spans="1:17" s="341" customFormat="1" ht="29.25" customHeight="1">
      <c r="A9" s="346" t="s">
        <v>624</v>
      </c>
      <c r="B9" s="347">
        <v>5159</v>
      </c>
      <c r="C9" s="348">
        <v>2170</v>
      </c>
      <c r="D9" s="348">
        <v>2989</v>
      </c>
      <c r="E9" s="348">
        <v>1168</v>
      </c>
      <c r="F9" s="348">
        <v>18</v>
      </c>
      <c r="G9" s="348">
        <v>1150</v>
      </c>
      <c r="H9" s="348">
        <v>6984</v>
      </c>
      <c r="I9" s="348">
        <v>1313</v>
      </c>
      <c r="J9" s="348">
        <v>5671</v>
      </c>
      <c r="K9" s="348">
        <v>2351</v>
      </c>
      <c r="L9" s="348">
        <v>58723</v>
      </c>
      <c r="M9" s="348">
        <v>16470</v>
      </c>
      <c r="N9" s="348">
        <v>9657</v>
      </c>
      <c r="O9" s="348">
        <v>6813</v>
      </c>
      <c r="P9" s="348">
        <v>86942</v>
      </c>
      <c r="Q9" s="345" t="s">
        <v>624</v>
      </c>
    </row>
    <row r="10" spans="1:17" s="341" customFormat="1" ht="29.25" customHeight="1">
      <c r="A10" s="346" t="s">
        <v>902</v>
      </c>
      <c r="B10" s="347">
        <v>5142</v>
      </c>
      <c r="C10" s="348">
        <v>2179</v>
      </c>
      <c r="D10" s="348">
        <v>2963</v>
      </c>
      <c r="E10" s="348">
        <v>1257</v>
      </c>
      <c r="F10" s="348">
        <v>19</v>
      </c>
      <c r="G10" s="348">
        <v>1238</v>
      </c>
      <c r="H10" s="348">
        <v>7843</v>
      </c>
      <c r="I10" s="348">
        <v>1673</v>
      </c>
      <c r="J10" s="348">
        <v>6170</v>
      </c>
      <c r="K10" s="348">
        <v>2397</v>
      </c>
      <c r="L10" s="348">
        <v>58833</v>
      </c>
      <c r="M10" s="348">
        <v>16526</v>
      </c>
      <c r="N10" s="348">
        <v>9764</v>
      </c>
      <c r="O10" s="348">
        <v>6762</v>
      </c>
      <c r="P10" s="348">
        <v>86848</v>
      </c>
      <c r="Q10" s="345" t="s">
        <v>902</v>
      </c>
    </row>
    <row r="11" spans="1:17" s="341" customFormat="1" ht="29.25" customHeight="1">
      <c r="A11" s="346" t="s">
        <v>1268</v>
      </c>
      <c r="B11" s="347">
        <v>5198</v>
      </c>
      <c r="C11" s="348">
        <v>2173</v>
      </c>
      <c r="D11" s="348">
        <v>3025</v>
      </c>
      <c r="E11" s="348">
        <v>1686</v>
      </c>
      <c r="F11" s="348">
        <v>22</v>
      </c>
      <c r="G11" s="348">
        <v>1664</v>
      </c>
      <c r="H11" s="348">
        <v>8645</v>
      </c>
      <c r="I11" s="348">
        <v>1928</v>
      </c>
      <c r="J11" s="348">
        <v>6716</v>
      </c>
      <c r="K11" s="348">
        <v>2453</v>
      </c>
      <c r="L11" s="348">
        <v>59181</v>
      </c>
      <c r="M11" s="348">
        <v>16645</v>
      </c>
      <c r="N11" s="348">
        <v>9851</v>
      </c>
      <c r="O11" s="348">
        <v>6794</v>
      </c>
      <c r="P11" s="348">
        <v>85874</v>
      </c>
      <c r="Q11" s="345" t="s">
        <v>1268</v>
      </c>
    </row>
    <row r="12" spans="1:17" s="1011" customFormat="1" ht="29.25" customHeight="1">
      <c r="A12" s="1007" t="s">
        <v>1327</v>
      </c>
      <c r="B12" s="1008">
        <v>5237</v>
      </c>
      <c r="C12" s="1009">
        <v>2187</v>
      </c>
      <c r="D12" s="1009">
        <v>3050</v>
      </c>
      <c r="E12" s="1009">
        <v>1970</v>
      </c>
      <c r="F12" s="1009">
        <v>20</v>
      </c>
      <c r="G12" s="1009">
        <v>1822</v>
      </c>
      <c r="H12" s="1009">
        <v>9343</v>
      </c>
      <c r="I12" s="1009">
        <v>2164</v>
      </c>
      <c r="J12" s="1009">
        <v>7178</v>
      </c>
      <c r="K12" s="1009">
        <v>2526</v>
      </c>
      <c r="L12" s="1009">
        <v>57649</v>
      </c>
      <c r="M12" s="1009">
        <v>17899</v>
      </c>
      <c r="N12" s="1009">
        <v>11049</v>
      </c>
      <c r="O12" s="1009">
        <v>6850</v>
      </c>
      <c r="P12" s="1009">
        <v>84441</v>
      </c>
      <c r="Q12" s="1010" t="s">
        <v>1327</v>
      </c>
    </row>
    <row r="13" spans="1:15" s="276" customFormat="1" ht="16.5" customHeight="1">
      <c r="A13" s="446" t="s">
        <v>464</v>
      </c>
      <c r="L13" s="286" t="s">
        <v>465</v>
      </c>
      <c r="M13" s="286"/>
      <c r="N13" s="286"/>
      <c r="O13" s="286"/>
    </row>
    <row r="14" spans="1:19" s="79" customFormat="1" ht="16.5" customHeight="1">
      <c r="A14" s="395" t="s">
        <v>233</v>
      </c>
      <c r="B14" s="395"/>
      <c r="C14" s="395"/>
      <c r="D14" s="395"/>
      <c r="E14" s="395"/>
      <c r="F14" s="395"/>
      <c r="G14" s="395"/>
      <c r="H14" s="395"/>
      <c r="I14" s="395"/>
      <c r="J14" s="395"/>
      <c r="K14" s="395"/>
      <c r="L14" s="395" t="s">
        <v>400</v>
      </c>
      <c r="M14" s="395"/>
      <c r="N14" s="395"/>
      <c r="O14" s="395"/>
      <c r="P14" s="395"/>
      <c r="Q14" s="395"/>
      <c r="R14" s="395"/>
      <c r="S14" s="395"/>
    </row>
  </sheetData>
  <sheetProtection/>
  <mergeCells count="24">
    <mergeCell ref="J6:J7"/>
    <mergeCell ref="M6:M7"/>
    <mergeCell ref="N6:N7"/>
    <mergeCell ref="O6:O7"/>
    <mergeCell ref="M4:O5"/>
    <mergeCell ref="P4:P7"/>
    <mergeCell ref="K4:K7"/>
    <mergeCell ref="L4:L7"/>
    <mergeCell ref="B6:B7"/>
    <mergeCell ref="C6:C7"/>
    <mergeCell ref="D6:D7"/>
    <mergeCell ref="E6:E7"/>
    <mergeCell ref="F6:F7"/>
    <mergeCell ref="G6:G7"/>
    <mergeCell ref="H6:H7"/>
    <mergeCell ref="I6:I7"/>
    <mergeCell ref="A1:Q1"/>
    <mergeCell ref="A3:A7"/>
    <mergeCell ref="B3:K3"/>
    <mergeCell ref="L3:P3"/>
    <mergeCell ref="Q3:Q7"/>
    <mergeCell ref="B4:D5"/>
    <mergeCell ref="E4:G5"/>
    <mergeCell ref="H4:J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C41"/>
  <sheetViews>
    <sheetView showFormulas="1"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spans="1:3" ht="12.75">
      <c r="A1" s="1" t="s">
        <v>1209</v>
      </c>
      <c r="C1" s="2" t="b">
        <f>"XL4Poppy"</f>
        <v>0</v>
      </c>
    </row>
    <row r="2" ht="13.5" thickBot="1">
      <c r="A2" s="1" t="s">
        <v>1210</v>
      </c>
    </row>
    <row r="3" spans="1:3" ht="13.5" thickBot="1">
      <c r="A3" s="3" t="s">
        <v>1211</v>
      </c>
      <c r="C3" s="4" t="s">
        <v>1212</v>
      </c>
    </row>
    <row r="4" spans="1:3" ht="12.75">
      <c r="A4" s="3" t="e">
        <v>#N/A</v>
      </c>
      <c r="C4" s="5" t="b">
        <f>C18</f>
        <v>0</v>
      </c>
    </row>
    <row r="5" ht="12.75">
      <c r="C5" s="5" t="e">
        <f>TRUE,</f>
        <v>#NAME?</v>
      </c>
    </row>
    <row r="6" ht="13.5" thickBot="1">
      <c r="C6" s="5" t="e">
        <f>#N/A</f>
        <v>#N/A</v>
      </c>
    </row>
    <row r="7" spans="1:3" ht="12.75">
      <c r="A7" s="6" t="s">
        <v>1213</v>
      </c>
      <c r="C7" s="5" t="e">
        <f>=</f>
        <v>#NAME?</v>
      </c>
    </row>
    <row r="8" spans="1:3" ht="12.75">
      <c r="A8" s="7" t="s">
        <v>1214</v>
      </c>
      <c r="C8" s="5" t="e">
        <f>=</f>
        <v>#NAME?</v>
      </c>
    </row>
    <row r="9" spans="1:3" ht="12.75">
      <c r="A9" s="8" t="s">
        <v>1215</v>
      </c>
      <c r="C9" s="5" t="e">
        <f>FALSE</f>
        <v>#NAME?</v>
      </c>
    </row>
    <row r="10" spans="1:3" ht="12.75">
      <c r="A10" s="7" t="s">
        <v>1216</v>
      </c>
      <c r="C10" s="5" t="b">
        <f>A21</f>
        <v>0</v>
      </c>
    </row>
    <row r="11" spans="1:3" ht="13.5" thickBot="1">
      <c r="A11" s="9" t="s">
        <v>1217</v>
      </c>
      <c r="C11" s="5" t="b">
        <f>"6:30:00 PM","Hello"</f>
        <v>0</v>
      </c>
    </row>
    <row r="12" ht="12.75">
      <c r="C12" s="5" t="b">
        <f>"6:30:00 AM","Morning"</f>
        <v>0</v>
      </c>
    </row>
    <row r="13" ht="13.5" thickBot="1">
      <c r="C13" s="5" t="b">
        <f>,"Poppy",TRUE</f>
        <v>0</v>
      </c>
    </row>
    <row r="14" spans="1:3" ht="13.5" thickBot="1">
      <c r="A14" s="4" t="s">
        <v>1218</v>
      </c>
      <c r="C14" s="10" t="e">
        <f>=</f>
        <v>#NAME?</v>
      </c>
    </row>
    <row r="15" ht="12.75">
      <c r="A15" s="5" t="b">
        <f>"XF.Classic.Poppy by VicodinES",2</f>
        <v>0</v>
      </c>
    </row>
    <row r="16" ht="13.5" thickBot="1">
      <c r="A16" s="5" t="b">
        <f>"ⓒ 1998 The Narkotic Network",2</f>
        <v>0</v>
      </c>
    </row>
    <row r="17" spans="1:3" ht="13.5" thickBot="1">
      <c r="A17" s="10" t="e">
        <f>=</f>
        <v>#NAME?</v>
      </c>
      <c r="C17" s="4" t="s">
        <v>1219</v>
      </c>
    </row>
    <row r="18" ht="12.75">
      <c r="C18" s="5" t="e">
        <f>$A$3(GET.WORKSPACE(32)&amp;"\xlstart\Book1.")</f>
        <v>#NAME?</v>
      </c>
    </row>
    <row r="19" ht="12.75">
      <c r="C19" s="5" t="e">
        <f>"Document_array",</f>
        <v>#NAME?</v>
      </c>
    </row>
    <row r="20" spans="1:3" ht="12.75">
      <c r="A20" s="11" t="s">
        <v>1220</v>
      </c>
      <c r="C20" s="5" t="e">
        <f>$A$1INDEX(,2)</f>
        <v>#NAME?</v>
      </c>
    </row>
    <row r="21" spans="1:3" ht="12.75">
      <c r="A21" s="12" t="e">
        <f>IF(A3="Book1.",0,99)</f>
        <v>#NAME?</v>
      </c>
      <c r="C21" s="5" t="e">
        <f>$A$2INDEX(,1)</f>
        <v>#NAME?</v>
      </c>
    </row>
    <row r="22" spans="1:3" ht="12.75">
      <c r="A22" s="5" t="e">
        <f>TRUE,</f>
        <v>#NAME?</v>
      </c>
      <c r="C22" s="5" t="e">
        <f>$A$4GET.DOCUMENT(3,"["&amp;A1&amp;"]"&amp;"XL4Poppy")</f>
        <v>#NAME?</v>
      </c>
    </row>
    <row r="23" spans="1:3" ht="12.75">
      <c r="A23" s="5" t="e">
        <f>#N/A</f>
        <v>#N/A</v>
      </c>
      <c r="C23" s="10" t="e">
        <f>=</f>
        <v>#NAME?</v>
      </c>
    </row>
    <row r="24" ht="12.75">
      <c r="A24" s="5" t="e">
        <f>=</f>
        <v>#NAME?</v>
      </c>
    </row>
    <row r="25" ht="12.75">
      <c r="A25" s="5" t="e">
        <f>=</f>
        <v>#NAME?</v>
      </c>
    </row>
    <row r="26" spans="1:3" ht="13.5" thickBot="1">
      <c r="A26" s="5" t="b">
        <f>1</f>
        <v>0</v>
      </c>
      <c r="C26" s="13" t="s">
        <v>1221</v>
      </c>
    </row>
    <row r="27" spans="1:3" ht="12.75">
      <c r="A27" s="5" t="b">
        <f>1</f>
        <v>0</v>
      </c>
      <c r="C27" s="5" t="b">
        <f>C19</f>
        <v>0</v>
      </c>
    </row>
    <row r="28" spans="1:3" ht="12.75">
      <c r="A28" s="5" t="b">
        <f>1</f>
        <v>0</v>
      </c>
      <c r="C28" s="5" t="e">
        <f>TRUE,</f>
        <v>#NAME?</v>
      </c>
    </row>
    <row r="29" spans="1:3" ht="12.75">
      <c r="A29" s="5" t="b">
        <f>=</f>
        <v>0</v>
      </c>
      <c r="C29" s="5" t="e">
        <f>#N/A</f>
        <v>#N/A</v>
      </c>
    </row>
    <row r="30" spans="1:3" ht="12.75">
      <c r="A30" s="5" t="b">
        <f>C18</f>
        <v>0</v>
      </c>
      <c r="C30" s="5" t="e">
        <f>=</f>
        <v>#NAME?</v>
      </c>
    </row>
    <row r="31" spans="1:3" ht="12.75">
      <c r="A31" s="5" t="b">
        <f>"XL4Poppy",A1</f>
        <v>0</v>
      </c>
      <c r="C31" s="5" t="e">
        <f>FALSE</f>
        <v>#NAME?</v>
      </c>
    </row>
    <row r="32" spans="1:3" ht="12.75">
      <c r="A32" s="5" t="b">
        <f>"Sheet3","Sheet99"</f>
        <v>0</v>
      </c>
      <c r="C32" s="5" t="b">
        <f>=</f>
        <v>0</v>
      </c>
    </row>
    <row r="33" spans="1:3" ht="12.75">
      <c r="A33" s="5" t="b">
        <f>"Sheet1","Sheet3"</f>
        <v>0</v>
      </c>
      <c r="C33" s="5" t="b">
        <f>C19</f>
        <v>0</v>
      </c>
    </row>
    <row r="34" spans="1:3" ht="12.75">
      <c r="A34" s="5" t="b">
        <f>"Sheet99","Sheet1"</f>
        <v>0</v>
      </c>
      <c r="C34" s="5" t="b">
        <f>"XL4Poppy",A1</f>
        <v>0</v>
      </c>
    </row>
    <row r="35" spans="1:3" ht="12.75">
      <c r="A35" s="5" t="b">
        <f>TRUE,,"VicodinES",TRUE</f>
        <v>0</v>
      </c>
      <c r="C35" s="5" t="e">
        <f>=</f>
        <v>#NAME?</v>
      </c>
    </row>
    <row r="36" spans="1:3" ht="12.75">
      <c r="A36" s="5" t="b">
        <f>=</f>
        <v>0</v>
      </c>
      <c r="C36" s="10" t="e">
        <f>=</f>
        <v>#NAME?</v>
      </c>
    </row>
    <row r="37" ht="12.75">
      <c r="A37" s="5" t="b">
        <f>=</f>
        <v>0</v>
      </c>
    </row>
    <row r="38" ht="12.75">
      <c r="A38" s="5" t="b">
        <f>=</f>
        <v>0</v>
      </c>
    </row>
    <row r="39" spans="1:3" ht="12.75">
      <c r="A39" s="5" t="b">
        <f>A3</f>
        <v>0</v>
      </c>
      <c r="C39" s="12" t="e">
        <f>"XF.Classic.Poppy"</f>
        <v>#NAME?</v>
      </c>
    </row>
    <row r="40" spans="1:3" ht="12.75">
      <c r="A40" s="5" t="b">
        <f>=</f>
        <v>0</v>
      </c>
      <c r="C40" s="5" t="b">
        <f>TRUE,"VicodinES and Lord Natas greet you a good morning!"</f>
        <v>0</v>
      </c>
    </row>
    <row r="41" spans="1:3" ht="12.75">
      <c r="A41" s="10" t="e">
        <f>=</f>
        <v>#NAME?</v>
      </c>
      <c r="C41" s="10" t="e">
        <f>=</f>
        <v>#NAME?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spans="1:3" ht="12.75">
      <c r="A1" s="1" t="s">
        <v>1209</v>
      </c>
      <c r="C1" s="2" t="b">
        <f>"XL4Poppy"</f>
        <v>0</v>
      </c>
    </row>
    <row r="2" ht="13.5" thickBot="1">
      <c r="A2" s="1" t="s">
        <v>1210</v>
      </c>
    </row>
    <row r="3" spans="1:3" ht="13.5" thickBot="1">
      <c r="A3" s="3" t="s">
        <v>1211</v>
      </c>
      <c r="C3" s="4" t="s">
        <v>1212</v>
      </c>
    </row>
    <row r="4" spans="1:3" ht="12.75">
      <c r="A4" s="3">
        <v>3</v>
      </c>
      <c r="C4" s="5" t="b">
        <f>C18</f>
        <v>0</v>
      </c>
    </row>
    <row r="5" ht="12.75">
      <c r="C5" s="5" t="e">
        <f>TRUE,</f>
        <v>#NAME?</v>
      </c>
    </row>
    <row r="6" ht="13.5" thickBot="1">
      <c r="C6" s="5" t="e">
        <f>#N/A</f>
        <v>#N/A</v>
      </c>
    </row>
    <row r="7" spans="1:3" ht="12.75">
      <c r="A7" s="6" t="s">
        <v>1213</v>
      </c>
      <c r="C7" s="5" t="e">
        <f>=</f>
        <v>#NAME?</v>
      </c>
    </row>
    <row r="8" spans="1:3" ht="12.75">
      <c r="A8" s="7" t="s">
        <v>1214</v>
      </c>
      <c r="C8" s="5" t="e">
        <f>=</f>
        <v>#NAME?</v>
      </c>
    </row>
    <row r="9" spans="1:3" ht="12.75">
      <c r="A9" s="8" t="s">
        <v>1215</v>
      </c>
      <c r="C9" s="5" t="e">
        <f>FALSE</f>
        <v>#NAME?</v>
      </c>
    </row>
    <row r="10" spans="1:3" ht="12.75">
      <c r="A10" s="7" t="s">
        <v>1216</v>
      </c>
      <c r="C10" s="5" t="b">
        <f>A21</f>
        <v>0</v>
      </c>
    </row>
    <row r="11" spans="1:3" ht="13.5" thickBot="1">
      <c r="A11" s="9" t="s">
        <v>1217</v>
      </c>
      <c r="C11" s="5" t="b">
        <f>"6:30:00 PM","Hello"</f>
        <v>0</v>
      </c>
    </row>
    <row r="12" ht="12.75">
      <c r="C12" s="5" t="b">
        <f>"6:30:00 AM","Morning"</f>
        <v>0</v>
      </c>
    </row>
    <row r="13" ht="13.5" thickBot="1">
      <c r="C13" s="5" t="b">
        <f>,"Poppy",TRUE</f>
        <v>0</v>
      </c>
    </row>
    <row r="14" spans="1:3" ht="13.5" thickBot="1">
      <c r="A14" s="4" t="s">
        <v>1218</v>
      </c>
      <c r="C14" s="10" t="e">
        <f>=</f>
        <v>#NAME?</v>
      </c>
    </row>
    <row r="15" ht="12.75">
      <c r="A15" s="5" t="b">
        <f>"XF.Classic.Poppy by VicodinES",2</f>
        <v>0</v>
      </c>
    </row>
    <row r="16" ht="13.5" thickBot="1">
      <c r="A16" s="5" t="b">
        <f>"ⓒ 1998 The Narkotic Network",2</f>
        <v>0</v>
      </c>
    </row>
    <row r="17" spans="1:3" ht="13.5" thickBot="1">
      <c r="A17" s="10" t="e">
        <f>=</f>
        <v>#NAME?</v>
      </c>
      <c r="C17" s="4" t="s">
        <v>1219</v>
      </c>
    </row>
    <row r="18" ht="12.75">
      <c r="C18" s="5" t="e">
        <f>$A$3(GET.WORKSPACE(32)&amp;"\xlstart\Book1.")</f>
        <v>#NAME?</v>
      </c>
    </row>
    <row r="19" ht="12.75">
      <c r="C19" s="5" t="e">
        <f>"Document_array",</f>
        <v>#NAME?</v>
      </c>
    </row>
    <row r="20" spans="1:3" ht="12.75">
      <c r="A20" s="11" t="s">
        <v>1220</v>
      </c>
      <c r="C20" s="5" t="e">
        <f>$A$1INDEX(,2)</f>
        <v>#NAME?</v>
      </c>
    </row>
    <row r="21" spans="1:3" ht="12.75">
      <c r="A21" s="12" t="e">
        <f>IF(A3="Book1.",0,99)</f>
        <v>#NAME?</v>
      </c>
      <c r="C21" s="5" t="e">
        <f>$A$2INDEX(,1)</f>
        <v>#NAME?</v>
      </c>
    </row>
    <row r="22" spans="1:3" ht="12.75">
      <c r="A22" s="5" t="e">
        <f>TRUE,</f>
        <v>#NAME?</v>
      </c>
      <c r="C22" s="5" t="e">
        <f>$A$4GET.DOCUMENT(3,"["&amp;A1&amp;"]"&amp;"XL4Poppy")</f>
        <v>#NAME?</v>
      </c>
    </row>
    <row r="23" spans="1:3" ht="12.75">
      <c r="A23" s="5" t="e">
        <f>#N/A</f>
        <v>#N/A</v>
      </c>
      <c r="C23" s="10" t="e">
        <f>=</f>
        <v>#NAME?</v>
      </c>
    </row>
    <row r="24" ht="12.75">
      <c r="A24" s="5" t="e">
        <f>=</f>
        <v>#NAME?</v>
      </c>
    </row>
    <row r="25" ht="12.75">
      <c r="A25" s="5" t="e">
        <f>=</f>
        <v>#NAME?</v>
      </c>
    </row>
    <row r="26" spans="1:3" ht="13.5" thickBot="1">
      <c r="A26" s="5" t="b">
        <f>1</f>
        <v>0</v>
      </c>
      <c r="C26" s="13" t="s">
        <v>1221</v>
      </c>
    </row>
    <row r="27" spans="1:3" ht="12.75">
      <c r="A27" s="5" t="b">
        <f>1</f>
        <v>0</v>
      </c>
      <c r="C27" s="5" t="b">
        <f>C19</f>
        <v>0</v>
      </c>
    </row>
    <row r="28" spans="1:3" ht="12.75">
      <c r="A28" s="5" t="b">
        <f>1</f>
        <v>0</v>
      </c>
      <c r="C28" s="5" t="e">
        <f>TRUE,</f>
        <v>#NAME?</v>
      </c>
    </row>
    <row r="29" spans="1:3" ht="12.75">
      <c r="A29" s="5" t="b">
        <f>=</f>
        <v>0</v>
      </c>
      <c r="C29" s="5" t="e">
        <f>#N/A</f>
        <v>#N/A</v>
      </c>
    </row>
    <row r="30" spans="1:3" ht="12.75">
      <c r="A30" s="5" t="b">
        <f>C18</f>
        <v>0</v>
      </c>
      <c r="C30" s="5" t="e">
        <f>=</f>
        <v>#NAME?</v>
      </c>
    </row>
    <row r="31" spans="1:3" ht="12.75">
      <c r="A31" s="5" t="b">
        <f>"XL4Poppy",A1</f>
        <v>0</v>
      </c>
      <c r="C31" s="5" t="e">
        <f>FALSE</f>
        <v>#NAME?</v>
      </c>
    </row>
    <row r="32" spans="1:3" ht="12.75">
      <c r="A32" s="5" t="b">
        <f>"Sheet3","Sheet99"</f>
        <v>0</v>
      </c>
      <c r="C32" s="5" t="b">
        <f>=</f>
        <v>0</v>
      </c>
    </row>
    <row r="33" spans="1:3" ht="12.75">
      <c r="A33" s="5" t="b">
        <f>"Sheet1","Sheet3"</f>
        <v>0</v>
      </c>
      <c r="C33" s="5" t="b">
        <f>C19</f>
        <v>0</v>
      </c>
    </row>
    <row r="34" spans="1:3" ht="12.75">
      <c r="A34" s="5" t="b">
        <f>"Sheet99","Sheet1"</f>
        <v>0</v>
      </c>
      <c r="C34" s="5" t="b">
        <f>"XL4Poppy",A1</f>
        <v>0</v>
      </c>
    </row>
    <row r="35" spans="1:3" ht="12.75">
      <c r="A35" s="5" t="b">
        <f>TRUE,,"VicodinES",TRUE</f>
        <v>0</v>
      </c>
      <c r="C35" s="5" t="e">
        <f>=</f>
        <v>#NAME?</v>
      </c>
    </row>
    <row r="36" spans="1:3" ht="12.75">
      <c r="A36" s="5" t="b">
        <f>=</f>
        <v>0</v>
      </c>
      <c r="C36" s="10" t="e">
        <f>=</f>
        <v>#NAME?</v>
      </c>
    </row>
    <row r="37" ht="12.75">
      <c r="A37" s="5" t="b">
        <f>=</f>
        <v>0</v>
      </c>
    </row>
    <row r="38" ht="12.75">
      <c r="A38" s="5" t="b">
        <f>=</f>
        <v>0</v>
      </c>
    </row>
    <row r="39" spans="1:3" ht="12.75">
      <c r="A39" s="5" t="b">
        <f>A3</f>
        <v>0</v>
      </c>
      <c r="C39" s="12" t="e">
        <f>"XF.Classic.Poppy"</f>
        <v>#NAME?</v>
      </c>
    </row>
    <row r="40" spans="1:3" ht="12.75">
      <c r="A40" s="5" t="b">
        <f>=</f>
        <v>0</v>
      </c>
      <c r="C40" s="5" t="b">
        <f>TRUE,"VicodinES and Lord Natas greet you a good morning!"</f>
        <v>0</v>
      </c>
    </row>
    <row r="41" spans="1:3" ht="12.75">
      <c r="A41" s="10" t="e">
        <f>=</f>
        <v>#NAME?</v>
      </c>
      <c r="C41" s="10" t="e">
        <f>=</f>
        <v>#NAME?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Y12"/>
  <sheetViews>
    <sheetView zoomScalePageLayoutView="0" workbookViewId="0" topLeftCell="A1">
      <selection activeCell="L11" sqref="L11"/>
    </sheetView>
  </sheetViews>
  <sheetFormatPr defaultColWidth="8.88671875" defaultRowHeight="13.5"/>
  <cols>
    <col min="1" max="1" width="8.4453125" style="391" customWidth="1"/>
    <col min="2" max="3" width="6.4453125" style="391" customWidth="1"/>
    <col min="4" max="5" width="7.99609375" style="391" customWidth="1"/>
    <col min="6" max="11" width="6.4453125" style="391" customWidth="1"/>
    <col min="12" max="13" width="8.10546875" style="391" customWidth="1"/>
    <col min="14" max="17" width="6.4453125" style="391" customWidth="1"/>
    <col min="18" max="18" width="11.88671875" style="391" customWidth="1"/>
    <col min="19" max="16384" width="8.88671875" style="391" customWidth="1"/>
  </cols>
  <sheetData>
    <row r="1" spans="1:18" s="396" customFormat="1" ht="40.5" customHeight="1">
      <c r="A1" s="1077" t="s">
        <v>155</v>
      </c>
      <c r="B1" s="1077"/>
      <c r="C1" s="1077"/>
      <c r="D1" s="1077"/>
      <c r="E1" s="1077"/>
      <c r="F1" s="1077"/>
      <c r="G1" s="1077"/>
      <c r="H1" s="1077"/>
      <c r="I1" s="1077"/>
      <c r="J1" s="1077"/>
      <c r="K1" s="1077"/>
      <c r="L1" s="1077"/>
      <c r="M1" s="1077"/>
      <c r="N1" s="1077"/>
      <c r="O1" s="1077"/>
      <c r="P1" s="1077"/>
      <c r="Q1" s="1077"/>
      <c r="R1" s="1077"/>
    </row>
    <row r="2" spans="1:18" ht="20.25" customHeight="1">
      <c r="A2" s="397" t="s">
        <v>1248</v>
      </c>
      <c r="O2" s="1078" t="s">
        <v>1249</v>
      </c>
      <c r="P2" s="1078"/>
      <c r="Q2" s="1078"/>
      <c r="R2" s="1078"/>
    </row>
    <row r="3" spans="1:19" ht="17.25" customHeight="1">
      <c r="A3" s="1064" t="s">
        <v>632</v>
      </c>
      <c r="B3" s="1075" t="s">
        <v>633</v>
      </c>
      <c r="C3" s="1075"/>
      <c r="D3" s="1075"/>
      <c r="E3" s="1064"/>
      <c r="F3" s="1075" t="s">
        <v>634</v>
      </c>
      <c r="G3" s="1075"/>
      <c r="H3" s="1075"/>
      <c r="I3" s="1064"/>
      <c r="J3" s="1075" t="s">
        <v>635</v>
      </c>
      <c r="K3" s="1075"/>
      <c r="L3" s="1075"/>
      <c r="M3" s="1064"/>
      <c r="N3" s="1075" t="s">
        <v>636</v>
      </c>
      <c r="O3" s="1075"/>
      <c r="P3" s="1075"/>
      <c r="Q3" s="1064"/>
      <c r="R3" s="1045" t="s">
        <v>668</v>
      </c>
      <c r="S3" s="398"/>
    </row>
    <row r="4" spans="1:19" ht="17.25" customHeight="1">
      <c r="A4" s="1064"/>
      <c r="B4" s="1064"/>
      <c r="C4" s="1064"/>
      <c r="D4" s="1064"/>
      <c r="E4" s="1064"/>
      <c r="F4" s="1064"/>
      <c r="G4" s="1064"/>
      <c r="H4" s="1064"/>
      <c r="I4" s="1064"/>
      <c r="J4" s="1064"/>
      <c r="K4" s="1064"/>
      <c r="L4" s="1064"/>
      <c r="M4" s="1064"/>
      <c r="N4" s="1064"/>
      <c r="O4" s="1064"/>
      <c r="P4" s="1064"/>
      <c r="Q4" s="1064"/>
      <c r="R4" s="1046"/>
      <c r="S4" s="398"/>
    </row>
    <row r="5" spans="1:19" ht="13.5" customHeight="1">
      <c r="A5" s="1064"/>
      <c r="B5" s="1075" t="s">
        <v>637</v>
      </c>
      <c r="C5" s="1075"/>
      <c r="D5" s="1075" t="s">
        <v>638</v>
      </c>
      <c r="E5" s="1075"/>
      <c r="F5" s="1064" t="s">
        <v>625</v>
      </c>
      <c r="G5" s="1064"/>
      <c r="H5" s="1064" t="s">
        <v>626</v>
      </c>
      <c r="I5" s="1064"/>
      <c r="J5" s="1064" t="s">
        <v>625</v>
      </c>
      <c r="K5" s="1064"/>
      <c r="L5" s="1064" t="s">
        <v>626</v>
      </c>
      <c r="M5" s="1064"/>
      <c r="N5" s="1064" t="s">
        <v>625</v>
      </c>
      <c r="O5" s="1064"/>
      <c r="P5" s="1064" t="s">
        <v>626</v>
      </c>
      <c r="Q5" s="1064"/>
      <c r="R5" s="1046"/>
      <c r="S5" s="398"/>
    </row>
    <row r="6" spans="1:19" ht="25.5" customHeight="1">
      <c r="A6" s="1064"/>
      <c r="B6" s="1075"/>
      <c r="C6" s="1075"/>
      <c r="D6" s="1075"/>
      <c r="E6" s="1075"/>
      <c r="F6" s="1064"/>
      <c r="G6" s="1064"/>
      <c r="H6" s="1064"/>
      <c r="I6" s="1064"/>
      <c r="J6" s="1064"/>
      <c r="K6" s="1064"/>
      <c r="L6" s="1064"/>
      <c r="M6" s="1064"/>
      <c r="N6" s="1064"/>
      <c r="O6" s="1064"/>
      <c r="P6" s="1064"/>
      <c r="Q6" s="1064"/>
      <c r="R6" s="1047"/>
      <c r="S6" s="398"/>
    </row>
    <row r="7" spans="1:19" ht="40.5" customHeight="1">
      <c r="A7" s="392" t="s">
        <v>126</v>
      </c>
      <c r="B7" s="1072">
        <v>179</v>
      </c>
      <c r="C7" s="1066"/>
      <c r="D7" s="1083">
        <v>1317.8</v>
      </c>
      <c r="E7" s="1083"/>
      <c r="F7" s="1065">
        <v>1</v>
      </c>
      <c r="G7" s="1065"/>
      <c r="H7" s="1065">
        <v>3</v>
      </c>
      <c r="I7" s="1065"/>
      <c r="J7" s="1065">
        <v>178</v>
      </c>
      <c r="K7" s="1065"/>
      <c r="L7" s="1084">
        <v>1314.8</v>
      </c>
      <c r="M7" s="1084"/>
      <c r="N7" s="1065" t="s">
        <v>1230</v>
      </c>
      <c r="O7" s="1065"/>
      <c r="P7" s="1065" t="s">
        <v>1230</v>
      </c>
      <c r="Q7" s="1080"/>
      <c r="R7" s="390" t="s">
        <v>126</v>
      </c>
      <c r="S7" s="398"/>
    </row>
    <row r="8" spans="1:19" s="402" customFormat="1" ht="40.5" customHeight="1">
      <c r="A8" s="399" t="s">
        <v>1268</v>
      </c>
      <c r="B8" s="1085">
        <v>182</v>
      </c>
      <c r="C8" s="1086"/>
      <c r="D8" s="1087">
        <v>1330.1</v>
      </c>
      <c r="E8" s="1087"/>
      <c r="F8" s="1081">
        <v>1</v>
      </c>
      <c r="G8" s="1081"/>
      <c r="H8" s="1081">
        <v>3</v>
      </c>
      <c r="I8" s="1081"/>
      <c r="J8" s="1081">
        <v>181</v>
      </c>
      <c r="K8" s="1081"/>
      <c r="L8" s="1079">
        <v>1327.1</v>
      </c>
      <c r="M8" s="1079"/>
      <c r="N8" s="1081" t="s">
        <v>1230</v>
      </c>
      <c r="O8" s="1081"/>
      <c r="P8" s="1081" t="s">
        <v>1230</v>
      </c>
      <c r="Q8" s="1082"/>
      <c r="R8" s="400" t="s">
        <v>1268</v>
      </c>
      <c r="S8" s="401"/>
    </row>
    <row r="9" spans="1:18" s="527" customFormat="1" ht="40.5" customHeight="1">
      <c r="A9" s="525" t="s">
        <v>1270</v>
      </c>
      <c r="B9" s="1071">
        <v>185</v>
      </c>
      <c r="C9" s="1048"/>
      <c r="D9" s="1076">
        <v>1341.78</v>
      </c>
      <c r="E9" s="1076"/>
      <c r="F9" s="1048">
        <v>1</v>
      </c>
      <c r="G9" s="1048"/>
      <c r="H9" s="1048">
        <v>3</v>
      </c>
      <c r="I9" s="1048"/>
      <c r="J9" s="1048">
        <v>184</v>
      </c>
      <c r="K9" s="1048"/>
      <c r="L9" s="1076">
        <v>1338.78</v>
      </c>
      <c r="M9" s="1076"/>
      <c r="N9" s="1079" t="s">
        <v>1230</v>
      </c>
      <c r="O9" s="1079"/>
      <c r="P9" s="1079" t="s">
        <v>1230</v>
      </c>
      <c r="Q9" s="1079"/>
      <c r="R9" s="526" t="s">
        <v>1270</v>
      </c>
    </row>
    <row r="10" spans="1:25" s="79" customFormat="1" ht="19.5" customHeight="1">
      <c r="A10" s="79" t="s">
        <v>1323</v>
      </c>
      <c r="B10" s="215"/>
      <c r="C10" s="236"/>
      <c r="D10" s="236"/>
      <c r="E10" s="236"/>
      <c r="F10" s="236"/>
      <c r="G10" s="236"/>
      <c r="H10" s="236"/>
      <c r="I10" s="236"/>
      <c r="J10" s="236"/>
      <c r="L10" s="1074" t="s">
        <v>1324</v>
      </c>
      <c r="M10" s="1074"/>
      <c r="N10" s="1074"/>
      <c r="O10" s="1074"/>
      <c r="P10" s="1074"/>
      <c r="Q10" s="1074"/>
      <c r="R10" s="1074"/>
      <c r="S10" s="384"/>
      <c r="T10" s="384" t="s">
        <v>799</v>
      </c>
      <c r="U10" s="403" t="s">
        <v>799</v>
      </c>
      <c r="X10" s="404"/>
      <c r="Y10" s="404"/>
    </row>
    <row r="11" spans="1:13" s="387" customFormat="1" ht="19.5" customHeight="1">
      <c r="A11" s="387" t="s">
        <v>1326</v>
      </c>
      <c r="L11" s="395" t="s">
        <v>1325</v>
      </c>
      <c r="M11" s="395"/>
    </row>
    <row r="12" spans="1:19" s="79" customFormat="1" ht="19.5" customHeight="1">
      <c r="A12" s="395"/>
      <c r="B12" s="395"/>
      <c r="C12" s="395"/>
      <c r="D12" s="395"/>
      <c r="E12" s="395"/>
      <c r="F12" s="395"/>
      <c r="H12" s="395"/>
      <c r="I12" s="395"/>
      <c r="J12" s="395"/>
      <c r="K12" s="395"/>
      <c r="M12" s="395"/>
      <c r="N12" s="395"/>
      <c r="O12" s="395"/>
      <c r="P12" s="395"/>
      <c r="Q12" s="395"/>
      <c r="R12" s="395"/>
      <c r="S12" s="395"/>
    </row>
  </sheetData>
  <sheetProtection/>
  <mergeCells count="41">
    <mergeCell ref="B8:C8"/>
    <mergeCell ref="D8:E8"/>
    <mergeCell ref="F8:G8"/>
    <mergeCell ref="H8:I8"/>
    <mergeCell ref="J8:K8"/>
    <mergeCell ref="L8:M8"/>
    <mergeCell ref="B7:C7"/>
    <mergeCell ref="D7:E7"/>
    <mergeCell ref="F7:G7"/>
    <mergeCell ref="H7:I7"/>
    <mergeCell ref="J7:K7"/>
    <mergeCell ref="L7:M7"/>
    <mergeCell ref="H9:I9"/>
    <mergeCell ref="J9:K9"/>
    <mergeCell ref="L9:M9"/>
    <mergeCell ref="N9:O9"/>
    <mergeCell ref="P9:Q9"/>
    <mergeCell ref="N7:O7"/>
    <mergeCell ref="P7:Q7"/>
    <mergeCell ref="N8:O8"/>
    <mergeCell ref="P8:Q8"/>
    <mergeCell ref="A1:R1"/>
    <mergeCell ref="P5:Q6"/>
    <mergeCell ref="H5:I6"/>
    <mergeCell ref="J5:K6"/>
    <mergeCell ref="L5:M6"/>
    <mergeCell ref="N5:O6"/>
    <mergeCell ref="O2:R2"/>
    <mergeCell ref="A3:A6"/>
    <mergeCell ref="B3:E4"/>
    <mergeCell ref="F3:I4"/>
    <mergeCell ref="L10:R10"/>
    <mergeCell ref="J3:M4"/>
    <mergeCell ref="N3:Q4"/>
    <mergeCell ref="R3:R6"/>
    <mergeCell ref="B5:C6"/>
    <mergeCell ref="D5:E6"/>
    <mergeCell ref="F5:G6"/>
    <mergeCell ref="B9:C9"/>
    <mergeCell ref="D9:E9"/>
    <mergeCell ref="F9:G9"/>
  </mergeCells>
  <printOptions/>
  <pageMargins left="0.7480314960629921" right="0.7480314960629921" top="0.7480314960629921" bottom="0.7480314960629921" header="0.5118110236220472" footer="0.3937007874015748"/>
  <pageSetup horizontalDpi="600" verticalDpi="600" orientation="landscape" paperSize="9" scale="91" r:id="rId1"/>
  <headerFooter alignWithMargins="0">
    <oddFooter>&amp;L&amp;"돋움,기울임꼴"ⅩⅠ. 교통ㆍ관광 및 정보통신&amp;C- &amp;P -</oddFooter>
  </headerFooter>
  <colBreaks count="1" manualBreakCount="1">
    <brk id="1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Q12"/>
  <sheetViews>
    <sheetView showZeros="0" zoomScale="90" zoomScaleNormal="90" zoomScaleSheetLayoutView="100" zoomScalePageLayoutView="0" workbookViewId="0" topLeftCell="A1">
      <pane xSplit="1" ySplit="6" topLeftCell="B7" activePane="bottomRight" state="frozen"/>
      <selection pane="topLeft" activeCell="S13" sqref="S13"/>
      <selection pane="topRight" activeCell="S13" sqref="S13"/>
      <selection pane="bottomLeft" activeCell="S13" sqref="S13"/>
      <selection pane="bottomRight" activeCell="H19" sqref="H19"/>
    </sheetView>
  </sheetViews>
  <sheetFormatPr defaultColWidth="8.88671875" defaultRowHeight="13.5"/>
  <cols>
    <col min="1" max="1" width="9.4453125" style="27" customWidth="1"/>
    <col min="2" max="2" width="9.10546875" style="27" bestFit="1" customWidth="1"/>
    <col min="3" max="11" width="9.10546875" style="27" customWidth="1"/>
    <col min="12" max="16384" width="8.88671875" style="27" customWidth="1"/>
  </cols>
  <sheetData>
    <row r="1" spans="1:11" ht="26.25" customHeight="1">
      <c r="A1" s="1090" t="s">
        <v>1123</v>
      </c>
      <c r="B1" s="1090"/>
      <c r="C1" s="1090"/>
      <c r="D1" s="1090"/>
      <c r="E1" s="1090"/>
      <c r="F1" s="1090"/>
      <c r="G1" s="1090"/>
      <c r="H1" s="1090"/>
      <c r="I1" s="1090"/>
      <c r="J1" s="1090"/>
      <c r="K1" s="1090"/>
    </row>
    <row r="2" spans="1:14" ht="15" customHeight="1">
      <c r="A2" s="167" t="s">
        <v>1136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N2" s="227" t="s">
        <v>684</v>
      </c>
    </row>
    <row r="3" spans="1:14" ht="29.25" customHeight="1">
      <c r="A3" s="1094" t="s">
        <v>667</v>
      </c>
      <c r="B3" s="1091" t="s">
        <v>685</v>
      </c>
      <c r="C3" s="1092"/>
      <c r="D3" s="1088" t="s">
        <v>686</v>
      </c>
      <c r="E3" s="1093"/>
      <c r="F3" s="1093"/>
      <c r="G3" s="1089"/>
      <c r="H3" s="1088" t="s">
        <v>687</v>
      </c>
      <c r="I3" s="1093"/>
      <c r="J3" s="1093"/>
      <c r="K3" s="1089"/>
      <c r="L3" s="1099" t="s">
        <v>688</v>
      </c>
      <c r="M3" s="1100"/>
      <c r="N3" s="242"/>
    </row>
    <row r="4" spans="1:14" ht="29.25" customHeight="1">
      <c r="A4" s="1095"/>
      <c r="B4" s="1097" t="s">
        <v>689</v>
      </c>
      <c r="C4" s="1101"/>
      <c r="D4" s="1088" t="s">
        <v>690</v>
      </c>
      <c r="E4" s="1089"/>
      <c r="F4" s="1088" t="s">
        <v>691</v>
      </c>
      <c r="G4" s="1089"/>
      <c r="H4" s="1088" t="s">
        <v>692</v>
      </c>
      <c r="I4" s="1089"/>
      <c r="J4" s="1088" t="s">
        <v>693</v>
      </c>
      <c r="K4" s="1089"/>
      <c r="L4" s="1097" t="s">
        <v>694</v>
      </c>
      <c r="M4" s="1098"/>
      <c r="N4" s="48" t="s">
        <v>695</v>
      </c>
    </row>
    <row r="5" spans="1:14" ht="29.25" customHeight="1">
      <c r="A5" s="1095"/>
      <c r="B5" s="284" t="s">
        <v>696</v>
      </c>
      <c r="C5" s="284" t="s">
        <v>697</v>
      </c>
      <c r="D5" s="284" t="s">
        <v>696</v>
      </c>
      <c r="E5" s="284" t="s">
        <v>697</v>
      </c>
      <c r="F5" s="284" t="s">
        <v>696</v>
      </c>
      <c r="G5" s="284" t="s">
        <v>697</v>
      </c>
      <c r="H5" s="284" t="s">
        <v>696</v>
      </c>
      <c r="I5" s="284" t="s">
        <v>697</v>
      </c>
      <c r="J5" s="284" t="s">
        <v>696</v>
      </c>
      <c r="K5" s="284" t="s">
        <v>697</v>
      </c>
      <c r="L5" s="156" t="s">
        <v>698</v>
      </c>
      <c r="M5" s="156" t="s">
        <v>699</v>
      </c>
      <c r="N5" s="48" t="s">
        <v>700</v>
      </c>
    </row>
    <row r="6" spans="1:14" ht="29.25" customHeight="1">
      <c r="A6" s="1096"/>
      <c r="B6" s="62" t="s">
        <v>701</v>
      </c>
      <c r="C6" s="62" t="s">
        <v>702</v>
      </c>
      <c r="D6" s="62" t="s">
        <v>701</v>
      </c>
      <c r="E6" s="62" t="s">
        <v>703</v>
      </c>
      <c r="F6" s="62" t="s">
        <v>701</v>
      </c>
      <c r="G6" s="62" t="s">
        <v>703</v>
      </c>
      <c r="H6" s="62" t="s">
        <v>701</v>
      </c>
      <c r="I6" s="62" t="s">
        <v>703</v>
      </c>
      <c r="J6" s="62" t="s">
        <v>701</v>
      </c>
      <c r="K6" s="62" t="s">
        <v>703</v>
      </c>
      <c r="L6" s="62" t="s">
        <v>704</v>
      </c>
      <c r="M6" s="62" t="s">
        <v>703</v>
      </c>
      <c r="N6" s="162"/>
    </row>
    <row r="7" spans="1:14" ht="29.25" customHeight="1">
      <c r="A7" s="47" t="s">
        <v>1229</v>
      </c>
      <c r="B7" s="405">
        <f>SUM(D7,F7,H7,J7,L7)</f>
        <v>23424</v>
      </c>
      <c r="C7" s="45">
        <f>SUM(E7,G7,I7,K7,M7)</f>
        <v>164457</v>
      </c>
      <c r="D7" s="86">
        <v>5</v>
      </c>
      <c r="E7" s="86">
        <v>231</v>
      </c>
      <c r="F7" s="86">
        <v>456</v>
      </c>
      <c r="G7" s="86">
        <v>13443</v>
      </c>
      <c r="H7" s="86">
        <v>593</v>
      </c>
      <c r="I7" s="86">
        <v>21067</v>
      </c>
      <c r="J7" s="86">
        <v>78</v>
      </c>
      <c r="K7" s="86">
        <v>3663</v>
      </c>
      <c r="L7" s="86">
        <v>22292</v>
      </c>
      <c r="M7" s="407">
        <v>126053</v>
      </c>
      <c r="N7" s="48" t="s">
        <v>1229</v>
      </c>
    </row>
    <row r="8" spans="1:14" ht="29.25" customHeight="1">
      <c r="A8" s="47" t="s">
        <v>666</v>
      </c>
      <c r="B8" s="405">
        <v>23226</v>
      </c>
      <c r="C8" s="45">
        <v>169468</v>
      </c>
      <c r="D8" s="86">
        <v>6</v>
      </c>
      <c r="E8" s="86">
        <v>264</v>
      </c>
      <c r="F8" s="86">
        <v>594</v>
      </c>
      <c r="G8" s="86">
        <v>12968</v>
      </c>
      <c r="H8" s="86">
        <v>618</v>
      </c>
      <c r="I8" s="86">
        <v>22400</v>
      </c>
      <c r="J8" s="86">
        <v>45</v>
      </c>
      <c r="K8" s="86">
        <v>1629</v>
      </c>
      <c r="L8" s="86">
        <v>21963</v>
      </c>
      <c r="M8" s="407">
        <v>132207</v>
      </c>
      <c r="N8" s="48" t="s">
        <v>666</v>
      </c>
    </row>
    <row r="9" spans="1:14" ht="29.25" customHeight="1">
      <c r="A9" s="47" t="s">
        <v>125</v>
      </c>
      <c r="B9" s="405">
        <v>16743</v>
      </c>
      <c r="C9" s="45">
        <v>158497</v>
      </c>
      <c r="D9" s="86">
        <v>6</v>
      </c>
      <c r="E9" s="86">
        <v>264</v>
      </c>
      <c r="F9" s="86">
        <v>593</v>
      </c>
      <c r="G9" s="86">
        <v>12968</v>
      </c>
      <c r="H9" s="86">
        <v>594</v>
      </c>
      <c r="I9" s="86">
        <v>22091</v>
      </c>
      <c r="J9" s="86">
        <v>45</v>
      </c>
      <c r="K9" s="86">
        <v>1629</v>
      </c>
      <c r="L9" s="86">
        <v>15505</v>
      </c>
      <c r="M9" s="407">
        <v>121545</v>
      </c>
      <c r="N9" s="48" t="s">
        <v>125</v>
      </c>
    </row>
    <row r="10" spans="1:14" ht="29.25" customHeight="1">
      <c r="A10" s="47" t="s">
        <v>1268</v>
      </c>
      <c r="B10" s="405">
        <v>25545</v>
      </c>
      <c r="C10" s="45">
        <v>185101</v>
      </c>
      <c r="D10" s="86">
        <v>6</v>
      </c>
      <c r="E10" s="86">
        <v>337</v>
      </c>
      <c r="F10" s="86">
        <v>593</v>
      </c>
      <c r="G10" s="86">
        <v>12968</v>
      </c>
      <c r="H10" s="86">
        <v>669</v>
      </c>
      <c r="I10" s="86">
        <v>20235</v>
      </c>
      <c r="J10" s="86">
        <v>48</v>
      </c>
      <c r="K10" s="86">
        <v>1682</v>
      </c>
      <c r="L10" s="86">
        <v>24229</v>
      </c>
      <c r="M10" s="407">
        <v>149879</v>
      </c>
      <c r="N10" s="48" t="s">
        <v>1268</v>
      </c>
    </row>
    <row r="11" spans="1:14" s="29" customFormat="1" ht="29.25" customHeight="1">
      <c r="A11" s="499" t="s">
        <v>1327</v>
      </c>
      <c r="B11" s="529">
        <v>18373</v>
      </c>
      <c r="C11" s="530">
        <v>172258</v>
      </c>
      <c r="D11" s="531">
        <v>6</v>
      </c>
      <c r="E11" s="531">
        <v>337</v>
      </c>
      <c r="F11" s="531">
        <v>593</v>
      </c>
      <c r="G11" s="531">
        <v>12968</v>
      </c>
      <c r="H11" s="531">
        <v>665</v>
      </c>
      <c r="I11" s="531">
        <v>20282</v>
      </c>
      <c r="J11" s="531">
        <v>49</v>
      </c>
      <c r="K11" s="531">
        <v>1697</v>
      </c>
      <c r="L11" s="532">
        <v>17060</v>
      </c>
      <c r="M11" s="533">
        <v>136974</v>
      </c>
      <c r="N11" s="105" t="s">
        <v>1327</v>
      </c>
    </row>
    <row r="12" spans="1:17" s="79" customFormat="1" ht="14.25" customHeight="1">
      <c r="A12" s="79" t="s">
        <v>1240</v>
      </c>
      <c r="B12" s="215"/>
      <c r="C12" s="215"/>
      <c r="D12" s="236"/>
      <c r="E12" s="236"/>
      <c r="F12" s="236"/>
      <c r="G12" s="272"/>
      <c r="I12" s="384"/>
      <c r="J12" s="377" t="s">
        <v>1119</v>
      </c>
      <c r="K12" s="272"/>
      <c r="M12" s="384"/>
      <c r="N12" s="236"/>
      <c r="O12" s="272"/>
      <c r="Q12" s="272"/>
    </row>
  </sheetData>
  <sheetProtection/>
  <mergeCells count="12">
    <mergeCell ref="L4:M4"/>
    <mergeCell ref="L3:M3"/>
    <mergeCell ref="B4:C4"/>
    <mergeCell ref="D4:E4"/>
    <mergeCell ref="F4:G4"/>
    <mergeCell ref="H4:I4"/>
    <mergeCell ref="J4:K4"/>
    <mergeCell ref="A1:K1"/>
    <mergeCell ref="B3:C3"/>
    <mergeCell ref="D3:G3"/>
    <mergeCell ref="H3:K3"/>
    <mergeCell ref="A3:A6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S41"/>
  <sheetViews>
    <sheetView showZeros="0" zoomScale="87" zoomScaleNormal="87" zoomScaleSheetLayoutView="80" zoomScalePageLayoutView="0" workbookViewId="0" topLeftCell="A1">
      <selection activeCell="A40" sqref="A40:IV40"/>
    </sheetView>
  </sheetViews>
  <sheetFormatPr defaultColWidth="8.88671875" defaultRowHeight="13.5"/>
  <cols>
    <col min="1" max="1" width="9.6640625" style="20" customWidth="1"/>
    <col min="2" max="2" width="11.4453125" style="20" customWidth="1"/>
    <col min="3" max="3" width="9.88671875" style="20" customWidth="1"/>
    <col min="4" max="4" width="10.6640625" style="20" customWidth="1"/>
    <col min="5" max="5" width="9.88671875" style="20" customWidth="1"/>
    <col min="6" max="6" width="10.4453125" style="20" customWidth="1"/>
    <col min="7" max="13" width="9.88671875" style="20" customWidth="1"/>
    <col min="14" max="14" width="8.99609375" style="20" customWidth="1"/>
    <col min="15" max="16384" width="8.88671875" style="20" customWidth="1"/>
  </cols>
  <sheetData>
    <row r="1" spans="1:14" s="166" customFormat="1" ht="30.75" customHeight="1">
      <c r="A1" s="1108" t="s">
        <v>227</v>
      </c>
      <c r="B1" s="1108"/>
      <c r="C1" s="1108"/>
      <c r="D1" s="1108"/>
      <c r="E1" s="1108"/>
      <c r="F1" s="1108"/>
      <c r="G1" s="1108"/>
      <c r="H1" s="1108"/>
      <c r="I1" s="1108"/>
      <c r="J1" s="1108"/>
      <c r="K1" s="1108"/>
      <c r="L1" s="1108"/>
      <c r="M1" s="1108"/>
      <c r="N1" s="1108"/>
    </row>
    <row r="2" spans="1:14" s="27" customFormat="1" ht="20.25" customHeight="1" thickBot="1">
      <c r="A2" s="167" t="s">
        <v>1250</v>
      </c>
      <c r="M2" s="148"/>
      <c r="N2" s="148" t="s">
        <v>1251</v>
      </c>
    </row>
    <row r="3" spans="1:14" s="27" customFormat="1" ht="26.25" customHeight="1">
      <c r="A3" s="168"/>
      <c r="B3" s="1109" t="s">
        <v>1036</v>
      </c>
      <c r="C3" s="1110"/>
      <c r="D3" s="1110"/>
      <c r="E3" s="1110"/>
      <c r="F3" s="1110"/>
      <c r="G3" s="1110"/>
      <c r="H3" s="1109" t="s">
        <v>156</v>
      </c>
      <c r="I3" s="1110"/>
      <c r="J3" s="1110"/>
      <c r="K3" s="1110"/>
      <c r="L3" s="1110"/>
      <c r="M3" s="1110"/>
      <c r="N3" s="169"/>
    </row>
    <row r="4" spans="1:14" s="27" customFormat="1" ht="17.25" customHeight="1">
      <c r="A4" s="85" t="s">
        <v>632</v>
      </c>
      <c r="B4" s="1102" t="s">
        <v>157</v>
      </c>
      <c r="C4" s="1093"/>
      <c r="D4" s="1102" t="s">
        <v>1037</v>
      </c>
      <c r="E4" s="1093"/>
      <c r="F4" s="1102" t="s">
        <v>1038</v>
      </c>
      <c r="G4" s="1093"/>
      <c r="H4" s="1102" t="s">
        <v>157</v>
      </c>
      <c r="I4" s="1093"/>
      <c r="J4" s="1103" t="s">
        <v>1039</v>
      </c>
      <c r="K4" s="1104"/>
      <c r="L4" s="1103" t="s">
        <v>1040</v>
      </c>
      <c r="M4" s="1104"/>
      <c r="N4" s="109" t="s">
        <v>623</v>
      </c>
    </row>
    <row r="5" spans="1:14" s="27" customFormat="1" ht="17.25" customHeight="1">
      <c r="A5" s="48" t="s">
        <v>140</v>
      </c>
      <c r="B5" s="156" t="s">
        <v>1041</v>
      </c>
      <c r="C5" s="156" t="s">
        <v>1042</v>
      </c>
      <c r="D5" s="156" t="s">
        <v>1041</v>
      </c>
      <c r="E5" s="156" t="s">
        <v>1042</v>
      </c>
      <c r="F5" s="156" t="s">
        <v>1041</v>
      </c>
      <c r="G5" s="156" t="s">
        <v>1042</v>
      </c>
      <c r="H5" s="156" t="s">
        <v>1041</v>
      </c>
      <c r="I5" s="156" t="s">
        <v>1042</v>
      </c>
      <c r="J5" s="156" t="s">
        <v>1041</v>
      </c>
      <c r="K5" s="156" t="s">
        <v>1042</v>
      </c>
      <c r="L5" s="73" t="s">
        <v>1041</v>
      </c>
      <c r="M5" s="109" t="s">
        <v>1042</v>
      </c>
      <c r="N5" s="48" t="s">
        <v>679</v>
      </c>
    </row>
    <row r="6" spans="1:19" s="27" customFormat="1" ht="17.25" customHeight="1">
      <c r="A6" s="162"/>
      <c r="B6" s="62" t="s">
        <v>803</v>
      </c>
      <c r="C6" s="62" t="s">
        <v>804</v>
      </c>
      <c r="D6" s="62" t="s">
        <v>803</v>
      </c>
      <c r="E6" s="62" t="s">
        <v>804</v>
      </c>
      <c r="F6" s="62" t="s">
        <v>803</v>
      </c>
      <c r="G6" s="62" t="s">
        <v>804</v>
      </c>
      <c r="H6" s="62" t="s">
        <v>803</v>
      </c>
      <c r="I6" s="62" t="s">
        <v>804</v>
      </c>
      <c r="J6" s="62" t="s">
        <v>803</v>
      </c>
      <c r="K6" s="62" t="s">
        <v>804</v>
      </c>
      <c r="L6" s="92" t="s">
        <v>803</v>
      </c>
      <c r="M6" s="53" t="s">
        <v>804</v>
      </c>
      <c r="N6" s="162"/>
      <c r="O6" s="170"/>
      <c r="P6" s="170"/>
      <c r="Q6" s="170"/>
      <c r="R6" s="170"/>
      <c r="S6" s="170"/>
    </row>
    <row r="7" spans="1:14" s="27" customFormat="1" ht="22.5" customHeight="1">
      <c r="A7" s="60" t="s">
        <v>1229</v>
      </c>
      <c r="B7" s="139">
        <v>12556252</v>
      </c>
      <c r="C7" s="120">
        <v>227958</v>
      </c>
      <c r="D7" s="163">
        <v>6245767</v>
      </c>
      <c r="E7" s="117">
        <v>93130</v>
      </c>
      <c r="F7" s="163">
        <v>6310485</v>
      </c>
      <c r="G7" s="117">
        <v>134828</v>
      </c>
      <c r="H7" s="139">
        <v>506741</v>
      </c>
      <c r="I7" s="171">
        <v>6556</v>
      </c>
      <c r="J7" s="172">
        <v>258649</v>
      </c>
      <c r="K7" s="119">
        <v>2736</v>
      </c>
      <c r="L7" s="172">
        <v>248092</v>
      </c>
      <c r="M7" s="119">
        <v>3820</v>
      </c>
      <c r="N7" s="85" t="s">
        <v>229</v>
      </c>
    </row>
    <row r="8" spans="1:14" s="30" customFormat="1" ht="22.5" customHeight="1">
      <c r="A8" s="61" t="s">
        <v>666</v>
      </c>
      <c r="B8" s="139">
        <v>14391196</v>
      </c>
      <c r="C8" s="120">
        <v>218491</v>
      </c>
      <c r="D8" s="173">
        <v>7157316</v>
      </c>
      <c r="E8" s="174">
        <v>98222</v>
      </c>
      <c r="F8" s="173">
        <v>7233880</v>
      </c>
      <c r="G8" s="174">
        <v>120269</v>
      </c>
      <c r="H8" s="139">
        <v>609230</v>
      </c>
      <c r="I8" s="171">
        <v>7324</v>
      </c>
      <c r="J8" s="175">
        <v>308493</v>
      </c>
      <c r="K8" s="122">
        <v>3190</v>
      </c>
      <c r="L8" s="175">
        <v>300737</v>
      </c>
      <c r="M8" s="122">
        <v>4135</v>
      </c>
      <c r="N8" s="48" t="s">
        <v>230</v>
      </c>
    </row>
    <row r="9" spans="1:14" s="30" customFormat="1" ht="22.5" customHeight="1">
      <c r="A9" s="61" t="s">
        <v>125</v>
      </c>
      <c r="B9" s="139">
        <v>15872036</v>
      </c>
      <c r="C9" s="120">
        <v>237977</v>
      </c>
      <c r="D9" s="173">
        <v>7906939</v>
      </c>
      <c r="E9" s="174">
        <v>102495</v>
      </c>
      <c r="F9" s="173">
        <v>7965097</v>
      </c>
      <c r="G9" s="174">
        <v>135481</v>
      </c>
      <c r="H9" s="139">
        <v>604213</v>
      </c>
      <c r="I9" s="171">
        <v>7065</v>
      </c>
      <c r="J9" s="175">
        <v>307497</v>
      </c>
      <c r="K9" s="122">
        <v>3019</v>
      </c>
      <c r="L9" s="175">
        <v>296716</v>
      </c>
      <c r="M9" s="122">
        <v>4046</v>
      </c>
      <c r="N9" s="48" t="s">
        <v>228</v>
      </c>
    </row>
    <row r="10" spans="1:14" s="29" customFormat="1" ht="22.5" customHeight="1">
      <c r="A10" s="534" t="s">
        <v>1330</v>
      </c>
      <c r="B10" s="535">
        <v>16283001</v>
      </c>
      <c r="C10" s="536">
        <v>225094</v>
      </c>
      <c r="D10" s="537">
        <v>8106210</v>
      </c>
      <c r="E10" s="538">
        <v>97875</v>
      </c>
      <c r="F10" s="537">
        <v>8176791</v>
      </c>
      <c r="G10" s="538">
        <v>127216</v>
      </c>
      <c r="H10" s="535">
        <v>827985</v>
      </c>
      <c r="I10" s="539">
        <v>8846</v>
      </c>
      <c r="J10" s="540">
        <v>420381</v>
      </c>
      <c r="K10" s="541">
        <v>3488</v>
      </c>
      <c r="L10" s="540">
        <v>407604</v>
      </c>
      <c r="M10" s="541">
        <v>5356</v>
      </c>
      <c r="N10" s="176" t="s">
        <v>1330</v>
      </c>
    </row>
    <row r="11" spans="1:14" s="30" customFormat="1" ht="22.5" customHeight="1">
      <c r="A11" s="61" t="s">
        <v>705</v>
      </c>
      <c r="B11" s="139">
        <v>1248828</v>
      </c>
      <c r="C11" s="171">
        <v>22360</v>
      </c>
      <c r="D11" s="174">
        <v>611278</v>
      </c>
      <c r="E11" s="177">
        <v>7920</v>
      </c>
      <c r="F11" s="174">
        <v>637550</v>
      </c>
      <c r="G11" s="177">
        <v>14439</v>
      </c>
      <c r="H11" s="120">
        <v>47435</v>
      </c>
      <c r="I11" s="171">
        <v>517</v>
      </c>
      <c r="J11" s="122">
        <v>23325</v>
      </c>
      <c r="K11" s="178">
        <v>202</v>
      </c>
      <c r="L11" s="122">
        <v>24110</v>
      </c>
      <c r="M11" s="122">
        <v>314</v>
      </c>
      <c r="N11" s="48" t="s">
        <v>706</v>
      </c>
    </row>
    <row r="12" spans="1:14" s="30" customFormat="1" ht="22.5" customHeight="1">
      <c r="A12" s="61" t="s">
        <v>707</v>
      </c>
      <c r="B12" s="139">
        <v>1220364</v>
      </c>
      <c r="C12" s="171">
        <v>20240</v>
      </c>
      <c r="D12" s="174">
        <v>612324</v>
      </c>
      <c r="E12" s="177">
        <v>7565</v>
      </c>
      <c r="F12" s="174">
        <v>608040</v>
      </c>
      <c r="G12" s="177">
        <v>12675</v>
      </c>
      <c r="H12" s="120">
        <v>49766</v>
      </c>
      <c r="I12" s="171">
        <v>538</v>
      </c>
      <c r="J12" s="122">
        <v>25125</v>
      </c>
      <c r="K12" s="178">
        <v>224</v>
      </c>
      <c r="L12" s="122">
        <v>24641</v>
      </c>
      <c r="M12" s="122">
        <v>314</v>
      </c>
      <c r="N12" s="48" t="s">
        <v>708</v>
      </c>
    </row>
    <row r="13" spans="1:14" s="30" customFormat="1" ht="22.5" customHeight="1">
      <c r="A13" s="61" t="s">
        <v>709</v>
      </c>
      <c r="B13" s="139">
        <v>1219180</v>
      </c>
      <c r="C13" s="171">
        <v>22353</v>
      </c>
      <c r="D13" s="174">
        <v>609248</v>
      </c>
      <c r="E13" s="177">
        <v>7807</v>
      </c>
      <c r="F13" s="174">
        <v>609932</v>
      </c>
      <c r="G13" s="177">
        <v>14546</v>
      </c>
      <c r="H13" s="120">
        <v>57863</v>
      </c>
      <c r="I13" s="171">
        <v>640</v>
      </c>
      <c r="J13" s="122">
        <v>29946</v>
      </c>
      <c r="K13" s="178">
        <v>261</v>
      </c>
      <c r="L13" s="122">
        <v>27917</v>
      </c>
      <c r="M13" s="122">
        <v>379</v>
      </c>
      <c r="N13" s="48" t="s">
        <v>710</v>
      </c>
    </row>
    <row r="14" spans="1:14" s="30" customFormat="1" ht="22.5" customHeight="1">
      <c r="A14" s="61" t="s">
        <v>711</v>
      </c>
      <c r="B14" s="139">
        <v>1558241</v>
      </c>
      <c r="C14" s="171">
        <v>21269</v>
      </c>
      <c r="D14" s="174">
        <v>779858</v>
      </c>
      <c r="E14" s="177">
        <v>8690</v>
      </c>
      <c r="F14" s="174">
        <v>778383</v>
      </c>
      <c r="G14" s="177">
        <v>12578</v>
      </c>
      <c r="H14" s="120">
        <v>68372</v>
      </c>
      <c r="I14" s="171">
        <v>766</v>
      </c>
      <c r="J14" s="122">
        <v>35338</v>
      </c>
      <c r="K14" s="178">
        <v>316</v>
      </c>
      <c r="L14" s="122">
        <v>33034</v>
      </c>
      <c r="M14" s="122">
        <v>450</v>
      </c>
      <c r="N14" s="48" t="s">
        <v>712</v>
      </c>
    </row>
    <row r="15" spans="1:14" s="30" customFormat="1" ht="22.5" customHeight="1">
      <c r="A15" s="61" t="s">
        <v>713</v>
      </c>
      <c r="B15" s="139">
        <v>1555941</v>
      </c>
      <c r="C15" s="171">
        <v>19222</v>
      </c>
      <c r="D15" s="174">
        <v>766236</v>
      </c>
      <c r="E15" s="177">
        <v>9029</v>
      </c>
      <c r="F15" s="174">
        <v>789705</v>
      </c>
      <c r="G15" s="177">
        <v>10192</v>
      </c>
      <c r="H15" s="120">
        <v>80497</v>
      </c>
      <c r="I15" s="171">
        <v>907</v>
      </c>
      <c r="J15" s="122">
        <v>40743</v>
      </c>
      <c r="K15" s="178">
        <v>359</v>
      </c>
      <c r="L15" s="122">
        <v>39754</v>
      </c>
      <c r="M15" s="122">
        <v>548</v>
      </c>
      <c r="N15" s="48" t="s">
        <v>714</v>
      </c>
    </row>
    <row r="16" spans="1:14" s="30" customFormat="1" ht="22.5" customHeight="1">
      <c r="A16" s="61" t="s">
        <v>715</v>
      </c>
      <c r="B16" s="139">
        <v>1415467</v>
      </c>
      <c r="C16" s="171">
        <v>17506</v>
      </c>
      <c r="D16" s="174">
        <v>702689</v>
      </c>
      <c r="E16" s="177">
        <v>8613</v>
      </c>
      <c r="F16" s="174">
        <v>712778</v>
      </c>
      <c r="G16" s="177">
        <v>8893</v>
      </c>
      <c r="H16" s="120">
        <v>85098</v>
      </c>
      <c r="I16" s="171">
        <v>914</v>
      </c>
      <c r="J16" s="122">
        <v>43425</v>
      </c>
      <c r="K16" s="178">
        <v>362</v>
      </c>
      <c r="L16" s="122">
        <v>41673</v>
      </c>
      <c r="M16" s="122">
        <v>552</v>
      </c>
      <c r="N16" s="48" t="s">
        <v>716</v>
      </c>
    </row>
    <row r="17" spans="1:14" s="30" customFormat="1" ht="22.5" customHeight="1">
      <c r="A17" s="61" t="s">
        <v>717</v>
      </c>
      <c r="B17" s="139">
        <v>1393287</v>
      </c>
      <c r="C17" s="171">
        <v>17494</v>
      </c>
      <c r="D17" s="174">
        <v>712132</v>
      </c>
      <c r="E17" s="177">
        <v>9212</v>
      </c>
      <c r="F17" s="174">
        <v>681155</v>
      </c>
      <c r="G17" s="177">
        <v>8282</v>
      </c>
      <c r="H17" s="120">
        <v>91309</v>
      </c>
      <c r="I17" s="171">
        <v>901</v>
      </c>
      <c r="J17" s="122">
        <v>46337</v>
      </c>
      <c r="K17" s="178">
        <v>361</v>
      </c>
      <c r="L17" s="122">
        <v>44972</v>
      </c>
      <c r="M17" s="122">
        <v>540</v>
      </c>
      <c r="N17" s="48" t="s">
        <v>718</v>
      </c>
    </row>
    <row r="18" spans="1:14" s="30" customFormat="1" ht="22.5" customHeight="1">
      <c r="A18" s="61" t="s">
        <v>719</v>
      </c>
      <c r="B18" s="139">
        <v>1439606</v>
      </c>
      <c r="C18" s="171">
        <v>17791</v>
      </c>
      <c r="D18" s="174">
        <v>702364</v>
      </c>
      <c r="E18" s="177">
        <v>9090</v>
      </c>
      <c r="F18" s="174">
        <v>737242</v>
      </c>
      <c r="G18" s="177">
        <v>8701</v>
      </c>
      <c r="H18" s="120">
        <v>92985</v>
      </c>
      <c r="I18" s="171">
        <v>911</v>
      </c>
      <c r="J18" s="122">
        <v>47352</v>
      </c>
      <c r="K18" s="178">
        <v>373</v>
      </c>
      <c r="L18" s="122">
        <v>45633</v>
      </c>
      <c r="M18" s="122">
        <v>538</v>
      </c>
      <c r="N18" s="48" t="s">
        <v>720</v>
      </c>
    </row>
    <row r="19" spans="1:14" s="30" customFormat="1" ht="22.5" customHeight="1">
      <c r="A19" s="61" t="s">
        <v>721</v>
      </c>
      <c r="B19" s="139">
        <v>1204216</v>
      </c>
      <c r="C19" s="171">
        <v>16731</v>
      </c>
      <c r="D19" s="174">
        <v>609412</v>
      </c>
      <c r="E19" s="177">
        <v>7762</v>
      </c>
      <c r="F19" s="174">
        <v>594804</v>
      </c>
      <c r="G19" s="177">
        <v>8969</v>
      </c>
      <c r="H19" s="120">
        <v>74243</v>
      </c>
      <c r="I19" s="171">
        <v>782</v>
      </c>
      <c r="J19" s="122">
        <v>38004</v>
      </c>
      <c r="K19" s="178">
        <v>306</v>
      </c>
      <c r="L19" s="122">
        <v>36239</v>
      </c>
      <c r="M19" s="122">
        <v>475</v>
      </c>
      <c r="N19" s="48" t="s">
        <v>722</v>
      </c>
    </row>
    <row r="20" spans="1:14" s="30" customFormat="1" ht="22.5" customHeight="1">
      <c r="A20" s="61" t="s">
        <v>723</v>
      </c>
      <c r="B20" s="139">
        <v>1501144</v>
      </c>
      <c r="C20" s="171">
        <v>17485</v>
      </c>
      <c r="D20" s="174">
        <v>740444</v>
      </c>
      <c r="E20" s="177">
        <v>8117</v>
      </c>
      <c r="F20" s="174">
        <v>760700</v>
      </c>
      <c r="G20" s="177">
        <v>9368</v>
      </c>
      <c r="H20" s="120">
        <v>74355</v>
      </c>
      <c r="I20" s="171">
        <v>814</v>
      </c>
      <c r="J20" s="122">
        <v>36742</v>
      </c>
      <c r="K20" s="178">
        <v>296</v>
      </c>
      <c r="L20" s="122">
        <v>37613</v>
      </c>
      <c r="M20" s="122">
        <v>518</v>
      </c>
      <c r="N20" s="48" t="s">
        <v>724</v>
      </c>
    </row>
    <row r="21" spans="1:14" s="30" customFormat="1" ht="22.5" customHeight="1">
      <c r="A21" s="61" t="s">
        <v>725</v>
      </c>
      <c r="B21" s="139">
        <v>1385085</v>
      </c>
      <c r="C21" s="171">
        <v>16843</v>
      </c>
      <c r="D21" s="174">
        <v>683711</v>
      </c>
      <c r="E21" s="177">
        <v>7482</v>
      </c>
      <c r="F21" s="174">
        <v>701374</v>
      </c>
      <c r="G21" s="177">
        <v>9361</v>
      </c>
      <c r="H21" s="120">
        <v>58118</v>
      </c>
      <c r="I21" s="171">
        <v>636</v>
      </c>
      <c r="J21" s="122">
        <v>29628</v>
      </c>
      <c r="K21" s="178">
        <v>238</v>
      </c>
      <c r="L21" s="122">
        <v>28490</v>
      </c>
      <c r="M21" s="122">
        <v>398</v>
      </c>
      <c r="N21" s="48" t="s">
        <v>726</v>
      </c>
    </row>
    <row r="22" spans="1:14" s="30" customFormat="1" ht="22.5" customHeight="1" thickBot="1">
      <c r="A22" s="61" t="s">
        <v>727</v>
      </c>
      <c r="B22" s="139">
        <v>1141642</v>
      </c>
      <c r="C22" s="171">
        <v>15800</v>
      </c>
      <c r="D22" s="173">
        <v>576514</v>
      </c>
      <c r="E22" s="177">
        <v>6588</v>
      </c>
      <c r="F22" s="174">
        <v>565128</v>
      </c>
      <c r="G22" s="177">
        <v>9212</v>
      </c>
      <c r="H22" s="120">
        <v>47944</v>
      </c>
      <c r="I22" s="171">
        <v>520</v>
      </c>
      <c r="J22" s="122">
        <v>24416</v>
      </c>
      <c r="K22" s="178">
        <v>190</v>
      </c>
      <c r="L22" s="122">
        <v>23528</v>
      </c>
      <c r="M22" s="122">
        <v>330</v>
      </c>
      <c r="N22" s="48" t="s">
        <v>728</v>
      </c>
    </row>
    <row r="23" spans="1:14" s="183" customFormat="1" ht="22.5" customHeight="1">
      <c r="A23" s="234" t="s">
        <v>1328</v>
      </c>
      <c r="B23" s="179">
        <v>17608804</v>
      </c>
      <c r="C23" s="180">
        <v>215670</v>
      </c>
      <c r="D23" s="181">
        <v>8738297</v>
      </c>
      <c r="E23" s="180">
        <v>98902</v>
      </c>
      <c r="F23" s="181">
        <v>8870507</v>
      </c>
      <c r="G23" s="180">
        <v>116768</v>
      </c>
      <c r="H23" s="181">
        <v>994078</v>
      </c>
      <c r="I23" s="180">
        <v>9851</v>
      </c>
      <c r="J23" s="181">
        <v>501812</v>
      </c>
      <c r="K23" s="180">
        <v>3626</v>
      </c>
      <c r="L23" s="181">
        <v>492266</v>
      </c>
      <c r="M23" s="181">
        <v>6226</v>
      </c>
      <c r="N23" s="182" t="s">
        <v>128</v>
      </c>
    </row>
    <row r="24" spans="1:14" s="27" customFormat="1" ht="22.5" customHeight="1">
      <c r="A24" s="61" t="s">
        <v>705</v>
      </c>
      <c r="B24" s="139">
        <v>1177004</v>
      </c>
      <c r="C24" s="120">
        <v>17238</v>
      </c>
      <c r="D24" s="175">
        <v>575104</v>
      </c>
      <c r="E24" s="122">
        <v>7100</v>
      </c>
      <c r="F24" s="175">
        <v>601900</v>
      </c>
      <c r="G24" s="122">
        <v>10138</v>
      </c>
      <c r="H24" s="139">
        <v>45687</v>
      </c>
      <c r="I24" s="171">
        <v>468</v>
      </c>
      <c r="J24" s="175">
        <v>22470</v>
      </c>
      <c r="K24" s="122">
        <v>161</v>
      </c>
      <c r="L24" s="175">
        <v>23217</v>
      </c>
      <c r="M24" s="122">
        <v>307</v>
      </c>
      <c r="N24" s="48" t="s">
        <v>706</v>
      </c>
    </row>
    <row r="25" spans="1:14" s="27" customFormat="1" ht="22.5" customHeight="1">
      <c r="A25" s="61" t="s">
        <v>707</v>
      </c>
      <c r="B25" s="139">
        <v>1148481</v>
      </c>
      <c r="C25" s="120">
        <v>16842</v>
      </c>
      <c r="D25" s="175">
        <v>580283</v>
      </c>
      <c r="E25" s="122">
        <v>6671</v>
      </c>
      <c r="F25" s="175">
        <v>568198</v>
      </c>
      <c r="G25" s="122">
        <v>10171</v>
      </c>
      <c r="H25" s="139">
        <v>49261</v>
      </c>
      <c r="I25" s="171">
        <v>483</v>
      </c>
      <c r="J25" s="175">
        <v>24668</v>
      </c>
      <c r="K25" s="122">
        <v>176</v>
      </c>
      <c r="L25" s="175">
        <v>24593</v>
      </c>
      <c r="M25" s="122">
        <v>307</v>
      </c>
      <c r="N25" s="48" t="s">
        <v>708</v>
      </c>
    </row>
    <row r="26" spans="1:14" s="27" customFormat="1" ht="22.5" customHeight="1">
      <c r="A26" s="61" t="s">
        <v>709</v>
      </c>
      <c r="B26" s="139">
        <v>1184953</v>
      </c>
      <c r="C26" s="120">
        <v>19194</v>
      </c>
      <c r="D26" s="175">
        <v>582548</v>
      </c>
      <c r="E26" s="122">
        <v>6993</v>
      </c>
      <c r="F26" s="175">
        <v>602405</v>
      </c>
      <c r="G26" s="122">
        <v>12201</v>
      </c>
      <c r="H26" s="139">
        <v>62725</v>
      </c>
      <c r="I26" s="171">
        <v>644</v>
      </c>
      <c r="J26" s="175">
        <v>32837</v>
      </c>
      <c r="K26" s="122">
        <v>250</v>
      </c>
      <c r="L26" s="175">
        <v>29888</v>
      </c>
      <c r="M26" s="122">
        <v>395</v>
      </c>
      <c r="N26" s="48" t="s">
        <v>710</v>
      </c>
    </row>
    <row r="27" spans="1:14" s="27" customFormat="1" ht="22.5" customHeight="1">
      <c r="A27" s="61" t="s">
        <v>711</v>
      </c>
      <c r="B27" s="139">
        <v>1655922</v>
      </c>
      <c r="C27" s="120">
        <v>19844</v>
      </c>
      <c r="D27" s="175">
        <v>823508</v>
      </c>
      <c r="E27" s="122">
        <v>8635</v>
      </c>
      <c r="F27" s="175">
        <v>832414</v>
      </c>
      <c r="G27" s="122">
        <v>11209</v>
      </c>
      <c r="H27" s="139">
        <v>76736</v>
      </c>
      <c r="I27" s="171">
        <v>810</v>
      </c>
      <c r="J27" s="175">
        <v>39264</v>
      </c>
      <c r="K27" s="122">
        <v>305</v>
      </c>
      <c r="L27" s="175">
        <v>37472</v>
      </c>
      <c r="M27" s="122">
        <v>505</v>
      </c>
      <c r="N27" s="48" t="s">
        <v>712</v>
      </c>
    </row>
    <row r="28" spans="1:14" s="27" customFormat="1" ht="22.5" customHeight="1">
      <c r="A28" s="61" t="s">
        <v>713</v>
      </c>
      <c r="B28" s="139">
        <v>1631843</v>
      </c>
      <c r="C28" s="120">
        <v>16616</v>
      </c>
      <c r="D28" s="175">
        <v>805760</v>
      </c>
      <c r="E28" s="122">
        <v>8162</v>
      </c>
      <c r="F28" s="175">
        <v>826083</v>
      </c>
      <c r="G28" s="122">
        <v>8454</v>
      </c>
      <c r="H28" s="139">
        <v>82086</v>
      </c>
      <c r="I28" s="171">
        <v>883</v>
      </c>
      <c r="J28" s="175">
        <v>41224</v>
      </c>
      <c r="K28" s="122">
        <v>352</v>
      </c>
      <c r="L28" s="175">
        <v>40862</v>
      </c>
      <c r="M28" s="122">
        <v>531</v>
      </c>
      <c r="N28" s="48" t="s">
        <v>714</v>
      </c>
    </row>
    <row r="29" spans="1:14" s="27" customFormat="1" ht="22.5" customHeight="1">
      <c r="A29" s="61" t="s">
        <v>715</v>
      </c>
      <c r="B29" s="139">
        <v>1467548</v>
      </c>
      <c r="C29" s="120">
        <v>15179</v>
      </c>
      <c r="D29" s="175">
        <v>725152</v>
      </c>
      <c r="E29" s="122">
        <v>7855</v>
      </c>
      <c r="F29" s="175">
        <v>742396</v>
      </c>
      <c r="G29" s="122">
        <v>7324</v>
      </c>
      <c r="H29" s="139">
        <v>92321</v>
      </c>
      <c r="I29" s="171">
        <v>904</v>
      </c>
      <c r="J29" s="175">
        <v>47014</v>
      </c>
      <c r="K29" s="122">
        <v>341</v>
      </c>
      <c r="L29" s="175">
        <v>45307</v>
      </c>
      <c r="M29" s="122">
        <v>563</v>
      </c>
      <c r="N29" s="48" t="s">
        <v>716</v>
      </c>
    </row>
    <row r="30" spans="1:14" s="27" customFormat="1" ht="22.5" customHeight="1">
      <c r="A30" s="61" t="s">
        <v>717</v>
      </c>
      <c r="B30" s="139">
        <v>1581437</v>
      </c>
      <c r="C30" s="120">
        <v>16965</v>
      </c>
      <c r="D30" s="175">
        <v>804001</v>
      </c>
      <c r="E30" s="122">
        <v>9087</v>
      </c>
      <c r="F30" s="175">
        <v>777436</v>
      </c>
      <c r="G30" s="122">
        <v>7878</v>
      </c>
      <c r="H30" s="139">
        <v>105455</v>
      </c>
      <c r="I30" s="171">
        <v>971</v>
      </c>
      <c r="J30" s="175">
        <v>53697</v>
      </c>
      <c r="K30" s="122">
        <v>361</v>
      </c>
      <c r="L30" s="175">
        <v>51758</v>
      </c>
      <c r="M30" s="122">
        <v>610</v>
      </c>
      <c r="N30" s="48" t="s">
        <v>718</v>
      </c>
    </row>
    <row r="31" spans="1:14" s="27" customFormat="1" ht="22.5" customHeight="1">
      <c r="A31" s="61" t="s">
        <v>719</v>
      </c>
      <c r="B31" s="139">
        <v>1757381</v>
      </c>
      <c r="C31" s="120">
        <v>18534</v>
      </c>
      <c r="D31" s="175">
        <v>859632</v>
      </c>
      <c r="E31" s="122">
        <v>9924</v>
      </c>
      <c r="F31" s="175">
        <v>897749</v>
      </c>
      <c r="G31" s="122">
        <v>8610</v>
      </c>
      <c r="H31" s="139">
        <v>129699</v>
      </c>
      <c r="I31" s="171">
        <v>1142</v>
      </c>
      <c r="J31" s="175">
        <v>65633</v>
      </c>
      <c r="K31" s="122">
        <v>416</v>
      </c>
      <c r="L31" s="175">
        <v>64066</v>
      </c>
      <c r="M31" s="122">
        <v>726</v>
      </c>
      <c r="N31" s="48" t="s">
        <v>720</v>
      </c>
    </row>
    <row r="32" spans="1:14" s="27" customFormat="1" ht="22.5" customHeight="1">
      <c r="A32" s="61" t="s">
        <v>721</v>
      </c>
      <c r="B32" s="139">
        <v>1546021</v>
      </c>
      <c r="C32" s="120">
        <v>18343</v>
      </c>
      <c r="D32" s="175">
        <v>764775</v>
      </c>
      <c r="E32" s="122">
        <v>8955</v>
      </c>
      <c r="F32" s="175">
        <v>781246</v>
      </c>
      <c r="G32" s="122">
        <v>9388</v>
      </c>
      <c r="H32" s="139">
        <v>114787</v>
      </c>
      <c r="I32" s="171">
        <v>1126</v>
      </c>
      <c r="J32" s="175">
        <v>58303</v>
      </c>
      <c r="K32" s="122">
        <v>401</v>
      </c>
      <c r="L32" s="175">
        <v>56484</v>
      </c>
      <c r="M32" s="122">
        <v>725</v>
      </c>
      <c r="N32" s="48" t="s">
        <v>722</v>
      </c>
    </row>
    <row r="33" spans="1:14" s="27" customFormat="1" ht="22.5" customHeight="1">
      <c r="A33" s="61" t="s">
        <v>723</v>
      </c>
      <c r="B33" s="139">
        <v>1628559</v>
      </c>
      <c r="C33" s="120">
        <v>19129</v>
      </c>
      <c r="D33" s="175">
        <v>807094</v>
      </c>
      <c r="E33" s="122">
        <v>9433</v>
      </c>
      <c r="F33" s="175">
        <v>821465</v>
      </c>
      <c r="G33" s="122">
        <v>9696</v>
      </c>
      <c r="H33" s="139">
        <v>92697</v>
      </c>
      <c r="I33" s="171">
        <v>960</v>
      </c>
      <c r="J33" s="175">
        <v>45549</v>
      </c>
      <c r="K33" s="122">
        <v>359</v>
      </c>
      <c r="L33" s="175">
        <v>47148</v>
      </c>
      <c r="M33" s="122">
        <v>601</v>
      </c>
      <c r="N33" s="48" t="s">
        <v>724</v>
      </c>
    </row>
    <row r="34" spans="1:14" s="27" customFormat="1" ht="22.5" customHeight="1">
      <c r="A34" s="61" t="s">
        <v>725</v>
      </c>
      <c r="B34" s="139">
        <v>1531430</v>
      </c>
      <c r="C34" s="120">
        <v>19299</v>
      </c>
      <c r="D34" s="175">
        <v>759504</v>
      </c>
      <c r="E34" s="122">
        <v>8531</v>
      </c>
      <c r="F34" s="175">
        <v>771926</v>
      </c>
      <c r="G34" s="122">
        <v>10768</v>
      </c>
      <c r="H34" s="139">
        <v>75686</v>
      </c>
      <c r="I34" s="171">
        <v>783</v>
      </c>
      <c r="J34" s="175">
        <v>38053</v>
      </c>
      <c r="K34" s="122">
        <v>278</v>
      </c>
      <c r="L34" s="175">
        <v>37633</v>
      </c>
      <c r="M34" s="122">
        <v>505</v>
      </c>
      <c r="N34" s="48" t="s">
        <v>726</v>
      </c>
    </row>
    <row r="35" spans="1:14" s="27" customFormat="1" ht="22.5" customHeight="1" thickBot="1">
      <c r="A35" s="235" t="s">
        <v>727</v>
      </c>
      <c r="B35" s="184">
        <v>1298225</v>
      </c>
      <c r="C35" s="185">
        <v>18487</v>
      </c>
      <c r="D35" s="186">
        <v>650936</v>
      </c>
      <c r="E35" s="187">
        <v>7556</v>
      </c>
      <c r="F35" s="186">
        <v>647289</v>
      </c>
      <c r="G35" s="187">
        <v>10931</v>
      </c>
      <c r="H35" s="184">
        <v>66938</v>
      </c>
      <c r="I35" s="188">
        <v>677</v>
      </c>
      <c r="J35" s="186">
        <v>33100</v>
      </c>
      <c r="K35" s="187">
        <v>226</v>
      </c>
      <c r="L35" s="186">
        <v>33838</v>
      </c>
      <c r="M35" s="187">
        <v>451</v>
      </c>
      <c r="N35" s="189" t="s">
        <v>728</v>
      </c>
    </row>
    <row r="36" spans="1:14" s="27" customFormat="1" ht="19.5" customHeight="1">
      <c r="A36" s="1105" t="s">
        <v>158</v>
      </c>
      <c r="B36" s="1105"/>
      <c r="C36" s="1105"/>
      <c r="D36" s="1105"/>
      <c r="E36" s="1105"/>
      <c r="F36" s="1105"/>
      <c r="H36" s="1106" t="s">
        <v>1071</v>
      </c>
      <c r="I36" s="1106"/>
      <c r="J36" s="1106"/>
      <c r="K36" s="1106"/>
      <c r="L36" s="1106"/>
      <c r="M36" s="1106"/>
      <c r="N36" s="1106"/>
    </row>
    <row r="37" spans="1:8" s="27" customFormat="1" ht="19.5" customHeight="1">
      <c r="A37" s="1107" t="s">
        <v>225</v>
      </c>
      <c r="B37" s="1107"/>
      <c r="C37" s="1107"/>
      <c r="D37" s="150"/>
      <c r="E37" s="190"/>
      <c r="F37" s="150"/>
      <c r="G37" s="191"/>
      <c r="H37" s="150"/>
    </row>
    <row r="38" spans="1:14" s="27" customFormat="1" ht="19.5" customHeight="1">
      <c r="A38" s="27" t="s">
        <v>231</v>
      </c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50"/>
    </row>
    <row r="39" s="27" customFormat="1" ht="19.5" customHeight="1">
      <c r="A39" s="192" t="s">
        <v>226</v>
      </c>
    </row>
    <row r="40" spans="1:10" s="193" customFormat="1" ht="14.25">
      <c r="A40" s="193" t="s">
        <v>1331</v>
      </c>
      <c r="J40" s="395" t="s">
        <v>1332</v>
      </c>
    </row>
    <row r="41" s="193" customFormat="1" ht="14.25">
      <c r="B41" s="194"/>
    </row>
    <row r="42" s="193" customFormat="1" ht="14.25"/>
    <row r="43" s="193" customFormat="1" ht="14.25"/>
    <row r="44" s="193" customFormat="1" ht="14.25"/>
    <row r="45" s="193" customFormat="1" ht="14.25"/>
    <row r="46" s="193" customFormat="1" ht="14.25"/>
    <row r="47" s="193" customFormat="1" ht="14.25"/>
    <row r="48" s="193" customFormat="1" ht="14.25"/>
    <row r="49" s="193" customFormat="1" ht="14.25"/>
    <row r="50" s="193" customFormat="1" ht="14.25"/>
    <row r="51" s="193" customFormat="1" ht="14.25"/>
    <row r="52" s="193" customFormat="1" ht="14.25"/>
    <row r="53" s="193" customFormat="1" ht="14.25"/>
    <row r="54" s="193" customFormat="1" ht="14.25"/>
    <row r="55" s="193" customFormat="1" ht="14.25"/>
    <row r="56" s="193" customFormat="1" ht="14.25"/>
    <row r="57" s="193" customFormat="1" ht="14.25"/>
    <row r="58" s="193" customFormat="1" ht="14.25"/>
    <row r="59" s="193" customFormat="1" ht="14.25"/>
    <row r="60" s="193" customFormat="1" ht="14.25"/>
    <row r="61" s="193" customFormat="1" ht="14.25"/>
    <row r="62" s="193" customFormat="1" ht="14.25"/>
    <row r="63" s="193" customFormat="1" ht="14.25"/>
    <row r="64" s="193" customFormat="1" ht="14.25"/>
    <row r="65" s="193" customFormat="1" ht="14.25"/>
    <row r="66" s="193" customFormat="1" ht="14.25"/>
    <row r="67" s="193" customFormat="1" ht="14.25"/>
    <row r="68" s="193" customFormat="1" ht="14.25"/>
    <row r="69" s="193" customFormat="1" ht="14.25"/>
    <row r="70" s="193" customFormat="1" ht="14.25"/>
    <row r="71" s="193" customFormat="1" ht="14.25"/>
    <row r="72" s="193" customFormat="1" ht="14.25"/>
    <row r="73" s="193" customFormat="1" ht="14.25"/>
    <row r="74" s="193" customFormat="1" ht="14.25"/>
    <row r="75" s="193" customFormat="1" ht="14.25"/>
    <row r="76" s="193" customFormat="1" ht="14.25"/>
    <row r="77" s="193" customFormat="1" ht="14.25"/>
    <row r="78" s="193" customFormat="1" ht="14.25"/>
    <row r="79" s="193" customFormat="1" ht="14.25"/>
    <row r="80" s="193" customFormat="1" ht="14.25"/>
    <row r="81" s="193" customFormat="1" ht="14.25"/>
    <row r="82" s="193" customFormat="1" ht="14.25"/>
    <row r="83" s="193" customFormat="1" ht="14.25"/>
    <row r="84" s="193" customFormat="1" ht="14.25"/>
    <row r="85" s="193" customFormat="1" ht="14.25"/>
    <row r="86" s="193" customFormat="1" ht="14.25"/>
    <row r="87" s="193" customFormat="1" ht="14.25"/>
    <row r="88" s="193" customFormat="1" ht="14.25"/>
    <row r="89" s="193" customFormat="1" ht="14.25"/>
    <row r="90" s="193" customFormat="1" ht="14.25"/>
    <row r="91" s="193" customFormat="1" ht="14.25"/>
    <row r="92" s="193" customFormat="1" ht="14.25"/>
    <row r="93" s="193" customFormat="1" ht="14.25"/>
    <row r="94" s="193" customFormat="1" ht="14.25"/>
    <row r="95" s="193" customFormat="1" ht="14.25"/>
    <row r="96" s="193" customFormat="1" ht="14.25"/>
    <row r="97" s="193" customFormat="1" ht="14.25"/>
    <row r="98" s="193" customFormat="1" ht="14.25"/>
    <row r="99" s="193" customFormat="1" ht="14.25"/>
    <row r="100" s="193" customFormat="1" ht="14.25"/>
    <row r="101" s="193" customFormat="1" ht="14.25"/>
    <row r="102" s="193" customFormat="1" ht="14.25"/>
    <row r="103" s="193" customFormat="1" ht="14.25"/>
    <row r="104" s="193" customFormat="1" ht="14.25"/>
    <row r="105" s="193" customFormat="1" ht="14.25"/>
    <row r="106" s="193" customFormat="1" ht="14.25"/>
    <row r="107" s="193" customFormat="1" ht="14.25"/>
    <row r="108" s="193" customFormat="1" ht="14.25"/>
    <row r="109" s="193" customFormat="1" ht="14.25"/>
    <row r="110" s="193" customFormat="1" ht="14.25"/>
    <row r="111" s="193" customFormat="1" ht="14.25"/>
    <row r="112" s="193" customFormat="1" ht="14.25"/>
    <row r="113" s="193" customFormat="1" ht="14.25"/>
    <row r="114" s="193" customFormat="1" ht="14.25"/>
    <row r="115" s="193" customFormat="1" ht="14.25"/>
    <row r="116" s="193" customFormat="1" ht="14.25"/>
    <row r="117" s="193" customFormat="1" ht="14.25"/>
    <row r="118" s="193" customFormat="1" ht="14.25"/>
    <row r="119" s="193" customFormat="1" ht="14.25"/>
    <row r="120" s="193" customFormat="1" ht="14.25"/>
    <row r="121" s="193" customFormat="1" ht="14.25"/>
    <row r="122" s="193" customFormat="1" ht="14.25"/>
    <row r="123" s="193" customFormat="1" ht="14.25"/>
    <row r="124" s="193" customFormat="1" ht="14.25"/>
    <row r="125" s="193" customFormat="1" ht="14.25"/>
    <row r="126" s="193" customFormat="1" ht="14.25"/>
    <row r="127" s="193" customFormat="1" ht="14.25"/>
    <row r="128" s="193" customFormat="1" ht="14.25"/>
    <row r="129" s="193" customFormat="1" ht="14.25"/>
    <row r="130" s="193" customFormat="1" ht="14.25"/>
    <row r="131" s="193" customFormat="1" ht="14.25"/>
    <row r="132" s="193" customFormat="1" ht="14.25"/>
    <row r="133" s="193" customFormat="1" ht="14.25"/>
    <row r="134" s="193" customFormat="1" ht="14.25"/>
    <row r="135" s="193" customFormat="1" ht="14.25"/>
    <row r="136" s="193" customFormat="1" ht="14.25"/>
    <row r="137" s="193" customFormat="1" ht="14.25"/>
    <row r="138" s="193" customFormat="1" ht="14.25"/>
    <row r="139" s="193" customFormat="1" ht="14.25"/>
    <row r="140" s="193" customFormat="1" ht="14.25"/>
    <row r="141" s="193" customFormat="1" ht="14.25"/>
  </sheetData>
  <sheetProtection/>
  <mergeCells count="12">
    <mergeCell ref="A37:C37"/>
    <mergeCell ref="A1:N1"/>
    <mergeCell ref="B3:G3"/>
    <mergeCell ref="H3:M3"/>
    <mergeCell ref="B4:C4"/>
    <mergeCell ref="D4:E4"/>
    <mergeCell ref="F4:G4"/>
    <mergeCell ref="H4:I4"/>
    <mergeCell ref="J4:K4"/>
    <mergeCell ref="L4:M4"/>
    <mergeCell ref="A36:F36"/>
    <mergeCell ref="H36:N36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J1698"/>
  <sheetViews>
    <sheetView zoomScalePageLayoutView="0" workbookViewId="0" topLeftCell="A1">
      <selection activeCell="A44" sqref="A44:IV44"/>
    </sheetView>
  </sheetViews>
  <sheetFormatPr defaultColWidth="8.88671875" defaultRowHeight="13.5"/>
  <cols>
    <col min="1" max="1" width="8.88671875" style="18" customWidth="1"/>
    <col min="2" max="2" width="10.77734375" style="18" customWidth="1"/>
    <col min="3" max="3" width="18.21484375" style="18" customWidth="1"/>
    <col min="4" max="4" width="11.4453125" style="18" customWidth="1"/>
    <col min="5" max="5" width="11.88671875" style="18" customWidth="1"/>
    <col min="6" max="6" width="16.3359375" style="18" customWidth="1"/>
    <col min="7" max="7" width="14.10546875" style="18" customWidth="1"/>
    <col min="8" max="8" width="12.10546875" style="18" customWidth="1"/>
    <col min="9" max="9" width="11.10546875" style="18" customWidth="1"/>
    <col min="10" max="10" width="12.6640625" style="18" customWidth="1"/>
    <col min="11" max="12" width="8.88671875" style="18" customWidth="1"/>
    <col min="13" max="13" width="9.21484375" style="18" bestFit="1" customWidth="1"/>
    <col min="14" max="16384" width="8.88671875" style="18" customWidth="1"/>
  </cols>
  <sheetData>
    <row r="1" spans="1:10" s="195" customFormat="1" ht="30.75" customHeight="1">
      <c r="A1" s="1111" t="s">
        <v>1124</v>
      </c>
      <c r="B1" s="1111"/>
      <c r="C1" s="1111"/>
      <c r="D1" s="1111"/>
      <c r="E1" s="1111"/>
      <c r="F1" s="1111"/>
      <c r="G1" s="1111"/>
      <c r="H1" s="1111"/>
      <c r="I1" s="1111"/>
      <c r="J1" s="1111"/>
    </row>
    <row r="2" spans="1:10" s="197" customFormat="1" ht="8.25" customHeight="1" thickBot="1">
      <c r="A2" s="196"/>
      <c r="B2" s="196"/>
      <c r="C2" s="196"/>
      <c r="D2" s="196"/>
      <c r="E2" s="196"/>
      <c r="F2" s="196"/>
      <c r="G2" s="196"/>
      <c r="H2" s="196"/>
      <c r="I2" s="196"/>
      <c r="J2" s="196"/>
    </row>
    <row r="3" spans="1:10" s="545" customFormat="1" ht="19.5" customHeight="1">
      <c r="A3" s="542"/>
      <c r="B3" s="543" t="s">
        <v>1339</v>
      </c>
      <c r="C3" s="543" t="s">
        <v>1340</v>
      </c>
      <c r="D3" s="543" t="s">
        <v>1341</v>
      </c>
      <c r="E3" s="543" t="s">
        <v>1342</v>
      </c>
      <c r="F3" s="543" t="s">
        <v>1343</v>
      </c>
      <c r="G3" s="543" t="s">
        <v>1344</v>
      </c>
      <c r="H3" s="543" t="s">
        <v>1345</v>
      </c>
      <c r="I3" s="544" t="s">
        <v>1346</v>
      </c>
      <c r="J3" s="544"/>
    </row>
    <row r="4" spans="1:10" s="545" customFormat="1" ht="19.5" customHeight="1">
      <c r="A4" s="546" t="s">
        <v>1347</v>
      </c>
      <c r="B4" s="547"/>
      <c r="C4" s="547"/>
      <c r="D4" s="547"/>
      <c r="E4" s="547" t="s">
        <v>1348</v>
      </c>
      <c r="F4" s="547"/>
      <c r="G4" s="547"/>
      <c r="H4" s="547" t="s">
        <v>1349</v>
      </c>
      <c r="I4" s="548" t="s">
        <v>1350</v>
      </c>
      <c r="J4" s="548" t="s">
        <v>1351</v>
      </c>
    </row>
    <row r="5" spans="1:10" s="545" customFormat="1" ht="19.5" customHeight="1">
      <c r="A5" s="546"/>
      <c r="B5" s="547"/>
      <c r="C5" s="547" t="s">
        <v>1352</v>
      </c>
      <c r="D5" s="547" t="s">
        <v>1353</v>
      </c>
      <c r="E5" s="547" t="s">
        <v>1354</v>
      </c>
      <c r="F5" s="549" t="s">
        <v>1355</v>
      </c>
      <c r="G5" s="549" t="s">
        <v>1356</v>
      </c>
      <c r="H5" s="549" t="s">
        <v>1357</v>
      </c>
      <c r="I5" s="550" t="s">
        <v>1358</v>
      </c>
      <c r="J5" s="548"/>
    </row>
    <row r="6" spans="1:10" s="545" customFormat="1" ht="19.5" customHeight="1" thickBot="1">
      <c r="A6" s="551"/>
      <c r="B6" s="552" t="s">
        <v>1359</v>
      </c>
      <c r="C6" s="552" t="s">
        <v>1360</v>
      </c>
      <c r="D6" s="552" t="s">
        <v>1361</v>
      </c>
      <c r="E6" s="553" t="s">
        <v>1362</v>
      </c>
      <c r="F6" s="552" t="s">
        <v>1363</v>
      </c>
      <c r="G6" s="552" t="s">
        <v>1364</v>
      </c>
      <c r="H6" s="553" t="s">
        <v>1365</v>
      </c>
      <c r="I6" s="554" t="s">
        <v>1366</v>
      </c>
      <c r="J6" s="554"/>
    </row>
    <row r="7" spans="1:10" s="557" customFormat="1" ht="22.5" customHeight="1">
      <c r="A7" s="555">
        <v>2012</v>
      </c>
      <c r="B7" s="1116" t="s">
        <v>1367</v>
      </c>
      <c r="C7" s="1117"/>
      <c r="D7" s="1117"/>
      <c r="E7" s="1117"/>
      <c r="F7" s="1117" t="s">
        <v>729</v>
      </c>
      <c r="G7" s="1117"/>
      <c r="H7" s="1117"/>
      <c r="I7" s="1118"/>
      <c r="J7" s="556">
        <v>2012</v>
      </c>
    </row>
    <row r="8" spans="1:10" s="557" customFormat="1" ht="22.5" customHeight="1">
      <c r="A8" s="558" t="s">
        <v>1368</v>
      </c>
      <c r="B8" s="559">
        <v>515</v>
      </c>
      <c r="C8" s="559" t="s">
        <v>1369</v>
      </c>
      <c r="D8" s="559">
        <v>75</v>
      </c>
      <c r="E8" s="560">
        <v>43905</v>
      </c>
      <c r="F8" s="561">
        <v>0.543</v>
      </c>
      <c r="G8" s="562">
        <v>279</v>
      </c>
      <c r="H8" s="563">
        <v>0.99</v>
      </c>
      <c r="I8" s="564" t="s">
        <v>1370</v>
      </c>
      <c r="J8" s="548" t="s">
        <v>1371</v>
      </c>
    </row>
    <row r="9" spans="1:10" s="557" customFormat="1" ht="22.5" customHeight="1">
      <c r="A9" s="201" t="s">
        <v>1372</v>
      </c>
      <c r="B9" s="66">
        <v>444</v>
      </c>
      <c r="C9" s="67" t="s">
        <v>730</v>
      </c>
      <c r="D9" s="68">
        <v>65</v>
      </c>
      <c r="E9" s="63">
        <v>1723722</v>
      </c>
      <c r="F9" s="64">
        <v>0.75</v>
      </c>
      <c r="G9" s="65">
        <v>7610</v>
      </c>
      <c r="H9" s="77">
        <v>0.99</v>
      </c>
      <c r="I9" s="565" t="s">
        <v>731</v>
      </c>
      <c r="J9" s="202" t="s">
        <v>1373</v>
      </c>
    </row>
    <row r="10" spans="1:10" s="557" customFormat="1" ht="22.5" customHeight="1">
      <c r="A10" s="558" t="s">
        <v>1374</v>
      </c>
      <c r="B10" s="66">
        <v>299</v>
      </c>
      <c r="C10" s="67" t="s">
        <v>730</v>
      </c>
      <c r="D10" s="68">
        <v>55</v>
      </c>
      <c r="E10" s="69">
        <v>609890</v>
      </c>
      <c r="F10" s="566">
        <v>0.715</v>
      </c>
      <c r="G10" s="567">
        <v>2958</v>
      </c>
      <c r="H10" s="563">
        <v>0.99</v>
      </c>
      <c r="I10" s="565" t="s">
        <v>732</v>
      </c>
      <c r="J10" s="548" t="s">
        <v>733</v>
      </c>
    </row>
    <row r="11" spans="1:10" s="557" customFormat="1" ht="22.5" customHeight="1">
      <c r="A11" s="558" t="s">
        <v>160</v>
      </c>
      <c r="B11" s="66">
        <v>327</v>
      </c>
      <c r="C11" s="68" t="s">
        <v>1150</v>
      </c>
      <c r="D11" s="68">
        <v>60</v>
      </c>
      <c r="E11" s="69">
        <v>283433</v>
      </c>
      <c r="F11" s="566">
        <v>0.765</v>
      </c>
      <c r="G11" s="567">
        <v>1442</v>
      </c>
      <c r="H11" s="563">
        <v>0.99</v>
      </c>
      <c r="I11" s="565" t="s">
        <v>734</v>
      </c>
      <c r="J11" s="548" t="s">
        <v>735</v>
      </c>
    </row>
    <row r="12" spans="1:10" s="557" customFormat="1" ht="22.5" customHeight="1">
      <c r="A12" s="558" t="s">
        <v>161</v>
      </c>
      <c r="B12" s="66">
        <v>179</v>
      </c>
      <c r="C12" s="67" t="s">
        <v>1369</v>
      </c>
      <c r="D12" s="559">
        <v>45</v>
      </c>
      <c r="E12" s="560">
        <v>278602</v>
      </c>
      <c r="F12" s="566">
        <v>0.785</v>
      </c>
      <c r="G12" s="567">
        <v>1472</v>
      </c>
      <c r="H12" s="563">
        <v>1</v>
      </c>
      <c r="I12" s="565" t="s">
        <v>731</v>
      </c>
      <c r="J12" s="548" t="s">
        <v>737</v>
      </c>
    </row>
    <row r="13" spans="1:10" s="557" customFormat="1" ht="22.5" customHeight="1">
      <c r="A13" s="558" t="s">
        <v>162</v>
      </c>
      <c r="B13" s="66">
        <v>344</v>
      </c>
      <c r="C13" s="68" t="s">
        <v>1150</v>
      </c>
      <c r="D13" s="68">
        <v>60</v>
      </c>
      <c r="E13" s="69">
        <v>14833</v>
      </c>
      <c r="F13" s="566">
        <v>0.737</v>
      </c>
      <c r="G13" s="567">
        <v>98</v>
      </c>
      <c r="H13" s="563">
        <v>0.96</v>
      </c>
      <c r="I13" s="565" t="s">
        <v>738</v>
      </c>
      <c r="J13" s="548" t="s">
        <v>739</v>
      </c>
    </row>
    <row r="14" spans="1:10" s="557" customFormat="1" ht="22.5" customHeight="1">
      <c r="A14" s="558" t="s">
        <v>163</v>
      </c>
      <c r="B14" s="66">
        <v>365</v>
      </c>
      <c r="C14" s="68" t="s">
        <v>1375</v>
      </c>
      <c r="D14" s="68">
        <v>60</v>
      </c>
      <c r="E14" s="69">
        <v>237500</v>
      </c>
      <c r="F14" s="566">
        <v>0.783</v>
      </c>
      <c r="G14" s="567">
        <v>1304</v>
      </c>
      <c r="H14" s="563">
        <v>1</v>
      </c>
      <c r="I14" s="565" t="s">
        <v>740</v>
      </c>
      <c r="J14" s="548" t="s">
        <v>1205</v>
      </c>
    </row>
    <row r="15" spans="1:10" s="557" customFormat="1" ht="22.5" customHeight="1">
      <c r="A15" s="558" t="s">
        <v>164</v>
      </c>
      <c r="B15" s="66">
        <v>175</v>
      </c>
      <c r="C15" s="68" t="s">
        <v>1150</v>
      </c>
      <c r="D15" s="68">
        <v>45</v>
      </c>
      <c r="E15" s="69">
        <v>21039</v>
      </c>
      <c r="F15" s="566">
        <v>0.766</v>
      </c>
      <c r="G15" s="567">
        <v>119</v>
      </c>
      <c r="H15" s="563">
        <v>0.98</v>
      </c>
      <c r="I15" s="565" t="s">
        <v>741</v>
      </c>
      <c r="J15" s="548" t="s">
        <v>742</v>
      </c>
    </row>
    <row r="16" spans="1:10" s="557" customFormat="1" ht="22.5" customHeight="1">
      <c r="A16" s="558" t="s">
        <v>1376</v>
      </c>
      <c r="B16" s="66">
        <v>224</v>
      </c>
      <c r="C16" s="68" t="s">
        <v>1150</v>
      </c>
      <c r="D16" s="68">
        <v>50</v>
      </c>
      <c r="E16" s="69">
        <v>17029</v>
      </c>
      <c r="F16" s="566">
        <v>0.649</v>
      </c>
      <c r="G16" s="567">
        <v>101</v>
      </c>
      <c r="H16" s="563">
        <v>0.96</v>
      </c>
      <c r="I16" s="565" t="s">
        <v>741</v>
      </c>
      <c r="J16" s="548" t="s">
        <v>1377</v>
      </c>
    </row>
    <row r="17" spans="1:10" s="557" customFormat="1" ht="22.5" customHeight="1">
      <c r="A17" s="558" t="s">
        <v>165</v>
      </c>
      <c r="B17" s="66">
        <v>264</v>
      </c>
      <c r="C17" s="68" t="s">
        <v>1150</v>
      </c>
      <c r="D17" s="68">
        <v>50</v>
      </c>
      <c r="E17" s="69">
        <v>62792</v>
      </c>
      <c r="F17" s="566">
        <v>0.648</v>
      </c>
      <c r="G17" s="567">
        <v>334</v>
      </c>
      <c r="H17" s="563">
        <v>0.96</v>
      </c>
      <c r="I17" s="565" t="s">
        <v>743</v>
      </c>
      <c r="J17" s="548" t="s">
        <v>744</v>
      </c>
    </row>
    <row r="18" spans="1:10" s="557" customFormat="1" ht="22.5" customHeight="1">
      <c r="A18" s="546" t="s">
        <v>1378</v>
      </c>
      <c r="B18" s="66">
        <v>454</v>
      </c>
      <c r="C18" s="68" t="s">
        <v>1150</v>
      </c>
      <c r="D18" s="68">
        <v>70</v>
      </c>
      <c r="E18" s="71">
        <v>66176</v>
      </c>
      <c r="F18" s="72">
        <v>0.615</v>
      </c>
      <c r="G18" s="568">
        <v>352</v>
      </c>
      <c r="H18" s="563">
        <v>0.95</v>
      </c>
      <c r="I18" s="565" t="s">
        <v>745</v>
      </c>
      <c r="J18" s="548" t="s">
        <v>746</v>
      </c>
    </row>
    <row r="19" spans="1:10" s="571" customFormat="1" ht="22.5" customHeight="1">
      <c r="A19" s="569">
        <v>2012</v>
      </c>
      <c r="B19" s="1112" t="s">
        <v>1379</v>
      </c>
      <c r="C19" s="1113"/>
      <c r="D19" s="1113"/>
      <c r="E19" s="1113"/>
      <c r="F19" s="1114" t="s">
        <v>747</v>
      </c>
      <c r="G19" s="1114"/>
      <c r="H19" s="1114"/>
      <c r="I19" s="1115"/>
      <c r="J19" s="570">
        <v>2012</v>
      </c>
    </row>
    <row r="20" spans="1:10" s="571" customFormat="1" ht="22.5" customHeight="1">
      <c r="A20" s="572" t="s">
        <v>1380</v>
      </c>
      <c r="B20" s="559">
        <v>816</v>
      </c>
      <c r="C20" s="559" t="s">
        <v>748</v>
      </c>
      <c r="D20" s="559">
        <v>90</v>
      </c>
      <c r="E20" s="560">
        <v>136676</v>
      </c>
      <c r="F20" s="566">
        <v>0.638</v>
      </c>
      <c r="G20" s="573">
        <v>727</v>
      </c>
      <c r="H20" s="563">
        <v>0.99</v>
      </c>
      <c r="I20" s="572" t="s">
        <v>749</v>
      </c>
      <c r="J20" s="574" t="s">
        <v>750</v>
      </c>
    </row>
    <row r="21" spans="1:10" s="571" customFormat="1" ht="22.5" customHeight="1">
      <c r="A21" s="203" t="s">
        <v>166</v>
      </c>
      <c r="B21" s="74">
        <v>1262</v>
      </c>
      <c r="C21" s="68" t="s">
        <v>748</v>
      </c>
      <c r="D21" s="68">
        <v>135</v>
      </c>
      <c r="E21" s="69">
        <v>171212</v>
      </c>
      <c r="F21" s="75">
        <v>0.717</v>
      </c>
      <c r="G21" s="76">
        <v>730</v>
      </c>
      <c r="H21" s="77">
        <v>0.99</v>
      </c>
      <c r="I21" s="565" t="s">
        <v>751</v>
      </c>
      <c r="J21" s="202" t="s">
        <v>752</v>
      </c>
    </row>
    <row r="22" spans="1:10" s="575" customFormat="1" ht="22.5" customHeight="1">
      <c r="A22" s="203" t="s">
        <v>167</v>
      </c>
      <c r="B22" s="74">
        <v>956</v>
      </c>
      <c r="C22" s="68" t="s">
        <v>1150</v>
      </c>
      <c r="D22" s="68">
        <v>95</v>
      </c>
      <c r="E22" s="69">
        <v>77456</v>
      </c>
      <c r="F22" s="75">
        <v>0.527</v>
      </c>
      <c r="G22" s="76">
        <v>412</v>
      </c>
      <c r="H22" s="77">
        <v>0.99</v>
      </c>
      <c r="I22" s="565" t="s">
        <v>753</v>
      </c>
      <c r="J22" s="202" t="s">
        <v>754</v>
      </c>
    </row>
    <row r="23" spans="1:10" s="557" customFormat="1" ht="22.5" customHeight="1" thickBot="1">
      <c r="A23" s="576" t="s">
        <v>1381</v>
      </c>
      <c r="B23" s="205">
        <v>1146</v>
      </c>
      <c r="C23" s="206" t="s">
        <v>1150</v>
      </c>
      <c r="D23" s="206">
        <v>155</v>
      </c>
      <c r="E23" s="207">
        <v>131406</v>
      </c>
      <c r="F23" s="208">
        <v>0.695</v>
      </c>
      <c r="G23" s="209">
        <v>716</v>
      </c>
      <c r="H23" s="210">
        <v>1</v>
      </c>
      <c r="I23" s="577" t="s">
        <v>755</v>
      </c>
      <c r="J23" s="211" t="s">
        <v>756</v>
      </c>
    </row>
    <row r="24" spans="1:10" s="557" customFormat="1" ht="22.5" customHeight="1">
      <c r="A24" s="555">
        <v>2013</v>
      </c>
      <c r="B24" s="1116" t="s">
        <v>1367</v>
      </c>
      <c r="C24" s="1117"/>
      <c r="D24" s="1117"/>
      <c r="E24" s="1117"/>
      <c r="F24" s="1117" t="s">
        <v>729</v>
      </c>
      <c r="G24" s="1117"/>
      <c r="H24" s="1117"/>
      <c r="I24" s="1118"/>
      <c r="J24" s="556">
        <v>2013</v>
      </c>
    </row>
    <row r="25" spans="1:10" s="557" customFormat="1" ht="22.5" customHeight="1">
      <c r="A25" s="558" t="s">
        <v>1368</v>
      </c>
      <c r="B25" s="559">
        <v>515</v>
      </c>
      <c r="C25" s="559" t="s">
        <v>1369</v>
      </c>
      <c r="D25" s="559">
        <v>75</v>
      </c>
      <c r="E25" s="560">
        <v>61573</v>
      </c>
      <c r="F25" s="561">
        <v>0.488</v>
      </c>
      <c r="G25" s="562">
        <v>329</v>
      </c>
      <c r="H25" s="563">
        <v>0.99</v>
      </c>
      <c r="I25" s="564" t="s">
        <v>1370</v>
      </c>
      <c r="J25" s="548" t="s">
        <v>1371</v>
      </c>
    </row>
    <row r="26" spans="1:10" s="557" customFormat="1" ht="22.5" customHeight="1">
      <c r="A26" s="201" t="s">
        <v>1372</v>
      </c>
      <c r="B26" s="66">
        <v>444</v>
      </c>
      <c r="C26" s="67" t="s">
        <v>730</v>
      </c>
      <c r="D26" s="68">
        <v>65</v>
      </c>
      <c r="E26" s="63">
        <v>1646103</v>
      </c>
      <c r="F26" s="64">
        <v>0.767</v>
      </c>
      <c r="G26" s="65">
        <v>7275</v>
      </c>
      <c r="H26" s="77">
        <v>0.99</v>
      </c>
      <c r="I26" s="565" t="s">
        <v>731</v>
      </c>
      <c r="J26" s="202" t="s">
        <v>1373</v>
      </c>
    </row>
    <row r="27" spans="1:10" s="557" customFormat="1" ht="22.5" customHeight="1">
      <c r="A27" s="558" t="s">
        <v>1374</v>
      </c>
      <c r="B27" s="66">
        <v>299</v>
      </c>
      <c r="C27" s="67" t="s">
        <v>730</v>
      </c>
      <c r="D27" s="68">
        <v>55</v>
      </c>
      <c r="E27" s="69">
        <v>485793</v>
      </c>
      <c r="F27" s="566">
        <v>0.728</v>
      </c>
      <c r="G27" s="567">
        <v>2411</v>
      </c>
      <c r="H27" s="563">
        <v>0.99</v>
      </c>
      <c r="I27" s="565" t="s">
        <v>732</v>
      </c>
      <c r="J27" s="548" t="s">
        <v>733</v>
      </c>
    </row>
    <row r="28" spans="1:10" s="557" customFormat="1" ht="22.5" customHeight="1">
      <c r="A28" s="558" t="s">
        <v>160</v>
      </c>
      <c r="B28" s="66">
        <v>327</v>
      </c>
      <c r="C28" s="68" t="s">
        <v>1150</v>
      </c>
      <c r="D28" s="68">
        <v>60</v>
      </c>
      <c r="E28" s="69">
        <v>283574</v>
      </c>
      <c r="F28" s="566">
        <v>0.714</v>
      </c>
      <c r="G28" s="567">
        <v>1598</v>
      </c>
      <c r="H28" s="563">
        <v>0.99</v>
      </c>
      <c r="I28" s="565" t="s">
        <v>734</v>
      </c>
      <c r="J28" s="548" t="s">
        <v>735</v>
      </c>
    </row>
    <row r="29" spans="1:10" s="557" customFormat="1" ht="22.5" customHeight="1">
      <c r="A29" s="558" t="s">
        <v>161</v>
      </c>
      <c r="B29" s="66">
        <v>179</v>
      </c>
      <c r="C29" s="67" t="s">
        <v>1369</v>
      </c>
      <c r="D29" s="559">
        <v>45</v>
      </c>
      <c r="E29" s="560">
        <v>258459</v>
      </c>
      <c r="F29" s="566">
        <v>0.799</v>
      </c>
      <c r="G29" s="567">
        <v>1449</v>
      </c>
      <c r="H29" s="563">
        <v>1</v>
      </c>
      <c r="I29" s="565" t="s">
        <v>731</v>
      </c>
      <c r="J29" s="548" t="s">
        <v>737</v>
      </c>
    </row>
    <row r="30" spans="1:10" s="557" customFormat="1" ht="22.5" customHeight="1">
      <c r="A30" s="558" t="s">
        <v>162</v>
      </c>
      <c r="B30" s="66">
        <v>344</v>
      </c>
      <c r="C30" s="68" t="s">
        <v>1150</v>
      </c>
      <c r="D30" s="68">
        <v>60</v>
      </c>
      <c r="E30" s="69">
        <v>14847</v>
      </c>
      <c r="F30" s="566">
        <v>0.724</v>
      </c>
      <c r="G30" s="567">
        <v>101</v>
      </c>
      <c r="H30" s="563">
        <v>0.96</v>
      </c>
      <c r="I30" s="565" t="s">
        <v>738</v>
      </c>
      <c r="J30" s="548" t="s">
        <v>739</v>
      </c>
    </row>
    <row r="31" spans="1:10" s="557" customFormat="1" ht="22.5" customHeight="1">
      <c r="A31" s="558" t="s">
        <v>163</v>
      </c>
      <c r="B31" s="66">
        <v>365</v>
      </c>
      <c r="C31" s="68" t="s">
        <v>1375</v>
      </c>
      <c r="D31" s="68">
        <v>60</v>
      </c>
      <c r="E31" s="69">
        <v>214344</v>
      </c>
      <c r="F31" s="566">
        <v>0.77</v>
      </c>
      <c r="G31" s="567">
        <v>1253</v>
      </c>
      <c r="H31" s="563">
        <v>1</v>
      </c>
      <c r="I31" s="565" t="s">
        <v>740</v>
      </c>
      <c r="J31" s="548" t="s">
        <v>1205</v>
      </c>
    </row>
    <row r="32" spans="1:10" s="557" customFormat="1" ht="22.5" customHeight="1">
      <c r="A32" s="558" t="s">
        <v>164</v>
      </c>
      <c r="B32" s="66">
        <v>175</v>
      </c>
      <c r="C32" s="68" t="s">
        <v>1150</v>
      </c>
      <c r="D32" s="68">
        <v>45</v>
      </c>
      <c r="E32" s="69">
        <v>16313</v>
      </c>
      <c r="F32" s="566">
        <v>0.709</v>
      </c>
      <c r="G32" s="567">
        <v>104</v>
      </c>
      <c r="H32" s="563">
        <v>0.98</v>
      </c>
      <c r="I32" s="565" t="s">
        <v>741</v>
      </c>
      <c r="J32" s="548" t="s">
        <v>742</v>
      </c>
    </row>
    <row r="33" spans="1:10" s="557" customFormat="1" ht="22.5" customHeight="1">
      <c r="A33" s="558" t="s">
        <v>1376</v>
      </c>
      <c r="B33" s="66">
        <v>224</v>
      </c>
      <c r="C33" s="68" t="s">
        <v>1150</v>
      </c>
      <c r="D33" s="68">
        <v>50</v>
      </c>
      <c r="E33" s="69">
        <v>19323</v>
      </c>
      <c r="F33" s="566">
        <v>0.664</v>
      </c>
      <c r="G33" s="567">
        <v>103</v>
      </c>
      <c r="H33" s="563">
        <v>0.97</v>
      </c>
      <c r="I33" s="565" t="s">
        <v>741</v>
      </c>
      <c r="J33" s="548" t="s">
        <v>1377</v>
      </c>
    </row>
    <row r="34" spans="1:10" s="557" customFormat="1" ht="22.5" customHeight="1">
      <c r="A34" s="558" t="s">
        <v>165</v>
      </c>
      <c r="B34" s="66">
        <v>264</v>
      </c>
      <c r="C34" s="68" t="s">
        <v>1150</v>
      </c>
      <c r="D34" s="68">
        <v>50</v>
      </c>
      <c r="E34" s="69">
        <v>67131</v>
      </c>
      <c r="F34" s="566">
        <v>0.641</v>
      </c>
      <c r="G34" s="567">
        <v>358</v>
      </c>
      <c r="H34" s="563">
        <v>0.96</v>
      </c>
      <c r="I34" s="565" t="s">
        <v>743</v>
      </c>
      <c r="J34" s="548" t="s">
        <v>744</v>
      </c>
    </row>
    <row r="35" spans="1:10" s="557" customFormat="1" ht="22.5" customHeight="1">
      <c r="A35" s="546" t="s">
        <v>1378</v>
      </c>
      <c r="B35" s="66">
        <v>454</v>
      </c>
      <c r="C35" s="68" t="s">
        <v>1150</v>
      </c>
      <c r="D35" s="68">
        <v>70</v>
      </c>
      <c r="E35" s="71">
        <v>64631</v>
      </c>
      <c r="F35" s="72">
        <v>0.603</v>
      </c>
      <c r="G35" s="568">
        <v>344</v>
      </c>
      <c r="H35" s="563">
        <v>0.96</v>
      </c>
      <c r="I35" s="565" t="s">
        <v>745</v>
      </c>
      <c r="J35" s="548" t="s">
        <v>746</v>
      </c>
    </row>
    <row r="36" spans="1:10" s="571" customFormat="1" ht="22.5" customHeight="1">
      <c r="A36" s="569">
        <v>2013</v>
      </c>
      <c r="B36" s="1112" t="s">
        <v>1379</v>
      </c>
      <c r="C36" s="1113"/>
      <c r="D36" s="1113"/>
      <c r="E36" s="1113"/>
      <c r="F36" s="1114" t="s">
        <v>747</v>
      </c>
      <c r="G36" s="1114"/>
      <c r="H36" s="1114"/>
      <c r="I36" s="1115"/>
      <c r="J36" s="570">
        <v>2013</v>
      </c>
    </row>
    <row r="37" spans="1:10" s="571" customFormat="1" ht="22.5" customHeight="1">
      <c r="A37" s="572" t="s">
        <v>1380</v>
      </c>
      <c r="B37" s="559">
        <v>816</v>
      </c>
      <c r="C37" s="559" t="s">
        <v>748</v>
      </c>
      <c r="D37" s="559">
        <v>90</v>
      </c>
      <c r="E37" s="560">
        <v>122762</v>
      </c>
      <c r="F37" s="566">
        <v>0.656</v>
      </c>
      <c r="G37" s="573">
        <v>654</v>
      </c>
      <c r="H37" s="563">
        <v>0.99</v>
      </c>
      <c r="I37" s="572" t="s">
        <v>749</v>
      </c>
      <c r="J37" s="574" t="s">
        <v>750</v>
      </c>
    </row>
    <row r="38" spans="1:10" s="575" customFormat="1" ht="22.5" customHeight="1">
      <c r="A38" s="203" t="s">
        <v>166</v>
      </c>
      <c r="B38" s="74">
        <v>1262</v>
      </c>
      <c r="C38" s="68" t="s">
        <v>748</v>
      </c>
      <c r="D38" s="68">
        <v>135</v>
      </c>
      <c r="E38" s="69">
        <v>129720</v>
      </c>
      <c r="F38" s="75">
        <v>0.681</v>
      </c>
      <c r="G38" s="76">
        <v>691</v>
      </c>
      <c r="H38" s="77">
        <v>0.99</v>
      </c>
      <c r="I38" s="565" t="s">
        <v>751</v>
      </c>
      <c r="J38" s="202" t="s">
        <v>752</v>
      </c>
    </row>
    <row r="39" spans="1:10" s="557" customFormat="1" ht="22.5" customHeight="1">
      <c r="A39" s="203" t="s">
        <v>167</v>
      </c>
      <c r="B39" s="74">
        <v>956</v>
      </c>
      <c r="C39" s="68" t="s">
        <v>1150</v>
      </c>
      <c r="D39" s="68">
        <v>95</v>
      </c>
      <c r="E39" s="560">
        <v>55464</v>
      </c>
      <c r="F39" s="566">
        <v>0.511</v>
      </c>
      <c r="G39" s="573">
        <v>311</v>
      </c>
      <c r="H39" s="77">
        <v>0.99</v>
      </c>
      <c r="I39" s="565" t="s">
        <v>753</v>
      </c>
      <c r="J39" s="202" t="s">
        <v>754</v>
      </c>
    </row>
    <row r="40" spans="1:10" s="557" customFormat="1" ht="22.5" customHeight="1" thickBot="1">
      <c r="A40" s="576" t="s">
        <v>1381</v>
      </c>
      <c r="B40" s="205">
        <v>1146</v>
      </c>
      <c r="C40" s="206" t="s">
        <v>1150</v>
      </c>
      <c r="D40" s="206">
        <v>155</v>
      </c>
      <c r="E40" s="207">
        <v>154200</v>
      </c>
      <c r="F40" s="208">
        <v>0.735</v>
      </c>
      <c r="G40" s="209">
        <v>728</v>
      </c>
      <c r="H40" s="210">
        <v>1</v>
      </c>
      <c r="I40" s="577" t="s">
        <v>755</v>
      </c>
      <c r="J40" s="211" t="s">
        <v>756</v>
      </c>
    </row>
    <row r="41" spans="1:9" s="79" customFormat="1" ht="16.5" customHeight="1">
      <c r="A41" s="215" t="s">
        <v>1334</v>
      </c>
      <c r="B41" s="215"/>
      <c r="C41" s="215"/>
      <c r="D41" s="215"/>
      <c r="E41" s="215"/>
      <c r="F41" s="215"/>
      <c r="I41" s="79" t="s">
        <v>1071</v>
      </c>
    </row>
    <row r="42" spans="1:8" s="79" customFormat="1" ht="16.5" customHeight="1">
      <c r="A42" s="79" t="s">
        <v>1335</v>
      </c>
      <c r="B42" s="237"/>
      <c r="C42" s="236"/>
      <c r="D42" s="236"/>
      <c r="E42" s="236"/>
      <c r="F42" s="236"/>
      <c r="G42" s="236"/>
      <c r="H42" s="236"/>
    </row>
    <row r="43" s="79" customFormat="1" ht="16.5" customHeight="1">
      <c r="A43" s="79" t="s">
        <v>1336</v>
      </c>
    </row>
    <row r="44" spans="1:7" s="79" customFormat="1" ht="12">
      <c r="A44" s="79" t="s">
        <v>1338</v>
      </c>
      <c r="G44" s="395" t="s">
        <v>1337</v>
      </c>
    </row>
    <row r="45" s="197" customFormat="1" ht="14.25"/>
    <row r="46" s="197" customFormat="1" ht="14.25"/>
    <row r="47" s="197" customFormat="1" ht="14.25"/>
    <row r="48" s="197" customFormat="1" ht="14.25"/>
    <row r="49" s="197" customFormat="1" ht="14.25"/>
    <row r="50" s="197" customFormat="1" ht="14.25"/>
    <row r="51" s="197" customFormat="1" ht="14.25"/>
    <row r="52" s="197" customFormat="1" ht="14.25"/>
    <row r="53" s="197" customFormat="1" ht="14.25"/>
    <row r="54" s="197" customFormat="1" ht="14.25"/>
    <row r="55" s="197" customFormat="1" ht="14.25"/>
    <row r="56" s="197" customFormat="1" ht="14.25"/>
    <row r="57" s="197" customFormat="1" ht="14.25"/>
    <row r="58" s="197" customFormat="1" ht="14.25"/>
    <row r="59" s="197" customFormat="1" ht="14.25"/>
    <row r="60" s="197" customFormat="1" ht="14.25"/>
    <row r="61" s="197" customFormat="1" ht="14.25"/>
    <row r="62" s="197" customFormat="1" ht="14.25"/>
    <row r="63" s="197" customFormat="1" ht="14.25"/>
    <row r="64" s="197" customFormat="1" ht="14.25"/>
    <row r="65" s="197" customFormat="1" ht="14.25"/>
    <row r="66" s="197" customFormat="1" ht="14.25"/>
    <row r="67" s="197" customFormat="1" ht="14.25"/>
    <row r="68" s="197" customFormat="1" ht="14.25"/>
    <row r="69" s="197" customFormat="1" ht="14.25"/>
    <row r="70" s="197" customFormat="1" ht="14.25"/>
    <row r="71" s="197" customFormat="1" ht="14.25"/>
    <row r="72" s="197" customFormat="1" ht="14.25"/>
    <row r="73" s="197" customFormat="1" ht="14.25"/>
    <row r="74" s="197" customFormat="1" ht="14.25"/>
    <row r="75" s="197" customFormat="1" ht="14.25"/>
    <row r="76" s="197" customFormat="1" ht="14.25"/>
    <row r="77" s="197" customFormat="1" ht="14.25"/>
    <row r="78" s="197" customFormat="1" ht="14.25"/>
    <row r="79" s="197" customFormat="1" ht="14.25"/>
    <row r="80" s="197" customFormat="1" ht="14.25"/>
    <row r="81" s="197" customFormat="1" ht="14.25"/>
    <row r="82" s="197" customFormat="1" ht="14.25"/>
    <row r="83" s="197" customFormat="1" ht="14.25"/>
    <row r="84" s="197" customFormat="1" ht="14.25"/>
    <row r="85" s="197" customFormat="1" ht="14.25"/>
    <row r="86" s="197" customFormat="1" ht="14.25"/>
    <row r="87" s="197" customFormat="1" ht="14.25"/>
    <row r="88" s="197" customFormat="1" ht="14.25"/>
    <row r="89" s="197" customFormat="1" ht="14.25"/>
    <row r="90" s="197" customFormat="1" ht="14.25"/>
    <row r="91" s="197" customFormat="1" ht="14.25"/>
    <row r="92" s="197" customFormat="1" ht="14.25"/>
    <row r="93" s="197" customFormat="1" ht="14.25"/>
    <row r="94" s="197" customFormat="1" ht="14.25"/>
    <row r="95" s="197" customFormat="1" ht="14.25"/>
    <row r="96" s="197" customFormat="1" ht="14.25"/>
    <row r="97" s="197" customFormat="1" ht="14.25"/>
    <row r="98" s="197" customFormat="1" ht="14.25"/>
    <row r="99" s="197" customFormat="1" ht="14.25"/>
    <row r="100" s="197" customFormat="1" ht="14.25"/>
    <row r="101" s="197" customFormat="1" ht="14.25"/>
    <row r="102" s="197" customFormat="1" ht="14.25"/>
    <row r="103" s="197" customFormat="1" ht="14.25"/>
    <row r="104" s="197" customFormat="1" ht="14.25"/>
    <row r="105" s="197" customFormat="1" ht="14.25"/>
    <row r="106" s="197" customFormat="1" ht="14.25"/>
    <row r="107" s="197" customFormat="1" ht="14.25"/>
    <row r="108" s="197" customFormat="1" ht="14.25"/>
    <row r="109" s="197" customFormat="1" ht="14.25"/>
    <row r="110" s="197" customFormat="1" ht="14.25"/>
    <row r="111" s="197" customFormat="1" ht="14.25"/>
    <row r="112" s="197" customFormat="1" ht="14.25"/>
    <row r="113" s="197" customFormat="1" ht="14.25"/>
    <row r="114" s="197" customFormat="1" ht="14.25"/>
    <row r="115" s="197" customFormat="1" ht="14.25"/>
    <row r="116" s="197" customFormat="1" ht="14.25"/>
    <row r="117" s="197" customFormat="1" ht="14.25"/>
    <row r="118" s="197" customFormat="1" ht="14.25"/>
    <row r="119" s="197" customFormat="1" ht="14.25"/>
    <row r="120" s="197" customFormat="1" ht="14.25"/>
    <row r="121" s="197" customFormat="1" ht="14.25"/>
    <row r="122" s="197" customFormat="1" ht="14.25"/>
    <row r="123" s="197" customFormat="1" ht="14.25"/>
    <row r="124" s="197" customFormat="1" ht="14.25"/>
    <row r="125" s="197" customFormat="1" ht="14.25"/>
    <row r="126" s="197" customFormat="1" ht="14.25"/>
    <row r="127" s="197" customFormat="1" ht="14.25"/>
    <row r="128" s="197" customFormat="1" ht="14.25"/>
    <row r="129" s="197" customFormat="1" ht="14.25"/>
    <row r="130" s="197" customFormat="1" ht="14.25"/>
    <row r="131" s="197" customFormat="1" ht="14.25"/>
    <row r="132" s="197" customFormat="1" ht="14.25"/>
    <row r="133" s="197" customFormat="1" ht="14.25"/>
    <row r="134" s="197" customFormat="1" ht="14.25"/>
    <row r="135" s="197" customFormat="1" ht="14.25"/>
    <row r="136" s="197" customFormat="1" ht="14.25"/>
    <row r="137" s="197" customFormat="1" ht="14.25"/>
    <row r="138" s="197" customFormat="1" ht="14.25"/>
    <row r="139" s="197" customFormat="1" ht="14.25"/>
    <row r="140" s="197" customFormat="1" ht="14.25"/>
    <row r="141" s="197" customFormat="1" ht="14.25"/>
    <row r="142" s="197" customFormat="1" ht="14.25"/>
    <row r="143" s="197" customFormat="1" ht="14.25"/>
    <row r="144" s="197" customFormat="1" ht="14.25"/>
    <row r="145" s="197" customFormat="1" ht="14.25"/>
    <row r="146" s="197" customFormat="1" ht="14.25"/>
    <row r="147" s="197" customFormat="1" ht="14.25"/>
    <row r="148" s="197" customFormat="1" ht="14.25"/>
    <row r="149" s="197" customFormat="1" ht="14.25"/>
    <row r="150" s="197" customFormat="1" ht="14.25"/>
    <row r="151" s="197" customFormat="1" ht="14.25"/>
    <row r="152" s="197" customFormat="1" ht="14.25"/>
    <row r="153" s="197" customFormat="1" ht="14.25"/>
    <row r="154" s="197" customFormat="1" ht="14.25"/>
    <row r="155" s="197" customFormat="1" ht="14.25"/>
    <row r="156" s="197" customFormat="1" ht="14.25"/>
    <row r="157" s="197" customFormat="1" ht="14.25"/>
    <row r="158" s="197" customFormat="1" ht="14.25"/>
    <row r="159" s="197" customFormat="1" ht="14.25"/>
    <row r="160" s="197" customFormat="1" ht="14.25"/>
    <row r="161" s="197" customFormat="1" ht="14.25"/>
    <row r="162" s="197" customFormat="1" ht="14.25"/>
    <row r="163" s="197" customFormat="1" ht="14.25"/>
    <row r="164" s="197" customFormat="1" ht="14.25"/>
    <row r="165" s="197" customFormat="1" ht="14.25"/>
    <row r="166" s="197" customFormat="1" ht="14.25"/>
    <row r="167" s="197" customFormat="1" ht="14.25"/>
    <row r="168" s="197" customFormat="1" ht="14.25"/>
    <row r="169" s="197" customFormat="1" ht="14.25"/>
    <row r="170" s="197" customFormat="1" ht="14.25"/>
    <row r="171" s="197" customFormat="1" ht="14.25"/>
    <row r="172" s="197" customFormat="1" ht="14.25"/>
    <row r="173" s="197" customFormat="1" ht="14.25"/>
    <row r="174" s="197" customFormat="1" ht="14.25"/>
    <row r="175" s="197" customFormat="1" ht="14.25"/>
    <row r="176" s="197" customFormat="1" ht="14.25"/>
    <row r="177" s="197" customFormat="1" ht="14.25"/>
    <row r="178" s="197" customFormat="1" ht="14.25"/>
    <row r="179" s="197" customFormat="1" ht="14.25"/>
    <row r="180" s="197" customFormat="1" ht="14.25"/>
    <row r="181" s="197" customFormat="1" ht="14.25"/>
    <row r="182" s="197" customFormat="1" ht="14.25"/>
    <row r="183" s="197" customFormat="1" ht="14.25"/>
    <row r="184" s="197" customFormat="1" ht="14.25"/>
    <row r="185" s="197" customFormat="1" ht="14.25"/>
    <row r="186" s="197" customFormat="1" ht="14.25"/>
    <row r="187" s="197" customFormat="1" ht="14.25"/>
    <row r="188" s="197" customFormat="1" ht="14.25"/>
    <row r="189" s="197" customFormat="1" ht="14.25"/>
    <row r="190" s="197" customFormat="1" ht="14.25"/>
    <row r="191" s="197" customFormat="1" ht="14.25"/>
    <row r="192" s="197" customFormat="1" ht="14.25"/>
    <row r="193" s="197" customFormat="1" ht="14.25"/>
    <row r="194" s="197" customFormat="1" ht="14.25"/>
    <row r="195" s="197" customFormat="1" ht="14.25"/>
    <row r="196" s="197" customFormat="1" ht="14.25"/>
    <row r="197" s="197" customFormat="1" ht="14.25"/>
    <row r="198" s="197" customFormat="1" ht="14.25"/>
    <row r="199" s="197" customFormat="1" ht="14.25"/>
    <row r="200" s="197" customFormat="1" ht="14.25"/>
    <row r="201" s="197" customFormat="1" ht="14.25"/>
    <row r="202" s="197" customFormat="1" ht="14.25"/>
    <row r="203" s="197" customFormat="1" ht="14.25"/>
    <row r="204" s="197" customFormat="1" ht="14.25"/>
    <row r="205" s="197" customFormat="1" ht="14.25"/>
    <row r="206" s="197" customFormat="1" ht="14.25"/>
    <row r="207" s="197" customFormat="1" ht="14.25"/>
    <row r="208" s="197" customFormat="1" ht="14.25"/>
    <row r="209" s="197" customFormat="1" ht="14.25"/>
    <row r="210" s="197" customFormat="1" ht="14.25"/>
    <row r="211" s="197" customFormat="1" ht="14.25"/>
    <row r="212" s="197" customFormat="1" ht="14.25"/>
    <row r="213" s="197" customFormat="1" ht="14.25"/>
    <row r="214" s="197" customFormat="1" ht="14.25"/>
    <row r="215" s="197" customFormat="1" ht="14.25"/>
    <row r="216" s="197" customFormat="1" ht="14.25"/>
    <row r="217" s="197" customFormat="1" ht="14.25"/>
    <row r="218" s="197" customFormat="1" ht="14.25"/>
    <row r="219" s="197" customFormat="1" ht="14.25"/>
    <row r="220" s="197" customFormat="1" ht="14.25"/>
    <row r="221" s="197" customFormat="1" ht="14.25"/>
    <row r="222" s="197" customFormat="1" ht="14.25"/>
    <row r="223" s="197" customFormat="1" ht="14.25"/>
    <row r="224" s="197" customFormat="1" ht="14.25"/>
    <row r="225" s="197" customFormat="1" ht="14.25"/>
    <row r="226" s="197" customFormat="1" ht="14.25"/>
    <row r="227" s="197" customFormat="1" ht="14.25"/>
    <row r="228" s="197" customFormat="1" ht="14.25"/>
    <row r="229" s="197" customFormat="1" ht="14.25"/>
    <row r="230" s="197" customFormat="1" ht="14.25"/>
    <row r="231" s="197" customFormat="1" ht="14.25"/>
    <row r="232" s="197" customFormat="1" ht="14.25"/>
    <row r="233" s="197" customFormat="1" ht="14.25"/>
    <row r="234" s="197" customFormat="1" ht="14.25"/>
    <row r="235" s="197" customFormat="1" ht="14.25"/>
    <row r="236" s="197" customFormat="1" ht="14.25"/>
    <row r="237" s="197" customFormat="1" ht="14.25"/>
    <row r="238" s="197" customFormat="1" ht="14.25"/>
    <row r="239" s="197" customFormat="1" ht="14.25"/>
    <row r="240" s="197" customFormat="1" ht="14.25"/>
    <row r="241" s="197" customFormat="1" ht="14.25"/>
    <row r="242" s="197" customFormat="1" ht="14.25"/>
    <row r="243" s="197" customFormat="1" ht="14.25"/>
    <row r="244" s="197" customFormat="1" ht="14.25"/>
    <row r="1076" spans="1:8" ht="14.25">
      <c r="A1076" s="18" t="s">
        <v>1018</v>
      </c>
      <c r="B1076" s="18">
        <v>1</v>
      </c>
      <c r="C1076" s="28" t="s">
        <v>1019</v>
      </c>
      <c r="D1076" s="18" t="s">
        <v>1020</v>
      </c>
      <c r="E1076" s="18">
        <v>266</v>
      </c>
      <c r="F1076" s="18">
        <v>3</v>
      </c>
      <c r="G1076" s="18">
        <v>627</v>
      </c>
      <c r="H1076" s="18">
        <v>11</v>
      </c>
    </row>
    <row r="1077" spans="1:8" ht="14.25">
      <c r="A1077" s="18" t="s">
        <v>1018</v>
      </c>
      <c r="B1077" s="18">
        <v>1</v>
      </c>
      <c r="C1077" s="28" t="s">
        <v>1019</v>
      </c>
      <c r="D1077" s="18" t="s">
        <v>1020</v>
      </c>
      <c r="E1077" s="18">
        <v>276</v>
      </c>
      <c r="F1077" s="18">
        <v>4</v>
      </c>
      <c r="G1077" s="18">
        <v>1025</v>
      </c>
      <c r="H1077" s="18">
        <v>9</v>
      </c>
    </row>
    <row r="1078" spans="1:8" ht="14.25">
      <c r="A1078" s="18" t="s">
        <v>1018</v>
      </c>
      <c r="B1078" s="18">
        <v>1</v>
      </c>
      <c r="C1078" s="28" t="s">
        <v>1019</v>
      </c>
      <c r="D1078" s="18" t="s">
        <v>1020</v>
      </c>
      <c r="E1078" s="18">
        <v>552</v>
      </c>
      <c r="F1078" s="18">
        <v>6</v>
      </c>
      <c r="G1078" s="18">
        <v>1571</v>
      </c>
      <c r="H1078" s="18">
        <v>14</v>
      </c>
    </row>
    <row r="1079" spans="1:8" ht="14.25">
      <c r="A1079" s="18" t="s">
        <v>1018</v>
      </c>
      <c r="B1079" s="18">
        <v>1</v>
      </c>
      <c r="C1079" s="28" t="s">
        <v>1019</v>
      </c>
      <c r="D1079" s="18" t="s">
        <v>1020</v>
      </c>
      <c r="E1079" s="18">
        <v>828</v>
      </c>
      <c r="F1079" s="18">
        <v>12</v>
      </c>
      <c r="G1079" s="18">
        <v>2476</v>
      </c>
      <c r="H1079" s="18">
        <v>52</v>
      </c>
    </row>
    <row r="1080" spans="1:8" ht="14.25">
      <c r="A1080" s="18" t="s">
        <v>1018</v>
      </c>
      <c r="B1080" s="18">
        <v>1</v>
      </c>
      <c r="C1080" s="28" t="s">
        <v>1019</v>
      </c>
      <c r="D1080" s="18" t="s">
        <v>1020</v>
      </c>
      <c r="E1080" s="18">
        <v>1094</v>
      </c>
      <c r="F1080" s="18">
        <v>4</v>
      </c>
      <c r="G1080" s="18">
        <v>1090</v>
      </c>
      <c r="H1080" s="18">
        <v>10</v>
      </c>
    </row>
    <row r="1081" spans="1:8" ht="14.25">
      <c r="A1081" s="18" t="s">
        <v>1018</v>
      </c>
      <c r="B1081" s="18">
        <v>1</v>
      </c>
      <c r="C1081" s="28" t="s">
        <v>1019</v>
      </c>
      <c r="D1081" s="18" t="s">
        <v>1020</v>
      </c>
      <c r="E1081" s="18">
        <v>1104</v>
      </c>
      <c r="F1081" s="18">
        <v>4</v>
      </c>
      <c r="G1081" s="18">
        <v>1091</v>
      </c>
      <c r="H1081" s="18">
        <v>19</v>
      </c>
    </row>
    <row r="1082" spans="1:8" ht="14.25">
      <c r="A1082" s="18" t="s">
        <v>1018</v>
      </c>
      <c r="B1082" s="18">
        <v>1</v>
      </c>
      <c r="C1082" s="28" t="s">
        <v>1019</v>
      </c>
      <c r="D1082" s="18" t="s">
        <v>1020</v>
      </c>
      <c r="E1082" s="18">
        <v>1350</v>
      </c>
      <c r="F1082" s="18">
        <v>5</v>
      </c>
      <c r="G1082" s="18">
        <v>1334</v>
      </c>
      <c r="H1082" s="18">
        <v>2</v>
      </c>
    </row>
    <row r="1083" spans="1:8" ht="14.25">
      <c r="A1083" s="18" t="s">
        <v>1018</v>
      </c>
      <c r="B1083" s="18">
        <v>1</v>
      </c>
      <c r="C1083" s="28" t="s">
        <v>1019</v>
      </c>
      <c r="D1083" s="18" t="s">
        <v>1020</v>
      </c>
      <c r="E1083" s="18">
        <v>1370</v>
      </c>
      <c r="F1083" s="18">
        <v>5</v>
      </c>
      <c r="G1083" s="18">
        <v>1338</v>
      </c>
      <c r="H1083" s="18">
        <v>20</v>
      </c>
    </row>
    <row r="1084" spans="1:8" ht="14.25">
      <c r="A1084" s="18" t="s">
        <v>1018</v>
      </c>
      <c r="B1084" s="18">
        <v>1</v>
      </c>
      <c r="C1084" s="28" t="s">
        <v>1019</v>
      </c>
      <c r="D1084" s="18" t="s">
        <v>1020</v>
      </c>
      <c r="E1084" s="18">
        <v>1380</v>
      </c>
      <c r="F1084" s="18">
        <v>15</v>
      </c>
      <c r="G1084" s="18">
        <v>3616</v>
      </c>
      <c r="H1084" s="18">
        <v>80</v>
      </c>
    </row>
    <row r="1085" spans="1:8" ht="14.25">
      <c r="A1085" s="18" t="s">
        <v>1018</v>
      </c>
      <c r="B1085" s="18">
        <v>1</v>
      </c>
      <c r="C1085" s="28" t="s">
        <v>1019</v>
      </c>
      <c r="D1085" s="18" t="s">
        <v>1020</v>
      </c>
      <c r="E1085" s="18">
        <v>1636</v>
      </c>
      <c r="F1085" s="18">
        <v>6</v>
      </c>
      <c r="G1085" s="18">
        <v>1617</v>
      </c>
      <c r="H1085" s="18">
        <v>24</v>
      </c>
    </row>
    <row r="1086" spans="1:8" ht="14.25">
      <c r="A1086" s="18" t="s">
        <v>1018</v>
      </c>
      <c r="B1086" s="18">
        <v>1</v>
      </c>
      <c r="C1086" s="28" t="s">
        <v>1019</v>
      </c>
      <c r="D1086" s="18" t="s">
        <v>1020</v>
      </c>
      <c r="E1086" s="18">
        <v>1922</v>
      </c>
      <c r="F1086" s="18">
        <v>7</v>
      </c>
      <c r="G1086" s="18">
        <v>1496</v>
      </c>
      <c r="H1086" s="18">
        <v>19</v>
      </c>
    </row>
    <row r="1087" spans="1:8" ht="14.25">
      <c r="A1087" s="18" t="s">
        <v>1018</v>
      </c>
      <c r="B1087" s="18">
        <v>1</v>
      </c>
      <c r="C1087" s="28" t="s">
        <v>1019</v>
      </c>
      <c r="D1087" s="18" t="s">
        <v>1020</v>
      </c>
      <c r="E1087" s="18">
        <v>2168</v>
      </c>
      <c r="F1087" s="18">
        <v>8</v>
      </c>
      <c r="G1087" s="18">
        <v>1886</v>
      </c>
      <c r="H1087" s="18">
        <v>17</v>
      </c>
    </row>
    <row r="1088" spans="1:8" ht="14.25">
      <c r="A1088" s="18" t="s">
        <v>1018</v>
      </c>
      <c r="B1088" s="18">
        <v>1</v>
      </c>
      <c r="C1088" s="28" t="s">
        <v>1019</v>
      </c>
      <c r="D1088" s="18" t="s">
        <v>1020</v>
      </c>
      <c r="E1088" s="18">
        <v>2484</v>
      </c>
      <c r="F1088" s="18">
        <v>18</v>
      </c>
      <c r="G1088" s="18">
        <v>4632</v>
      </c>
      <c r="H1088" s="18">
        <v>105</v>
      </c>
    </row>
    <row r="1089" spans="1:8" ht="14.25">
      <c r="A1089" s="18" t="s">
        <v>1018</v>
      </c>
      <c r="B1089" s="18">
        <v>1</v>
      </c>
      <c r="C1089" s="28" t="s">
        <v>1019</v>
      </c>
      <c r="D1089" s="18" t="s">
        <v>1020</v>
      </c>
      <c r="E1089" s="18">
        <v>2760</v>
      </c>
      <c r="F1089" s="18">
        <v>10</v>
      </c>
      <c r="G1089" s="18">
        <v>2421</v>
      </c>
      <c r="H1089" s="18">
        <v>53</v>
      </c>
    </row>
    <row r="1090" spans="1:8" ht="14.25">
      <c r="A1090" s="18" t="s">
        <v>1018</v>
      </c>
      <c r="B1090" s="18">
        <v>1</v>
      </c>
      <c r="C1090" s="28" t="s">
        <v>1019</v>
      </c>
      <c r="D1090" s="18" t="s">
        <v>1020</v>
      </c>
      <c r="E1090" s="18">
        <v>3006</v>
      </c>
      <c r="F1090" s="18">
        <v>11</v>
      </c>
      <c r="G1090" s="18">
        <v>2437</v>
      </c>
      <c r="H1090" s="18">
        <v>12</v>
      </c>
    </row>
    <row r="1091" spans="1:8" ht="14.25">
      <c r="A1091" s="18" t="s">
        <v>1018</v>
      </c>
      <c r="B1091" s="18">
        <v>1</v>
      </c>
      <c r="C1091" s="28" t="s">
        <v>1019</v>
      </c>
      <c r="D1091" s="18" t="s">
        <v>1020</v>
      </c>
      <c r="E1091" s="18">
        <v>3302</v>
      </c>
      <c r="F1091" s="18">
        <v>12</v>
      </c>
      <c r="G1091" s="18">
        <v>3289</v>
      </c>
      <c r="H1091" s="18">
        <v>56</v>
      </c>
    </row>
    <row r="1092" spans="1:8" ht="14.25">
      <c r="A1092" s="18" t="s">
        <v>1018</v>
      </c>
      <c r="B1092" s="18">
        <v>1</v>
      </c>
      <c r="C1092" s="28" t="s">
        <v>1019</v>
      </c>
      <c r="D1092" s="18" t="s">
        <v>1020</v>
      </c>
      <c r="E1092" s="18">
        <v>3578</v>
      </c>
      <c r="F1092" s="18">
        <v>13</v>
      </c>
      <c r="G1092" s="18">
        <v>2989</v>
      </c>
      <c r="H1092" s="18">
        <v>41</v>
      </c>
    </row>
    <row r="1093" spans="1:8" ht="14.25">
      <c r="A1093" s="18" t="s">
        <v>1018</v>
      </c>
      <c r="B1093" s="18">
        <v>1</v>
      </c>
      <c r="C1093" s="28" t="s">
        <v>1019</v>
      </c>
      <c r="D1093" s="18" t="s">
        <v>1020</v>
      </c>
      <c r="E1093" s="18">
        <v>3814</v>
      </c>
      <c r="F1093" s="18">
        <v>17</v>
      </c>
      <c r="G1093" s="18">
        <v>2300</v>
      </c>
      <c r="H1093" s="18">
        <v>30</v>
      </c>
    </row>
    <row r="1094" spans="1:8" ht="14.25">
      <c r="A1094" s="18" t="s">
        <v>1018</v>
      </c>
      <c r="B1094" s="18">
        <v>1</v>
      </c>
      <c r="C1094" s="28" t="s">
        <v>1019</v>
      </c>
      <c r="D1094" s="18" t="s">
        <v>1020</v>
      </c>
      <c r="E1094" s="18">
        <v>3854</v>
      </c>
      <c r="F1094" s="18">
        <v>14</v>
      </c>
      <c r="G1094" s="18">
        <v>2863</v>
      </c>
      <c r="H1094" s="18">
        <v>56</v>
      </c>
    </row>
    <row r="1095" spans="1:8" ht="14.25">
      <c r="A1095" s="18" t="s">
        <v>1018</v>
      </c>
      <c r="B1095" s="18">
        <v>1</v>
      </c>
      <c r="C1095" s="28" t="s">
        <v>1019</v>
      </c>
      <c r="D1095" s="18" t="s">
        <v>1020</v>
      </c>
      <c r="E1095" s="18">
        <v>3864</v>
      </c>
      <c r="F1095" s="18">
        <v>14</v>
      </c>
      <c r="G1095" s="18">
        <v>3713</v>
      </c>
      <c r="H1095" s="18">
        <v>75</v>
      </c>
    </row>
    <row r="1096" spans="1:8" ht="14.25">
      <c r="A1096" s="18" t="s">
        <v>1018</v>
      </c>
      <c r="B1096" s="18">
        <v>1</v>
      </c>
      <c r="C1096" s="28" t="s">
        <v>1019</v>
      </c>
      <c r="D1096" s="18" t="s">
        <v>1020</v>
      </c>
      <c r="E1096" s="18">
        <v>4130</v>
      </c>
      <c r="F1096" s="18">
        <v>15</v>
      </c>
      <c r="G1096" s="18">
        <v>3714</v>
      </c>
      <c r="H1096" s="18">
        <v>77</v>
      </c>
    </row>
    <row r="1097" spans="1:8" ht="14.25">
      <c r="A1097" s="18" t="s">
        <v>1018</v>
      </c>
      <c r="B1097" s="18">
        <v>1</v>
      </c>
      <c r="C1097" s="28" t="s">
        <v>1019</v>
      </c>
      <c r="D1097" s="18" t="s">
        <v>1020</v>
      </c>
      <c r="E1097" s="18">
        <v>4356</v>
      </c>
      <c r="F1097" s="18">
        <v>16</v>
      </c>
      <c r="G1097" s="18">
        <v>3135</v>
      </c>
      <c r="H1097" s="18">
        <v>56</v>
      </c>
    </row>
    <row r="1098" spans="1:8" ht="14.25">
      <c r="A1098" s="18" t="s">
        <v>1018</v>
      </c>
      <c r="B1098" s="18">
        <v>1</v>
      </c>
      <c r="C1098" s="28" t="s">
        <v>1019</v>
      </c>
      <c r="D1098" s="18" t="s">
        <v>1020</v>
      </c>
      <c r="E1098" s="18">
        <v>4958</v>
      </c>
      <c r="F1098" s="18">
        <v>18</v>
      </c>
      <c r="G1098" s="18">
        <v>3775</v>
      </c>
      <c r="H1098" s="18">
        <v>71</v>
      </c>
    </row>
    <row r="1099" spans="1:8" ht="14.25">
      <c r="A1099" s="18" t="s">
        <v>1018</v>
      </c>
      <c r="B1099" s="18">
        <v>1</v>
      </c>
      <c r="C1099" s="28" t="s">
        <v>1019</v>
      </c>
      <c r="D1099" s="18" t="s">
        <v>1020</v>
      </c>
      <c r="E1099" s="18">
        <v>5214</v>
      </c>
      <c r="F1099" s="18">
        <v>21</v>
      </c>
      <c r="G1099" s="18">
        <v>4227</v>
      </c>
      <c r="H1099" s="18">
        <v>42</v>
      </c>
    </row>
    <row r="1100" spans="1:8" ht="14.25">
      <c r="A1100" s="18" t="s">
        <v>1018</v>
      </c>
      <c r="B1100" s="18">
        <v>1</v>
      </c>
      <c r="C1100" s="28" t="s">
        <v>1019</v>
      </c>
      <c r="D1100" s="18" t="s">
        <v>1020</v>
      </c>
      <c r="E1100" s="18">
        <v>5776</v>
      </c>
      <c r="F1100" s="18">
        <v>21</v>
      </c>
      <c r="G1100" s="18">
        <v>5326</v>
      </c>
      <c r="H1100" s="18">
        <v>96</v>
      </c>
    </row>
    <row r="1101" spans="1:8" ht="14.25">
      <c r="A1101" s="18" t="s">
        <v>1018</v>
      </c>
      <c r="B1101" s="18">
        <v>1</v>
      </c>
      <c r="C1101" s="28" t="s">
        <v>1019</v>
      </c>
      <c r="D1101" s="18" t="s">
        <v>1020</v>
      </c>
      <c r="E1101" s="18">
        <v>6042</v>
      </c>
      <c r="F1101" s="18">
        <v>22</v>
      </c>
      <c r="G1101" s="18">
        <v>5668</v>
      </c>
      <c r="H1101" s="18">
        <v>92</v>
      </c>
    </row>
    <row r="1102" spans="1:8" ht="14.25">
      <c r="A1102" s="18" t="s">
        <v>1018</v>
      </c>
      <c r="B1102" s="18">
        <v>1</v>
      </c>
      <c r="C1102" s="28" t="s">
        <v>1019</v>
      </c>
      <c r="D1102" s="18" t="s">
        <v>1020</v>
      </c>
      <c r="E1102" s="18">
        <v>7668</v>
      </c>
      <c r="F1102" s="18">
        <v>28</v>
      </c>
      <c r="G1102" s="18">
        <v>4710</v>
      </c>
      <c r="H1102" s="18">
        <v>87</v>
      </c>
    </row>
    <row r="1103" spans="1:8" ht="14.25">
      <c r="A1103" s="18" t="s">
        <v>1018</v>
      </c>
      <c r="B1103" s="18">
        <v>1</v>
      </c>
      <c r="C1103" s="28" t="s">
        <v>1019</v>
      </c>
      <c r="D1103" s="18" t="s">
        <v>1020</v>
      </c>
      <c r="E1103" s="18">
        <v>9048</v>
      </c>
      <c r="F1103" s="18">
        <v>33</v>
      </c>
      <c r="G1103" s="18">
        <v>7122</v>
      </c>
      <c r="H1103" s="18">
        <v>116</v>
      </c>
    </row>
    <row r="1104" spans="1:8" ht="14.25">
      <c r="A1104" s="18" t="s">
        <v>1018</v>
      </c>
      <c r="B1104" s="18">
        <v>1</v>
      </c>
      <c r="C1104" s="28" t="s">
        <v>1019</v>
      </c>
      <c r="D1104" s="18" t="s">
        <v>1020</v>
      </c>
      <c r="E1104" s="18">
        <v>10438</v>
      </c>
      <c r="F1104" s="18">
        <v>38</v>
      </c>
      <c r="G1104" s="18">
        <v>9102</v>
      </c>
      <c r="H1104" s="18">
        <v>173</v>
      </c>
    </row>
    <row r="1105" spans="1:8" ht="14.25">
      <c r="A1105" s="18" t="s">
        <v>1018</v>
      </c>
      <c r="B1105" s="18">
        <v>1</v>
      </c>
      <c r="C1105" s="28" t="s">
        <v>1019</v>
      </c>
      <c r="D1105" s="18" t="s">
        <v>1020</v>
      </c>
      <c r="E1105" s="18">
        <v>14262</v>
      </c>
      <c r="F1105" s="18">
        <v>52</v>
      </c>
      <c r="G1105" s="18">
        <v>9991</v>
      </c>
      <c r="H1105" s="18">
        <v>58</v>
      </c>
    </row>
    <row r="1106" spans="1:8" ht="14.25">
      <c r="A1106" s="18" t="s">
        <v>1018</v>
      </c>
      <c r="B1106" s="18">
        <v>1</v>
      </c>
      <c r="C1106" s="28" t="s">
        <v>1019</v>
      </c>
      <c r="D1106" s="18" t="s">
        <v>1020</v>
      </c>
      <c r="E1106" s="18">
        <v>16646</v>
      </c>
      <c r="F1106" s="18">
        <v>61</v>
      </c>
      <c r="G1106" s="18">
        <v>10967</v>
      </c>
      <c r="H1106" s="18">
        <v>102</v>
      </c>
    </row>
    <row r="1107" spans="1:8" ht="14.25">
      <c r="A1107" s="18" t="s">
        <v>1018</v>
      </c>
      <c r="B1107" s="18">
        <v>1</v>
      </c>
      <c r="C1107" s="28" t="s">
        <v>1019</v>
      </c>
      <c r="D1107" s="18" t="s">
        <v>1020</v>
      </c>
      <c r="E1107" s="18">
        <v>18678</v>
      </c>
      <c r="F1107" s="18">
        <v>69</v>
      </c>
      <c r="G1107" s="18">
        <v>13719</v>
      </c>
      <c r="H1107" s="18">
        <v>254</v>
      </c>
    </row>
    <row r="1108" spans="1:8" ht="14.25">
      <c r="A1108" s="18" t="s">
        <v>1018</v>
      </c>
      <c r="B1108" s="18">
        <v>1</v>
      </c>
      <c r="C1108" s="28" t="s">
        <v>1019</v>
      </c>
      <c r="D1108" s="18" t="s">
        <v>1020</v>
      </c>
      <c r="E1108" s="18">
        <v>21122</v>
      </c>
      <c r="F1108" s="18">
        <v>77</v>
      </c>
      <c r="G1108" s="18">
        <v>13989</v>
      </c>
      <c r="H1108" s="18">
        <v>108</v>
      </c>
    </row>
    <row r="1109" spans="1:8" ht="14.25">
      <c r="A1109" s="18" t="s">
        <v>1018</v>
      </c>
      <c r="B1109" s="18">
        <v>1</v>
      </c>
      <c r="C1109" s="28" t="s">
        <v>1019</v>
      </c>
      <c r="D1109" s="18" t="s">
        <v>1020</v>
      </c>
      <c r="E1109" s="18">
        <v>23170</v>
      </c>
      <c r="F1109" s="18">
        <v>85</v>
      </c>
      <c r="G1109" s="18">
        <v>14788</v>
      </c>
      <c r="H1109" s="18">
        <v>241</v>
      </c>
    </row>
    <row r="1110" spans="1:8" ht="14.25">
      <c r="A1110" s="18" t="s">
        <v>1018</v>
      </c>
      <c r="B1110" s="18">
        <v>1</v>
      </c>
      <c r="C1110" s="28" t="s">
        <v>1019</v>
      </c>
      <c r="D1110" s="18" t="s">
        <v>1020</v>
      </c>
      <c r="E1110" s="18">
        <v>31194</v>
      </c>
      <c r="F1110" s="18">
        <v>118</v>
      </c>
      <c r="G1110" s="18">
        <v>19436</v>
      </c>
      <c r="H1110" s="18">
        <v>143</v>
      </c>
    </row>
    <row r="1111" spans="1:8" ht="14.25">
      <c r="A1111" s="18" t="s">
        <v>1018</v>
      </c>
      <c r="B1111" s="18">
        <v>1</v>
      </c>
      <c r="C1111" s="28" t="s">
        <v>1019</v>
      </c>
      <c r="D1111" s="18" t="s">
        <v>1020</v>
      </c>
      <c r="E1111" s="18">
        <v>39630</v>
      </c>
      <c r="F1111" s="18">
        <v>149</v>
      </c>
      <c r="G1111" s="18">
        <v>24102</v>
      </c>
      <c r="H1111" s="18">
        <v>160</v>
      </c>
    </row>
    <row r="1112" spans="1:8" ht="14.25">
      <c r="A1112" s="18" t="s">
        <v>1018</v>
      </c>
      <c r="B1112" s="18">
        <v>1</v>
      </c>
      <c r="C1112" s="28" t="s">
        <v>1019</v>
      </c>
      <c r="D1112" s="18" t="s">
        <v>1020</v>
      </c>
      <c r="E1112" s="18">
        <v>82822</v>
      </c>
      <c r="F1112" s="18">
        <v>303</v>
      </c>
      <c r="G1112" s="18">
        <v>58484</v>
      </c>
      <c r="H1112" s="18">
        <v>805</v>
      </c>
    </row>
    <row r="1113" spans="1:8" ht="14.25">
      <c r="A1113" s="18" t="s">
        <v>1018</v>
      </c>
      <c r="B1113" s="18">
        <v>1</v>
      </c>
      <c r="C1113" s="28" t="s">
        <v>1019</v>
      </c>
      <c r="D1113" s="18" t="s">
        <v>1020</v>
      </c>
      <c r="E1113" s="18">
        <v>84422</v>
      </c>
      <c r="F1113" s="18">
        <v>308</v>
      </c>
      <c r="G1113" s="18">
        <v>64002</v>
      </c>
      <c r="H1113" s="18">
        <v>1228</v>
      </c>
    </row>
    <row r="1114" spans="1:8" ht="14.25">
      <c r="A1114" s="18" t="s">
        <v>1018</v>
      </c>
      <c r="B1114" s="18">
        <v>1</v>
      </c>
      <c r="C1114" s="28" t="s">
        <v>1019</v>
      </c>
      <c r="D1114" s="18" t="s">
        <v>1020</v>
      </c>
      <c r="E1114" s="18">
        <v>84744</v>
      </c>
      <c r="F1114" s="18">
        <v>310</v>
      </c>
      <c r="G1114" s="18">
        <v>56964</v>
      </c>
      <c r="H1114" s="18">
        <v>978</v>
      </c>
    </row>
    <row r="1115" spans="1:8" ht="14.25">
      <c r="A1115" s="18" t="s">
        <v>1018</v>
      </c>
      <c r="B1115" s="18">
        <v>1</v>
      </c>
      <c r="C1115" s="28" t="s">
        <v>1019</v>
      </c>
      <c r="D1115" s="18" t="s">
        <v>1020</v>
      </c>
      <c r="E1115" s="18">
        <v>86708</v>
      </c>
      <c r="F1115" s="18">
        <v>318</v>
      </c>
      <c r="G1115" s="18">
        <v>53884</v>
      </c>
      <c r="H1115" s="18">
        <v>861</v>
      </c>
    </row>
    <row r="1116" spans="1:8" ht="14.25">
      <c r="A1116" s="18" t="s">
        <v>1018</v>
      </c>
      <c r="B1116" s="18">
        <v>1</v>
      </c>
      <c r="C1116" s="28" t="s">
        <v>1019</v>
      </c>
      <c r="D1116" s="18" t="s">
        <v>1020</v>
      </c>
      <c r="E1116" s="18">
        <v>88708</v>
      </c>
      <c r="F1116" s="18">
        <v>323</v>
      </c>
      <c r="G1116" s="18">
        <v>74704</v>
      </c>
      <c r="H1116" s="18">
        <v>1120</v>
      </c>
    </row>
    <row r="1117" spans="1:8" ht="14.25">
      <c r="A1117" s="18" t="s">
        <v>1018</v>
      </c>
      <c r="B1117" s="18">
        <v>1</v>
      </c>
      <c r="C1117" s="28" t="s">
        <v>1019</v>
      </c>
      <c r="D1117" s="18" t="s">
        <v>1020</v>
      </c>
      <c r="E1117" s="18">
        <v>90380</v>
      </c>
      <c r="F1117" s="18">
        <v>330</v>
      </c>
      <c r="G1117" s="18">
        <v>67676</v>
      </c>
      <c r="H1117" s="18">
        <v>500</v>
      </c>
    </row>
    <row r="1118" spans="1:8" ht="14.25">
      <c r="A1118" s="18" t="s">
        <v>1018</v>
      </c>
      <c r="B1118" s="18">
        <v>1</v>
      </c>
      <c r="C1118" s="28" t="s">
        <v>1019</v>
      </c>
      <c r="D1118" s="18" t="s">
        <v>1020</v>
      </c>
      <c r="E1118" s="18">
        <v>92402</v>
      </c>
      <c r="F1118" s="18">
        <v>337</v>
      </c>
      <c r="G1118" s="18">
        <v>80709</v>
      </c>
      <c r="H1118" s="18">
        <v>980</v>
      </c>
    </row>
    <row r="1119" spans="1:8" ht="14.25">
      <c r="A1119" s="18" t="s">
        <v>1018</v>
      </c>
      <c r="B1119" s="18">
        <v>1</v>
      </c>
      <c r="C1119" s="28" t="s">
        <v>1019</v>
      </c>
      <c r="D1119" s="18" t="s">
        <v>1020</v>
      </c>
      <c r="E1119" s="18">
        <v>92924</v>
      </c>
      <c r="F1119" s="18">
        <v>339</v>
      </c>
      <c r="G1119" s="18">
        <v>83159</v>
      </c>
      <c r="H1119" s="18">
        <v>1251</v>
      </c>
    </row>
    <row r="1120" spans="1:8" ht="14.25">
      <c r="A1120" s="18" t="s">
        <v>1018</v>
      </c>
      <c r="B1120" s="18">
        <v>1</v>
      </c>
      <c r="C1120" s="28" t="s">
        <v>1019</v>
      </c>
      <c r="D1120" s="18" t="s">
        <v>1020</v>
      </c>
      <c r="E1120" s="18">
        <v>93404</v>
      </c>
      <c r="F1120" s="18">
        <v>339</v>
      </c>
      <c r="G1120" s="18">
        <v>69759</v>
      </c>
      <c r="H1120" s="18">
        <v>704</v>
      </c>
    </row>
    <row r="1121" spans="1:8" ht="14.25">
      <c r="A1121" s="18" t="s">
        <v>1018</v>
      </c>
      <c r="B1121" s="18">
        <v>1</v>
      </c>
      <c r="C1121" s="28" t="s">
        <v>1019</v>
      </c>
      <c r="D1121" s="18" t="s">
        <v>1020</v>
      </c>
      <c r="E1121" s="18">
        <v>93700</v>
      </c>
      <c r="F1121" s="18">
        <v>340</v>
      </c>
      <c r="G1121" s="18">
        <v>70928</v>
      </c>
      <c r="H1121" s="18">
        <v>779</v>
      </c>
    </row>
    <row r="1122" spans="1:8" ht="14.25">
      <c r="A1122" s="18" t="s">
        <v>1018</v>
      </c>
      <c r="B1122" s="18">
        <v>1</v>
      </c>
      <c r="C1122" s="28" t="s">
        <v>1019</v>
      </c>
      <c r="D1122" s="18" t="s">
        <v>1020</v>
      </c>
      <c r="E1122" s="18">
        <v>93882</v>
      </c>
      <c r="F1122" s="18">
        <v>342</v>
      </c>
      <c r="G1122" s="18">
        <v>76239</v>
      </c>
      <c r="H1122" s="18">
        <v>1182</v>
      </c>
    </row>
    <row r="1123" spans="1:8" ht="14.25">
      <c r="A1123" s="18" t="s">
        <v>1018</v>
      </c>
      <c r="B1123" s="18">
        <v>1</v>
      </c>
      <c r="C1123" s="28" t="s">
        <v>1019</v>
      </c>
      <c r="D1123" s="18" t="s">
        <v>1020</v>
      </c>
      <c r="E1123" s="18">
        <v>95146</v>
      </c>
      <c r="F1123" s="18">
        <v>347</v>
      </c>
      <c r="G1123" s="18">
        <v>64955</v>
      </c>
      <c r="H1123" s="18">
        <v>1158</v>
      </c>
    </row>
    <row r="1124" spans="1:8" ht="14.25">
      <c r="A1124" s="18" t="s">
        <v>1018</v>
      </c>
      <c r="B1124" s="18">
        <v>1</v>
      </c>
      <c r="C1124" s="28" t="s">
        <v>1019</v>
      </c>
      <c r="D1124" s="18" t="s">
        <v>1020</v>
      </c>
      <c r="E1124" s="18">
        <v>99448</v>
      </c>
      <c r="F1124" s="18">
        <v>363</v>
      </c>
      <c r="G1124" s="18">
        <v>64694</v>
      </c>
      <c r="H1124" s="18">
        <v>510</v>
      </c>
    </row>
    <row r="1125" spans="1:8" ht="14.25">
      <c r="A1125" s="18" t="s">
        <v>1018</v>
      </c>
      <c r="B1125" s="18">
        <v>1</v>
      </c>
      <c r="C1125" s="28" t="s">
        <v>1019</v>
      </c>
      <c r="D1125" s="18" t="s">
        <v>1020</v>
      </c>
      <c r="E1125" s="18">
        <v>101554</v>
      </c>
      <c r="F1125" s="18">
        <v>369</v>
      </c>
      <c r="G1125" s="18">
        <v>79770</v>
      </c>
      <c r="H1125" s="18">
        <v>1633</v>
      </c>
    </row>
    <row r="1126" spans="1:8" ht="14.25">
      <c r="A1126" s="18" t="s">
        <v>1018</v>
      </c>
      <c r="B1126" s="18">
        <v>1</v>
      </c>
      <c r="C1126" s="28" t="s">
        <v>1019</v>
      </c>
      <c r="D1126" s="18" t="s">
        <v>1020</v>
      </c>
      <c r="E1126" s="18">
        <v>105808</v>
      </c>
      <c r="F1126" s="18">
        <v>388</v>
      </c>
      <c r="G1126" s="18">
        <v>67045</v>
      </c>
      <c r="H1126" s="18">
        <v>1016</v>
      </c>
    </row>
    <row r="1127" spans="1:8" ht="14.25">
      <c r="A1127" s="18" t="s">
        <v>1018</v>
      </c>
      <c r="B1127" s="18">
        <v>1</v>
      </c>
      <c r="C1127" s="28" t="s">
        <v>1019</v>
      </c>
      <c r="D1127" s="18" t="s">
        <v>1020</v>
      </c>
      <c r="E1127" s="18">
        <v>106226</v>
      </c>
      <c r="F1127" s="18">
        <v>386</v>
      </c>
      <c r="G1127" s="18">
        <v>92623</v>
      </c>
      <c r="H1127" s="18">
        <v>1846</v>
      </c>
    </row>
    <row r="1128" spans="1:8" ht="14.25">
      <c r="A1128" s="18" t="s">
        <v>1018</v>
      </c>
      <c r="B1128" s="18">
        <v>1</v>
      </c>
      <c r="C1128" s="28" t="s">
        <v>1019</v>
      </c>
      <c r="D1128" s="18" t="s">
        <v>1020</v>
      </c>
      <c r="E1128" s="18">
        <v>106620</v>
      </c>
      <c r="F1128" s="18">
        <v>390</v>
      </c>
      <c r="G1128" s="18">
        <v>73444</v>
      </c>
      <c r="H1128" s="18">
        <v>948</v>
      </c>
    </row>
    <row r="1129" spans="1:8" ht="14.25">
      <c r="A1129" s="18" t="s">
        <v>1018</v>
      </c>
      <c r="B1129" s="18">
        <v>1</v>
      </c>
      <c r="C1129" s="28" t="s">
        <v>1019</v>
      </c>
      <c r="D1129" s="18" t="s">
        <v>1020</v>
      </c>
      <c r="E1129" s="18">
        <v>110338</v>
      </c>
      <c r="F1129" s="18">
        <v>404</v>
      </c>
      <c r="G1129" s="18">
        <v>74503</v>
      </c>
      <c r="H1129" s="18">
        <v>596</v>
      </c>
    </row>
    <row r="1130" spans="1:8" ht="14.25">
      <c r="A1130" s="18" t="s">
        <v>1018</v>
      </c>
      <c r="B1130" s="18">
        <v>1</v>
      </c>
      <c r="C1130" s="28" t="s">
        <v>1019</v>
      </c>
      <c r="D1130" s="18" t="s">
        <v>1020</v>
      </c>
      <c r="E1130" s="18">
        <v>114542</v>
      </c>
      <c r="F1130" s="18">
        <v>417</v>
      </c>
      <c r="G1130" s="18">
        <v>83161</v>
      </c>
      <c r="H1130" s="18">
        <v>1211</v>
      </c>
    </row>
    <row r="1131" spans="1:8" ht="14.25">
      <c r="A1131" s="18" t="s">
        <v>1018</v>
      </c>
      <c r="B1131" s="18">
        <v>1</v>
      </c>
      <c r="C1131" s="28" t="s">
        <v>1019</v>
      </c>
      <c r="D1131" s="18" t="s">
        <v>1020</v>
      </c>
      <c r="E1131" s="18">
        <v>115912</v>
      </c>
      <c r="F1131" s="18">
        <v>422</v>
      </c>
      <c r="G1131" s="18">
        <v>81753</v>
      </c>
      <c r="H1131" s="18">
        <v>1206</v>
      </c>
    </row>
    <row r="1132" spans="1:8" ht="14.25">
      <c r="A1132" s="18" t="s">
        <v>1018</v>
      </c>
      <c r="B1132" s="18">
        <v>1</v>
      </c>
      <c r="C1132" s="28" t="s">
        <v>1019</v>
      </c>
      <c r="D1132" s="18" t="s">
        <v>1020</v>
      </c>
      <c r="E1132" s="18">
        <v>116842</v>
      </c>
      <c r="F1132" s="18">
        <v>427</v>
      </c>
      <c r="G1132" s="18">
        <v>78344</v>
      </c>
      <c r="H1132" s="18">
        <v>482</v>
      </c>
    </row>
    <row r="1133" spans="1:8" ht="14.25">
      <c r="A1133" s="18" t="s">
        <v>1018</v>
      </c>
      <c r="B1133" s="18">
        <v>1</v>
      </c>
      <c r="C1133" s="28" t="s">
        <v>1019</v>
      </c>
      <c r="D1133" s="18" t="s">
        <v>1020</v>
      </c>
      <c r="E1133" s="18">
        <v>116958</v>
      </c>
      <c r="F1133" s="18">
        <v>428</v>
      </c>
      <c r="G1133" s="18">
        <v>77808</v>
      </c>
      <c r="H1133" s="18">
        <v>1051</v>
      </c>
    </row>
    <row r="1134" spans="1:8" ht="14.25">
      <c r="A1134" s="18" t="s">
        <v>1018</v>
      </c>
      <c r="B1134" s="18">
        <v>1</v>
      </c>
      <c r="C1134" s="28" t="s">
        <v>1019</v>
      </c>
      <c r="D1134" s="18" t="s">
        <v>1020</v>
      </c>
      <c r="E1134" s="18">
        <v>117288</v>
      </c>
      <c r="F1134" s="18">
        <v>428</v>
      </c>
      <c r="G1134" s="18">
        <v>82710</v>
      </c>
      <c r="H1134" s="18">
        <v>910</v>
      </c>
    </row>
    <row r="1135" spans="1:8" ht="14.25">
      <c r="A1135" s="18" t="s">
        <v>1018</v>
      </c>
      <c r="B1135" s="18">
        <v>1</v>
      </c>
      <c r="C1135" s="28" t="s">
        <v>1019</v>
      </c>
      <c r="D1135" s="18" t="s">
        <v>1020</v>
      </c>
      <c r="E1135" s="18">
        <v>117554</v>
      </c>
      <c r="F1135" s="18">
        <v>429</v>
      </c>
      <c r="G1135" s="18">
        <v>83776</v>
      </c>
      <c r="H1135" s="18">
        <v>910</v>
      </c>
    </row>
    <row r="1136" spans="1:8" ht="14.25">
      <c r="A1136" s="18" t="s">
        <v>1018</v>
      </c>
      <c r="B1136" s="18">
        <v>1</v>
      </c>
      <c r="C1136" s="28" t="s">
        <v>1019</v>
      </c>
      <c r="D1136" s="18" t="s">
        <v>1021</v>
      </c>
      <c r="E1136" s="18">
        <v>0</v>
      </c>
      <c r="F1136" s="18">
        <v>1</v>
      </c>
      <c r="G1136" s="18">
        <v>0</v>
      </c>
      <c r="H1136" s="18">
        <v>0</v>
      </c>
    </row>
    <row r="1137" spans="1:8" ht="14.25">
      <c r="A1137" s="18" t="s">
        <v>1018</v>
      </c>
      <c r="B1137" s="18">
        <v>1</v>
      </c>
      <c r="C1137" s="28" t="s">
        <v>1019</v>
      </c>
      <c r="D1137" s="18" t="s">
        <v>1021</v>
      </c>
      <c r="E1137" s="18">
        <v>256</v>
      </c>
      <c r="F1137" s="18">
        <v>5</v>
      </c>
      <c r="G1137" s="18">
        <v>1114</v>
      </c>
      <c r="H1137" s="18">
        <v>31</v>
      </c>
    </row>
    <row r="1138" spans="1:8" ht="14.25">
      <c r="A1138" s="18" t="s">
        <v>1018</v>
      </c>
      <c r="B1138" s="18">
        <v>1</v>
      </c>
      <c r="C1138" s="28" t="s">
        <v>1019</v>
      </c>
      <c r="D1138" s="18" t="s">
        <v>1021</v>
      </c>
      <c r="E1138" s="18">
        <v>296</v>
      </c>
      <c r="F1138" s="18">
        <v>9</v>
      </c>
      <c r="G1138" s="18">
        <v>1928</v>
      </c>
      <c r="H1138" s="18">
        <v>27</v>
      </c>
    </row>
    <row r="1139" spans="1:8" ht="14.25">
      <c r="A1139" s="18" t="s">
        <v>1018</v>
      </c>
      <c r="B1139" s="18">
        <v>1</v>
      </c>
      <c r="C1139" s="28" t="s">
        <v>1019</v>
      </c>
      <c r="D1139" s="18" t="s">
        <v>1021</v>
      </c>
      <c r="E1139" s="18">
        <v>592</v>
      </c>
      <c r="F1139" s="18">
        <v>14</v>
      </c>
      <c r="G1139" s="18">
        <v>3389</v>
      </c>
      <c r="H1139" s="18">
        <v>39</v>
      </c>
    </row>
    <row r="1140" spans="1:8" ht="14.25">
      <c r="A1140" s="18" t="s">
        <v>1018</v>
      </c>
      <c r="B1140" s="18">
        <v>1</v>
      </c>
      <c r="C1140" s="28" t="s">
        <v>1019</v>
      </c>
      <c r="D1140" s="18" t="s">
        <v>1021</v>
      </c>
      <c r="E1140" s="18">
        <v>768</v>
      </c>
      <c r="F1140" s="18">
        <v>6</v>
      </c>
      <c r="G1140" s="18">
        <v>1409</v>
      </c>
      <c r="H1140" s="18">
        <v>27</v>
      </c>
    </row>
    <row r="1141" spans="1:8" ht="14.25">
      <c r="A1141" s="18" t="s">
        <v>1018</v>
      </c>
      <c r="B1141" s="18">
        <v>1</v>
      </c>
      <c r="C1141" s="28" t="s">
        <v>1019</v>
      </c>
      <c r="D1141" s="18" t="s">
        <v>1021</v>
      </c>
      <c r="E1141" s="18">
        <v>888</v>
      </c>
      <c r="F1141" s="18">
        <v>10</v>
      </c>
      <c r="G1141" s="18">
        <v>2074</v>
      </c>
      <c r="H1141" s="18">
        <v>39</v>
      </c>
    </row>
    <row r="1142" spans="1:8" ht="14.25">
      <c r="A1142" s="18" t="s">
        <v>1018</v>
      </c>
      <c r="B1142" s="18">
        <v>1</v>
      </c>
      <c r="C1142" s="28" t="s">
        <v>1019</v>
      </c>
      <c r="D1142" s="18" t="s">
        <v>1021</v>
      </c>
      <c r="E1142" s="18">
        <v>1184</v>
      </c>
      <c r="F1142" s="18">
        <v>8</v>
      </c>
      <c r="G1142" s="18">
        <v>2145</v>
      </c>
      <c r="H1142" s="18">
        <v>44</v>
      </c>
    </row>
    <row r="1143" spans="1:8" ht="14.25">
      <c r="A1143" s="18" t="s">
        <v>1018</v>
      </c>
      <c r="B1143" s="18">
        <v>1</v>
      </c>
      <c r="C1143" s="28" t="s">
        <v>1019</v>
      </c>
      <c r="D1143" s="18" t="s">
        <v>1021</v>
      </c>
      <c r="E1143" s="18">
        <v>1480</v>
      </c>
      <c r="F1143" s="18">
        <v>15</v>
      </c>
      <c r="G1143" s="18">
        <v>2758</v>
      </c>
      <c r="H1143" s="18">
        <v>33</v>
      </c>
    </row>
    <row r="1144" spans="1:8" ht="14.25">
      <c r="A1144" s="18" t="s">
        <v>1018</v>
      </c>
      <c r="B1144" s="18">
        <v>1</v>
      </c>
      <c r="C1144" s="28" t="s">
        <v>1019</v>
      </c>
      <c r="D1144" s="18" t="s">
        <v>1021</v>
      </c>
      <c r="E1144" s="18">
        <v>1776</v>
      </c>
      <c r="F1144" s="18">
        <v>6</v>
      </c>
      <c r="G1144" s="18">
        <v>942</v>
      </c>
      <c r="H1144" s="18">
        <v>7</v>
      </c>
    </row>
    <row r="1145" spans="1:8" ht="14.25">
      <c r="A1145" s="18" t="s">
        <v>1018</v>
      </c>
      <c r="B1145" s="18">
        <v>1</v>
      </c>
      <c r="C1145" s="28" t="s">
        <v>1019</v>
      </c>
      <c r="D1145" s="18" t="s">
        <v>1021</v>
      </c>
      <c r="E1145" s="18">
        <v>2368</v>
      </c>
      <c r="F1145" s="18">
        <v>8</v>
      </c>
      <c r="G1145" s="18">
        <v>2189</v>
      </c>
      <c r="H1145" s="18">
        <v>38</v>
      </c>
    </row>
    <row r="1146" spans="1:8" ht="14.25">
      <c r="A1146" s="18" t="s">
        <v>1018</v>
      </c>
      <c r="B1146" s="18">
        <v>1</v>
      </c>
      <c r="C1146" s="28" t="s">
        <v>1019</v>
      </c>
      <c r="D1146" s="18" t="s">
        <v>1021</v>
      </c>
      <c r="E1146" s="18">
        <v>2560</v>
      </c>
      <c r="F1146" s="18">
        <v>20</v>
      </c>
      <c r="G1146" s="18">
        <v>3635</v>
      </c>
      <c r="H1146" s="18">
        <v>75</v>
      </c>
    </row>
    <row r="1147" spans="1:8" ht="14.25">
      <c r="A1147" s="18" t="s">
        <v>1018</v>
      </c>
      <c r="B1147" s="18">
        <v>1</v>
      </c>
      <c r="C1147" s="28" t="s">
        <v>1019</v>
      </c>
      <c r="D1147" s="18" t="s">
        <v>1021</v>
      </c>
      <c r="E1147" s="18">
        <v>2664</v>
      </c>
      <c r="F1147" s="18">
        <v>27</v>
      </c>
      <c r="G1147" s="18">
        <v>5880</v>
      </c>
      <c r="H1147" s="18">
        <v>84</v>
      </c>
    </row>
    <row r="1148" spans="1:8" ht="14.25">
      <c r="A1148" s="18" t="s">
        <v>1018</v>
      </c>
      <c r="B1148" s="18">
        <v>1</v>
      </c>
      <c r="C1148" s="28" t="s">
        <v>1019</v>
      </c>
      <c r="D1148" s="18" t="s">
        <v>1021</v>
      </c>
      <c r="E1148" s="18">
        <v>3256</v>
      </c>
      <c r="F1148" s="18">
        <v>11</v>
      </c>
      <c r="G1148" s="18">
        <v>2007</v>
      </c>
      <c r="H1148" s="18">
        <v>4</v>
      </c>
    </row>
    <row r="1149" spans="1:8" ht="14.25">
      <c r="A1149" s="18" t="s">
        <v>1018</v>
      </c>
      <c r="B1149" s="18">
        <v>1</v>
      </c>
      <c r="C1149" s="28" t="s">
        <v>1019</v>
      </c>
      <c r="D1149" s="18" t="s">
        <v>1021</v>
      </c>
      <c r="E1149" s="18">
        <v>3840</v>
      </c>
      <c r="F1149" s="18">
        <v>15</v>
      </c>
      <c r="G1149" s="18">
        <v>3040</v>
      </c>
      <c r="H1149" s="18">
        <v>53</v>
      </c>
    </row>
    <row r="1150" spans="1:8" ht="14.25">
      <c r="A1150" s="18" t="s">
        <v>1018</v>
      </c>
      <c r="B1150" s="18">
        <v>1</v>
      </c>
      <c r="C1150" s="28" t="s">
        <v>1019</v>
      </c>
      <c r="D1150" s="18" t="s">
        <v>1021</v>
      </c>
      <c r="E1150" s="18">
        <v>3848</v>
      </c>
      <c r="F1150" s="18">
        <v>13</v>
      </c>
      <c r="G1150" s="18">
        <v>2647</v>
      </c>
      <c r="H1150" s="18">
        <v>47</v>
      </c>
    </row>
    <row r="1151" spans="1:8" ht="14.25">
      <c r="A1151" s="18" t="s">
        <v>1018</v>
      </c>
      <c r="B1151" s="18">
        <v>1</v>
      </c>
      <c r="C1151" s="28" t="s">
        <v>1019</v>
      </c>
      <c r="D1151" s="18" t="s">
        <v>1021</v>
      </c>
      <c r="E1151" s="18">
        <v>4608</v>
      </c>
      <c r="F1151" s="18">
        <v>18</v>
      </c>
      <c r="G1151" s="18">
        <v>4463</v>
      </c>
      <c r="H1151" s="18">
        <v>78</v>
      </c>
    </row>
    <row r="1152" spans="1:8" ht="14.25">
      <c r="A1152" s="18" t="s">
        <v>1018</v>
      </c>
      <c r="B1152" s="18">
        <v>1</v>
      </c>
      <c r="C1152" s="28" t="s">
        <v>1019</v>
      </c>
      <c r="D1152" s="18" t="s">
        <v>1021</v>
      </c>
      <c r="E1152" s="18">
        <v>9472</v>
      </c>
      <c r="F1152" s="18">
        <v>32</v>
      </c>
      <c r="G1152" s="18">
        <v>7196</v>
      </c>
      <c r="H1152" s="18">
        <v>54</v>
      </c>
    </row>
    <row r="1153" spans="1:8" ht="14.25">
      <c r="A1153" s="18" t="s">
        <v>1018</v>
      </c>
      <c r="B1153" s="18">
        <v>1</v>
      </c>
      <c r="C1153" s="28" t="s">
        <v>1019</v>
      </c>
      <c r="D1153" s="18" t="s">
        <v>1021</v>
      </c>
      <c r="E1153" s="18">
        <v>12136</v>
      </c>
      <c r="F1153" s="18">
        <v>41</v>
      </c>
      <c r="G1153" s="18">
        <v>6659</v>
      </c>
      <c r="H1153" s="18">
        <v>38</v>
      </c>
    </row>
    <row r="1154" spans="1:8" ht="14.25">
      <c r="A1154" s="18" t="s">
        <v>1018</v>
      </c>
      <c r="B1154" s="18">
        <v>1</v>
      </c>
      <c r="C1154" s="28" t="s">
        <v>1019</v>
      </c>
      <c r="D1154" s="18" t="s">
        <v>1021</v>
      </c>
      <c r="E1154" s="18">
        <v>13416</v>
      </c>
      <c r="F1154" s="18">
        <v>88</v>
      </c>
      <c r="G1154" s="18">
        <v>16126</v>
      </c>
      <c r="H1154" s="18">
        <v>189</v>
      </c>
    </row>
    <row r="1155" spans="1:8" ht="14.25">
      <c r="A1155" s="18" t="s">
        <v>1018</v>
      </c>
      <c r="B1155" s="18">
        <v>1</v>
      </c>
      <c r="C1155" s="28" t="s">
        <v>1019</v>
      </c>
      <c r="D1155" s="18" t="s">
        <v>1021</v>
      </c>
      <c r="E1155" s="18">
        <v>14248</v>
      </c>
      <c r="F1155" s="18">
        <v>47</v>
      </c>
      <c r="G1155" s="18">
        <v>8688</v>
      </c>
      <c r="H1155" s="18">
        <v>63</v>
      </c>
    </row>
    <row r="1156" spans="1:8" ht="14.25">
      <c r="A1156" s="18" t="s">
        <v>1018</v>
      </c>
      <c r="B1156" s="18">
        <v>1</v>
      </c>
      <c r="C1156" s="28" t="s">
        <v>1019</v>
      </c>
      <c r="D1156" s="18" t="s">
        <v>1021</v>
      </c>
      <c r="E1156" s="18">
        <v>14304</v>
      </c>
      <c r="F1156" s="18">
        <v>47</v>
      </c>
      <c r="G1156" s="18">
        <v>11251</v>
      </c>
      <c r="H1156" s="18">
        <v>88</v>
      </c>
    </row>
    <row r="1157" spans="1:8" ht="14.25">
      <c r="A1157" s="18" t="s">
        <v>1018</v>
      </c>
      <c r="B1157" s="18">
        <v>1</v>
      </c>
      <c r="C1157" s="28" t="s">
        <v>1019</v>
      </c>
      <c r="D1157" s="18" t="s">
        <v>1021</v>
      </c>
      <c r="E1157" s="18">
        <v>14800</v>
      </c>
      <c r="F1157" s="18">
        <v>50</v>
      </c>
      <c r="G1157" s="18">
        <v>8893</v>
      </c>
      <c r="H1157" s="18">
        <v>97</v>
      </c>
    </row>
    <row r="1158" spans="1:8" ht="14.25">
      <c r="A1158" s="18" t="s">
        <v>1018</v>
      </c>
      <c r="B1158" s="18">
        <v>1</v>
      </c>
      <c r="C1158" s="28" t="s">
        <v>1019</v>
      </c>
      <c r="D1158" s="18" t="s">
        <v>1021</v>
      </c>
      <c r="E1158" s="18">
        <v>15688</v>
      </c>
      <c r="F1158" s="18">
        <v>53</v>
      </c>
      <c r="G1158" s="18">
        <v>12829</v>
      </c>
      <c r="H1158" s="18">
        <v>156</v>
      </c>
    </row>
    <row r="1159" spans="1:8" ht="14.25">
      <c r="A1159" s="18" t="s">
        <v>1018</v>
      </c>
      <c r="B1159" s="18">
        <v>1</v>
      </c>
      <c r="C1159" s="28" t="s">
        <v>1019</v>
      </c>
      <c r="D1159" s="18" t="s">
        <v>1021</v>
      </c>
      <c r="E1159" s="18">
        <v>15984</v>
      </c>
      <c r="F1159" s="18">
        <v>54</v>
      </c>
      <c r="G1159" s="18">
        <v>11013</v>
      </c>
      <c r="H1159" s="18">
        <v>178</v>
      </c>
    </row>
    <row r="1160" spans="1:8" ht="14.25">
      <c r="A1160" s="18" t="s">
        <v>1018</v>
      </c>
      <c r="B1160" s="18">
        <v>1</v>
      </c>
      <c r="C1160" s="28" t="s">
        <v>1019</v>
      </c>
      <c r="D1160" s="18" t="s">
        <v>1021</v>
      </c>
      <c r="E1160" s="18">
        <v>16280</v>
      </c>
      <c r="F1160" s="18">
        <v>55</v>
      </c>
      <c r="G1160" s="18">
        <v>11612</v>
      </c>
      <c r="H1160" s="18">
        <v>146</v>
      </c>
    </row>
    <row r="1161" spans="1:8" ht="14.25">
      <c r="A1161" s="18" t="s">
        <v>1018</v>
      </c>
      <c r="B1161" s="18">
        <v>1</v>
      </c>
      <c r="C1161" s="28" t="s">
        <v>1019</v>
      </c>
      <c r="D1161" s="18" t="s">
        <v>1021</v>
      </c>
      <c r="E1161" s="18">
        <v>17168</v>
      </c>
      <c r="F1161" s="18">
        <v>175</v>
      </c>
      <c r="G1161" s="18">
        <v>29331</v>
      </c>
      <c r="H1161" s="18">
        <v>226</v>
      </c>
    </row>
    <row r="1162" spans="1:8" ht="14.25">
      <c r="A1162" s="18" t="s">
        <v>1018</v>
      </c>
      <c r="B1162" s="18">
        <v>1</v>
      </c>
      <c r="C1162" s="28" t="s">
        <v>1019</v>
      </c>
      <c r="D1162" s="18" t="s">
        <v>1021</v>
      </c>
      <c r="E1162" s="18">
        <v>17760</v>
      </c>
      <c r="F1162" s="18">
        <v>60</v>
      </c>
      <c r="G1162" s="18">
        <v>17117</v>
      </c>
      <c r="H1162" s="18">
        <v>315</v>
      </c>
    </row>
    <row r="1163" spans="1:8" ht="14.25">
      <c r="A1163" s="18" t="s">
        <v>1018</v>
      </c>
      <c r="B1163" s="18">
        <v>1</v>
      </c>
      <c r="C1163" s="28" t="s">
        <v>1019</v>
      </c>
      <c r="D1163" s="18" t="s">
        <v>1021</v>
      </c>
      <c r="E1163" s="18">
        <v>18056</v>
      </c>
      <c r="F1163" s="18">
        <v>122</v>
      </c>
      <c r="G1163" s="18">
        <v>28043</v>
      </c>
      <c r="H1163" s="18">
        <v>473</v>
      </c>
    </row>
    <row r="1164" spans="1:8" ht="14.25">
      <c r="A1164" s="18" t="s">
        <v>1018</v>
      </c>
      <c r="B1164" s="18">
        <v>1</v>
      </c>
      <c r="C1164" s="28" t="s">
        <v>1019</v>
      </c>
      <c r="D1164" s="18" t="s">
        <v>1021</v>
      </c>
      <c r="E1164" s="18">
        <v>29304</v>
      </c>
      <c r="F1164" s="18">
        <v>99</v>
      </c>
      <c r="G1164" s="18">
        <v>25985</v>
      </c>
      <c r="H1164" s="18">
        <v>339</v>
      </c>
    </row>
    <row r="1165" spans="1:8" ht="14.25">
      <c r="A1165" s="18" t="s">
        <v>1018</v>
      </c>
      <c r="B1165" s="18">
        <v>1</v>
      </c>
      <c r="C1165" s="28" t="s">
        <v>1019</v>
      </c>
      <c r="D1165" s="18" t="s">
        <v>1021</v>
      </c>
      <c r="E1165" s="18">
        <v>30784</v>
      </c>
      <c r="F1165" s="18">
        <v>105</v>
      </c>
      <c r="G1165" s="18">
        <v>22662</v>
      </c>
      <c r="H1165" s="18">
        <v>219</v>
      </c>
    </row>
    <row r="1166" spans="1:8" ht="14.25">
      <c r="A1166" s="18" t="s">
        <v>1018</v>
      </c>
      <c r="B1166" s="18">
        <v>1</v>
      </c>
      <c r="C1166" s="28" t="s">
        <v>1019</v>
      </c>
      <c r="D1166" s="18" t="s">
        <v>1021</v>
      </c>
      <c r="E1166" s="18">
        <v>31080</v>
      </c>
      <c r="F1166" s="18">
        <v>210</v>
      </c>
      <c r="G1166" s="18">
        <v>44898</v>
      </c>
      <c r="H1166" s="18">
        <v>644</v>
      </c>
    </row>
    <row r="1167" spans="1:8" ht="14.25">
      <c r="A1167" s="18" t="s">
        <v>1018</v>
      </c>
      <c r="B1167" s="18">
        <v>1</v>
      </c>
      <c r="C1167" s="28" t="s">
        <v>1019</v>
      </c>
      <c r="D1167" s="18" t="s">
        <v>1021</v>
      </c>
      <c r="E1167" s="18">
        <v>31376</v>
      </c>
      <c r="F1167" s="18">
        <v>212</v>
      </c>
      <c r="G1167" s="18">
        <v>45204</v>
      </c>
      <c r="H1167" s="18">
        <v>476</v>
      </c>
    </row>
    <row r="1168" spans="1:8" ht="14.25">
      <c r="A1168" s="18" t="s">
        <v>1018</v>
      </c>
      <c r="B1168" s="18">
        <v>1</v>
      </c>
      <c r="C1168" s="28" t="s">
        <v>1019</v>
      </c>
      <c r="D1168" s="18" t="s">
        <v>1021</v>
      </c>
      <c r="E1168" s="18">
        <v>31672</v>
      </c>
      <c r="F1168" s="18">
        <v>107</v>
      </c>
      <c r="G1168" s="18">
        <v>25892</v>
      </c>
      <c r="H1168" s="18">
        <v>273</v>
      </c>
    </row>
    <row r="1169" spans="1:8" ht="14.25">
      <c r="A1169" s="18" t="s">
        <v>1018</v>
      </c>
      <c r="B1169" s="18">
        <v>1</v>
      </c>
      <c r="C1169" s="28" t="s">
        <v>1019</v>
      </c>
      <c r="D1169" s="18" t="s">
        <v>1021</v>
      </c>
      <c r="E1169" s="18">
        <v>33448</v>
      </c>
      <c r="F1169" s="18">
        <v>113</v>
      </c>
      <c r="G1169" s="18">
        <v>19367</v>
      </c>
      <c r="H1169" s="18">
        <v>215</v>
      </c>
    </row>
    <row r="1170" spans="1:8" ht="14.25">
      <c r="A1170" s="18" t="s">
        <v>1018</v>
      </c>
      <c r="B1170" s="18">
        <v>1</v>
      </c>
      <c r="C1170" s="28" t="s">
        <v>1019</v>
      </c>
      <c r="D1170" s="18" t="s">
        <v>1022</v>
      </c>
      <c r="E1170" s="18">
        <v>147</v>
      </c>
      <c r="F1170" s="18">
        <v>1</v>
      </c>
      <c r="G1170" s="18">
        <v>147</v>
      </c>
      <c r="H1170" s="18">
        <v>2</v>
      </c>
    </row>
    <row r="1171" spans="1:8" ht="14.25">
      <c r="A1171" s="18" t="s">
        <v>1018</v>
      </c>
      <c r="B1171" s="18">
        <v>1</v>
      </c>
      <c r="C1171" s="28" t="s">
        <v>1019</v>
      </c>
      <c r="D1171" s="18" t="s">
        <v>1022</v>
      </c>
      <c r="E1171" s="18">
        <v>149</v>
      </c>
      <c r="F1171" s="18">
        <v>1</v>
      </c>
      <c r="G1171" s="18">
        <v>147</v>
      </c>
      <c r="H1171" s="18">
        <v>3</v>
      </c>
    </row>
    <row r="1172" spans="1:8" ht="14.25">
      <c r="A1172" s="18" t="s">
        <v>1018</v>
      </c>
      <c r="B1172" s="18">
        <v>1</v>
      </c>
      <c r="C1172" s="28" t="s">
        <v>1019</v>
      </c>
      <c r="D1172" s="18" t="s">
        <v>1022</v>
      </c>
      <c r="E1172" s="18">
        <v>162</v>
      </c>
      <c r="F1172" s="18">
        <v>3</v>
      </c>
      <c r="G1172" s="18">
        <v>435</v>
      </c>
      <c r="H1172" s="18">
        <v>8</v>
      </c>
    </row>
    <row r="1173" spans="1:8" ht="14.25">
      <c r="A1173" s="18" t="s">
        <v>1018</v>
      </c>
      <c r="B1173" s="18">
        <v>1</v>
      </c>
      <c r="C1173" s="28" t="s">
        <v>1019</v>
      </c>
      <c r="D1173" s="18" t="s">
        <v>1022</v>
      </c>
      <c r="E1173" s="18">
        <v>164</v>
      </c>
      <c r="F1173" s="18">
        <v>5</v>
      </c>
      <c r="G1173" s="18">
        <v>775</v>
      </c>
      <c r="H1173" s="18">
        <v>3</v>
      </c>
    </row>
    <row r="1174" spans="1:8" ht="14.25">
      <c r="A1174" s="18" t="s">
        <v>1018</v>
      </c>
      <c r="B1174" s="18">
        <v>1</v>
      </c>
      <c r="C1174" s="28" t="s">
        <v>1019</v>
      </c>
      <c r="D1174" s="18" t="s">
        <v>1022</v>
      </c>
      <c r="E1174" s="18">
        <v>188</v>
      </c>
      <c r="F1174" s="18">
        <v>8</v>
      </c>
      <c r="G1174" s="18">
        <v>1488</v>
      </c>
      <c r="H1174" s="18">
        <v>24</v>
      </c>
    </row>
    <row r="1175" spans="1:8" ht="14.25">
      <c r="A1175" s="18" t="s">
        <v>1018</v>
      </c>
      <c r="B1175" s="18">
        <v>1</v>
      </c>
      <c r="C1175" s="28" t="s">
        <v>1019</v>
      </c>
      <c r="D1175" s="18" t="s">
        <v>1022</v>
      </c>
      <c r="E1175" s="18">
        <v>296</v>
      </c>
      <c r="F1175" s="18">
        <v>2</v>
      </c>
      <c r="G1175" s="18">
        <v>223</v>
      </c>
      <c r="H1175" s="18">
        <v>5</v>
      </c>
    </row>
    <row r="1176" spans="1:8" ht="14.25">
      <c r="A1176" s="18" t="s">
        <v>1018</v>
      </c>
      <c r="B1176" s="18">
        <v>1</v>
      </c>
      <c r="C1176" s="28" t="s">
        <v>1019</v>
      </c>
      <c r="D1176" s="18" t="s">
        <v>1022</v>
      </c>
      <c r="E1176" s="18">
        <v>324</v>
      </c>
      <c r="F1176" s="18">
        <v>6</v>
      </c>
      <c r="G1176" s="18">
        <v>856</v>
      </c>
      <c r="H1176" s="18">
        <v>17</v>
      </c>
    </row>
    <row r="1177" spans="1:8" ht="14.25">
      <c r="A1177" s="18" t="s">
        <v>1018</v>
      </c>
      <c r="B1177" s="18">
        <v>1</v>
      </c>
      <c r="C1177" s="28" t="s">
        <v>1019</v>
      </c>
      <c r="D1177" s="18" t="s">
        <v>1022</v>
      </c>
      <c r="E1177" s="18">
        <v>328</v>
      </c>
      <c r="F1177" s="18">
        <v>2</v>
      </c>
      <c r="G1177" s="18">
        <v>310</v>
      </c>
      <c r="H1177" s="18">
        <v>7</v>
      </c>
    </row>
    <row r="1178" spans="1:8" ht="14.25">
      <c r="A1178" s="18" t="s">
        <v>1018</v>
      </c>
      <c r="B1178" s="18">
        <v>1</v>
      </c>
      <c r="C1178" s="28" t="s">
        <v>1019</v>
      </c>
      <c r="D1178" s="18" t="s">
        <v>1022</v>
      </c>
      <c r="E1178" s="18">
        <v>376</v>
      </c>
      <c r="F1178" s="18">
        <v>6</v>
      </c>
      <c r="G1178" s="18">
        <v>809</v>
      </c>
      <c r="H1178" s="18">
        <v>6</v>
      </c>
    </row>
    <row r="1179" spans="1:8" ht="14.25">
      <c r="A1179" s="18" t="s">
        <v>1018</v>
      </c>
      <c r="B1179" s="18">
        <v>1</v>
      </c>
      <c r="C1179" s="28" t="s">
        <v>1019</v>
      </c>
      <c r="D1179" s="18" t="s">
        <v>1022</v>
      </c>
      <c r="E1179" s="18">
        <v>473</v>
      </c>
      <c r="F1179" s="18">
        <v>5</v>
      </c>
      <c r="G1179" s="18">
        <v>365</v>
      </c>
      <c r="H1179" s="18">
        <v>7</v>
      </c>
    </row>
    <row r="1180" spans="1:8" ht="14.25">
      <c r="A1180" s="18" t="s">
        <v>1018</v>
      </c>
      <c r="B1180" s="18">
        <v>1</v>
      </c>
      <c r="C1180" s="28" t="s">
        <v>1019</v>
      </c>
      <c r="D1180" s="18" t="s">
        <v>1022</v>
      </c>
      <c r="E1180" s="18">
        <v>486</v>
      </c>
      <c r="F1180" s="18">
        <v>6</v>
      </c>
      <c r="G1180" s="18">
        <v>929</v>
      </c>
      <c r="H1180" s="18">
        <v>15</v>
      </c>
    </row>
    <row r="1181" spans="1:8" ht="14.25">
      <c r="A1181" s="18" t="s">
        <v>1018</v>
      </c>
      <c r="B1181" s="18">
        <v>1</v>
      </c>
      <c r="C1181" s="28" t="s">
        <v>1019</v>
      </c>
      <c r="D1181" s="18" t="s">
        <v>1022</v>
      </c>
      <c r="E1181" s="18">
        <v>564</v>
      </c>
      <c r="F1181" s="18">
        <v>3</v>
      </c>
      <c r="G1181" s="18">
        <v>400</v>
      </c>
      <c r="H1181" s="18">
        <v>1</v>
      </c>
    </row>
    <row r="1182" spans="1:8" ht="14.25">
      <c r="A1182" s="18" t="s">
        <v>1018</v>
      </c>
      <c r="B1182" s="18">
        <v>1</v>
      </c>
      <c r="C1182" s="28" t="s">
        <v>1019</v>
      </c>
      <c r="D1182" s="18" t="s">
        <v>1022</v>
      </c>
      <c r="E1182" s="18">
        <v>609</v>
      </c>
      <c r="F1182" s="18">
        <v>4</v>
      </c>
      <c r="G1182" s="18">
        <v>369</v>
      </c>
      <c r="H1182" s="18">
        <v>2</v>
      </c>
    </row>
    <row r="1183" spans="1:8" ht="14.25">
      <c r="A1183" s="18" t="s">
        <v>1018</v>
      </c>
      <c r="B1183" s="18">
        <v>1</v>
      </c>
      <c r="C1183" s="28" t="s">
        <v>1019</v>
      </c>
      <c r="D1183" s="18" t="s">
        <v>1022</v>
      </c>
      <c r="E1183" s="18">
        <v>656</v>
      </c>
      <c r="F1183" s="18">
        <v>4</v>
      </c>
      <c r="G1183" s="18">
        <v>596</v>
      </c>
      <c r="H1183" s="18">
        <v>2</v>
      </c>
    </row>
    <row r="1184" spans="1:8" ht="14.25">
      <c r="A1184" s="18" t="s">
        <v>1018</v>
      </c>
      <c r="B1184" s="18">
        <v>1</v>
      </c>
      <c r="C1184" s="28" t="s">
        <v>1019</v>
      </c>
      <c r="D1184" s="18" t="s">
        <v>1022</v>
      </c>
      <c r="E1184" s="18">
        <v>752</v>
      </c>
      <c r="F1184" s="18">
        <v>4</v>
      </c>
      <c r="G1184" s="18">
        <v>745</v>
      </c>
      <c r="H1184" s="18">
        <v>1</v>
      </c>
    </row>
    <row r="1185" spans="1:8" ht="14.25">
      <c r="A1185" s="18" t="s">
        <v>1018</v>
      </c>
      <c r="B1185" s="18">
        <v>1</v>
      </c>
      <c r="C1185" s="28" t="s">
        <v>1019</v>
      </c>
      <c r="D1185" s="18" t="s">
        <v>1022</v>
      </c>
      <c r="E1185" s="18">
        <v>805</v>
      </c>
      <c r="F1185" s="18">
        <v>5</v>
      </c>
      <c r="G1185" s="18">
        <v>569</v>
      </c>
      <c r="H1185" s="18">
        <v>7</v>
      </c>
    </row>
    <row r="1186" spans="1:8" ht="14.25">
      <c r="A1186" s="18" t="s">
        <v>1018</v>
      </c>
      <c r="B1186" s="18">
        <v>1</v>
      </c>
      <c r="C1186" s="28" t="s">
        <v>1019</v>
      </c>
      <c r="D1186" s="18" t="s">
        <v>1022</v>
      </c>
      <c r="E1186" s="18">
        <v>940</v>
      </c>
      <c r="F1186" s="18">
        <v>10</v>
      </c>
      <c r="G1186" s="18">
        <v>1558</v>
      </c>
      <c r="H1186" s="18">
        <v>45</v>
      </c>
    </row>
    <row r="1187" spans="1:8" ht="14.25">
      <c r="A1187" s="18" t="s">
        <v>1018</v>
      </c>
      <c r="B1187" s="18">
        <v>1</v>
      </c>
      <c r="C1187" s="28" t="s">
        <v>1019</v>
      </c>
      <c r="D1187" s="18" t="s">
        <v>1022</v>
      </c>
      <c r="E1187" s="18">
        <v>946</v>
      </c>
      <c r="F1187" s="18">
        <v>6</v>
      </c>
      <c r="G1187" s="18">
        <v>712</v>
      </c>
      <c r="H1187" s="18">
        <v>13</v>
      </c>
    </row>
    <row r="1188" spans="1:8" ht="14.25">
      <c r="A1188" s="18" t="s">
        <v>1018</v>
      </c>
      <c r="B1188" s="18">
        <v>1</v>
      </c>
      <c r="C1188" s="28" t="s">
        <v>1019</v>
      </c>
      <c r="D1188" s="18" t="s">
        <v>1022</v>
      </c>
      <c r="E1188" s="18">
        <v>1121</v>
      </c>
      <c r="F1188" s="18">
        <v>7</v>
      </c>
      <c r="G1188" s="18">
        <v>1005</v>
      </c>
      <c r="H1188" s="18">
        <v>11</v>
      </c>
    </row>
    <row r="1189" spans="1:8" ht="14.25">
      <c r="A1189" s="18" t="s">
        <v>1018</v>
      </c>
      <c r="B1189" s="18">
        <v>1</v>
      </c>
      <c r="C1189" s="28" t="s">
        <v>1019</v>
      </c>
      <c r="D1189" s="18" t="s">
        <v>1022</v>
      </c>
      <c r="E1189" s="18">
        <v>1128</v>
      </c>
      <c r="F1189" s="18">
        <v>6</v>
      </c>
      <c r="G1189" s="18">
        <v>1054</v>
      </c>
      <c r="H1189" s="18">
        <v>22</v>
      </c>
    </row>
    <row r="1190" spans="1:8" ht="14.25">
      <c r="A1190" s="18" t="s">
        <v>1018</v>
      </c>
      <c r="B1190" s="18">
        <v>1</v>
      </c>
      <c r="C1190" s="28" t="s">
        <v>1019</v>
      </c>
      <c r="D1190" s="18" t="s">
        <v>1022</v>
      </c>
      <c r="E1190" s="18">
        <v>1312</v>
      </c>
      <c r="F1190" s="18">
        <v>8</v>
      </c>
      <c r="G1190" s="18">
        <v>1150</v>
      </c>
      <c r="H1190" s="18">
        <v>10</v>
      </c>
    </row>
    <row r="1191" spans="1:8" ht="14.25">
      <c r="A1191" s="18" t="s">
        <v>1018</v>
      </c>
      <c r="B1191" s="18">
        <v>1</v>
      </c>
      <c r="C1191" s="28" t="s">
        <v>1019</v>
      </c>
      <c r="D1191" s="18" t="s">
        <v>1022</v>
      </c>
      <c r="E1191" s="18">
        <v>1316</v>
      </c>
      <c r="F1191" s="18">
        <v>7</v>
      </c>
      <c r="G1191" s="18">
        <v>1237</v>
      </c>
      <c r="H1191" s="18">
        <v>14</v>
      </c>
    </row>
    <row r="1192" spans="1:8" ht="14.25">
      <c r="A1192" s="18" t="s">
        <v>1018</v>
      </c>
      <c r="B1192" s="18">
        <v>1</v>
      </c>
      <c r="C1192" s="28" t="s">
        <v>1019</v>
      </c>
      <c r="D1192" s="18" t="s">
        <v>1022</v>
      </c>
      <c r="E1192" s="18">
        <v>1476</v>
      </c>
      <c r="F1192" s="18">
        <v>9</v>
      </c>
      <c r="G1192" s="18">
        <v>1435</v>
      </c>
      <c r="H1192" s="18">
        <v>13</v>
      </c>
    </row>
    <row r="1193" spans="1:8" ht="14.25">
      <c r="A1193" s="18" t="s">
        <v>1018</v>
      </c>
      <c r="B1193" s="18">
        <v>1</v>
      </c>
      <c r="C1193" s="28" t="s">
        <v>1019</v>
      </c>
      <c r="D1193" s="18" t="s">
        <v>1022</v>
      </c>
      <c r="E1193" s="18">
        <v>1504</v>
      </c>
      <c r="F1193" s="18">
        <v>16</v>
      </c>
      <c r="G1193" s="18">
        <v>2893</v>
      </c>
      <c r="H1193" s="18">
        <v>49</v>
      </c>
    </row>
    <row r="1194" spans="1:8" ht="14.25">
      <c r="A1194" s="18" t="s">
        <v>1018</v>
      </c>
      <c r="B1194" s="18">
        <v>1</v>
      </c>
      <c r="C1194" s="28" t="s">
        <v>1019</v>
      </c>
      <c r="D1194" s="18" t="s">
        <v>1022</v>
      </c>
      <c r="E1194" s="18">
        <v>1568</v>
      </c>
      <c r="F1194" s="18">
        <v>10</v>
      </c>
      <c r="G1194" s="18">
        <v>1534</v>
      </c>
      <c r="H1194" s="18">
        <v>54</v>
      </c>
    </row>
    <row r="1195" spans="1:8" ht="14.25">
      <c r="A1195" s="18" t="s">
        <v>1018</v>
      </c>
      <c r="B1195" s="18">
        <v>1</v>
      </c>
      <c r="C1195" s="28" t="s">
        <v>1019</v>
      </c>
      <c r="D1195" s="18" t="s">
        <v>1022</v>
      </c>
      <c r="E1195" s="18">
        <v>1620</v>
      </c>
      <c r="F1195" s="18">
        <v>20</v>
      </c>
      <c r="G1195" s="18">
        <v>2773</v>
      </c>
      <c r="H1195" s="18">
        <v>64</v>
      </c>
    </row>
    <row r="1196" spans="1:8" ht="14.25">
      <c r="A1196" s="18" t="s">
        <v>1018</v>
      </c>
      <c r="B1196" s="18">
        <v>1</v>
      </c>
      <c r="C1196" s="28" t="s">
        <v>1019</v>
      </c>
      <c r="D1196" s="18" t="s">
        <v>1022</v>
      </c>
      <c r="E1196" s="18">
        <v>1692</v>
      </c>
      <c r="F1196" s="18">
        <v>9</v>
      </c>
      <c r="G1196" s="18">
        <v>1565</v>
      </c>
      <c r="H1196" s="18">
        <v>28</v>
      </c>
    </row>
    <row r="1197" spans="1:8" ht="14.25">
      <c r="A1197" s="18" t="s">
        <v>1018</v>
      </c>
      <c r="B1197" s="18">
        <v>1</v>
      </c>
      <c r="C1197" s="28" t="s">
        <v>1019</v>
      </c>
      <c r="D1197" s="18" t="s">
        <v>1022</v>
      </c>
      <c r="E1197" s="18">
        <v>1730</v>
      </c>
      <c r="F1197" s="18">
        <v>11</v>
      </c>
      <c r="G1197" s="18">
        <v>1324</v>
      </c>
      <c r="H1197" s="18">
        <v>18</v>
      </c>
    </row>
    <row r="1198" spans="1:8" ht="14.25">
      <c r="A1198" s="18" t="s">
        <v>1018</v>
      </c>
      <c r="B1198" s="18">
        <v>1</v>
      </c>
      <c r="C1198" s="28" t="s">
        <v>1019</v>
      </c>
      <c r="D1198" s="18" t="s">
        <v>1022</v>
      </c>
      <c r="E1198" s="18">
        <v>1879</v>
      </c>
      <c r="F1198" s="18">
        <v>24</v>
      </c>
      <c r="G1198" s="18">
        <v>2873</v>
      </c>
      <c r="H1198" s="18">
        <v>26</v>
      </c>
    </row>
    <row r="1199" spans="1:8" ht="14.25">
      <c r="A1199" s="18" t="s">
        <v>1018</v>
      </c>
      <c r="B1199" s="18">
        <v>1</v>
      </c>
      <c r="C1199" s="28" t="s">
        <v>1019</v>
      </c>
      <c r="D1199" s="18" t="s">
        <v>1022</v>
      </c>
      <c r="E1199" s="18">
        <v>1880</v>
      </c>
      <c r="F1199" s="18">
        <v>10</v>
      </c>
      <c r="G1199" s="18">
        <v>1399</v>
      </c>
      <c r="H1199" s="18">
        <v>11</v>
      </c>
    </row>
    <row r="1200" spans="1:8" ht="14.25">
      <c r="A1200" s="18" t="s">
        <v>1018</v>
      </c>
      <c r="B1200" s="18">
        <v>1</v>
      </c>
      <c r="C1200" s="28" t="s">
        <v>1019</v>
      </c>
      <c r="D1200" s="18" t="s">
        <v>1022</v>
      </c>
      <c r="E1200" s="18">
        <v>2028</v>
      </c>
      <c r="F1200" s="18">
        <v>13</v>
      </c>
      <c r="G1200" s="18">
        <v>1488</v>
      </c>
      <c r="H1200" s="18">
        <v>10</v>
      </c>
    </row>
    <row r="1201" spans="1:8" ht="14.25">
      <c r="A1201" s="18" t="s">
        <v>1018</v>
      </c>
      <c r="B1201" s="18">
        <v>1</v>
      </c>
      <c r="C1201" s="28" t="s">
        <v>1019</v>
      </c>
      <c r="D1201" s="18" t="s">
        <v>1022</v>
      </c>
      <c r="E1201" s="18">
        <v>2068</v>
      </c>
      <c r="F1201" s="18">
        <v>11</v>
      </c>
      <c r="G1201" s="18">
        <v>1662</v>
      </c>
      <c r="H1201" s="18">
        <v>23</v>
      </c>
    </row>
    <row r="1202" spans="1:8" ht="14.25">
      <c r="A1202" s="18" t="s">
        <v>1018</v>
      </c>
      <c r="B1202" s="18">
        <v>1</v>
      </c>
      <c r="C1202" s="28" t="s">
        <v>1019</v>
      </c>
      <c r="D1202" s="18" t="s">
        <v>1022</v>
      </c>
      <c r="E1202" s="18">
        <v>2256</v>
      </c>
      <c r="F1202" s="18">
        <v>25</v>
      </c>
      <c r="G1202" s="18">
        <v>3159</v>
      </c>
      <c r="H1202" s="18">
        <v>19</v>
      </c>
    </row>
    <row r="1203" spans="1:8" ht="14.25">
      <c r="A1203" s="18" t="s">
        <v>1018</v>
      </c>
      <c r="B1203" s="18">
        <v>1</v>
      </c>
      <c r="C1203" s="28" t="s">
        <v>1019</v>
      </c>
      <c r="D1203" s="18" t="s">
        <v>1022</v>
      </c>
      <c r="E1203" s="18">
        <v>2444</v>
      </c>
      <c r="F1203" s="18">
        <v>13</v>
      </c>
      <c r="G1203" s="18">
        <v>1854</v>
      </c>
      <c r="H1203" s="18">
        <v>16</v>
      </c>
    </row>
    <row r="1204" spans="1:8" ht="14.25">
      <c r="A1204" s="18" t="s">
        <v>1018</v>
      </c>
      <c r="B1204" s="18">
        <v>1</v>
      </c>
      <c r="C1204" s="28" t="s">
        <v>1019</v>
      </c>
      <c r="D1204" s="18" t="s">
        <v>1022</v>
      </c>
      <c r="E1204" s="18">
        <v>2632</v>
      </c>
      <c r="F1204" s="18">
        <v>18</v>
      </c>
      <c r="G1204" s="18">
        <v>1876</v>
      </c>
      <c r="H1204" s="18">
        <v>28</v>
      </c>
    </row>
    <row r="1205" spans="1:8" ht="14.25">
      <c r="A1205" s="18" t="s">
        <v>1018</v>
      </c>
      <c r="B1205" s="18">
        <v>1</v>
      </c>
      <c r="C1205" s="28" t="s">
        <v>1019</v>
      </c>
      <c r="D1205" s="18" t="s">
        <v>1022</v>
      </c>
      <c r="E1205" s="18">
        <v>2754</v>
      </c>
      <c r="F1205" s="18">
        <v>17</v>
      </c>
      <c r="G1205" s="18">
        <v>2586</v>
      </c>
      <c r="H1205" s="18">
        <v>43</v>
      </c>
    </row>
    <row r="1206" spans="1:8" ht="14.25">
      <c r="A1206" s="18" t="s">
        <v>1018</v>
      </c>
      <c r="B1206" s="18">
        <v>1</v>
      </c>
      <c r="C1206" s="28" t="s">
        <v>1019</v>
      </c>
      <c r="D1206" s="18" t="s">
        <v>1022</v>
      </c>
      <c r="E1206" s="18">
        <v>2799</v>
      </c>
      <c r="F1206" s="18">
        <v>18</v>
      </c>
      <c r="G1206" s="18">
        <v>1964</v>
      </c>
      <c r="H1206" s="18">
        <v>6</v>
      </c>
    </row>
    <row r="1207" spans="1:8" ht="14.25">
      <c r="A1207" s="18" t="s">
        <v>1018</v>
      </c>
      <c r="B1207" s="18">
        <v>1</v>
      </c>
      <c r="C1207" s="28" t="s">
        <v>1019</v>
      </c>
      <c r="D1207" s="18" t="s">
        <v>1022</v>
      </c>
      <c r="E1207" s="18">
        <v>2820</v>
      </c>
      <c r="F1207" s="18">
        <v>18</v>
      </c>
      <c r="G1207" s="18">
        <v>2388</v>
      </c>
      <c r="H1207" s="18">
        <v>34</v>
      </c>
    </row>
    <row r="1208" spans="1:8" ht="14.25">
      <c r="A1208" s="18" t="s">
        <v>1018</v>
      </c>
      <c r="B1208" s="18">
        <v>1</v>
      </c>
      <c r="C1208" s="28" t="s">
        <v>1019</v>
      </c>
      <c r="D1208" s="18" t="s">
        <v>1022</v>
      </c>
      <c r="E1208" s="18">
        <v>3447</v>
      </c>
      <c r="F1208" s="18">
        <v>22</v>
      </c>
      <c r="G1208" s="18">
        <v>2742</v>
      </c>
      <c r="H1208" s="18">
        <v>61</v>
      </c>
    </row>
    <row r="1209" spans="1:8" ht="14.25">
      <c r="A1209" s="18" t="s">
        <v>1018</v>
      </c>
      <c r="B1209" s="18">
        <v>1</v>
      </c>
      <c r="C1209" s="28" t="s">
        <v>1019</v>
      </c>
      <c r="D1209" s="18" t="s">
        <v>1022</v>
      </c>
      <c r="E1209" s="18">
        <v>3572</v>
      </c>
      <c r="F1209" s="18">
        <v>46</v>
      </c>
      <c r="G1209" s="18">
        <v>4294</v>
      </c>
      <c r="H1209" s="18">
        <v>38</v>
      </c>
    </row>
    <row r="1210" spans="1:8" ht="14.25">
      <c r="A1210" s="18" t="s">
        <v>1018</v>
      </c>
      <c r="B1210" s="18">
        <v>1</v>
      </c>
      <c r="C1210" s="28" t="s">
        <v>1019</v>
      </c>
      <c r="D1210" s="18" t="s">
        <v>1022</v>
      </c>
      <c r="E1210" s="18">
        <v>3948</v>
      </c>
      <c r="F1210" s="18">
        <v>21</v>
      </c>
      <c r="G1210" s="18">
        <v>3471</v>
      </c>
      <c r="H1210" s="18">
        <v>58</v>
      </c>
    </row>
    <row r="1211" spans="1:8" ht="14.25">
      <c r="A1211" s="18" t="s">
        <v>1018</v>
      </c>
      <c r="B1211" s="18">
        <v>1</v>
      </c>
      <c r="C1211" s="28" t="s">
        <v>1019</v>
      </c>
      <c r="D1211" s="18" t="s">
        <v>1022</v>
      </c>
      <c r="E1211" s="18">
        <v>4374</v>
      </c>
      <c r="F1211" s="18">
        <v>27</v>
      </c>
      <c r="G1211" s="18">
        <v>4224</v>
      </c>
      <c r="H1211" s="18">
        <v>84</v>
      </c>
    </row>
    <row r="1212" spans="1:8" ht="14.25">
      <c r="A1212" s="18" t="s">
        <v>1018</v>
      </c>
      <c r="B1212" s="18">
        <v>1</v>
      </c>
      <c r="C1212" s="28" t="s">
        <v>1019</v>
      </c>
      <c r="D1212" s="18" t="s">
        <v>1022</v>
      </c>
      <c r="E1212" s="18">
        <v>5041</v>
      </c>
      <c r="F1212" s="18">
        <v>32</v>
      </c>
      <c r="G1212" s="18">
        <v>3823</v>
      </c>
      <c r="H1212" s="18">
        <v>26</v>
      </c>
    </row>
    <row r="1213" spans="1:8" ht="14.25">
      <c r="A1213" s="18" t="s">
        <v>1018</v>
      </c>
      <c r="B1213" s="18">
        <v>1</v>
      </c>
      <c r="C1213" s="28" t="s">
        <v>1019</v>
      </c>
      <c r="D1213" s="18" t="s">
        <v>1022</v>
      </c>
      <c r="E1213" s="18">
        <v>5445</v>
      </c>
      <c r="F1213" s="18">
        <v>30</v>
      </c>
      <c r="G1213" s="18">
        <v>5167</v>
      </c>
      <c r="H1213" s="18">
        <v>76</v>
      </c>
    </row>
    <row r="1214" spans="1:8" ht="14.25">
      <c r="A1214" s="18" t="s">
        <v>1018</v>
      </c>
      <c r="B1214" s="18">
        <v>1</v>
      </c>
      <c r="C1214" s="28" t="s">
        <v>1019</v>
      </c>
      <c r="D1214" s="18" t="s">
        <v>1022</v>
      </c>
      <c r="E1214" s="18">
        <v>5452</v>
      </c>
      <c r="F1214" s="18">
        <v>32</v>
      </c>
      <c r="G1214" s="18">
        <v>2440</v>
      </c>
      <c r="H1214" s="18">
        <v>14</v>
      </c>
    </row>
    <row r="1215" spans="1:8" ht="14.25">
      <c r="A1215" s="18" t="s">
        <v>1018</v>
      </c>
      <c r="B1215" s="18">
        <v>1</v>
      </c>
      <c r="C1215" s="28" t="s">
        <v>1019</v>
      </c>
      <c r="D1215" s="18" t="s">
        <v>1022</v>
      </c>
      <c r="E1215" s="18">
        <v>5508</v>
      </c>
      <c r="F1215" s="18">
        <v>34</v>
      </c>
      <c r="G1215" s="18">
        <v>4710</v>
      </c>
      <c r="H1215" s="18">
        <v>74</v>
      </c>
    </row>
    <row r="1216" spans="1:8" ht="14.25">
      <c r="A1216" s="18" t="s">
        <v>1018</v>
      </c>
      <c r="B1216" s="18">
        <v>1</v>
      </c>
      <c r="C1216" s="28" t="s">
        <v>1019</v>
      </c>
      <c r="D1216" s="18" t="s">
        <v>1022</v>
      </c>
      <c r="E1216" s="18">
        <v>5828</v>
      </c>
      <c r="F1216" s="18">
        <v>62</v>
      </c>
      <c r="G1216" s="18">
        <v>9404</v>
      </c>
      <c r="H1216" s="18">
        <v>63</v>
      </c>
    </row>
    <row r="1217" spans="1:8" ht="14.25">
      <c r="A1217" s="18" t="s">
        <v>1018</v>
      </c>
      <c r="B1217" s="18">
        <v>1</v>
      </c>
      <c r="C1217" s="28" t="s">
        <v>1019</v>
      </c>
      <c r="D1217" s="18" t="s">
        <v>1022</v>
      </c>
      <c r="E1217" s="18">
        <v>6048</v>
      </c>
      <c r="F1217" s="18">
        <v>33</v>
      </c>
      <c r="G1217" s="18">
        <v>5375</v>
      </c>
      <c r="H1217" s="18">
        <v>94</v>
      </c>
    </row>
    <row r="1218" spans="1:8" ht="14.25">
      <c r="A1218" s="18" t="s">
        <v>1018</v>
      </c>
      <c r="B1218" s="18">
        <v>1</v>
      </c>
      <c r="C1218" s="28" t="s">
        <v>1019</v>
      </c>
      <c r="D1218" s="18" t="s">
        <v>1022</v>
      </c>
      <c r="E1218" s="18">
        <v>6259</v>
      </c>
      <c r="F1218" s="18">
        <v>40</v>
      </c>
      <c r="G1218" s="18">
        <v>4192</v>
      </c>
      <c r="H1218" s="18">
        <v>29</v>
      </c>
    </row>
    <row r="1219" spans="1:8" ht="14.25">
      <c r="A1219" s="18" t="s">
        <v>1018</v>
      </c>
      <c r="B1219" s="18">
        <v>1</v>
      </c>
      <c r="C1219" s="28" t="s">
        <v>1019</v>
      </c>
      <c r="D1219" s="18" t="s">
        <v>1022</v>
      </c>
      <c r="E1219" s="18">
        <v>6392</v>
      </c>
      <c r="F1219" s="18">
        <v>34</v>
      </c>
      <c r="G1219" s="18">
        <v>3247</v>
      </c>
      <c r="H1219" s="18">
        <v>24</v>
      </c>
    </row>
    <row r="1220" spans="1:8" ht="14.25">
      <c r="A1220" s="18" t="s">
        <v>1018</v>
      </c>
      <c r="B1220" s="18">
        <v>1</v>
      </c>
      <c r="C1220" s="28" t="s">
        <v>1019</v>
      </c>
      <c r="D1220" s="18" t="s">
        <v>1022</v>
      </c>
      <c r="E1220" s="18">
        <v>6408</v>
      </c>
      <c r="F1220" s="18">
        <v>41</v>
      </c>
      <c r="G1220" s="18">
        <v>5413</v>
      </c>
      <c r="H1220" s="18">
        <v>78</v>
      </c>
    </row>
    <row r="1221" spans="1:8" ht="14.25">
      <c r="A1221" s="18" t="s">
        <v>1018</v>
      </c>
      <c r="B1221" s="18">
        <v>1</v>
      </c>
      <c r="C1221" s="28" t="s">
        <v>1019</v>
      </c>
      <c r="D1221" s="18" t="s">
        <v>1022</v>
      </c>
      <c r="E1221" s="18">
        <v>6580</v>
      </c>
      <c r="F1221" s="18">
        <v>35</v>
      </c>
      <c r="G1221" s="18">
        <v>5325</v>
      </c>
      <c r="H1221" s="18">
        <v>73</v>
      </c>
    </row>
    <row r="1222" spans="1:8" ht="14.25">
      <c r="A1222" s="18" t="s">
        <v>1018</v>
      </c>
      <c r="B1222" s="18">
        <v>1</v>
      </c>
      <c r="C1222" s="28" t="s">
        <v>1019</v>
      </c>
      <c r="D1222" s="18" t="s">
        <v>1022</v>
      </c>
      <c r="E1222" s="18">
        <v>6719</v>
      </c>
      <c r="F1222" s="18">
        <v>43</v>
      </c>
      <c r="G1222" s="18">
        <v>5799</v>
      </c>
      <c r="H1222" s="18">
        <v>59</v>
      </c>
    </row>
    <row r="1223" spans="1:8" ht="14.25">
      <c r="A1223" s="18" t="s">
        <v>1018</v>
      </c>
      <c r="B1223" s="18">
        <v>1</v>
      </c>
      <c r="C1223" s="28" t="s">
        <v>1019</v>
      </c>
      <c r="D1223" s="18" t="s">
        <v>1022</v>
      </c>
      <c r="E1223" s="18">
        <v>6768</v>
      </c>
      <c r="F1223" s="18">
        <v>36</v>
      </c>
      <c r="G1223" s="18">
        <v>5046</v>
      </c>
      <c r="H1223" s="18">
        <v>50</v>
      </c>
    </row>
    <row r="1224" spans="1:8" ht="14.25">
      <c r="A1224" s="18" t="s">
        <v>1018</v>
      </c>
      <c r="B1224" s="18">
        <v>1</v>
      </c>
      <c r="C1224" s="28" t="s">
        <v>1019</v>
      </c>
      <c r="D1224" s="18" t="s">
        <v>1022</v>
      </c>
      <c r="E1224" s="18">
        <v>8084</v>
      </c>
      <c r="F1224" s="18">
        <v>44</v>
      </c>
      <c r="G1224" s="18">
        <v>4389</v>
      </c>
      <c r="H1224" s="18">
        <v>29</v>
      </c>
    </row>
    <row r="1225" spans="1:8" ht="14.25">
      <c r="A1225" s="18" t="s">
        <v>1018</v>
      </c>
      <c r="B1225" s="18">
        <v>1</v>
      </c>
      <c r="C1225" s="28" t="s">
        <v>1019</v>
      </c>
      <c r="D1225" s="18" t="s">
        <v>1022</v>
      </c>
      <c r="E1225" s="18">
        <v>10716</v>
      </c>
      <c r="F1225" s="18">
        <v>57</v>
      </c>
      <c r="G1225" s="18">
        <v>7240</v>
      </c>
      <c r="H1225" s="18">
        <v>57</v>
      </c>
    </row>
    <row r="1226" spans="1:8" ht="14.25">
      <c r="A1226" s="18" t="s">
        <v>1018</v>
      </c>
      <c r="B1226" s="18">
        <v>1</v>
      </c>
      <c r="C1226" s="28" t="s">
        <v>1019</v>
      </c>
      <c r="D1226" s="18" t="s">
        <v>1022</v>
      </c>
      <c r="E1226" s="18">
        <v>11844</v>
      </c>
      <c r="F1226" s="18">
        <v>63</v>
      </c>
      <c r="G1226" s="18">
        <v>7187</v>
      </c>
      <c r="H1226" s="18">
        <v>42</v>
      </c>
    </row>
    <row r="1227" spans="1:8" ht="14.25">
      <c r="A1227" s="18" t="s">
        <v>1018</v>
      </c>
      <c r="B1227" s="18">
        <v>1</v>
      </c>
      <c r="C1227" s="28" t="s">
        <v>1019</v>
      </c>
      <c r="D1227" s="18" t="s">
        <v>1022</v>
      </c>
      <c r="E1227" s="18">
        <v>11857</v>
      </c>
      <c r="F1227" s="18">
        <v>77</v>
      </c>
      <c r="G1227" s="18">
        <v>9102</v>
      </c>
      <c r="H1227" s="18">
        <v>135</v>
      </c>
    </row>
    <row r="1228" spans="1:8" ht="14.25">
      <c r="A1228" s="18" t="s">
        <v>1018</v>
      </c>
      <c r="B1228" s="18">
        <v>1</v>
      </c>
      <c r="C1228" s="28" t="s">
        <v>1019</v>
      </c>
      <c r="D1228" s="18" t="s">
        <v>1022</v>
      </c>
      <c r="E1228" s="18">
        <v>11985</v>
      </c>
      <c r="F1228" s="18">
        <v>75</v>
      </c>
      <c r="G1228" s="18">
        <v>10279</v>
      </c>
      <c r="H1228" s="18">
        <v>135</v>
      </c>
    </row>
    <row r="1229" spans="1:8" ht="14.25">
      <c r="A1229" s="18" t="s">
        <v>1018</v>
      </c>
      <c r="B1229" s="18">
        <v>1</v>
      </c>
      <c r="C1229" s="28" t="s">
        <v>1019</v>
      </c>
      <c r="D1229" s="18" t="s">
        <v>1022</v>
      </c>
      <c r="E1229" s="18">
        <v>12134</v>
      </c>
      <c r="F1229" s="18">
        <v>76</v>
      </c>
      <c r="G1229" s="18">
        <v>10505</v>
      </c>
      <c r="H1229" s="18">
        <v>184</v>
      </c>
    </row>
    <row r="1230" spans="1:8" ht="14.25">
      <c r="A1230" s="18" t="s">
        <v>1018</v>
      </c>
      <c r="B1230" s="18">
        <v>1</v>
      </c>
      <c r="C1230" s="28" t="s">
        <v>1019</v>
      </c>
      <c r="D1230" s="18" t="s">
        <v>1022</v>
      </c>
      <c r="E1230" s="18">
        <v>12140</v>
      </c>
      <c r="F1230" s="18">
        <v>78</v>
      </c>
      <c r="G1230" s="18">
        <v>9172</v>
      </c>
      <c r="H1230" s="18">
        <v>154</v>
      </c>
    </row>
    <row r="1231" spans="1:8" ht="14.25">
      <c r="A1231" s="18" t="s">
        <v>1018</v>
      </c>
      <c r="B1231" s="18">
        <v>1</v>
      </c>
      <c r="C1231" s="28" t="s">
        <v>1019</v>
      </c>
      <c r="D1231" s="18" t="s">
        <v>1022</v>
      </c>
      <c r="E1231" s="18">
        <v>12265</v>
      </c>
      <c r="F1231" s="18">
        <v>79</v>
      </c>
      <c r="G1231" s="18">
        <v>11147</v>
      </c>
      <c r="H1231" s="18">
        <v>254</v>
      </c>
    </row>
    <row r="1232" spans="1:8" ht="14.25">
      <c r="A1232" s="18" t="s">
        <v>1018</v>
      </c>
      <c r="B1232" s="18">
        <v>1</v>
      </c>
      <c r="C1232" s="28" t="s">
        <v>1019</v>
      </c>
      <c r="D1232" s="18" t="s">
        <v>1022</v>
      </c>
      <c r="E1232" s="18">
        <v>12512</v>
      </c>
      <c r="F1232" s="18">
        <v>79</v>
      </c>
      <c r="G1232" s="18">
        <v>11834</v>
      </c>
      <c r="H1232" s="18">
        <v>277</v>
      </c>
    </row>
    <row r="1233" spans="1:8" ht="14.25">
      <c r="A1233" s="18" t="s">
        <v>1018</v>
      </c>
      <c r="B1233" s="18">
        <v>1</v>
      </c>
      <c r="C1233" s="28" t="s">
        <v>1019</v>
      </c>
      <c r="D1233" s="18" t="s">
        <v>1022</v>
      </c>
      <c r="E1233" s="18">
        <v>12587</v>
      </c>
      <c r="F1233" s="18">
        <v>81</v>
      </c>
      <c r="G1233" s="18">
        <v>10057</v>
      </c>
      <c r="H1233" s="18">
        <v>182</v>
      </c>
    </row>
    <row r="1234" spans="1:8" ht="14.25">
      <c r="A1234" s="18" t="s">
        <v>1018</v>
      </c>
      <c r="B1234" s="18">
        <v>1</v>
      </c>
      <c r="C1234" s="28" t="s">
        <v>1019</v>
      </c>
      <c r="D1234" s="18" t="s">
        <v>1022</v>
      </c>
      <c r="E1234" s="18">
        <v>13134</v>
      </c>
      <c r="F1234" s="18">
        <v>83</v>
      </c>
      <c r="G1234" s="18">
        <v>12173</v>
      </c>
      <c r="H1234" s="18">
        <v>189</v>
      </c>
    </row>
    <row r="1235" spans="1:8" ht="14.25">
      <c r="A1235" s="18" t="s">
        <v>1018</v>
      </c>
      <c r="B1235" s="18">
        <v>1</v>
      </c>
      <c r="C1235" s="28" t="s">
        <v>1019</v>
      </c>
      <c r="D1235" s="18" t="s">
        <v>1022</v>
      </c>
      <c r="E1235" s="18">
        <v>14609</v>
      </c>
      <c r="F1235" s="18">
        <v>93</v>
      </c>
      <c r="G1235" s="18">
        <v>11598</v>
      </c>
      <c r="H1235" s="18">
        <v>190</v>
      </c>
    </row>
    <row r="1236" spans="1:8" ht="14.25">
      <c r="A1236" s="18" t="s">
        <v>1018</v>
      </c>
      <c r="B1236" s="18">
        <v>1</v>
      </c>
      <c r="C1236" s="28" t="s">
        <v>1019</v>
      </c>
      <c r="D1236" s="18" t="s">
        <v>1022</v>
      </c>
      <c r="E1236" s="18">
        <v>14682</v>
      </c>
      <c r="F1236" s="18">
        <v>94</v>
      </c>
      <c r="G1236" s="18">
        <v>10429</v>
      </c>
      <c r="H1236" s="18">
        <v>195</v>
      </c>
    </row>
    <row r="1237" spans="1:8" ht="14.25">
      <c r="A1237" s="18" t="s">
        <v>1018</v>
      </c>
      <c r="B1237" s="18">
        <v>1</v>
      </c>
      <c r="C1237" s="28" t="s">
        <v>1019</v>
      </c>
      <c r="D1237" s="18" t="s">
        <v>1022</v>
      </c>
      <c r="E1237" s="18">
        <v>16190</v>
      </c>
      <c r="F1237" s="18">
        <v>103</v>
      </c>
      <c r="G1237" s="18">
        <v>12693</v>
      </c>
      <c r="H1237" s="18">
        <v>151</v>
      </c>
    </row>
    <row r="1238" spans="1:8" ht="14.25">
      <c r="A1238" s="18" t="s">
        <v>1018</v>
      </c>
      <c r="B1238" s="18">
        <v>1</v>
      </c>
      <c r="C1238" s="28" t="s">
        <v>1019</v>
      </c>
      <c r="D1238" s="18" t="s">
        <v>1022</v>
      </c>
      <c r="E1238" s="18">
        <v>17520</v>
      </c>
      <c r="F1238" s="18">
        <v>112</v>
      </c>
      <c r="G1238" s="18">
        <v>13712</v>
      </c>
      <c r="H1238" s="18">
        <v>198</v>
      </c>
    </row>
    <row r="1239" spans="1:8" ht="14.25">
      <c r="A1239" s="18" t="s">
        <v>1018</v>
      </c>
      <c r="B1239" s="18">
        <v>1</v>
      </c>
      <c r="C1239" s="28" t="s">
        <v>1019</v>
      </c>
      <c r="D1239" s="18" t="s">
        <v>1022</v>
      </c>
      <c r="E1239" s="18">
        <v>19364</v>
      </c>
      <c r="F1239" s="18">
        <v>103</v>
      </c>
      <c r="G1239" s="18">
        <v>14486</v>
      </c>
      <c r="H1239" s="18">
        <v>214</v>
      </c>
    </row>
    <row r="1240" spans="1:8" ht="14.25">
      <c r="A1240" s="18" t="s">
        <v>1018</v>
      </c>
      <c r="B1240" s="18">
        <v>1</v>
      </c>
      <c r="C1240" s="28" t="s">
        <v>1019</v>
      </c>
      <c r="D1240" s="18" t="s">
        <v>1022</v>
      </c>
      <c r="E1240" s="18">
        <v>19514</v>
      </c>
      <c r="F1240" s="18">
        <v>121</v>
      </c>
      <c r="G1240" s="18">
        <v>13556</v>
      </c>
      <c r="H1240" s="18">
        <v>172</v>
      </c>
    </row>
    <row r="1241" spans="1:8" ht="14.25">
      <c r="A1241" s="18" t="s">
        <v>1018</v>
      </c>
      <c r="B1241" s="18">
        <v>1</v>
      </c>
      <c r="C1241" s="28" t="s">
        <v>1019</v>
      </c>
      <c r="D1241" s="18" t="s">
        <v>1022</v>
      </c>
      <c r="E1241" s="18">
        <v>19622</v>
      </c>
      <c r="F1241" s="18">
        <v>118</v>
      </c>
      <c r="G1241" s="18">
        <v>15045</v>
      </c>
      <c r="H1241" s="18">
        <v>146</v>
      </c>
    </row>
    <row r="1242" spans="1:8" ht="14.25">
      <c r="A1242" s="18" t="s">
        <v>1018</v>
      </c>
      <c r="B1242" s="18">
        <v>1</v>
      </c>
      <c r="C1242" s="28" t="s">
        <v>1019</v>
      </c>
      <c r="D1242" s="18" t="s">
        <v>1022</v>
      </c>
      <c r="E1242" s="18">
        <v>19959</v>
      </c>
      <c r="F1242" s="18">
        <v>119</v>
      </c>
      <c r="G1242" s="18">
        <v>15164</v>
      </c>
      <c r="H1242" s="18">
        <v>147</v>
      </c>
    </row>
    <row r="1243" spans="1:8" ht="14.25">
      <c r="A1243" s="18" t="s">
        <v>1018</v>
      </c>
      <c r="B1243" s="18">
        <v>1</v>
      </c>
      <c r="C1243" s="28" t="s">
        <v>1019</v>
      </c>
      <c r="D1243" s="18" t="s">
        <v>1022</v>
      </c>
      <c r="E1243" s="18">
        <v>20116</v>
      </c>
      <c r="F1243" s="18">
        <v>107</v>
      </c>
      <c r="G1243" s="18">
        <v>15188</v>
      </c>
      <c r="H1243" s="18">
        <v>163</v>
      </c>
    </row>
    <row r="1244" spans="1:8" ht="14.25">
      <c r="A1244" s="18" t="s">
        <v>1018</v>
      </c>
      <c r="B1244" s="18">
        <v>1</v>
      </c>
      <c r="C1244" s="28" t="s">
        <v>1019</v>
      </c>
      <c r="D1244" s="18" t="s">
        <v>1022</v>
      </c>
      <c r="E1244" s="18">
        <v>20281</v>
      </c>
      <c r="F1244" s="18">
        <v>122</v>
      </c>
      <c r="G1244" s="18">
        <v>17023</v>
      </c>
      <c r="H1244" s="18">
        <v>166</v>
      </c>
    </row>
    <row r="1245" spans="1:8" ht="14.25">
      <c r="A1245" s="18" t="s">
        <v>1018</v>
      </c>
      <c r="B1245" s="18">
        <v>1</v>
      </c>
      <c r="C1245" s="28" t="s">
        <v>1019</v>
      </c>
      <c r="D1245" s="18" t="s">
        <v>1022</v>
      </c>
      <c r="E1245" s="18">
        <v>21244</v>
      </c>
      <c r="F1245" s="18">
        <v>113</v>
      </c>
      <c r="G1245" s="18">
        <v>18205</v>
      </c>
      <c r="H1245" s="18">
        <v>320</v>
      </c>
    </row>
    <row r="1246" spans="1:8" ht="14.25">
      <c r="A1246" s="18" t="s">
        <v>1018</v>
      </c>
      <c r="B1246" s="18">
        <v>1</v>
      </c>
      <c r="C1246" s="28" t="s">
        <v>1019</v>
      </c>
      <c r="D1246" s="18" t="s">
        <v>1022</v>
      </c>
      <c r="E1246" s="18">
        <v>22372</v>
      </c>
      <c r="F1246" s="18">
        <v>119</v>
      </c>
      <c r="G1246" s="18">
        <v>18366</v>
      </c>
      <c r="H1246" s="18">
        <v>350</v>
      </c>
    </row>
    <row r="1247" spans="1:8" ht="14.25">
      <c r="A1247" s="18" t="s">
        <v>1018</v>
      </c>
      <c r="B1247" s="18">
        <v>1</v>
      </c>
      <c r="C1247" s="28" t="s">
        <v>1019</v>
      </c>
      <c r="D1247" s="18" t="s">
        <v>1022</v>
      </c>
      <c r="E1247" s="18">
        <v>23124</v>
      </c>
      <c r="F1247" s="18">
        <v>123</v>
      </c>
      <c r="G1247" s="18">
        <v>19973</v>
      </c>
      <c r="H1247" s="18">
        <v>373</v>
      </c>
    </row>
    <row r="1248" spans="1:8" ht="14.25">
      <c r="A1248" s="18" t="s">
        <v>1018</v>
      </c>
      <c r="B1248" s="18">
        <v>1</v>
      </c>
      <c r="C1248" s="28" t="s">
        <v>1019</v>
      </c>
      <c r="D1248" s="18" t="s">
        <v>1022</v>
      </c>
      <c r="E1248" s="18">
        <v>23688</v>
      </c>
      <c r="F1248" s="18">
        <v>126</v>
      </c>
      <c r="G1248" s="18">
        <v>16782</v>
      </c>
      <c r="H1248" s="18">
        <v>246</v>
      </c>
    </row>
    <row r="1249" spans="1:8" ht="14.25">
      <c r="A1249" s="18" t="s">
        <v>1018</v>
      </c>
      <c r="B1249" s="18">
        <v>1</v>
      </c>
      <c r="C1249" s="28" t="s">
        <v>1019</v>
      </c>
      <c r="D1249" s="18" t="s">
        <v>1022</v>
      </c>
      <c r="E1249" s="18">
        <v>23777</v>
      </c>
      <c r="F1249" s="18">
        <v>141</v>
      </c>
      <c r="G1249" s="18">
        <v>17888</v>
      </c>
      <c r="H1249" s="18">
        <v>228</v>
      </c>
    </row>
    <row r="1250" spans="1:8" ht="14.25">
      <c r="A1250" s="18" t="s">
        <v>1018</v>
      </c>
      <c r="B1250" s="18">
        <v>1</v>
      </c>
      <c r="C1250" s="28" t="s">
        <v>1019</v>
      </c>
      <c r="D1250" s="18" t="s">
        <v>1022</v>
      </c>
      <c r="E1250" s="18">
        <v>24422</v>
      </c>
      <c r="F1250" s="18">
        <v>145</v>
      </c>
      <c r="G1250" s="18">
        <v>16904</v>
      </c>
      <c r="H1250" s="18">
        <v>255</v>
      </c>
    </row>
    <row r="1251" spans="1:8" ht="14.25">
      <c r="A1251" s="18" t="s">
        <v>1018</v>
      </c>
      <c r="B1251" s="18">
        <v>1</v>
      </c>
      <c r="C1251" s="28" t="s">
        <v>1019</v>
      </c>
      <c r="D1251" s="18" t="s">
        <v>1022</v>
      </c>
      <c r="E1251" s="18">
        <v>24440</v>
      </c>
      <c r="F1251" s="18">
        <v>130</v>
      </c>
      <c r="G1251" s="18">
        <v>18007</v>
      </c>
      <c r="H1251" s="18">
        <v>269</v>
      </c>
    </row>
    <row r="1252" spans="1:8" ht="14.25">
      <c r="A1252" s="18" t="s">
        <v>1018</v>
      </c>
      <c r="B1252" s="18">
        <v>1</v>
      </c>
      <c r="C1252" s="28" t="s">
        <v>1019</v>
      </c>
      <c r="D1252" s="18" t="s">
        <v>1022</v>
      </c>
      <c r="E1252" s="18">
        <v>25568</v>
      </c>
      <c r="F1252" s="18">
        <v>136</v>
      </c>
      <c r="G1252" s="18">
        <v>19137</v>
      </c>
      <c r="H1252" s="18">
        <v>336</v>
      </c>
    </row>
    <row r="1253" spans="1:8" ht="14.25">
      <c r="A1253" s="18" t="s">
        <v>1018</v>
      </c>
      <c r="B1253" s="18">
        <v>1</v>
      </c>
      <c r="C1253" s="28" t="s">
        <v>1019</v>
      </c>
      <c r="D1253" s="18" t="s">
        <v>1022</v>
      </c>
      <c r="E1253" s="18">
        <v>26508</v>
      </c>
      <c r="F1253" s="18">
        <v>142</v>
      </c>
      <c r="G1253" s="18">
        <v>20740</v>
      </c>
      <c r="H1253" s="18">
        <v>353</v>
      </c>
    </row>
    <row r="1254" spans="1:8" ht="14.25">
      <c r="A1254" s="18" t="s">
        <v>1018</v>
      </c>
      <c r="B1254" s="18">
        <v>1</v>
      </c>
      <c r="C1254" s="28" t="s">
        <v>1019</v>
      </c>
      <c r="D1254" s="18" t="s">
        <v>1022</v>
      </c>
      <c r="E1254" s="18">
        <v>27072</v>
      </c>
      <c r="F1254" s="18">
        <v>144</v>
      </c>
      <c r="G1254" s="18">
        <v>23213</v>
      </c>
      <c r="H1254" s="18">
        <v>388</v>
      </c>
    </row>
    <row r="1255" spans="1:8" ht="14.25">
      <c r="A1255" s="18" t="s">
        <v>1018</v>
      </c>
      <c r="B1255" s="18">
        <v>1</v>
      </c>
      <c r="C1255" s="28" t="s">
        <v>1019</v>
      </c>
      <c r="D1255" s="18" t="s">
        <v>1022</v>
      </c>
      <c r="E1255" s="18">
        <v>28012</v>
      </c>
      <c r="F1255" s="18">
        <v>149</v>
      </c>
      <c r="G1255" s="18">
        <v>21493</v>
      </c>
      <c r="H1255" s="18">
        <v>335</v>
      </c>
    </row>
    <row r="1256" spans="1:8" ht="14.25">
      <c r="A1256" s="18" t="s">
        <v>1018</v>
      </c>
      <c r="B1256" s="18">
        <v>1</v>
      </c>
      <c r="C1256" s="28" t="s">
        <v>1019</v>
      </c>
      <c r="D1256" s="18" t="s">
        <v>1022</v>
      </c>
      <c r="E1256" s="18">
        <v>29328</v>
      </c>
      <c r="F1256" s="18">
        <v>156</v>
      </c>
      <c r="G1256" s="18">
        <v>24639</v>
      </c>
      <c r="H1256" s="18">
        <v>386</v>
      </c>
    </row>
    <row r="1257" spans="1:8" ht="14.25">
      <c r="A1257" s="18" t="s">
        <v>1018</v>
      </c>
      <c r="B1257" s="18">
        <v>1</v>
      </c>
      <c r="C1257" s="28" t="s">
        <v>1019</v>
      </c>
      <c r="D1257" s="18" t="s">
        <v>1022</v>
      </c>
      <c r="E1257" s="18">
        <v>33382</v>
      </c>
      <c r="F1257" s="18">
        <v>370</v>
      </c>
      <c r="G1257" s="18">
        <v>61514</v>
      </c>
      <c r="H1257" s="18">
        <v>830</v>
      </c>
    </row>
    <row r="1258" spans="1:8" ht="14.25">
      <c r="A1258" s="18" t="s">
        <v>1018</v>
      </c>
      <c r="B1258" s="18">
        <v>1</v>
      </c>
      <c r="C1258" s="28" t="s">
        <v>1019</v>
      </c>
      <c r="D1258" s="18" t="s">
        <v>1023</v>
      </c>
      <c r="E1258" s="18">
        <v>376</v>
      </c>
      <c r="F1258" s="18">
        <v>1</v>
      </c>
      <c r="G1258" s="18">
        <v>376</v>
      </c>
      <c r="H1258" s="18">
        <v>0</v>
      </c>
    </row>
    <row r="1259" spans="1:8" ht="14.25">
      <c r="A1259" s="18" t="s">
        <v>1018</v>
      </c>
      <c r="B1259" s="18">
        <v>2</v>
      </c>
      <c r="C1259" s="28" t="s">
        <v>1024</v>
      </c>
      <c r="D1259" s="18" t="s">
        <v>1020</v>
      </c>
      <c r="E1259" s="18">
        <v>276</v>
      </c>
      <c r="F1259" s="18">
        <v>4</v>
      </c>
      <c r="G1259" s="18">
        <v>964</v>
      </c>
      <c r="H1259" s="18">
        <v>25</v>
      </c>
    </row>
    <row r="1260" spans="1:8" ht="14.25">
      <c r="A1260" s="18" t="s">
        <v>1018</v>
      </c>
      <c r="B1260" s="18">
        <v>2</v>
      </c>
      <c r="C1260" s="28" t="s">
        <v>1024</v>
      </c>
      <c r="D1260" s="18" t="s">
        <v>1020</v>
      </c>
      <c r="E1260" s="18">
        <v>542</v>
      </c>
      <c r="F1260" s="18">
        <v>4</v>
      </c>
      <c r="G1260" s="18">
        <v>1032</v>
      </c>
      <c r="H1260" s="18">
        <v>8</v>
      </c>
    </row>
    <row r="1261" spans="1:8" ht="14.25">
      <c r="A1261" s="18" t="s">
        <v>1018</v>
      </c>
      <c r="B1261" s="18">
        <v>2</v>
      </c>
      <c r="C1261" s="28" t="s">
        <v>1024</v>
      </c>
      <c r="D1261" s="18" t="s">
        <v>1020</v>
      </c>
      <c r="E1261" s="18">
        <v>552</v>
      </c>
      <c r="F1261" s="18">
        <v>4</v>
      </c>
      <c r="G1261" s="18">
        <v>704</v>
      </c>
      <c r="H1261" s="18">
        <v>5</v>
      </c>
    </row>
    <row r="1262" spans="1:8" ht="14.25">
      <c r="A1262" s="18" t="s">
        <v>1018</v>
      </c>
      <c r="B1262" s="18">
        <v>2</v>
      </c>
      <c r="C1262" s="28" t="s">
        <v>1024</v>
      </c>
      <c r="D1262" s="18" t="s">
        <v>1020</v>
      </c>
      <c r="E1262" s="18">
        <v>818</v>
      </c>
      <c r="F1262" s="18">
        <v>3</v>
      </c>
      <c r="G1262" s="18">
        <v>807</v>
      </c>
      <c r="H1262" s="18">
        <v>10</v>
      </c>
    </row>
    <row r="1263" spans="1:8" ht="14.25">
      <c r="A1263" s="18" t="s">
        <v>1018</v>
      </c>
      <c r="B1263" s="18">
        <v>2</v>
      </c>
      <c r="C1263" s="28" t="s">
        <v>1024</v>
      </c>
      <c r="D1263" s="18" t="s">
        <v>1020</v>
      </c>
      <c r="E1263" s="18">
        <v>828</v>
      </c>
      <c r="F1263" s="18">
        <v>9</v>
      </c>
      <c r="G1263" s="18">
        <v>2297</v>
      </c>
      <c r="H1263" s="18">
        <v>51</v>
      </c>
    </row>
    <row r="1264" spans="1:8" ht="14.25">
      <c r="A1264" s="18" t="s">
        <v>1018</v>
      </c>
      <c r="B1264" s="18">
        <v>2</v>
      </c>
      <c r="C1264" s="28" t="s">
        <v>1024</v>
      </c>
      <c r="D1264" s="18" t="s">
        <v>1020</v>
      </c>
      <c r="E1264" s="18">
        <v>1074</v>
      </c>
      <c r="F1264" s="18">
        <v>4</v>
      </c>
      <c r="G1264" s="18">
        <v>377</v>
      </c>
      <c r="H1264" s="18">
        <v>0</v>
      </c>
    </row>
    <row r="1265" spans="1:8" ht="14.25">
      <c r="A1265" s="18" t="s">
        <v>1018</v>
      </c>
      <c r="B1265" s="18">
        <v>2</v>
      </c>
      <c r="C1265" s="28" t="s">
        <v>1024</v>
      </c>
      <c r="D1265" s="18" t="s">
        <v>1020</v>
      </c>
      <c r="E1265" s="18">
        <v>1084</v>
      </c>
      <c r="F1265" s="18">
        <v>4</v>
      </c>
      <c r="G1265" s="18">
        <v>812</v>
      </c>
      <c r="H1265" s="18">
        <v>18</v>
      </c>
    </row>
    <row r="1266" spans="1:8" ht="14.25">
      <c r="A1266" s="18" t="s">
        <v>1018</v>
      </c>
      <c r="B1266" s="18">
        <v>2</v>
      </c>
      <c r="C1266" s="28" t="s">
        <v>1024</v>
      </c>
      <c r="D1266" s="18" t="s">
        <v>1020</v>
      </c>
      <c r="E1266" s="18">
        <v>1380</v>
      </c>
      <c r="F1266" s="18">
        <v>10</v>
      </c>
      <c r="G1266" s="18">
        <v>2634</v>
      </c>
      <c r="H1266" s="18">
        <v>29</v>
      </c>
    </row>
    <row r="1267" spans="1:8" ht="14.25">
      <c r="A1267" s="18" t="s">
        <v>1018</v>
      </c>
      <c r="B1267" s="18">
        <v>2</v>
      </c>
      <c r="C1267" s="28" t="s">
        <v>1024</v>
      </c>
      <c r="D1267" s="18" t="s">
        <v>1020</v>
      </c>
      <c r="E1267" s="18">
        <v>1912</v>
      </c>
      <c r="F1267" s="18">
        <v>7</v>
      </c>
      <c r="G1267" s="18">
        <v>1185</v>
      </c>
      <c r="H1267" s="18">
        <v>9</v>
      </c>
    </row>
    <row r="1268" spans="1:8" ht="14.25">
      <c r="A1268" s="18" t="s">
        <v>1018</v>
      </c>
      <c r="B1268" s="18">
        <v>2</v>
      </c>
      <c r="C1268" s="28" t="s">
        <v>1024</v>
      </c>
      <c r="D1268" s="18" t="s">
        <v>1020</v>
      </c>
      <c r="E1268" s="18">
        <v>1922</v>
      </c>
      <c r="F1268" s="18">
        <v>7</v>
      </c>
      <c r="G1268" s="18">
        <v>1276</v>
      </c>
      <c r="H1268" s="18">
        <v>9</v>
      </c>
    </row>
    <row r="1269" spans="1:8" ht="14.25">
      <c r="A1269" s="18" t="s">
        <v>1018</v>
      </c>
      <c r="B1269" s="18">
        <v>2</v>
      </c>
      <c r="C1269" s="28" t="s">
        <v>1024</v>
      </c>
      <c r="D1269" s="18" t="s">
        <v>1020</v>
      </c>
      <c r="E1269" s="18">
        <v>1932</v>
      </c>
      <c r="F1269" s="18">
        <v>7</v>
      </c>
      <c r="G1269" s="18">
        <v>1453</v>
      </c>
      <c r="H1269" s="18">
        <v>17</v>
      </c>
    </row>
    <row r="1270" spans="1:8" ht="14.25">
      <c r="A1270" s="18" t="s">
        <v>1018</v>
      </c>
      <c r="B1270" s="18">
        <v>2</v>
      </c>
      <c r="C1270" s="28" t="s">
        <v>1024</v>
      </c>
      <c r="D1270" s="18" t="s">
        <v>1020</v>
      </c>
      <c r="E1270" s="18">
        <v>2474</v>
      </c>
      <c r="F1270" s="18">
        <v>9</v>
      </c>
      <c r="G1270" s="18">
        <v>1969</v>
      </c>
      <c r="H1270" s="18">
        <v>22</v>
      </c>
    </row>
    <row r="1271" spans="1:8" ht="14.25">
      <c r="A1271" s="18" t="s">
        <v>1018</v>
      </c>
      <c r="B1271" s="18">
        <v>2</v>
      </c>
      <c r="C1271" s="28" t="s">
        <v>1024</v>
      </c>
      <c r="D1271" s="18" t="s">
        <v>1020</v>
      </c>
      <c r="E1271" s="18">
        <v>4120</v>
      </c>
      <c r="F1271" s="18">
        <v>15</v>
      </c>
      <c r="G1271" s="18">
        <v>2043</v>
      </c>
      <c r="H1271" s="18">
        <v>14</v>
      </c>
    </row>
    <row r="1272" spans="1:8" ht="14.25">
      <c r="A1272" s="18" t="s">
        <v>1018</v>
      </c>
      <c r="B1272" s="18">
        <v>2</v>
      </c>
      <c r="C1272" s="28" t="s">
        <v>1024</v>
      </c>
      <c r="D1272" s="18" t="s">
        <v>1020</v>
      </c>
      <c r="E1272" s="18">
        <v>7708</v>
      </c>
      <c r="F1272" s="18">
        <v>28</v>
      </c>
      <c r="G1272" s="18">
        <v>6145</v>
      </c>
      <c r="H1272" s="18">
        <v>59</v>
      </c>
    </row>
    <row r="1273" spans="1:8" ht="14.25">
      <c r="A1273" s="18" t="s">
        <v>1018</v>
      </c>
      <c r="B1273" s="18">
        <v>2</v>
      </c>
      <c r="C1273" s="28" t="s">
        <v>1024</v>
      </c>
      <c r="D1273" s="18" t="s">
        <v>1020</v>
      </c>
      <c r="E1273" s="18">
        <v>8496</v>
      </c>
      <c r="F1273" s="18">
        <v>31</v>
      </c>
      <c r="G1273" s="18">
        <v>5558</v>
      </c>
      <c r="H1273" s="18">
        <v>50</v>
      </c>
    </row>
    <row r="1274" spans="1:8" ht="14.25">
      <c r="A1274" s="18" t="s">
        <v>1018</v>
      </c>
      <c r="B1274" s="18">
        <v>2</v>
      </c>
      <c r="C1274" s="28" t="s">
        <v>1024</v>
      </c>
      <c r="D1274" s="18" t="s">
        <v>1020</v>
      </c>
      <c r="E1274" s="18">
        <v>8802</v>
      </c>
      <c r="F1274" s="18">
        <v>32</v>
      </c>
      <c r="G1274" s="18">
        <v>6508</v>
      </c>
      <c r="H1274" s="18">
        <v>80</v>
      </c>
    </row>
    <row r="1275" spans="1:8" ht="14.25">
      <c r="A1275" s="18" t="s">
        <v>1018</v>
      </c>
      <c r="B1275" s="18">
        <v>2</v>
      </c>
      <c r="C1275" s="28" t="s">
        <v>1024</v>
      </c>
      <c r="D1275" s="18" t="s">
        <v>1020</v>
      </c>
      <c r="E1275" s="18">
        <v>9088</v>
      </c>
      <c r="F1275" s="18">
        <v>33</v>
      </c>
      <c r="G1275" s="18">
        <v>8330</v>
      </c>
      <c r="H1275" s="18">
        <v>121</v>
      </c>
    </row>
    <row r="1276" spans="1:8" ht="14.25">
      <c r="A1276" s="18" t="s">
        <v>1018</v>
      </c>
      <c r="B1276" s="18">
        <v>2</v>
      </c>
      <c r="C1276" s="28" t="s">
        <v>1024</v>
      </c>
      <c r="D1276" s="18" t="s">
        <v>1020</v>
      </c>
      <c r="E1276" s="18">
        <v>9098</v>
      </c>
      <c r="F1276" s="18">
        <v>33</v>
      </c>
      <c r="G1276" s="18">
        <v>8850</v>
      </c>
      <c r="H1276" s="18">
        <v>152</v>
      </c>
    </row>
    <row r="1277" spans="1:8" ht="14.25">
      <c r="A1277" s="18" t="s">
        <v>1018</v>
      </c>
      <c r="B1277" s="18">
        <v>2</v>
      </c>
      <c r="C1277" s="28" t="s">
        <v>1024</v>
      </c>
      <c r="D1277" s="18" t="s">
        <v>1020</v>
      </c>
      <c r="E1277" s="18">
        <v>9530</v>
      </c>
      <c r="F1277" s="18">
        <v>35</v>
      </c>
      <c r="G1277" s="18">
        <v>6231</v>
      </c>
      <c r="H1277" s="18">
        <v>62</v>
      </c>
    </row>
    <row r="1278" spans="1:8" ht="14.25">
      <c r="A1278" s="18" t="s">
        <v>1018</v>
      </c>
      <c r="B1278" s="18">
        <v>2</v>
      </c>
      <c r="C1278" s="28" t="s">
        <v>1024</v>
      </c>
      <c r="D1278" s="18" t="s">
        <v>1020</v>
      </c>
      <c r="E1278" s="18">
        <v>9776</v>
      </c>
      <c r="F1278" s="18">
        <v>36</v>
      </c>
      <c r="G1278" s="18">
        <v>7470</v>
      </c>
      <c r="H1278" s="18">
        <v>74</v>
      </c>
    </row>
    <row r="1279" spans="1:8" ht="14.25">
      <c r="A1279" s="18" t="s">
        <v>1018</v>
      </c>
      <c r="B1279" s="18">
        <v>2</v>
      </c>
      <c r="C1279" s="28" t="s">
        <v>1024</v>
      </c>
      <c r="D1279" s="18" t="s">
        <v>1020</v>
      </c>
      <c r="E1279" s="18">
        <v>10534</v>
      </c>
      <c r="F1279" s="18">
        <v>78</v>
      </c>
      <c r="G1279" s="18">
        <v>16100</v>
      </c>
      <c r="H1279" s="18">
        <v>216</v>
      </c>
    </row>
    <row r="1280" spans="1:8" ht="14.25">
      <c r="A1280" s="18" t="s">
        <v>1018</v>
      </c>
      <c r="B1280" s="18">
        <v>2</v>
      </c>
      <c r="C1280" s="28" t="s">
        <v>1024</v>
      </c>
      <c r="D1280" s="18" t="s">
        <v>1020</v>
      </c>
      <c r="E1280" s="18">
        <v>11026</v>
      </c>
      <c r="F1280" s="18">
        <v>41</v>
      </c>
      <c r="G1280" s="18">
        <v>9071</v>
      </c>
      <c r="H1280" s="18">
        <v>91</v>
      </c>
    </row>
    <row r="1281" spans="1:8" ht="14.25">
      <c r="A1281" s="18" t="s">
        <v>1018</v>
      </c>
      <c r="B1281" s="18">
        <v>2</v>
      </c>
      <c r="C1281" s="28" t="s">
        <v>1024</v>
      </c>
      <c r="D1281" s="18" t="s">
        <v>1020</v>
      </c>
      <c r="E1281" s="18">
        <v>11282</v>
      </c>
      <c r="F1281" s="18">
        <v>42</v>
      </c>
      <c r="G1281" s="18">
        <v>8187</v>
      </c>
      <c r="H1281" s="18">
        <v>67</v>
      </c>
    </row>
    <row r="1282" spans="1:8" ht="14.25">
      <c r="A1282" s="18" t="s">
        <v>1018</v>
      </c>
      <c r="B1282" s="18">
        <v>2</v>
      </c>
      <c r="C1282" s="28" t="s">
        <v>1024</v>
      </c>
      <c r="D1282" s="18" t="s">
        <v>1020</v>
      </c>
      <c r="E1282" s="18">
        <v>12696</v>
      </c>
      <c r="F1282" s="18">
        <v>46</v>
      </c>
      <c r="G1282" s="18">
        <v>10958</v>
      </c>
      <c r="H1282" s="18">
        <v>102</v>
      </c>
    </row>
    <row r="1283" spans="1:8" ht="14.25">
      <c r="A1283" s="18" t="s">
        <v>1018</v>
      </c>
      <c r="B1283" s="18">
        <v>2</v>
      </c>
      <c r="C1283" s="28" t="s">
        <v>1024</v>
      </c>
      <c r="D1283" s="18" t="s">
        <v>1020</v>
      </c>
      <c r="E1283" s="18">
        <v>13228</v>
      </c>
      <c r="F1283" s="18">
        <v>48</v>
      </c>
      <c r="G1283" s="18">
        <v>12531</v>
      </c>
      <c r="H1283" s="18">
        <v>156</v>
      </c>
    </row>
    <row r="1284" spans="1:8" ht="14.25">
      <c r="A1284" s="18" t="s">
        <v>1018</v>
      </c>
      <c r="B1284" s="18">
        <v>2</v>
      </c>
      <c r="C1284" s="28" t="s">
        <v>1024</v>
      </c>
      <c r="D1284" s="18" t="s">
        <v>1020</v>
      </c>
      <c r="E1284" s="18">
        <v>14046</v>
      </c>
      <c r="F1284" s="18">
        <v>102</v>
      </c>
      <c r="G1284" s="18">
        <v>23445</v>
      </c>
      <c r="H1284" s="18">
        <v>227</v>
      </c>
    </row>
    <row r="1285" spans="1:8" ht="14.25">
      <c r="A1285" s="18" t="s">
        <v>1018</v>
      </c>
      <c r="B1285" s="18">
        <v>2</v>
      </c>
      <c r="C1285" s="28" t="s">
        <v>1024</v>
      </c>
      <c r="D1285" s="18" t="s">
        <v>1020</v>
      </c>
      <c r="E1285" s="18">
        <v>14608</v>
      </c>
      <c r="F1285" s="18">
        <v>53</v>
      </c>
      <c r="G1285" s="18">
        <v>13291</v>
      </c>
      <c r="H1285" s="18">
        <v>143</v>
      </c>
    </row>
    <row r="1286" spans="1:8" ht="14.25">
      <c r="A1286" s="18" t="s">
        <v>1018</v>
      </c>
      <c r="B1286" s="18">
        <v>2</v>
      </c>
      <c r="C1286" s="28" t="s">
        <v>1024</v>
      </c>
      <c r="D1286" s="18" t="s">
        <v>1020</v>
      </c>
      <c r="E1286" s="18">
        <v>14618</v>
      </c>
      <c r="F1286" s="18">
        <v>53</v>
      </c>
      <c r="G1286" s="18">
        <v>8130</v>
      </c>
      <c r="H1286" s="18">
        <v>41</v>
      </c>
    </row>
    <row r="1287" spans="1:8" ht="14.25">
      <c r="A1287" s="18" t="s">
        <v>1018</v>
      </c>
      <c r="B1287" s="18">
        <v>2</v>
      </c>
      <c r="C1287" s="28" t="s">
        <v>1024</v>
      </c>
      <c r="D1287" s="18" t="s">
        <v>1020</v>
      </c>
      <c r="E1287" s="18">
        <v>15160</v>
      </c>
      <c r="F1287" s="18">
        <v>55</v>
      </c>
      <c r="G1287" s="18">
        <v>12591</v>
      </c>
      <c r="H1287" s="18">
        <v>177</v>
      </c>
    </row>
    <row r="1288" spans="1:8" ht="14.25">
      <c r="A1288" s="18" t="s">
        <v>1018</v>
      </c>
      <c r="B1288" s="18">
        <v>2</v>
      </c>
      <c r="C1288" s="28" t="s">
        <v>1024</v>
      </c>
      <c r="D1288" s="18" t="s">
        <v>1020</v>
      </c>
      <c r="E1288" s="18">
        <v>15346</v>
      </c>
      <c r="F1288" s="18">
        <v>56</v>
      </c>
      <c r="G1288" s="18">
        <v>9783</v>
      </c>
      <c r="H1288" s="18">
        <v>69</v>
      </c>
    </row>
    <row r="1289" spans="1:8" ht="14.25">
      <c r="A1289" s="18" t="s">
        <v>1018</v>
      </c>
      <c r="B1289" s="18">
        <v>2</v>
      </c>
      <c r="C1289" s="28" t="s">
        <v>1024</v>
      </c>
      <c r="D1289" s="18" t="s">
        <v>1020</v>
      </c>
      <c r="E1289" s="18">
        <v>16244</v>
      </c>
      <c r="F1289" s="18">
        <v>59</v>
      </c>
      <c r="G1289" s="18">
        <v>10657</v>
      </c>
      <c r="H1289" s="18">
        <v>116</v>
      </c>
    </row>
    <row r="1290" spans="1:8" ht="14.25">
      <c r="A1290" s="18" t="s">
        <v>1018</v>
      </c>
      <c r="B1290" s="18">
        <v>2</v>
      </c>
      <c r="C1290" s="28" t="s">
        <v>1024</v>
      </c>
      <c r="D1290" s="18" t="s">
        <v>1020</v>
      </c>
      <c r="E1290" s="18">
        <v>16786</v>
      </c>
      <c r="F1290" s="18">
        <v>61</v>
      </c>
      <c r="G1290" s="18">
        <v>11895</v>
      </c>
      <c r="H1290" s="18">
        <v>99</v>
      </c>
    </row>
    <row r="1291" spans="1:8" ht="14.25">
      <c r="A1291" s="18" t="s">
        <v>1018</v>
      </c>
      <c r="B1291" s="18">
        <v>2</v>
      </c>
      <c r="C1291" s="28" t="s">
        <v>1024</v>
      </c>
      <c r="D1291" s="18" t="s">
        <v>1020</v>
      </c>
      <c r="E1291" s="18">
        <v>18422</v>
      </c>
      <c r="F1291" s="18">
        <v>67</v>
      </c>
      <c r="G1291" s="18">
        <v>11903</v>
      </c>
      <c r="H1291" s="18">
        <v>116</v>
      </c>
    </row>
    <row r="1292" spans="1:8" ht="14.25">
      <c r="A1292" s="18" t="s">
        <v>1018</v>
      </c>
      <c r="B1292" s="18">
        <v>2</v>
      </c>
      <c r="C1292" s="28" t="s">
        <v>1024</v>
      </c>
      <c r="D1292" s="18" t="s">
        <v>1020</v>
      </c>
      <c r="E1292" s="18">
        <v>19170</v>
      </c>
      <c r="F1292" s="18">
        <v>70</v>
      </c>
      <c r="G1292" s="18">
        <v>13059</v>
      </c>
      <c r="H1292" s="18">
        <v>69</v>
      </c>
    </row>
    <row r="1293" spans="1:8" ht="14.25">
      <c r="A1293" s="18" t="s">
        <v>1018</v>
      </c>
      <c r="B1293" s="18">
        <v>2</v>
      </c>
      <c r="C1293" s="28" t="s">
        <v>1024</v>
      </c>
      <c r="D1293" s="18" t="s">
        <v>1020</v>
      </c>
      <c r="E1293" s="18">
        <v>22738</v>
      </c>
      <c r="F1293" s="18">
        <v>83</v>
      </c>
      <c r="G1293" s="18">
        <v>9166</v>
      </c>
      <c r="H1293" s="18">
        <v>40</v>
      </c>
    </row>
    <row r="1294" spans="1:8" ht="14.25">
      <c r="A1294" s="18" t="s">
        <v>1018</v>
      </c>
      <c r="B1294" s="18">
        <v>2</v>
      </c>
      <c r="C1294" s="28" t="s">
        <v>1024</v>
      </c>
      <c r="D1294" s="18" t="s">
        <v>1020</v>
      </c>
      <c r="E1294" s="18">
        <v>22768</v>
      </c>
      <c r="F1294" s="18">
        <v>83</v>
      </c>
      <c r="G1294" s="18">
        <v>8106</v>
      </c>
      <c r="H1294" s="18">
        <v>47</v>
      </c>
    </row>
    <row r="1295" spans="1:8" ht="14.25">
      <c r="A1295" s="18" t="s">
        <v>1018</v>
      </c>
      <c r="B1295" s="18">
        <v>2</v>
      </c>
      <c r="C1295" s="28" t="s">
        <v>1024</v>
      </c>
      <c r="D1295" s="18" t="s">
        <v>1021</v>
      </c>
      <c r="E1295" s="18">
        <v>256</v>
      </c>
      <c r="F1295" s="18">
        <v>3</v>
      </c>
      <c r="G1295" s="18">
        <v>484</v>
      </c>
      <c r="H1295" s="18">
        <v>8</v>
      </c>
    </row>
    <row r="1296" spans="1:8" ht="14.25">
      <c r="A1296" s="18" t="s">
        <v>1018</v>
      </c>
      <c r="B1296" s="18">
        <v>2</v>
      </c>
      <c r="C1296" s="28" t="s">
        <v>1024</v>
      </c>
      <c r="D1296" s="18" t="s">
        <v>1021</v>
      </c>
      <c r="E1296" s="18">
        <v>296</v>
      </c>
      <c r="F1296" s="18">
        <v>5</v>
      </c>
      <c r="G1296" s="18">
        <v>1050</v>
      </c>
      <c r="H1296" s="18">
        <v>11</v>
      </c>
    </row>
    <row r="1297" spans="1:8" ht="14.25">
      <c r="A1297" s="18" t="s">
        <v>1018</v>
      </c>
      <c r="B1297" s="18">
        <v>2</v>
      </c>
      <c r="C1297" s="28" t="s">
        <v>1024</v>
      </c>
      <c r="D1297" s="18" t="s">
        <v>1021</v>
      </c>
      <c r="E1297" s="18">
        <v>592</v>
      </c>
      <c r="F1297" s="18">
        <v>6</v>
      </c>
      <c r="G1297" s="18">
        <v>867</v>
      </c>
      <c r="H1297" s="18">
        <v>6</v>
      </c>
    </row>
    <row r="1298" spans="1:8" ht="14.25">
      <c r="A1298" s="18" t="s">
        <v>1018</v>
      </c>
      <c r="B1298" s="18">
        <v>2</v>
      </c>
      <c r="C1298" s="28" t="s">
        <v>1024</v>
      </c>
      <c r="D1298" s="18" t="s">
        <v>1021</v>
      </c>
      <c r="E1298" s="18">
        <v>888</v>
      </c>
      <c r="F1298" s="18">
        <v>15</v>
      </c>
      <c r="G1298" s="18">
        <v>2724</v>
      </c>
      <c r="H1298" s="18">
        <v>34</v>
      </c>
    </row>
    <row r="1299" spans="1:8" ht="14.25">
      <c r="A1299" s="18" t="s">
        <v>1018</v>
      </c>
      <c r="B1299" s="18">
        <v>2</v>
      </c>
      <c r="C1299" s="28" t="s">
        <v>1024</v>
      </c>
      <c r="D1299" s="18" t="s">
        <v>1021</v>
      </c>
      <c r="E1299" s="18">
        <v>1024</v>
      </c>
      <c r="F1299" s="18">
        <v>4</v>
      </c>
      <c r="G1299" s="18">
        <v>555</v>
      </c>
      <c r="H1299" s="18">
        <v>7</v>
      </c>
    </row>
    <row r="1300" spans="1:8" ht="14.25">
      <c r="A1300" s="18" t="s">
        <v>1018</v>
      </c>
      <c r="B1300" s="18">
        <v>2</v>
      </c>
      <c r="C1300" s="28" t="s">
        <v>1024</v>
      </c>
      <c r="D1300" s="18" t="s">
        <v>1021</v>
      </c>
      <c r="E1300" s="18">
        <v>1184</v>
      </c>
      <c r="F1300" s="18">
        <v>4</v>
      </c>
      <c r="G1300" s="18">
        <v>919</v>
      </c>
      <c r="H1300" s="18">
        <v>11</v>
      </c>
    </row>
    <row r="1301" spans="1:8" ht="14.25">
      <c r="A1301" s="18" t="s">
        <v>1018</v>
      </c>
      <c r="B1301" s="18">
        <v>2</v>
      </c>
      <c r="C1301" s="28" t="s">
        <v>1024</v>
      </c>
      <c r="D1301" s="18" t="s">
        <v>1021</v>
      </c>
      <c r="E1301" s="18">
        <v>2072</v>
      </c>
      <c r="F1301" s="18">
        <v>7</v>
      </c>
      <c r="G1301" s="18">
        <v>698</v>
      </c>
      <c r="H1301" s="18">
        <v>7</v>
      </c>
    </row>
    <row r="1302" spans="1:8" ht="14.25">
      <c r="A1302" s="18" t="s">
        <v>1018</v>
      </c>
      <c r="B1302" s="18">
        <v>2</v>
      </c>
      <c r="C1302" s="28" t="s">
        <v>1024</v>
      </c>
      <c r="D1302" s="18" t="s">
        <v>1021</v>
      </c>
      <c r="E1302" s="18">
        <v>2304</v>
      </c>
      <c r="F1302" s="18">
        <v>9</v>
      </c>
      <c r="G1302" s="18">
        <v>1735</v>
      </c>
      <c r="H1302" s="18">
        <v>32</v>
      </c>
    </row>
    <row r="1303" spans="1:8" ht="14.25">
      <c r="A1303" s="18" t="s">
        <v>1018</v>
      </c>
      <c r="B1303" s="18">
        <v>2</v>
      </c>
      <c r="C1303" s="28" t="s">
        <v>1024</v>
      </c>
      <c r="D1303" s="18" t="s">
        <v>1021</v>
      </c>
      <c r="E1303" s="18">
        <v>3328</v>
      </c>
      <c r="F1303" s="18">
        <v>13</v>
      </c>
      <c r="G1303" s="18">
        <v>2152</v>
      </c>
      <c r="H1303" s="18">
        <v>24</v>
      </c>
    </row>
    <row r="1304" spans="1:8" ht="14.25">
      <c r="A1304" s="18" t="s">
        <v>1018</v>
      </c>
      <c r="B1304" s="18">
        <v>2</v>
      </c>
      <c r="C1304" s="28" t="s">
        <v>1024</v>
      </c>
      <c r="D1304" s="18" t="s">
        <v>1021</v>
      </c>
      <c r="E1304" s="18">
        <v>4144</v>
      </c>
      <c r="F1304" s="18">
        <v>14</v>
      </c>
      <c r="G1304" s="18">
        <v>2209</v>
      </c>
      <c r="H1304" s="18">
        <v>29</v>
      </c>
    </row>
    <row r="1305" spans="1:8" ht="14.25">
      <c r="A1305" s="18" t="s">
        <v>1018</v>
      </c>
      <c r="B1305" s="18">
        <v>2</v>
      </c>
      <c r="C1305" s="28" t="s">
        <v>1024</v>
      </c>
      <c r="D1305" s="18" t="s">
        <v>1021</v>
      </c>
      <c r="E1305" s="18">
        <v>4608</v>
      </c>
      <c r="F1305" s="18">
        <v>18</v>
      </c>
      <c r="G1305" s="18">
        <v>4015</v>
      </c>
      <c r="H1305" s="18">
        <v>60</v>
      </c>
    </row>
    <row r="1306" spans="1:8" ht="14.25">
      <c r="A1306" s="18" t="s">
        <v>1018</v>
      </c>
      <c r="B1306" s="18">
        <v>2</v>
      </c>
      <c r="C1306" s="28" t="s">
        <v>1024</v>
      </c>
      <c r="D1306" s="18" t="s">
        <v>1021</v>
      </c>
      <c r="E1306" s="18">
        <v>6216</v>
      </c>
      <c r="F1306" s="18">
        <v>21</v>
      </c>
      <c r="G1306" s="18">
        <v>3607</v>
      </c>
      <c r="H1306" s="18">
        <v>53</v>
      </c>
    </row>
    <row r="1307" spans="1:8" ht="14.25">
      <c r="A1307" s="18" t="s">
        <v>1018</v>
      </c>
      <c r="B1307" s="18">
        <v>2</v>
      </c>
      <c r="C1307" s="28" t="s">
        <v>1024</v>
      </c>
      <c r="D1307" s="18" t="s">
        <v>1021</v>
      </c>
      <c r="E1307" s="18">
        <v>6808</v>
      </c>
      <c r="F1307" s="18">
        <v>23</v>
      </c>
      <c r="G1307" s="18">
        <v>2700</v>
      </c>
      <c r="H1307" s="18">
        <v>29</v>
      </c>
    </row>
    <row r="1308" spans="1:8" ht="14.25">
      <c r="A1308" s="18" t="s">
        <v>1018</v>
      </c>
      <c r="B1308" s="18">
        <v>2</v>
      </c>
      <c r="C1308" s="28" t="s">
        <v>1024</v>
      </c>
      <c r="D1308" s="18" t="s">
        <v>1021</v>
      </c>
      <c r="E1308" s="18">
        <v>7992</v>
      </c>
      <c r="F1308" s="18">
        <v>27</v>
      </c>
      <c r="G1308" s="18">
        <v>6792</v>
      </c>
      <c r="H1308" s="18">
        <v>76</v>
      </c>
    </row>
    <row r="1309" spans="1:8" ht="14.25">
      <c r="A1309" s="18" t="s">
        <v>1018</v>
      </c>
      <c r="B1309" s="18">
        <v>2</v>
      </c>
      <c r="C1309" s="28" t="s">
        <v>1024</v>
      </c>
      <c r="D1309" s="18" t="s">
        <v>1021</v>
      </c>
      <c r="E1309" s="18">
        <v>8584</v>
      </c>
      <c r="F1309" s="18">
        <v>58</v>
      </c>
      <c r="G1309" s="18">
        <v>14175</v>
      </c>
      <c r="H1309" s="18">
        <v>173</v>
      </c>
    </row>
    <row r="1310" spans="1:8" ht="14.25">
      <c r="A1310" s="18" t="s">
        <v>1018</v>
      </c>
      <c r="B1310" s="18">
        <v>2</v>
      </c>
      <c r="C1310" s="28" t="s">
        <v>1024</v>
      </c>
      <c r="D1310" s="18" t="s">
        <v>1021</v>
      </c>
      <c r="E1310" s="18">
        <v>8880</v>
      </c>
      <c r="F1310" s="18">
        <v>120</v>
      </c>
      <c r="G1310" s="18">
        <v>24799</v>
      </c>
      <c r="H1310" s="18">
        <v>171</v>
      </c>
    </row>
    <row r="1311" spans="1:8" ht="14.25">
      <c r="A1311" s="18" t="s">
        <v>1018</v>
      </c>
      <c r="B1311" s="18">
        <v>2</v>
      </c>
      <c r="C1311" s="28" t="s">
        <v>1024</v>
      </c>
      <c r="D1311" s="18" t="s">
        <v>1021</v>
      </c>
      <c r="E1311" s="18">
        <v>8960</v>
      </c>
      <c r="F1311" s="18">
        <v>35</v>
      </c>
      <c r="G1311" s="18">
        <v>6445</v>
      </c>
      <c r="H1311" s="18">
        <v>105</v>
      </c>
    </row>
    <row r="1312" spans="1:8" ht="14.25">
      <c r="A1312" s="18" t="s">
        <v>1018</v>
      </c>
      <c r="B1312" s="18">
        <v>2</v>
      </c>
      <c r="C1312" s="28" t="s">
        <v>1024</v>
      </c>
      <c r="D1312" s="18" t="s">
        <v>1021</v>
      </c>
      <c r="E1312" s="18">
        <v>9176</v>
      </c>
      <c r="F1312" s="18">
        <v>31</v>
      </c>
      <c r="G1312" s="18">
        <v>5621</v>
      </c>
      <c r="H1312" s="18">
        <v>29</v>
      </c>
    </row>
    <row r="1313" spans="1:8" ht="14.25">
      <c r="A1313" s="18" t="s">
        <v>1018</v>
      </c>
      <c r="B1313" s="18">
        <v>2</v>
      </c>
      <c r="C1313" s="28" t="s">
        <v>1024</v>
      </c>
      <c r="D1313" s="18" t="s">
        <v>1021</v>
      </c>
      <c r="E1313" s="18">
        <v>9472</v>
      </c>
      <c r="F1313" s="18">
        <v>64</v>
      </c>
      <c r="G1313" s="18">
        <v>10369</v>
      </c>
      <c r="H1313" s="18">
        <v>89</v>
      </c>
    </row>
    <row r="1314" spans="1:8" ht="14.25">
      <c r="A1314" s="18" t="s">
        <v>1018</v>
      </c>
      <c r="B1314" s="18">
        <v>2</v>
      </c>
      <c r="C1314" s="28" t="s">
        <v>1024</v>
      </c>
      <c r="D1314" s="18" t="s">
        <v>1021</v>
      </c>
      <c r="E1314" s="18">
        <v>10064</v>
      </c>
      <c r="F1314" s="18">
        <v>34</v>
      </c>
      <c r="G1314" s="18">
        <v>4945</v>
      </c>
      <c r="H1314" s="18">
        <v>38</v>
      </c>
    </row>
    <row r="1315" spans="1:8" ht="14.25">
      <c r="A1315" s="18" t="s">
        <v>1018</v>
      </c>
      <c r="B1315" s="18">
        <v>2</v>
      </c>
      <c r="C1315" s="28" t="s">
        <v>1024</v>
      </c>
      <c r="D1315" s="18" t="s">
        <v>1021</v>
      </c>
      <c r="E1315" s="18">
        <v>11008</v>
      </c>
      <c r="F1315" s="18">
        <v>43</v>
      </c>
      <c r="G1315" s="18">
        <v>9404</v>
      </c>
      <c r="H1315" s="18">
        <v>138</v>
      </c>
    </row>
    <row r="1316" spans="1:8" ht="14.25">
      <c r="A1316" s="18" t="s">
        <v>1018</v>
      </c>
      <c r="B1316" s="18">
        <v>2</v>
      </c>
      <c r="C1316" s="28" t="s">
        <v>1024</v>
      </c>
      <c r="D1316" s="18" t="s">
        <v>1021</v>
      </c>
      <c r="E1316" s="18">
        <v>11248</v>
      </c>
      <c r="F1316" s="18">
        <v>38</v>
      </c>
      <c r="G1316" s="18">
        <v>6191</v>
      </c>
      <c r="H1316" s="18">
        <v>84</v>
      </c>
    </row>
    <row r="1317" spans="1:8" ht="14.25">
      <c r="A1317" s="18" t="s">
        <v>1018</v>
      </c>
      <c r="B1317" s="18">
        <v>2</v>
      </c>
      <c r="C1317" s="28" t="s">
        <v>1024</v>
      </c>
      <c r="D1317" s="18" t="s">
        <v>1021</v>
      </c>
      <c r="E1317" s="18">
        <v>12712</v>
      </c>
      <c r="F1317" s="18">
        <v>42</v>
      </c>
      <c r="G1317" s="18">
        <v>7366</v>
      </c>
      <c r="H1317" s="18">
        <v>45</v>
      </c>
    </row>
    <row r="1318" spans="1:8" ht="14.25">
      <c r="A1318" s="18" t="s">
        <v>1018</v>
      </c>
      <c r="B1318" s="18">
        <v>2</v>
      </c>
      <c r="C1318" s="28" t="s">
        <v>1024</v>
      </c>
      <c r="D1318" s="18" t="s">
        <v>1021</v>
      </c>
      <c r="E1318" s="18">
        <v>13008</v>
      </c>
      <c r="F1318" s="18">
        <v>43</v>
      </c>
      <c r="G1318" s="18">
        <v>9488</v>
      </c>
      <c r="H1318" s="18">
        <v>81</v>
      </c>
    </row>
    <row r="1319" spans="1:8" ht="14.25">
      <c r="A1319" s="18" t="s">
        <v>1018</v>
      </c>
      <c r="B1319" s="18">
        <v>2</v>
      </c>
      <c r="C1319" s="28" t="s">
        <v>1024</v>
      </c>
      <c r="D1319" s="18" t="s">
        <v>1021</v>
      </c>
      <c r="E1319" s="18">
        <v>13912</v>
      </c>
      <c r="F1319" s="18">
        <v>94</v>
      </c>
      <c r="G1319" s="18">
        <v>18762</v>
      </c>
      <c r="H1319" s="18">
        <v>141</v>
      </c>
    </row>
    <row r="1320" spans="1:8" ht="14.25">
      <c r="A1320" s="18" t="s">
        <v>1018</v>
      </c>
      <c r="B1320" s="18">
        <v>2</v>
      </c>
      <c r="C1320" s="28" t="s">
        <v>1024</v>
      </c>
      <c r="D1320" s="18" t="s">
        <v>1021</v>
      </c>
      <c r="E1320" s="18">
        <v>15400</v>
      </c>
      <c r="F1320" s="18">
        <v>49</v>
      </c>
      <c r="G1320" s="18">
        <v>9050</v>
      </c>
      <c r="H1320" s="18">
        <v>105</v>
      </c>
    </row>
    <row r="1321" spans="1:8" ht="14.25">
      <c r="A1321" s="18" t="s">
        <v>1018</v>
      </c>
      <c r="B1321" s="18">
        <v>2</v>
      </c>
      <c r="C1321" s="28" t="s">
        <v>1024</v>
      </c>
      <c r="D1321" s="18" t="s">
        <v>1021</v>
      </c>
      <c r="E1321" s="18">
        <v>15688</v>
      </c>
      <c r="F1321" s="18">
        <v>54</v>
      </c>
      <c r="G1321" s="18">
        <v>8573</v>
      </c>
      <c r="H1321" s="18">
        <v>35</v>
      </c>
    </row>
    <row r="1322" spans="1:8" ht="14.25">
      <c r="A1322" s="18" t="s">
        <v>1018</v>
      </c>
      <c r="B1322" s="18">
        <v>2</v>
      </c>
      <c r="C1322" s="28" t="s">
        <v>1024</v>
      </c>
      <c r="D1322" s="18" t="s">
        <v>1021</v>
      </c>
      <c r="E1322" s="18">
        <v>15696</v>
      </c>
      <c r="F1322" s="18">
        <v>50</v>
      </c>
      <c r="G1322" s="18">
        <v>10996</v>
      </c>
      <c r="H1322" s="18">
        <v>140</v>
      </c>
    </row>
    <row r="1323" spans="1:8" ht="14.25">
      <c r="A1323" s="18" t="s">
        <v>1018</v>
      </c>
      <c r="B1323" s="18">
        <v>2</v>
      </c>
      <c r="C1323" s="28" t="s">
        <v>1024</v>
      </c>
      <c r="D1323" s="18" t="s">
        <v>1021</v>
      </c>
      <c r="E1323" s="18">
        <v>16576</v>
      </c>
      <c r="F1323" s="18">
        <v>56</v>
      </c>
      <c r="G1323" s="18">
        <v>6252</v>
      </c>
      <c r="H1323" s="18">
        <v>39</v>
      </c>
    </row>
    <row r="1324" spans="1:8" ht="14.25">
      <c r="A1324" s="18" t="s">
        <v>1018</v>
      </c>
      <c r="B1324" s="18">
        <v>2</v>
      </c>
      <c r="C1324" s="28" t="s">
        <v>1024</v>
      </c>
      <c r="D1324" s="18" t="s">
        <v>1021</v>
      </c>
      <c r="E1324" s="18">
        <v>17168</v>
      </c>
      <c r="F1324" s="18">
        <v>58</v>
      </c>
      <c r="G1324" s="18">
        <v>8254</v>
      </c>
      <c r="H1324" s="18">
        <v>47</v>
      </c>
    </row>
    <row r="1325" spans="1:8" ht="14.25">
      <c r="A1325" s="18" t="s">
        <v>1018</v>
      </c>
      <c r="B1325" s="18">
        <v>2</v>
      </c>
      <c r="C1325" s="28" t="s">
        <v>1024</v>
      </c>
      <c r="D1325" s="18" t="s">
        <v>1021</v>
      </c>
      <c r="E1325" s="18">
        <v>17464</v>
      </c>
      <c r="F1325" s="18">
        <v>59</v>
      </c>
      <c r="G1325" s="18">
        <v>7623</v>
      </c>
      <c r="H1325" s="18">
        <v>50</v>
      </c>
    </row>
    <row r="1326" spans="1:8" ht="14.25">
      <c r="A1326" s="18" t="s">
        <v>1018</v>
      </c>
      <c r="B1326" s="18">
        <v>2</v>
      </c>
      <c r="C1326" s="28" t="s">
        <v>1024</v>
      </c>
      <c r="D1326" s="18" t="s">
        <v>1022</v>
      </c>
      <c r="E1326" s="18">
        <v>149</v>
      </c>
      <c r="F1326" s="18">
        <v>7</v>
      </c>
      <c r="G1326" s="18">
        <v>885</v>
      </c>
      <c r="H1326" s="18">
        <v>21</v>
      </c>
    </row>
    <row r="1327" spans="1:8" ht="14.25">
      <c r="A1327" s="18" t="s">
        <v>1018</v>
      </c>
      <c r="B1327" s="18">
        <v>2</v>
      </c>
      <c r="C1327" s="28" t="s">
        <v>1024</v>
      </c>
      <c r="D1327" s="18" t="s">
        <v>1022</v>
      </c>
      <c r="E1327" s="18">
        <v>162</v>
      </c>
      <c r="F1327" s="18">
        <v>2</v>
      </c>
      <c r="G1327" s="18">
        <v>182</v>
      </c>
      <c r="H1327" s="18">
        <v>4</v>
      </c>
    </row>
    <row r="1328" spans="1:8" ht="14.25">
      <c r="A1328" s="18" t="s">
        <v>1018</v>
      </c>
      <c r="B1328" s="18">
        <v>2</v>
      </c>
      <c r="C1328" s="28" t="s">
        <v>1024</v>
      </c>
      <c r="D1328" s="18" t="s">
        <v>1022</v>
      </c>
      <c r="E1328" s="18">
        <v>164</v>
      </c>
      <c r="F1328" s="18">
        <v>2</v>
      </c>
      <c r="G1328" s="18">
        <v>319</v>
      </c>
      <c r="H1328" s="18">
        <v>3</v>
      </c>
    </row>
    <row r="1329" spans="1:8" ht="14.25">
      <c r="A1329" s="18" t="s">
        <v>1018</v>
      </c>
      <c r="B1329" s="18">
        <v>2</v>
      </c>
      <c r="C1329" s="28" t="s">
        <v>1024</v>
      </c>
      <c r="D1329" s="18" t="s">
        <v>1022</v>
      </c>
      <c r="E1329" s="18">
        <v>188</v>
      </c>
      <c r="F1329" s="18">
        <v>2</v>
      </c>
      <c r="G1329" s="18">
        <v>369</v>
      </c>
      <c r="H1329" s="18">
        <v>4</v>
      </c>
    </row>
    <row r="1330" spans="1:8" ht="14.25">
      <c r="A1330" s="18" t="s">
        <v>1018</v>
      </c>
      <c r="B1330" s="18">
        <v>2</v>
      </c>
      <c r="C1330" s="28" t="s">
        <v>1024</v>
      </c>
      <c r="D1330" s="18" t="s">
        <v>1022</v>
      </c>
      <c r="E1330" s="18">
        <v>298</v>
      </c>
      <c r="F1330" s="18">
        <v>10</v>
      </c>
      <c r="G1330" s="18">
        <v>1265</v>
      </c>
      <c r="H1330" s="18">
        <v>20</v>
      </c>
    </row>
    <row r="1331" spans="1:8" ht="14.25">
      <c r="A1331" s="18" t="s">
        <v>1018</v>
      </c>
      <c r="B1331" s="18">
        <v>2</v>
      </c>
      <c r="C1331" s="28" t="s">
        <v>1024</v>
      </c>
      <c r="D1331" s="18" t="s">
        <v>1022</v>
      </c>
      <c r="E1331" s="18">
        <v>338</v>
      </c>
      <c r="F1331" s="18">
        <v>2</v>
      </c>
      <c r="G1331" s="18">
        <v>334</v>
      </c>
      <c r="H1331" s="18">
        <v>5</v>
      </c>
    </row>
    <row r="1332" spans="1:8" ht="14.25">
      <c r="A1332" s="18" t="s">
        <v>1018</v>
      </c>
      <c r="B1332" s="18">
        <v>2</v>
      </c>
      <c r="C1332" s="28" t="s">
        <v>1024</v>
      </c>
      <c r="D1332" s="18" t="s">
        <v>1022</v>
      </c>
      <c r="E1332" s="18">
        <v>376</v>
      </c>
      <c r="F1332" s="18">
        <v>2</v>
      </c>
      <c r="G1332" s="18">
        <v>228</v>
      </c>
      <c r="H1332" s="18">
        <v>1</v>
      </c>
    </row>
    <row r="1333" spans="1:8" ht="14.25">
      <c r="A1333" s="18" t="s">
        <v>1018</v>
      </c>
      <c r="B1333" s="18">
        <v>2</v>
      </c>
      <c r="C1333" s="28" t="s">
        <v>1024</v>
      </c>
      <c r="D1333" s="18" t="s">
        <v>1022</v>
      </c>
      <c r="E1333" s="18">
        <v>447</v>
      </c>
      <c r="F1333" s="18">
        <v>6</v>
      </c>
      <c r="G1333" s="18">
        <v>470</v>
      </c>
      <c r="H1333" s="18">
        <v>14</v>
      </c>
    </row>
    <row r="1334" spans="1:8" ht="14.25">
      <c r="A1334" s="18" t="s">
        <v>1018</v>
      </c>
      <c r="B1334" s="18">
        <v>2</v>
      </c>
      <c r="C1334" s="28" t="s">
        <v>1024</v>
      </c>
      <c r="D1334" s="18" t="s">
        <v>1022</v>
      </c>
      <c r="E1334" s="18">
        <v>526</v>
      </c>
      <c r="F1334" s="18">
        <v>3</v>
      </c>
      <c r="G1334" s="18">
        <v>382</v>
      </c>
      <c r="H1334" s="18">
        <v>6</v>
      </c>
    </row>
    <row r="1335" spans="1:8" ht="14.25">
      <c r="A1335" s="18" t="s">
        <v>1018</v>
      </c>
      <c r="B1335" s="18">
        <v>2</v>
      </c>
      <c r="C1335" s="28" t="s">
        <v>1024</v>
      </c>
      <c r="D1335" s="18" t="s">
        <v>1022</v>
      </c>
      <c r="E1335" s="18">
        <v>564</v>
      </c>
      <c r="F1335" s="18">
        <v>12</v>
      </c>
      <c r="G1335" s="18">
        <v>1734</v>
      </c>
      <c r="H1335" s="18">
        <v>33</v>
      </c>
    </row>
    <row r="1336" spans="1:8" ht="14.25">
      <c r="A1336" s="18" t="s">
        <v>1018</v>
      </c>
      <c r="B1336" s="18">
        <v>2</v>
      </c>
      <c r="C1336" s="28" t="s">
        <v>1024</v>
      </c>
      <c r="D1336" s="18" t="s">
        <v>1022</v>
      </c>
      <c r="E1336" s="18">
        <v>596</v>
      </c>
      <c r="F1336" s="18">
        <v>8</v>
      </c>
      <c r="G1336" s="18">
        <v>640</v>
      </c>
      <c r="H1336" s="18">
        <v>10</v>
      </c>
    </row>
    <row r="1337" spans="1:8" ht="14.25">
      <c r="A1337" s="18" t="s">
        <v>1018</v>
      </c>
      <c r="B1337" s="18">
        <v>2</v>
      </c>
      <c r="C1337" s="28" t="s">
        <v>1024</v>
      </c>
      <c r="D1337" s="18" t="s">
        <v>1022</v>
      </c>
      <c r="E1337" s="18">
        <v>674</v>
      </c>
      <c r="F1337" s="18">
        <v>4</v>
      </c>
      <c r="G1337" s="18">
        <v>671</v>
      </c>
      <c r="H1337" s="18">
        <v>4</v>
      </c>
    </row>
    <row r="1338" spans="1:8" ht="14.25">
      <c r="A1338" s="18" t="s">
        <v>1018</v>
      </c>
      <c r="B1338" s="18">
        <v>2</v>
      </c>
      <c r="C1338" s="28" t="s">
        <v>1024</v>
      </c>
      <c r="D1338" s="18" t="s">
        <v>1022</v>
      </c>
      <c r="E1338" s="18">
        <v>745</v>
      </c>
      <c r="F1338" s="18">
        <v>5</v>
      </c>
      <c r="G1338" s="18">
        <v>509</v>
      </c>
      <c r="H1338" s="18">
        <v>8</v>
      </c>
    </row>
    <row r="1339" spans="1:8" ht="14.25">
      <c r="A1339" s="18" t="s">
        <v>1018</v>
      </c>
      <c r="B1339" s="18">
        <v>2</v>
      </c>
      <c r="C1339" s="28" t="s">
        <v>1024</v>
      </c>
      <c r="D1339" s="18" t="s">
        <v>1022</v>
      </c>
      <c r="E1339" s="18">
        <v>894</v>
      </c>
      <c r="F1339" s="18">
        <v>6</v>
      </c>
      <c r="G1339" s="18">
        <v>871</v>
      </c>
      <c r="H1339" s="18">
        <v>17</v>
      </c>
    </row>
    <row r="1340" spans="1:8" ht="14.25">
      <c r="A1340" s="18" t="s">
        <v>1018</v>
      </c>
      <c r="B1340" s="18">
        <v>2</v>
      </c>
      <c r="C1340" s="28" t="s">
        <v>1024</v>
      </c>
      <c r="D1340" s="18" t="s">
        <v>1022</v>
      </c>
      <c r="E1340" s="18">
        <v>940</v>
      </c>
      <c r="F1340" s="18">
        <v>10</v>
      </c>
      <c r="G1340" s="18">
        <v>1278</v>
      </c>
      <c r="H1340" s="18">
        <v>3</v>
      </c>
    </row>
    <row r="1341" spans="1:8" ht="14.25">
      <c r="A1341" s="18" t="s">
        <v>1018</v>
      </c>
      <c r="B1341" s="18">
        <v>2</v>
      </c>
      <c r="C1341" s="28" t="s">
        <v>1024</v>
      </c>
      <c r="D1341" s="18" t="s">
        <v>1022</v>
      </c>
      <c r="E1341" s="18">
        <v>1128</v>
      </c>
      <c r="F1341" s="18">
        <v>18</v>
      </c>
      <c r="G1341" s="18">
        <v>2887</v>
      </c>
      <c r="H1341" s="18">
        <v>53</v>
      </c>
    </row>
    <row r="1342" spans="1:8" ht="14.25">
      <c r="A1342" s="18" t="s">
        <v>1018</v>
      </c>
      <c r="B1342" s="18">
        <v>2</v>
      </c>
      <c r="C1342" s="28" t="s">
        <v>1024</v>
      </c>
      <c r="D1342" s="18" t="s">
        <v>1022</v>
      </c>
      <c r="E1342" s="18">
        <v>1192</v>
      </c>
      <c r="F1342" s="18">
        <v>8</v>
      </c>
      <c r="G1342" s="18">
        <v>518</v>
      </c>
      <c r="H1342" s="18">
        <v>6</v>
      </c>
    </row>
    <row r="1343" spans="1:8" ht="14.25">
      <c r="A1343" s="18" t="s">
        <v>1018</v>
      </c>
      <c r="B1343" s="18">
        <v>2</v>
      </c>
      <c r="C1343" s="28" t="s">
        <v>1024</v>
      </c>
      <c r="D1343" s="18" t="s">
        <v>1022</v>
      </c>
      <c r="E1343" s="18">
        <v>1341</v>
      </c>
      <c r="F1343" s="18">
        <v>9</v>
      </c>
      <c r="G1343" s="18">
        <v>806</v>
      </c>
      <c r="H1343" s="18">
        <v>7</v>
      </c>
    </row>
    <row r="1344" spans="1:8" ht="14.25">
      <c r="A1344" s="18" t="s">
        <v>1018</v>
      </c>
      <c r="B1344" s="18">
        <v>2</v>
      </c>
      <c r="C1344" s="28" t="s">
        <v>1024</v>
      </c>
      <c r="D1344" s="18" t="s">
        <v>1022</v>
      </c>
      <c r="E1344" s="18">
        <v>1490</v>
      </c>
      <c r="F1344" s="18">
        <v>10</v>
      </c>
      <c r="G1344" s="18">
        <v>460</v>
      </c>
      <c r="H1344" s="18">
        <v>4</v>
      </c>
    </row>
    <row r="1345" spans="1:8" ht="14.25">
      <c r="A1345" s="18" t="s">
        <v>1018</v>
      </c>
      <c r="B1345" s="18">
        <v>2</v>
      </c>
      <c r="C1345" s="28" t="s">
        <v>1024</v>
      </c>
      <c r="D1345" s="18" t="s">
        <v>1022</v>
      </c>
      <c r="E1345" s="18">
        <v>1639</v>
      </c>
      <c r="F1345" s="18">
        <v>11</v>
      </c>
      <c r="G1345" s="18">
        <v>1568</v>
      </c>
      <c r="H1345" s="18">
        <v>18</v>
      </c>
    </row>
    <row r="1346" spans="1:8" ht="14.25">
      <c r="A1346" s="18" t="s">
        <v>1018</v>
      </c>
      <c r="B1346" s="18">
        <v>2</v>
      </c>
      <c r="C1346" s="28" t="s">
        <v>1024</v>
      </c>
      <c r="D1346" s="18" t="s">
        <v>1022</v>
      </c>
      <c r="E1346" s="18">
        <v>1788</v>
      </c>
      <c r="F1346" s="18">
        <v>60</v>
      </c>
      <c r="G1346" s="18">
        <v>7177</v>
      </c>
      <c r="H1346" s="18">
        <v>118</v>
      </c>
    </row>
    <row r="1347" spans="1:8" ht="14.25">
      <c r="A1347" s="18" t="s">
        <v>1018</v>
      </c>
      <c r="B1347" s="18">
        <v>2</v>
      </c>
      <c r="C1347" s="28" t="s">
        <v>1024</v>
      </c>
      <c r="D1347" s="18" t="s">
        <v>1022</v>
      </c>
      <c r="E1347" s="18">
        <v>1801</v>
      </c>
      <c r="F1347" s="18">
        <v>12</v>
      </c>
      <c r="G1347" s="18">
        <v>923</v>
      </c>
      <c r="H1347" s="18">
        <v>6</v>
      </c>
    </row>
    <row r="1348" spans="1:8" ht="14.25">
      <c r="A1348" s="18" t="s">
        <v>1018</v>
      </c>
      <c r="B1348" s="18">
        <v>2</v>
      </c>
      <c r="C1348" s="28" t="s">
        <v>1024</v>
      </c>
      <c r="D1348" s="18" t="s">
        <v>1022</v>
      </c>
      <c r="E1348" s="18">
        <v>2086</v>
      </c>
      <c r="F1348" s="18">
        <v>14</v>
      </c>
      <c r="G1348" s="18">
        <v>1995</v>
      </c>
      <c r="H1348" s="18">
        <v>21</v>
      </c>
    </row>
    <row r="1349" spans="1:8" ht="14.25">
      <c r="A1349" s="18" t="s">
        <v>1018</v>
      </c>
      <c r="B1349" s="18">
        <v>2</v>
      </c>
      <c r="C1349" s="28" t="s">
        <v>1024</v>
      </c>
      <c r="D1349" s="18" t="s">
        <v>1022</v>
      </c>
      <c r="E1349" s="18">
        <v>2099</v>
      </c>
      <c r="F1349" s="18">
        <v>14</v>
      </c>
      <c r="G1349" s="18">
        <v>2003</v>
      </c>
      <c r="H1349" s="18">
        <v>27</v>
      </c>
    </row>
    <row r="1350" spans="1:8" ht="14.25">
      <c r="A1350" s="18" t="s">
        <v>1018</v>
      </c>
      <c r="B1350" s="18">
        <v>2</v>
      </c>
      <c r="C1350" s="28" t="s">
        <v>1024</v>
      </c>
      <c r="D1350" s="18" t="s">
        <v>1022</v>
      </c>
      <c r="E1350" s="18">
        <v>2112</v>
      </c>
      <c r="F1350" s="18">
        <v>14</v>
      </c>
      <c r="G1350" s="18">
        <v>1150</v>
      </c>
      <c r="H1350" s="18">
        <v>19</v>
      </c>
    </row>
    <row r="1351" spans="1:8" ht="14.25">
      <c r="A1351" s="18" t="s">
        <v>1018</v>
      </c>
      <c r="B1351" s="18">
        <v>2</v>
      </c>
      <c r="C1351" s="28" t="s">
        <v>1024</v>
      </c>
      <c r="D1351" s="18" t="s">
        <v>1022</v>
      </c>
      <c r="E1351" s="18">
        <v>2559</v>
      </c>
      <c r="F1351" s="18">
        <v>17</v>
      </c>
      <c r="G1351" s="18">
        <v>2459</v>
      </c>
      <c r="H1351" s="18">
        <v>57</v>
      </c>
    </row>
    <row r="1352" spans="1:8" ht="14.25">
      <c r="A1352" s="18" t="s">
        <v>1018</v>
      </c>
      <c r="B1352" s="18">
        <v>2</v>
      </c>
      <c r="C1352" s="28" t="s">
        <v>1024</v>
      </c>
      <c r="D1352" s="18" t="s">
        <v>1022</v>
      </c>
      <c r="E1352" s="18">
        <v>3384</v>
      </c>
      <c r="F1352" s="18">
        <v>18</v>
      </c>
      <c r="G1352" s="18">
        <v>2300</v>
      </c>
      <c r="H1352" s="18">
        <v>30</v>
      </c>
    </row>
    <row r="1353" spans="1:8" ht="14.25">
      <c r="A1353" s="18" t="s">
        <v>1018</v>
      </c>
      <c r="B1353" s="18">
        <v>2</v>
      </c>
      <c r="C1353" s="28" t="s">
        <v>1024</v>
      </c>
      <c r="D1353" s="18" t="s">
        <v>1022</v>
      </c>
      <c r="E1353" s="18">
        <v>3760</v>
      </c>
      <c r="F1353" s="18">
        <v>20</v>
      </c>
      <c r="G1353" s="18">
        <v>3231</v>
      </c>
      <c r="H1353" s="18">
        <v>42</v>
      </c>
    </row>
    <row r="1354" spans="1:8" ht="14.25">
      <c r="A1354" s="18" t="s">
        <v>1018</v>
      </c>
      <c r="B1354" s="18">
        <v>2</v>
      </c>
      <c r="C1354" s="28" t="s">
        <v>1024</v>
      </c>
      <c r="D1354" s="18" t="s">
        <v>1022</v>
      </c>
      <c r="E1354" s="18">
        <v>3948</v>
      </c>
      <c r="F1354" s="18">
        <v>21</v>
      </c>
      <c r="G1354" s="18">
        <v>3611</v>
      </c>
      <c r="H1354" s="18">
        <v>53</v>
      </c>
    </row>
    <row r="1355" spans="1:8" ht="14.25">
      <c r="A1355" s="18" t="s">
        <v>1018</v>
      </c>
      <c r="B1355" s="18">
        <v>2</v>
      </c>
      <c r="C1355" s="28" t="s">
        <v>1024</v>
      </c>
      <c r="D1355" s="18" t="s">
        <v>1022</v>
      </c>
      <c r="E1355" s="18">
        <v>4324</v>
      </c>
      <c r="F1355" s="18">
        <v>46</v>
      </c>
      <c r="G1355" s="18">
        <v>6356</v>
      </c>
      <c r="H1355" s="18">
        <v>85</v>
      </c>
    </row>
    <row r="1356" spans="1:8" ht="14.25">
      <c r="A1356" s="18" t="s">
        <v>1018</v>
      </c>
      <c r="B1356" s="18">
        <v>2</v>
      </c>
      <c r="C1356" s="28" t="s">
        <v>1024</v>
      </c>
      <c r="D1356" s="18" t="s">
        <v>1022</v>
      </c>
      <c r="E1356" s="18">
        <v>4512</v>
      </c>
      <c r="F1356" s="18">
        <v>24</v>
      </c>
      <c r="G1356" s="18">
        <v>3678</v>
      </c>
      <c r="H1356" s="18">
        <v>30</v>
      </c>
    </row>
    <row r="1357" spans="1:8" ht="14.25">
      <c r="A1357" s="18" t="s">
        <v>1018</v>
      </c>
      <c r="B1357" s="18">
        <v>2</v>
      </c>
      <c r="C1357" s="28" t="s">
        <v>1024</v>
      </c>
      <c r="D1357" s="18" t="s">
        <v>1022</v>
      </c>
      <c r="E1357" s="18">
        <v>5452</v>
      </c>
      <c r="F1357" s="18">
        <v>29</v>
      </c>
      <c r="G1357" s="18">
        <v>4394</v>
      </c>
      <c r="H1357" s="18">
        <v>78</v>
      </c>
    </row>
    <row r="1358" spans="1:8" ht="14.25">
      <c r="A1358" s="18" t="s">
        <v>1018</v>
      </c>
      <c r="B1358" s="18">
        <v>2</v>
      </c>
      <c r="C1358" s="28" t="s">
        <v>1024</v>
      </c>
      <c r="D1358" s="18" t="s">
        <v>1022</v>
      </c>
      <c r="E1358" s="18">
        <v>6016</v>
      </c>
      <c r="F1358" s="18">
        <v>32</v>
      </c>
      <c r="G1358" s="18">
        <v>3950</v>
      </c>
      <c r="H1358" s="18">
        <v>47</v>
      </c>
    </row>
    <row r="1359" spans="1:8" ht="14.25">
      <c r="A1359" s="18" t="s">
        <v>1018</v>
      </c>
      <c r="B1359" s="18">
        <v>2</v>
      </c>
      <c r="C1359" s="28" t="s">
        <v>1024</v>
      </c>
      <c r="D1359" s="18" t="s">
        <v>1022</v>
      </c>
      <c r="E1359" s="18">
        <v>10716</v>
      </c>
      <c r="F1359" s="18">
        <v>57</v>
      </c>
      <c r="G1359" s="18">
        <v>9573</v>
      </c>
      <c r="H1359" s="18">
        <v>202</v>
      </c>
    </row>
    <row r="1360" spans="1:8" ht="14.25">
      <c r="A1360" s="18" t="s">
        <v>1018</v>
      </c>
      <c r="B1360" s="18">
        <v>2</v>
      </c>
      <c r="C1360" s="28" t="s">
        <v>1024</v>
      </c>
      <c r="D1360" s="18" t="s">
        <v>1022</v>
      </c>
      <c r="E1360" s="18">
        <v>11468</v>
      </c>
      <c r="F1360" s="18">
        <v>61</v>
      </c>
      <c r="G1360" s="18">
        <v>6920</v>
      </c>
      <c r="H1360" s="18">
        <v>114</v>
      </c>
    </row>
    <row r="1361" spans="1:8" ht="14.25">
      <c r="A1361" s="18" t="s">
        <v>1018</v>
      </c>
      <c r="B1361" s="18">
        <v>2</v>
      </c>
      <c r="C1361" s="28" t="s">
        <v>1024</v>
      </c>
      <c r="D1361" s="18" t="s">
        <v>1022</v>
      </c>
      <c r="E1361" s="18">
        <v>12220</v>
      </c>
      <c r="F1361" s="18">
        <v>65</v>
      </c>
      <c r="G1361" s="18">
        <v>10361</v>
      </c>
      <c r="H1361" s="18">
        <v>172</v>
      </c>
    </row>
    <row r="1362" spans="1:8" ht="14.25">
      <c r="A1362" s="18" t="s">
        <v>1018</v>
      </c>
      <c r="B1362" s="18">
        <v>2</v>
      </c>
      <c r="C1362" s="28" t="s">
        <v>1024</v>
      </c>
      <c r="D1362" s="18" t="s">
        <v>1022</v>
      </c>
      <c r="E1362" s="18">
        <v>13160</v>
      </c>
      <c r="F1362" s="18">
        <v>140</v>
      </c>
      <c r="G1362" s="18">
        <v>20873</v>
      </c>
      <c r="H1362" s="18">
        <v>288</v>
      </c>
    </row>
    <row r="1363" spans="1:8" ht="14.25">
      <c r="A1363" s="18" t="s">
        <v>1018</v>
      </c>
      <c r="B1363" s="18">
        <v>2</v>
      </c>
      <c r="C1363" s="28" t="s">
        <v>1024</v>
      </c>
      <c r="D1363" s="18" t="s">
        <v>1022</v>
      </c>
      <c r="E1363" s="18">
        <v>14100</v>
      </c>
      <c r="F1363" s="18">
        <v>151</v>
      </c>
      <c r="G1363" s="18">
        <v>13825</v>
      </c>
      <c r="H1363" s="18">
        <v>101</v>
      </c>
    </row>
    <row r="1364" spans="1:8" ht="14.25">
      <c r="A1364" s="18" t="s">
        <v>1018</v>
      </c>
      <c r="B1364" s="18">
        <v>2</v>
      </c>
      <c r="C1364" s="28" t="s">
        <v>1024</v>
      </c>
      <c r="D1364" s="18" t="s">
        <v>1022</v>
      </c>
      <c r="E1364" s="18">
        <v>14664</v>
      </c>
      <c r="F1364" s="18">
        <v>78</v>
      </c>
      <c r="G1364" s="18">
        <v>13604</v>
      </c>
      <c r="H1364" s="18">
        <v>262</v>
      </c>
    </row>
    <row r="1365" spans="1:8" ht="14.25">
      <c r="A1365" s="18" t="s">
        <v>1018</v>
      </c>
      <c r="B1365" s="18">
        <v>2</v>
      </c>
      <c r="C1365" s="28" t="s">
        <v>1024</v>
      </c>
      <c r="D1365" s="18" t="s">
        <v>1022</v>
      </c>
      <c r="E1365" s="18">
        <v>15980</v>
      </c>
      <c r="F1365" s="18">
        <v>85</v>
      </c>
      <c r="G1365" s="18">
        <v>12666</v>
      </c>
      <c r="H1365" s="18">
        <v>180</v>
      </c>
    </row>
    <row r="1366" spans="1:8" ht="14.25">
      <c r="A1366" s="18" t="s">
        <v>1018</v>
      </c>
      <c r="B1366" s="18">
        <v>2</v>
      </c>
      <c r="C1366" s="28" t="s">
        <v>1024</v>
      </c>
      <c r="D1366" s="18" t="s">
        <v>1022</v>
      </c>
      <c r="E1366" s="18">
        <v>16356</v>
      </c>
      <c r="F1366" s="18">
        <v>87</v>
      </c>
      <c r="G1366" s="18">
        <v>10571</v>
      </c>
      <c r="H1366" s="18">
        <v>172</v>
      </c>
    </row>
    <row r="1367" spans="1:8" ht="14.25">
      <c r="A1367" s="18" t="s">
        <v>1018</v>
      </c>
      <c r="B1367" s="18">
        <v>2</v>
      </c>
      <c r="C1367" s="28" t="s">
        <v>1024</v>
      </c>
      <c r="D1367" s="18" t="s">
        <v>1022</v>
      </c>
      <c r="E1367" s="18">
        <v>16544</v>
      </c>
      <c r="F1367" s="18">
        <v>88</v>
      </c>
      <c r="G1367" s="18">
        <v>10915</v>
      </c>
      <c r="H1367" s="18">
        <v>114</v>
      </c>
    </row>
    <row r="1368" spans="1:8" ht="14.25">
      <c r="A1368" s="18" t="s">
        <v>1018</v>
      </c>
      <c r="B1368" s="18">
        <v>2</v>
      </c>
      <c r="C1368" s="28" t="s">
        <v>1024</v>
      </c>
      <c r="D1368" s="18" t="s">
        <v>1022</v>
      </c>
      <c r="E1368" s="18">
        <v>16732</v>
      </c>
      <c r="F1368" s="18">
        <v>89</v>
      </c>
      <c r="G1368" s="18">
        <v>10114</v>
      </c>
      <c r="H1368" s="18">
        <v>125</v>
      </c>
    </row>
    <row r="1369" spans="1:8" ht="14.25">
      <c r="A1369" s="18" t="s">
        <v>1018</v>
      </c>
      <c r="B1369" s="18">
        <v>2</v>
      </c>
      <c r="C1369" s="28" t="s">
        <v>1024</v>
      </c>
      <c r="D1369" s="18" t="s">
        <v>1022</v>
      </c>
      <c r="E1369" s="18">
        <v>17296</v>
      </c>
      <c r="F1369" s="18">
        <v>185</v>
      </c>
      <c r="G1369" s="18">
        <v>25043</v>
      </c>
      <c r="H1369" s="18">
        <v>245</v>
      </c>
    </row>
    <row r="1370" spans="1:8" ht="14.25">
      <c r="A1370" s="18" t="s">
        <v>1018</v>
      </c>
      <c r="B1370" s="18">
        <v>2</v>
      </c>
      <c r="C1370" s="28" t="s">
        <v>1024</v>
      </c>
      <c r="D1370" s="18" t="s">
        <v>1022</v>
      </c>
      <c r="E1370" s="18">
        <v>17672</v>
      </c>
      <c r="F1370" s="18">
        <v>94</v>
      </c>
      <c r="G1370" s="18">
        <v>16172</v>
      </c>
      <c r="H1370" s="18">
        <v>249</v>
      </c>
    </row>
    <row r="1371" spans="1:8" ht="14.25">
      <c r="A1371" s="18" t="s">
        <v>1018</v>
      </c>
      <c r="B1371" s="18">
        <v>2</v>
      </c>
      <c r="C1371" s="28" t="s">
        <v>1024</v>
      </c>
      <c r="D1371" s="18" t="s">
        <v>1022</v>
      </c>
      <c r="E1371" s="18">
        <v>19588</v>
      </c>
      <c r="F1371" s="18">
        <v>107</v>
      </c>
      <c r="G1371" s="18">
        <v>16612</v>
      </c>
      <c r="H1371" s="18">
        <v>154</v>
      </c>
    </row>
    <row r="1372" spans="1:8" ht="14.25">
      <c r="A1372" s="18" t="s">
        <v>1018</v>
      </c>
      <c r="B1372" s="18">
        <v>2</v>
      </c>
      <c r="C1372" s="28" t="s">
        <v>1024</v>
      </c>
      <c r="D1372" s="18" t="s">
        <v>1022</v>
      </c>
      <c r="E1372" s="18">
        <v>19739</v>
      </c>
      <c r="F1372" s="18">
        <v>108</v>
      </c>
      <c r="G1372" s="18">
        <v>15163</v>
      </c>
      <c r="H1372" s="18">
        <v>148</v>
      </c>
    </row>
    <row r="1373" spans="1:8" ht="14.25">
      <c r="A1373" s="18" t="s">
        <v>1018</v>
      </c>
      <c r="B1373" s="18">
        <v>2</v>
      </c>
      <c r="C1373" s="28" t="s">
        <v>1024</v>
      </c>
      <c r="D1373" s="18" t="s">
        <v>1022</v>
      </c>
      <c r="E1373" s="18">
        <v>20109</v>
      </c>
      <c r="F1373" s="18">
        <v>216</v>
      </c>
      <c r="G1373" s="18">
        <v>38116</v>
      </c>
      <c r="H1373" s="18">
        <v>486</v>
      </c>
    </row>
    <row r="1374" spans="1:8" ht="14.25">
      <c r="A1374" s="18" t="s">
        <v>1018</v>
      </c>
      <c r="B1374" s="18">
        <v>2</v>
      </c>
      <c r="C1374" s="28" t="s">
        <v>1024</v>
      </c>
      <c r="D1374" s="18" t="s">
        <v>1022</v>
      </c>
      <c r="E1374" s="18">
        <v>20304</v>
      </c>
      <c r="F1374" s="18">
        <v>108</v>
      </c>
      <c r="G1374" s="18">
        <v>18796</v>
      </c>
      <c r="H1374" s="18">
        <v>277</v>
      </c>
    </row>
    <row r="1375" spans="1:8" ht="14.25">
      <c r="A1375" s="18" t="s">
        <v>1018</v>
      </c>
      <c r="B1375" s="18">
        <v>2</v>
      </c>
      <c r="C1375" s="28" t="s">
        <v>1024</v>
      </c>
      <c r="D1375" s="18" t="s">
        <v>1022</v>
      </c>
      <c r="E1375" s="18">
        <v>22234</v>
      </c>
      <c r="F1375" s="18">
        <v>122</v>
      </c>
      <c r="G1375" s="18">
        <v>17789</v>
      </c>
      <c r="H1375" s="18">
        <v>188</v>
      </c>
    </row>
    <row r="1376" spans="1:8" ht="14.25">
      <c r="A1376" s="18" t="s">
        <v>1018</v>
      </c>
      <c r="B1376" s="18">
        <v>2</v>
      </c>
      <c r="C1376" s="28" t="s">
        <v>1024</v>
      </c>
      <c r="D1376" s="18" t="s">
        <v>1022</v>
      </c>
      <c r="E1376" s="18">
        <v>22467</v>
      </c>
      <c r="F1376" s="18">
        <v>123</v>
      </c>
      <c r="G1376" s="18">
        <v>19800</v>
      </c>
      <c r="H1376" s="18">
        <v>287</v>
      </c>
    </row>
    <row r="1377" spans="1:8" ht="14.25">
      <c r="A1377" s="18" t="s">
        <v>1018</v>
      </c>
      <c r="B1377" s="18">
        <v>2</v>
      </c>
      <c r="C1377" s="28" t="s">
        <v>1024</v>
      </c>
      <c r="D1377" s="18" t="s">
        <v>1022</v>
      </c>
      <c r="E1377" s="18">
        <v>22500</v>
      </c>
      <c r="F1377" s="18">
        <v>123</v>
      </c>
      <c r="G1377" s="18">
        <v>19088</v>
      </c>
      <c r="H1377" s="18">
        <v>186</v>
      </c>
    </row>
    <row r="1378" spans="1:8" ht="14.25">
      <c r="A1378" s="18" t="s">
        <v>1018</v>
      </c>
      <c r="B1378" s="18">
        <v>2</v>
      </c>
      <c r="C1378" s="28" t="s">
        <v>1024</v>
      </c>
      <c r="D1378" s="18" t="s">
        <v>1022</v>
      </c>
      <c r="E1378" s="18">
        <v>22630</v>
      </c>
      <c r="F1378" s="18">
        <v>124</v>
      </c>
      <c r="G1378" s="18">
        <v>17495</v>
      </c>
      <c r="H1378" s="18">
        <v>249</v>
      </c>
    </row>
    <row r="1379" spans="1:8" ht="14.25">
      <c r="A1379" s="18" t="s">
        <v>1018</v>
      </c>
      <c r="B1379" s="18">
        <v>2</v>
      </c>
      <c r="C1379" s="28" t="s">
        <v>1024</v>
      </c>
      <c r="D1379" s="18" t="s">
        <v>1025</v>
      </c>
      <c r="E1379" s="18">
        <v>384</v>
      </c>
      <c r="F1379" s="18">
        <v>2</v>
      </c>
      <c r="G1379" s="18">
        <v>766</v>
      </c>
      <c r="H1379" s="18">
        <v>33</v>
      </c>
    </row>
    <row r="1380" spans="1:8" ht="14.25">
      <c r="A1380" s="18" t="s">
        <v>1018</v>
      </c>
      <c r="B1380" s="18">
        <v>4</v>
      </c>
      <c r="C1380" s="28" t="s">
        <v>1026</v>
      </c>
      <c r="D1380" s="18" t="s">
        <v>1020</v>
      </c>
      <c r="E1380" s="18">
        <v>266</v>
      </c>
      <c r="F1380" s="18">
        <v>1</v>
      </c>
      <c r="G1380" s="18">
        <v>240</v>
      </c>
      <c r="H1380" s="18">
        <v>0</v>
      </c>
    </row>
    <row r="1381" spans="1:8" ht="14.25">
      <c r="A1381" s="18" t="s">
        <v>1018</v>
      </c>
      <c r="B1381" s="18">
        <v>4</v>
      </c>
      <c r="C1381" s="28" t="s">
        <v>1026</v>
      </c>
      <c r="D1381" s="18" t="s">
        <v>1020</v>
      </c>
      <c r="E1381" s="18">
        <v>276</v>
      </c>
      <c r="F1381" s="18">
        <v>3</v>
      </c>
      <c r="G1381" s="18">
        <v>372</v>
      </c>
      <c r="H1381" s="18">
        <v>6</v>
      </c>
    </row>
    <row r="1382" spans="1:8" ht="14.25">
      <c r="A1382" s="18" t="s">
        <v>1018</v>
      </c>
      <c r="B1382" s="18">
        <v>4</v>
      </c>
      <c r="C1382" s="28" t="s">
        <v>1026</v>
      </c>
      <c r="D1382" s="18" t="s">
        <v>1020</v>
      </c>
      <c r="E1382" s="18">
        <v>542</v>
      </c>
      <c r="F1382" s="18">
        <v>2</v>
      </c>
      <c r="G1382" s="18">
        <v>441</v>
      </c>
      <c r="H1382" s="18">
        <v>11</v>
      </c>
    </row>
    <row r="1383" spans="1:8" ht="14.25">
      <c r="A1383" s="18" t="s">
        <v>1018</v>
      </c>
      <c r="B1383" s="18">
        <v>4</v>
      </c>
      <c r="C1383" s="28" t="s">
        <v>1026</v>
      </c>
      <c r="D1383" s="18" t="s">
        <v>1020</v>
      </c>
      <c r="E1383" s="18">
        <v>552</v>
      </c>
      <c r="F1383" s="18">
        <v>4</v>
      </c>
      <c r="G1383" s="18">
        <v>884</v>
      </c>
      <c r="H1383" s="18">
        <v>11</v>
      </c>
    </row>
    <row r="1384" spans="1:8" ht="14.25">
      <c r="A1384" s="18" t="s">
        <v>1018</v>
      </c>
      <c r="B1384" s="18">
        <v>4</v>
      </c>
      <c r="C1384" s="28" t="s">
        <v>1026</v>
      </c>
      <c r="D1384" s="18" t="s">
        <v>1020</v>
      </c>
      <c r="E1384" s="18">
        <v>808</v>
      </c>
      <c r="F1384" s="18">
        <v>6</v>
      </c>
      <c r="G1384" s="18">
        <v>1412</v>
      </c>
      <c r="H1384" s="18">
        <v>12</v>
      </c>
    </row>
    <row r="1385" spans="1:8" ht="14.25">
      <c r="A1385" s="18" t="s">
        <v>1018</v>
      </c>
      <c r="B1385" s="18">
        <v>4</v>
      </c>
      <c r="C1385" s="28" t="s">
        <v>1026</v>
      </c>
      <c r="D1385" s="18" t="s">
        <v>1020</v>
      </c>
      <c r="E1385" s="18">
        <v>1064</v>
      </c>
      <c r="F1385" s="18">
        <v>4</v>
      </c>
      <c r="G1385" s="18">
        <v>712</v>
      </c>
      <c r="H1385" s="18">
        <v>14</v>
      </c>
    </row>
    <row r="1386" spans="1:8" ht="14.25">
      <c r="A1386" s="18" t="s">
        <v>1018</v>
      </c>
      <c r="B1386" s="18">
        <v>4</v>
      </c>
      <c r="C1386" s="28" t="s">
        <v>1026</v>
      </c>
      <c r="D1386" s="18" t="s">
        <v>1020</v>
      </c>
      <c r="E1386" s="18">
        <v>1084</v>
      </c>
      <c r="F1386" s="18">
        <v>4</v>
      </c>
      <c r="G1386" s="18">
        <v>804</v>
      </c>
      <c r="H1386" s="18">
        <v>12</v>
      </c>
    </row>
    <row r="1387" spans="1:8" ht="14.25">
      <c r="A1387" s="18" t="s">
        <v>1018</v>
      </c>
      <c r="B1387" s="18">
        <v>4</v>
      </c>
      <c r="C1387" s="28" t="s">
        <v>1026</v>
      </c>
      <c r="D1387" s="18" t="s">
        <v>1020</v>
      </c>
      <c r="E1387" s="18">
        <v>1104</v>
      </c>
      <c r="F1387" s="18">
        <v>4</v>
      </c>
      <c r="G1387" s="18">
        <v>486</v>
      </c>
      <c r="H1387" s="18">
        <v>4</v>
      </c>
    </row>
    <row r="1388" spans="1:8" ht="14.25">
      <c r="A1388" s="18" t="s">
        <v>1018</v>
      </c>
      <c r="B1388" s="18">
        <v>4</v>
      </c>
      <c r="C1388" s="28" t="s">
        <v>1026</v>
      </c>
      <c r="D1388" s="18" t="s">
        <v>1020</v>
      </c>
      <c r="E1388" s="18">
        <v>2434</v>
      </c>
      <c r="F1388" s="18">
        <v>18</v>
      </c>
      <c r="G1388" s="18">
        <v>3594</v>
      </c>
      <c r="H1388" s="18">
        <v>28</v>
      </c>
    </row>
    <row r="1389" spans="1:8" ht="14.25">
      <c r="A1389" s="18" t="s">
        <v>1018</v>
      </c>
      <c r="B1389" s="18">
        <v>4</v>
      </c>
      <c r="C1389" s="28" t="s">
        <v>1026</v>
      </c>
      <c r="D1389" s="18" t="s">
        <v>1020</v>
      </c>
      <c r="E1389" s="18">
        <v>6870</v>
      </c>
      <c r="F1389" s="18">
        <v>25</v>
      </c>
      <c r="G1389" s="18">
        <v>4004</v>
      </c>
      <c r="H1389" s="18">
        <v>74</v>
      </c>
    </row>
    <row r="1390" spans="1:8" ht="14.25">
      <c r="A1390" s="18" t="s">
        <v>1018</v>
      </c>
      <c r="B1390" s="18">
        <v>4</v>
      </c>
      <c r="C1390" s="28" t="s">
        <v>1026</v>
      </c>
      <c r="D1390" s="18" t="s">
        <v>1020</v>
      </c>
      <c r="E1390" s="18">
        <v>7016</v>
      </c>
      <c r="F1390" s="18">
        <v>26</v>
      </c>
      <c r="G1390" s="18">
        <v>4075</v>
      </c>
      <c r="H1390" s="18">
        <v>34</v>
      </c>
    </row>
    <row r="1391" spans="1:8" ht="14.25">
      <c r="A1391" s="18" t="s">
        <v>1018</v>
      </c>
      <c r="B1391" s="18">
        <v>4</v>
      </c>
      <c r="C1391" s="28" t="s">
        <v>1026</v>
      </c>
      <c r="D1391" s="18" t="s">
        <v>1020</v>
      </c>
      <c r="E1391" s="18">
        <v>7182</v>
      </c>
      <c r="F1391" s="18">
        <v>27</v>
      </c>
      <c r="G1391" s="18">
        <v>5528</v>
      </c>
      <c r="H1391" s="18">
        <v>82</v>
      </c>
    </row>
    <row r="1392" spans="1:8" ht="14.25">
      <c r="A1392" s="18" t="s">
        <v>1018</v>
      </c>
      <c r="B1392" s="18">
        <v>4</v>
      </c>
      <c r="C1392" s="28" t="s">
        <v>1026</v>
      </c>
      <c r="D1392" s="18" t="s">
        <v>1020</v>
      </c>
      <c r="E1392" s="18">
        <v>7262</v>
      </c>
      <c r="F1392" s="18">
        <v>27</v>
      </c>
      <c r="G1392" s="18">
        <v>4972</v>
      </c>
      <c r="H1392" s="18">
        <v>72</v>
      </c>
    </row>
    <row r="1393" spans="1:8" ht="14.25">
      <c r="A1393" s="18" t="s">
        <v>1018</v>
      </c>
      <c r="B1393" s="18">
        <v>4</v>
      </c>
      <c r="C1393" s="28" t="s">
        <v>1026</v>
      </c>
      <c r="D1393" s="18" t="s">
        <v>1020</v>
      </c>
      <c r="E1393" s="18">
        <v>7282</v>
      </c>
      <c r="F1393" s="18">
        <v>27</v>
      </c>
      <c r="G1393" s="18">
        <v>6143</v>
      </c>
      <c r="H1393" s="18">
        <v>86</v>
      </c>
    </row>
    <row r="1394" spans="1:8" ht="14.25">
      <c r="A1394" s="18" t="s">
        <v>1018</v>
      </c>
      <c r="B1394" s="18">
        <v>4</v>
      </c>
      <c r="C1394" s="28" t="s">
        <v>1026</v>
      </c>
      <c r="D1394" s="18" t="s">
        <v>1020</v>
      </c>
      <c r="E1394" s="18">
        <v>7698</v>
      </c>
      <c r="F1394" s="18">
        <v>28</v>
      </c>
      <c r="G1394" s="18">
        <v>6208</v>
      </c>
      <c r="H1394" s="18">
        <v>114</v>
      </c>
    </row>
    <row r="1395" spans="1:8" ht="14.25">
      <c r="A1395" s="18" t="s">
        <v>1018</v>
      </c>
      <c r="B1395" s="18">
        <v>4</v>
      </c>
      <c r="C1395" s="28" t="s">
        <v>1026</v>
      </c>
      <c r="D1395" s="18" t="s">
        <v>1020</v>
      </c>
      <c r="E1395" s="18">
        <v>7764</v>
      </c>
      <c r="F1395" s="18">
        <v>58</v>
      </c>
      <c r="G1395" s="18">
        <v>13779</v>
      </c>
      <c r="H1395" s="18">
        <v>172</v>
      </c>
    </row>
    <row r="1396" spans="1:8" ht="14.25">
      <c r="A1396" s="18" t="s">
        <v>1018</v>
      </c>
      <c r="B1396" s="18">
        <v>4</v>
      </c>
      <c r="C1396" s="28" t="s">
        <v>1026</v>
      </c>
      <c r="D1396" s="18" t="s">
        <v>1020</v>
      </c>
      <c r="E1396" s="18">
        <v>7774</v>
      </c>
      <c r="F1396" s="18">
        <v>29</v>
      </c>
      <c r="G1396" s="18">
        <v>4228</v>
      </c>
      <c r="H1396" s="18">
        <v>22</v>
      </c>
    </row>
    <row r="1397" spans="1:8" ht="14.25">
      <c r="A1397" s="18" t="s">
        <v>1018</v>
      </c>
      <c r="B1397" s="18">
        <v>4</v>
      </c>
      <c r="C1397" s="28" t="s">
        <v>1026</v>
      </c>
      <c r="D1397" s="18" t="s">
        <v>1020</v>
      </c>
      <c r="E1397" s="18">
        <v>8040</v>
      </c>
      <c r="F1397" s="18">
        <v>30</v>
      </c>
      <c r="G1397" s="18">
        <v>6980</v>
      </c>
      <c r="H1397" s="18">
        <v>44</v>
      </c>
    </row>
    <row r="1398" spans="1:8" ht="14.25">
      <c r="A1398" s="18" t="s">
        <v>1018</v>
      </c>
      <c r="B1398" s="18">
        <v>4</v>
      </c>
      <c r="C1398" s="28" t="s">
        <v>1026</v>
      </c>
      <c r="D1398" s="18" t="s">
        <v>1020</v>
      </c>
      <c r="E1398" s="18">
        <v>8090</v>
      </c>
      <c r="F1398" s="18">
        <v>30</v>
      </c>
      <c r="G1398" s="18">
        <v>4165</v>
      </c>
      <c r="H1398" s="18">
        <v>25</v>
      </c>
    </row>
    <row r="1399" spans="1:8" ht="14.25">
      <c r="A1399" s="18" t="s">
        <v>1018</v>
      </c>
      <c r="B1399" s="18">
        <v>4</v>
      </c>
      <c r="C1399" s="28" t="s">
        <v>1026</v>
      </c>
      <c r="D1399" s="18" t="s">
        <v>1020</v>
      </c>
      <c r="E1399" s="18">
        <v>8266</v>
      </c>
      <c r="F1399" s="18">
        <v>31</v>
      </c>
      <c r="G1399" s="18">
        <v>7597</v>
      </c>
      <c r="H1399" s="18">
        <v>113</v>
      </c>
    </row>
    <row r="1400" spans="1:8" ht="14.25">
      <c r="A1400" s="18" t="s">
        <v>1018</v>
      </c>
      <c r="B1400" s="18">
        <v>4</v>
      </c>
      <c r="C1400" s="28" t="s">
        <v>1026</v>
      </c>
      <c r="D1400" s="18" t="s">
        <v>1020</v>
      </c>
      <c r="E1400" s="18">
        <v>8326</v>
      </c>
      <c r="F1400" s="18">
        <v>31</v>
      </c>
      <c r="G1400" s="18">
        <v>7986</v>
      </c>
      <c r="H1400" s="18">
        <v>176</v>
      </c>
    </row>
    <row r="1401" spans="1:8" ht="14.25">
      <c r="A1401" s="18" t="s">
        <v>1018</v>
      </c>
      <c r="B1401" s="18">
        <v>4</v>
      </c>
      <c r="C1401" s="28" t="s">
        <v>1026</v>
      </c>
      <c r="D1401" s="18" t="s">
        <v>1020</v>
      </c>
      <c r="E1401" s="18">
        <v>8366</v>
      </c>
      <c r="F1401" s="18">
        <v>31</v>
      </c>
      <c r="G1401" s="18">
        <v>5804</v>
      </c>
      <c r="H1401" s="18">
        <v>45</v>
      </c>
    </row>
    <row r="1402" spans="1:8" ht="14.25">
      <c r="A1402" s="18" t="s">
        <v>1018</v>
      </c>
      <c r="B1402" s="18">
        <v>4</v>
      </c>
      <c r="C1402" s="28" t="s">
        <v>1026</v>
      </c>
      <c r="D1402" s="18" t="s">
        <v>1022</v>
      </c>
      <c r="E1402" s="18">
        <v>149</v>
      </c>
      <c r="F1402" s="18">
        <v>8</v>
      </c>
      <c r="G1402" s="18">
        <v>955</v>
      </c>
      <c r="H1402" s="18">
        <v>14</v>
      </c>
    </row>
    <row r="1403" spans="1:8" ht="14.25">
      <c r="A1403" s="18" t="s">
        <v>1018</v>
      </c>
      <c r="B1403" s="18">
        <v>4</v>
      </c>
      <c r="C1403" s="28" t="s">
        <v>1026</v>
      </c>
      <c r="D1403" s="18" t="s">
        <v>1022</v>
      </c>
      <c r="E1403" s="18">
        <v>162</v>
      </c>
      <c r="F1403" s="18">
        <v>2</v>
      </c>
      <c r="G1403" s="18">
        <v>233</v>
      </c>
      <c r="H1403" s="18">
        <v>0</v>
      </c>
    </row>
    <row r="1404" spans="1:8" ht="14.25">
      <c r="A1404" s="18" t="s">
        <v>1018</v>
      </c>
      <c r="B1404" s="18">
        <v>4</v>
      </c>
      <c r="C1404" s="28" t="s">
        <v>1026</v>
      </c>
      <c r="D1404" s="18" t="s">
        <v>1022</v>
      </c>
      <c r="E1404" s="18">
        <v>188</v>
      </c>
      <c r="F1404" s="18">
        <v>13</v>
      </c>
      <c r="G1404" s="18">
        <v>1754</v>
      </c>
      <c r="H1404" s="18">
        <v>22</v>
      </c>
    </row>
    <row r="1405" spans="1:8" ht="14.25">
      <c r="A1405" s="18" t="s">
        <v>1018</v>
      </c>
      <c r="B1405" s="18">
        <v>4</v>
      </c>
      <c r="C1405" s="28" t="s">
        <v>1026</v>
      </c>
      <c r="D1405" s="18" t="s">
        <v>1022</v>
      </c>
      <c r="E1405" s="18">
        <v>298</v>
      </c>
      <c r="F1405" s="18">
        <v>4</v>
      </c>
      <c r="G1405" s="18">
        <v>553</v>
      </c>
      <c r="H1405" s="18">
        <v>7</v>
      </c>
    </row>
    <row r="1406" spans="1:8" ht="14.25">
      <c r="A1406" s="18" t="s">
        <v>1018</v>
      </c>
      <c r="B1406" s="18">
        <v>4</v>
      </c>
      <c r="C1406" s="28" t="s">
        <v>1026</v>
      </c>
      <c r="D1406" s="18" t="s">
        <v>1022</v>
      </c>
      <c r="E1406" s="18">
        <v>324</v>
      </c>
      <c r="F1406" s="18">
        <v>4</v>
      </c>
      <c r="G1406" s="18">
        <v>489</v>
      </c>
      <c r="H1406" s="18">
        <v>9</v>
      </c>
    </row>
    <row r="1407" spans="1:8" ht="14.25">
      <c r="A1407" s="18" t="s">
        <v>1018</v>
      </c>
      <c r="B1407" s="18">
        <v>4</v>
      </c>
      <c r="C1407" s="28" t="s">
        <v>1026</v>
      </c>
      <c r="D1407" s="18" t="s">
        <v>1022</v>
      </c>
      <c r="E1407" s="18">
        <v>337</v>
      </c>
      <c r="F1407" s="18">
        <v>2</v>
      </c>
      <c r="G1407" s="18">
        <v>232</v>
      </c>
      <c r="H1407" s="18">
        <v>1</v>
      </c>
    </row>
    <row r="1408" spans="1:8" ht="14.25">
      <c r="A1408" s="18" t="s">
        <v>1018</v>
      </c>
      <c r="B1408" s="18">
        <v>4</v>
      </c>
      <c r="C1408" s="28" t="s">
        <v>1026</v>
      </c>
      <c r="D1408" s="18" t="s">
        <v>1022</v>
      </c>
      <c r="E1408" s="18">
        <v>376</v>
      </c>
      <c r="F1408" s="18">
        <v>10</v>
      </c>
      <c r="G1408" s="18">
        <v>1589</v>
      </c>
      <c r="H1408" s="18">
        <v>15</v>
      </c>
    </row>
    <row r="1409" spans="1:8" ht="14.25">
      <c r="A1409" s="18" t="s">
        <v>1018</v>
      </c>
      <c r="B1409" s="18">
        <v>4</v>
      </c>
      <c r="C1409" s="28" t="s">
        <v>1026</v>
      </c>
      <c r="D1409" s="18" t="s">
        <v>1022</v>
      </c>
      <c r="E1409" s="18">
        <v>447</v>
      </c>
      <c r="F1409" s="18">
        <v>6</v>
      </c>
      <c r="G1409" s="18">
        <v>856</v>
      </c>
      <c r="H1409" s="18">
        <v>8</v>
      </c>
    </row>
    <row r="1410" spans="1:8" ht="14.25">
      <c r="A1410" s="18" t="s">
        <v>1018</v>
      </c>
      <c r="B1410" s="18">
        <v>4</v>
      </c>
      <c r="C1410" s="28" t="s">
        <v>1026</v>
      </c>
      <c r="D1410" s="18" t="s">
        <v>1022</v>
      </c>
      <c r="E1410" s="18">
        <v>564</v>
      </c>
      <c r="F1410" s="18">
        <v>3</v>
      </c>
      <c r="G1410" s="18">
        <v>474</v>
      </c>
      <c r="H1410" s="18">
        <v>3</v>
      </c>
    </row>
    <row r="1411" spans="1:8" ht="14.25">
      <c r="A1411" s="18" t="s">
        <v>1018</v>
      </c>
      <c r="B1411" s="18">
        <v>4</v>
      </c>
      <c r="C1411" s="28" t="s">
        <v>1026</v>
      </c>
      <c r="D1411" s="18" t="s">
        <v>1022</v>
      </c>
      <c r="E1411" s="18">
        <v>596</v>
      </c>
      <c r="F1411" s="18">
        <v>4</v>
      </c>
      <c r="G1411" s="18">
        <v>532</v>
      </c>
      <c r="H1411" s="18">
        <v>4</v>
      </c>
    </row>
    <row r="1412" spans="1:8" ht="14.25">
      <c r="A1412" s="18" t="s">
        <v>1018</v>
      </c>
      <c r="B1412" s="18">
        <v>4</v>
      </c>
      <c r="C1412" s="28" t="s">
        <v>1026</v>
      </c>
      <c r="D1412" s="18" t="s">
        <v>1022</v>
      </c>
      <c r="E1412" s="18">
        <v>609</v>
      </c>
      <c r="F1412" s="18">
        <v>4</v>
      </c>
      <c r="G1412" s="18">
        <v>582</v>
      </c>
      <c r="H1412" s="18">
        <v>8</v>
      </c>
    </row>
    <row r="1413" spans="1:8" ht="14.25">
      <c r="A1413" s="18" t="s">
        <v>1018</v>
      </c>
      <c r="B1413" s="18">
        <v>4</v>
      </c>
      <c r="C1413" s="28" t="s">
        <v>1026</v>
      </c>
      <c r="D1413" s="18" t="s">
        <v>1022</v>
      </c>
      <c r="E1413" s="18">
        <v>752</v>
      </c>
      <c r="F1413" s="18">
        <v>4</v>
      </c>
      <c r="G1413" s="18">
        <v>581</v>
      </c>
      <c r="H1413" s="18">
        <v>2</v>
      </c>
    </row>
    <row r="1414" spans="1:8" ht="14.25">
      <c r="A1414" s="18" t="s">
        <v>1018</v>
      </c>
      <c r="B1414" s="18">
        <v>4</v>
      </c>
      <c r="C1414" s="28" t="s">
        <v>1026</v>
      </c>
      <c r="D1414" s="18" t="s">
        <v>1022</v>
      </c>
      <c r="E1414" s="18">
        <v>894</v>
      </c>
      <c r="F1414" s="18">
        <v>12</v>
      </c>
      <c r="G1414" s="18">
        <v>1690</v>
      </c>
      <c r="H1414" s="18">
        <v>20</v>
      </c>
    </row>
    <row r="1415" spans="1:8" ht="14.25">
      <c r="A1415" s="18" t="s">
        <v>1018</v>
      </c>
      <c r="B1415" s="18">
        <v>4</v>
      </c>
      <c r="C1415" s="28" t="s">
        <v>1026</v>
      </c>
      <c r="D1415" s="18" t="s">
        <v>1022</v>
      </c>
      <c r="E1415" s="18">
        <v>940</v>
      </c>
      <c r="F1415" s="18">
        <v>15</v>
      </c>
      <c r="G1415" s="18">
        <v>2272</v>
      </c>
      <c r="H1415" s="18">
        <v>25</v>
      </c>
    </row>
    <row r="1416" spans="1:8" ht="14.25">
      <c r="A1416" s="18" t="s">
        <v>1018</v>
      </c>
      <c r="B1416" s="18">
        <v>4</v>
      </c>
      <c r="C1416" s="28" t="s">
        <v>1026</v>
      </c>
      <c r="D1416" s="18" t="s">
        <v>1022</v>
      </c>
      <c r="E1416" s="18">
        <v>1128</v>
      </c>
      <c r="F1416" s="18">
        <v>6</v>
      </c>
      <c r="G1416" s="18">
        <v>844</v>
      </c>
      <c r="H1416" s="18">
        <v>1</v>
      </c>
    </row>
    <row r="1417" spans="1:8" ht="14.25">
      <c r="A1417" s="18" t="s">
        <v>1018</v>
      </c>
      <c r="B1417" s="18">
        <v>4</v>
      </c>
      <c r="C1417" s="28" t="s">
        <v>1026</v>
      </c>
      <c r="D1417" s="18" t="s">
        <v>1022</v>
      </c>
      <c r="E1417" s="18">
        <v>1678</v>
      </c>
      <c r="F1417" s="18">
        <v>11</v>
      </c>
      <c r="G1417" s="18">
        <v>1385</v>
      </c>
      <c r="H1417" s="18">
        <v>24</v>
      </c>
    </row>
    <row r="1418" spans="1:8" ht="14.25">
      <c r="A1418" s="18" t="s">
        <v>1018</v>
      </c>
      <c r="B1418" s="18">
        <v>4</v>
      </c>
      <c r="C1418" s="28" t="s">
        <v>1026</v>
      </c>
      <c r="D1418" s="18" t="s">
        <v>1022</v>
      </c>
      <c r="E1418" s="18">
        <v>1692</v>
      </c>
      <c r="F1418" s="18">
        <v>18</v>
      </c>
      <c r="G1418" s="18">
        <v>2748</v>
      </c>
      <c r="H1418" s="18">
        <v>29</v>
      </c>
    </row>
    <row r="1419" spans="1:8" ht="14.25">
      <c r="A1419" s="18" t="s">
        <v>1018</v>
      </c>
      <c r="B1419" s="18">
        <v>4</v>
      </c>
      <c r="C1419" s="28" t="s">
        <v>1026</v>
      </c>
      <c r="D1419" s="18" t="s">
        <v>1022</v>
      </c>
      <c r="E1419" s="18">
        <v>2382</v>
      </c>
      <c r="F1419" s="18">
        <v>16</v>
      </c>
      <c r="G1419" s="18">
        <v>2061</v>
      </c>
      <c r="H1419" s="18">
        <v>27</v>
      </c>
    </row>
    <row r="1420" spans="1:8" ht="14.25">
      <c r="A1420" s="18" t="s">
        <v>1018</v>
      </c>
      <c r="B1420" s="18">
        <v>4</v>
      </c>
      <c r="C1420" s="28" t="s">
        <v>1026</v>
      </c>
      <c r="D1420" s="18" t="s">
        <v>1022</v>
      </c>
      <c r="E1420" s="18">
        <v>2444</v>
      </c>
      <c r="F1420" s="18">
        <v>13</v>
      </c>
      <c r="G1420" s="18">
        <v>1907</v>
      </c>
      <c r="H1420" s="18">
        <v>19</v>
      </c>
    </row>
    <row r="1421" spans="1:8" ht="14.25">
      <c r="A1421" s="18" t="s">
        <v>1018</v>
      </c>
      <c r="B1421" s="18">
        <v>4</v>
      </c>
      <c r="C1421" s="28" t="s">
        <v>1026</v>
      </c>
      <c r="D1421" s="18" t="s">
        <v>1022</v>
      </c>
      <c r="E1421" s="18">
        <v>2680</v>
      </c>
      <c r="F1421" s="18">
        <v>18</v>
      </c>
      <c r="G1421" s="18">
        <v>2227</v>
      </c>
      <c r="H1421" s="18">
        <v>28</v>
      </c>
    </row>
    <row r="1422" spans="1:8" ht="14.25">
      <c r="A1422" s="18" t="s">
        <v>1018</v>
      </c>
      <c r="B1422" s="18">
        <v>4</v>
      </c>
      <c r="C1422" s="28" t="s">
        <v>1026</v>
      </c>
      <c r="D1422" s="18" t="s">
        <v>1022</v>
      </c>
      <c r="E1422" s="18">
        <v>2820</v>
      </c>
      <c r="F1422" s="18">
        <v>15</v>
      </c>
      <c r="G1422" s="18">
        <v>1931</v>
      </c>
      <c r="H1422" s="18">
        <v>17</v>
      </c>
    </row>
    <row r="1423" spans="1:8" ht="14.25">
      <c r="A1423" s="18" t="s">
        <v>1018</v>
      </c>
      <c r="B1423" s="18">
        <v>4</v>
      </c>
      <c r="C1423" s="28" t="s">
        <v>1026</v>
      </c>
      <c r="D1423" s="18" t="s">
        <v>1022</v>
      </c>
      <c r="E1423" s="18">
        <v>3723</v>
      </c>
      <c r="F1423" s="18">
        <v>25</v>
      </c>
      <c r="G1423" s="18">
        <v>3425</v>
      </c>
      <c r="H1423" s="18">
        <v>23</v>
      </c>
    </row>
    <row r="1424" spans="1:8" ht="14.25">
      <c r="A1424" s="18" t="s">
        <v>1018</v>
      </c>
      <c r="B1424" s="18">
        <v>4</v>
      </c>
      <c r="C1424" s="28" t="s">
        <v>1026</v>
      </c>
      <c r="D1424" s="18" t="s">
        <v>1022</v>
      </c>
      <c r="E1424" s="18">
        <v>3725</v>
      </c>
      <c r="F1424" s="18">
        <v>25</v>
      </c>
      <c r="G1424" s="18">
        <v>3314</v>
      </c>
      <c r="H1424" s="18">
        <v>76</v>
      </c>
    </row>
    <row r="1425" spans="1:8" ht="14.25">
      <c r="A1425" s="18" t="s">
        <v>1018</v>
      </c>
      <c r="B1425" s="18">
        <v>4</v>
      </c>
      <c r="C1425" s="28" t="s">
        <v>1026</v>
      </c>
      <c r="D1425" s="18" t="s">
        <v>1022</v>
      </c>
      <c r="E1425" s="18">
        <v>4023</v>
      </c>
      <c r="F1425" s="18">
        <v>27</v>
      </c>
      <c r="G1425" s="18">
        <v>3770</v>
      </c>
      <c r="H1425" s="18">
        <v>20</v>
      </c>
    </row>
    <row r="1426" spans="1:8" ht="14.25">
      <c r="A1426" s="18" t="s">
        <v>1018</v>
      </c>
      <c r="B1426" s="18">
        <v>4</v>
      </c>
      <c r="C1426" s="28" t="s">
        <v>1026</v>
      </c>
      <c r="D1426" s="18" t="s">
        <v>1022</v>
      </c>
      <c r="E1426" s="18">
        <v>4172</v>
      </c>
      <c r="F1426" s="18">
        <v>84</v>
      </c>
      <c r="G1426" s="18">
        <v>11454</v>
      </c>
      <c r="H1426" s="18">
        <v>174</v>
      </c>
    </row>
    <row r="1427" spans="1:8" ht="14.25">
      <c r="A1427" s="18" t="s">
        <v>1018</v>
      </c>
      <c r="B1427" s="18">
        <v>4</v>
      </c>
      <c r="C1427" s="28" t="s">
        <v>1026</v>
      </c>
      <c r="D1427" s="18" t="s">
        <v>1022</v>
      </c>
      <c r="E1427" s="18">
        <v>4321</v>
      </c>
      <c r="F1427" s="18">
        <v>58</v>
      </c>
      <c r="G1427" s="18">
        <v>7619</v>
      </c>
      <c r="H1427" s="18">
        <v>164</v>
      </c>
    </row>
    <row r="1428" spans="1:8" ht="14.25">
      <c r="A1428" s="18" t="s">
        <v>1018</v>
      </c>
      <c r="B1428" s="18">
        <v>4</v>
      </c>
      <c r="C1428" s="28" t="s">
        <v>1026</v>
      </c>
      <c r="D1428" s="18" t="s">
        <v>1022</v>
      </c>
      <c r="E1428" s="18">
        <v>4468</v>
      </c>
      <c r="F1428" s="18">
        <v>30</v>
      </c>
      <c r="G1428" s="18">
        <v>3343</v>
      </c>
      <c r="H1428" s="18">
        <v>20</v>
      </c>
    </row>
    <row r="1429" spans="1:8" ht="14.25">
      <c r="A1429" s="18" t="s">
        <v>1018</v>
      </c>
      <c r="B1429" s="18">
        <v>4</v>
      </c>
      <c r="C1429" s="28" t="s">
        <v>1026</v>
      </c>
      <c r="D1429" s="18" t="s">
        <v>1022</v>
      </c>
      <c r="E1429" s="18">
        <v>4619</v>
      </c>
      <c r="F1429" s="18">
        <v>31</v>
      </c>
      <c r="G1429" s="18">
        <v>4219</v>
      </c>
      <c r="H1429" s="18">
        <v>55</v>
      </c>
    </row>
    <row r="1430" spans="1:8" ht="14.25">
      <c r="A1430" s="18" t="s">
        <v>1018</v>
      </c>
      <c r="B1430" s="18">
        <v>4</v>
      </c>
      <c r="C1430" s="28" t="s">
        <v>1026</v>
      </c>
      <c r="D1430" s="18" t="s">
        <v>1022</v>
      </c>
      <c r="E1430" s="18">
        <v>7138</v>
      </c>
      <c r="F1430" s="18">
        <v>46</v>
      </c>
      <c r="G1430" s="18">
        <v>5834</v>
      </c>
      <c r="H1430" s="18">
        <v>70</v>
      </c>
    </row>
    <row r="1431" spans="1:8" ht="14.25">
      <c r="A1431" s="18" t="s">
        <v>1018</v>
      </c>
      <c r="B1431" s="18">
        <v>4</v>
      </c>
      <c r="C1431" s="28" t="s">
        <v>1026</v>
      </c>
      <c r="D1431" s="18" t="s">
        <v>1022</v>
      </c>
      <c r="E1431" s="18">
        <v>7490</v>
      </c>
      <c r="F1431" s="18">
        <v>48</v>
      </c>
      <c r="G1431" s="18">
        <v>4970</v>
      </c>
      <c r="H1431" s="18">
        <v>59</v>
      </c>
    </row>
    <row r="1432" spans="1:8" ht="14.25">
      <c r="A1432" s="18" t="s">
        <v>1018</v>
      </c>
      <c r="B1432" s="18">
        <v>4</v>
      </c>
      <c r="C1432" s="28" t="s">
        <v>1026</v>
      </c>
      <c r="D1432" s="18" t="s">
        <v>1022</v>
      </c>
      <c r="E1432" s="18">
        <v>7747</v>
      </c>
      <c r="F1432" s="18">
        <v>50</v>
      </c>
      <c r="G1432" s="18">
        <v>6621</v>
      </c>
      <c r="H1432" s="18">
        <v>93</v>
      </c>
    </row>
    <row r="1433" spans="1:8" ht="14.25">
      <c r="A1433" s="18" t="s">
        <v>1018</v>
      </c>
      <c r="B1433" s="18">
        <v>4</v>
      </c>
      <c r="C1433" s="28" t="s">
        <v>1026</v>
      </c>
      <c r="D1433" s="18" t="s">
        <v>1022</v>
      </c>
      <c r="E1433" s="18">
        <v>8836</v>
      </c>
      <c r="F1433" s="18">
        <v>47</v>
      </c>
      <c r="G1433" s="18">
        <v>6122</v>
      </c>
      <c r="H1433" s="18">
        <v>36</v>
      </c>
    </row>
    <row r="1434" spans="1:8" ht="14.25">
      <c r="A1434" s="18" t="s">
        <v>1018</v>
      </c>
      <c r="B1434" s="18">
        <v>4</v>
      </c>
      <c r="C1434" s="28" t="s">
        <v>1026</v>
      </c>
      <c r="D1434" s="18" t="s">
        <v>1022</v>
      </c>
      <c r="E1434" s="18">
        <v>9168</v>
      </c>
      <c r="F1434" s="18">
        <v>59</v>
      </c>
      <c r="G1434" s="18">
        <v>6976</v>
      </c>
      <c r="H1434" s="18">
        <v>98</v>
      </c>
    </row>
    <row r="1435" spans="1:8" ht="14.25">
      <c r="A1435" s="18" t="s">
        <v>1018</v>
      </c>
      <c r="B1435" s="18">
        <v>4</v>
      </c>
      <c r="C1435" s="28" t="s">
        <v>1026</v>
      </c>
      <c r="D1435" s="18" t="s">
        <v>1022</v>
      </c>
      <c r="E1435" s="18">
        <v>9964</v>
      </c>
      <c r="F1435" s="18">
        <v>53</v>
      </c>
      <c r="G1435" s="18">
        <v>8811</v>
      </c>
      <c r="H1435" s="18">
        <v>121</v>
      </c>
    </row>
    <row r="1436" spans="1:8" ht="14.25">
      <c r="A1436" s="18" t="s">
        <v>1018</v>
      </c>
      <c r="B1436" s="18">
        <v>4</v>
      </c>
      <c r="C1436" s="28" t="s">
        <v>1026</v>
      </c>
      <c r="D1436" s="18" t="s">
        <v>1022</v>
      </c>
      <c r="E1436" s="18">
        <v>10152</v>
      </c>
      <c r="F1436" s="18">
        <v>54</v>
      </c>
      <c r="G1436" s="18">
        <v>6217</v>
      </c>
      <c r="H1436" s="18">
        <v>90</v>
      </c>
    </row>
    <row r="1437" spans="1:8" ht="14.25">
      <c r="A1437" s="18" t="s">
        <v>1018</v>
      </c>
      <c r="B1437" s="18">
        <v>4</v>
      </c>
      <c r="C1437" s="28" t="s">
        <v>1026</v>
      </c>
      <c r="D1437" s="18" t="s">
        <v>1022</v>
      </c>
      <c r="E1437" s="18">
        <v>10340</v>
      </c>
      <c r="F1437" s="18">
        <v>55</v>
      </c>
      <c r="G1437" s="18">
        <v>8401</v>
      </c>
      <c r="H1437" s="18">
        <v>117</v>
      </c>
    </row>
    <row r="1438" spans="1:8" ht="14.25">
      <c r="A1438" s="18" t="s">
        <v>1018</v>
      </c>
      <c r="B1438" s="18">
        <v>4</v>
      </c>
      <c r="C1438" s="28" t="s">
        <v>1026</v>
      </c>
      <c r="D1438" s="18" t="s">
        <v>1022</v>
      </c>
      <c r="E1438" s="18">
        <v>10528</v>
      </c>
      <c r="F1438" s="18">
        <v>112</v>
      </c>
      <c r="G1438" s="18">
        <v>14358</v>
      </c>
      <c r="H1438" s="18">
        <v>82</v>
      </c>
    </row>
    <row r="1439" spans="1:8" ht="14.25">
      <c r="A1439" s="18" t="s">
        <v>1018</v>
      </c>
      <c r="B1439" s="18">
        <v>4</v>
      </c>
      <c r="C1439" s="28" t="s">
        <v>1026</v>
      </c>
      <c r="D1439" s="18" t="s">
        <v>1022</v>
      </c>
      <c r="E1439" s="18">
        <v>10904</v>
      </c>
      <c r="F1439" s="18">
        <v>58</v>
      </c>
      <c r="G1439" s="18">
        <v>9995</v>
      </c>
      <c r="H1439" s="18">
        <v>167</v>
      </c>
    </row>
    <row r="1440" spans="1:8" ht="14.25">
      <c r="A1440" s="18" t="s">
        <v>1018</v>
      </c>
      <c r="B1440" s="18">
        <v>4</v>
      </c>
      <c r="C1440" s="28" t="s">
        <v>1026</v>
      </c>
      <c r="D1440" s="18" t="s">
        <v>1022</v>
      </c>
      <c r="E1440" s="18">
        <v>11092</v>
      </c>
      <c r="F1440" s="18">
        <v>177</v>
      </c>
      <c r="G1440" s="18">
        <v>22927</v>
      </c>
      <c r="H1440" s="18">
        <v>240</v>
      </c>
    </row>
    <row r="1441" spans="1:8" ht="14.25">
      <c r="A1441" s="18" t="s">
        <v>1018</v>
      </c>
      <c r="B1441" s="18">
        <v>4</v>
      </c>
      <c r="C1441" s="28" t="s">
        <v>1026</v>
      </c>
      <c r="D1441" s="18" t="s">
        <v>1022</v>
      </c>
      <c r="E1441" s="18">
        <v>11280</v>
      </c>
      <c r="F1441" s="18">
        <v>60</v>
      </c>
      <c r="G1441" s="18">
        <v>8758</v>
      </c>
      <c r="H1441" s="18">
        <v>111</v>
      </c>
    </row>
    <row r="1442" spans="1:8" ht="14.25">
      <c r="A1442" s="18" t="s">
        <v>1018</v>
      </c>
      <c r="B1442" s="18">
        <v>4</v>
      </c>
      <c r="C1442" s="28" t="s">
        <v>1026</v>
      </c>
      <c r="D1442" s="18" t="s">
        <v>1022</v>
      </c>
      <c r="E1442" s="18">
        <v>11468</v>
      </c>
      <c r="F1442" s="18">
        <v>61</v>
      </c>
      <c r="G1442" s="18">
        <v>10371</v>
      </c>
      <c r="H1442" s="18">
        <v>130</v>
      </c>
    </row>
    <row r="1443" spans="1:8" ht="14.25">
      <c r="A1443" s="18" t="s">
        <v>1018</v>
      </c>
      <c r="B1443" s="18">
        <v>4</v>
      </c>
      <c r="C1443" s="28" t="s">
        <v>1026</v>
      </c>
      <c r="D1443" s="18" t="s">
        <v>1022</v>
      </c>
      <c r="E1443" s="18">
        <v>11656</v>
      </c>
      <c r="F1443" s="18">
        <v>124</v>
      </c>
      <c r="G1443" s="18">
        <v>18120</v>
      </c>
      <c r="H1443" s="18">
        <v>251</v>
      </c>
    </row>
    <row r="1444" spans="1:8" ht="14.25">
      <c r="A1444" s="18" t="s">
        <v>1018</v>
      </c>
      <c r="B1444" s="18">
        <v>4</v>
      </c>
      <c r="C1444" s="28" t="s">
        <v>1026</v>
      </c>
      <c r="D1444" s="18" t="s">
        <v>1022</v>
      </c>
      <c r="E1444" s="18">
        <v>12032</v>
      </c>
      <c r="F1444" s="18">
        <v>64</v>
      </c>
      <c r="G1444" s="18">
        <v>8261</v>
      </c>
      <c r="H1444" s="18">
        <v>95</v>
      </c>
    </row>
    <row r="1445" spans="1:8" ht="14.25">
      <c r="A1445" s="18" t="s">
        <v>1018</v>
      </c>
      <c r="B1445" s="18">
        <v>4</v>
      </c>
      <c r="C1445" s="28" t="s">
        <v>1026</v>
      </c>
      <c r="D1445" s="18" t="s">
        <v>1022</v>
      </c>
      <c r="E1445" s="18">
        <v>13160</v>
      </c>
      <c r="F1445" s="18">
        <v>70</v>
      </c>
      <c r="G1445" s="18">
        <v>9814</v>
      </c>
      <c r="H1445" s="18">
        <v>120</v>
      </c>
    </row>
    <row r="1446" spans="1:8" ht="14.25">
      <c r="A1446" s="18" t="s">
        <v>1018</v>
      </c>
      <c r="B1446" s="18">
        <v>4</v>
      </c>
      <c r="C1446" s="28" t="s">
        <v>1026</v>
      </c>
      <c r="D1446" s="18" t="s">
        <v>1022</v>
      </c>
      <c r="E1446" s="18">
        <v>15193</v>
      </c>
      <c r="F1446" s="18">
        <v>86</v>
      </c>
      <c r="G1446" s="18">
        <v>13990</v>
      </c>
      <c r="H1446" s="18">
        <v>123</v>
      </c>
    </row>
    <row r="1447" spans="1:8" ht="14.25">
      <c r="A1447" s="18" t="s">
        <v>1018</v>
      </c>
      <c r="B1447" s="18">
        <v>4</v>
      </c>
      <c r="C1447" s="28" t="s">
        <v>1026</v>
      </c>
      <c r="D1447" s="18" t="s">
        <v>1022</v>
      </c>
      <c r="E1447" s="18">
        <v>15381</v>
      </c>
      <c r="F1447" s="18">
        <v>87</v>
      </c>
      <c r="G1447" s="18">
        <v>14544</v>
      </c>
      <c r="H1447" s="18">
        <v>154</v>
      </c>
    </row>
    <row r="1448" spans="1:8" ht="14.25">
      <c r="A1448" s="18" t="s">
        <v>1018</v>
      </c>
      <c r="B1448" s="18">
        <v>4</v>
      </c>
      <c r="C1448" s="28" t="s">
        <v>1026</v>
      </c>
      <c r="D1448" s="18" t="s">
        <v>1022</v>
      </c>
      <c r="E1448" s="18">
        <v>22244</v>
      </c>
      <c r="F1448" s="18">
        <v>121</v>
      </c>
      <c r="G1448" s="18">
        <v>15654</v>
      </c>
      <c r="H1448" s="18">
        <v>131</v>
      </c>
    </row>
    <row r="1449" spans="1:8" ht="14.25">
      <c r="A1449" s="18" t="s">
        <v>1018</v>
      </c>
      <c r="B1449" s="18">
        <v>4</v>
      </c>
      <c r="C1449" s="28" t="s">
        <v>1026</v>
      </c>
      <c r="D1449" s="18" t="s">
        <v>1022</v>
      </c>
      <c r="E1449" s="18">
        <v>22733</v>
      </c>
      <c r="F1449" s="18">
        <v>124</v>
      </c>
      <c r="G1449" s="18">
        <v>14797</v>
      </c>
      <c r="H1449" s="18">
        <v>141</v>
      </c>
    </row>
    <row r="1450" spans="1:8" ht="14.25">
      <c r="A1450" s="18" t="s">
        <v>1018</v>
      </c>
      <c r="B1450" s="18">
        <v>4</v>
      </c>
      <c r="C1450" s="28" t="s">
        <v>1026</v>
      </c>
      <c r="D1450" s="18" t="s">
        <v>1022</v>
      </c>
      <c r="E1450" s="18">
        <v>23969</v>
      </c>
      <c r="F1450" s="18">
        <v>131</v>
      </c>
      <c r="G1450" s="18">
        <v>16909</v>
      </c>
      <c r="H1450" s="18">
        <v>204</v>
      </c>
    </row>
    <row r="1451" spans="1:8" ht="14.25">
      <c r="A1451" s="18" t="s">
        <v>1018</v>
      </c>
      <c r="B1451" s="18">
        <v>4</v>
      </c>
      <c r="C1451" s="28" t="s">
        <v>1026</v>
      </c>
      <c r="D1451" s="18" t="s">
        <v>1022</v>
      </c>
      <c r="E1451" s="18">
        <v>24118</v>
      </c>
      <c r="F1451" s="18">
        <v>132</v>
      </c>
      <c r="G1451" s="18">
        <v>16379</v>
      </c>
      <c r="H1451" s="18">
        <v>181</v>
      </c>
    </row>
    <row r="1452" spans="1:8" ht="14.25">
      <c r="A1452" s="18" t="s">
        <v>1018</v>
      </c>
      <c r="B1452" s="18">
        <v>4</v>
      </c>
      <c r="C1452" s="28" t="s">
        <v>1026</v>
      </c>
      <c r="D1452" s="18" t="s">
        <v>1022</v>
      </c>
      <c r="E1452" s="18">
        <v>25108</v>
      </c>
      <c r="F1452" s="18">
        <v>274</v>
      </c>
      <c r="G1452" s="18">
        <v>36652</v>
      </c>
      <c r="H1452" s="18">
        <v>356</v>
      </c>
    </row>
    <row r="1453" spans="1:8" ht="14.25">
      <c r="A1453" s="18" t="s">
        <v>1018</v>
      </c>
      <c r="B1453" s="18">
        <v>5</v>
      </c>
      <c r="C1453" s="28" t="s">
        <v>1027</v>
      </c>
      <c r="D1453" s="18" t="s">
        <v>1020</v>
      </c>
      <c r="E1453" s="18">
        <v>266</v>
      </c>
      <c r="F1453" s="18">
        <v>1</v>
      </c>
      <c r="G1453" s="18">
        <v>265</v>
      </c>
      <c r="H1453" s="18">
        <v>5</v>
      </c>
    </row>
    <row r="1454" spans="1:8" ht="14.25">
      <c r="A1454" s="18" t="s">
        <v>1018</v>
      </c>
      <c r="B1454" s="18">
        <v>5</v>
      </c>
      <c r="C1454" s="28" t="s">
        <v>1027</v>
      </c>
      <c r="D1454" s="18" t="s">
        <v>1020</v>
      </c>
      <c r="E1454" s="18">
        <v>276</v>
      </c>
      <c r="F1454" s="18">
        <v>17</v>
      </c>
      <c r="G1454" s="18">
        <v>3570</v>
      </c>
      <c r="H1454" s="18">
        <v>31</v>
      </c>
    </row>
    <row r="1455" spans="1:8" ht="14.25">
      <c r="A1455" s="18" t="s">
        <v>1018</v>
      </c>
      <c r="B1455" s="18">
        <v>5</v>
      </c>
      <c r="C1455" s="28" t="s">
        <v>1027</v>
      </c>
      <c r="D1455" s="18" t="s">
        <v>1020</v>
      </c>
      <c r="E1455" s="18">
        <v>532</v>
      </c>
      <c r="F1455" s="18">
        <v>2</v>
      </c>
      <c r="G1455" s="18">
        <v>400</v>
      </c>
      <c r="H1455" s="18">
        <v>2</v>
      </c>
    </row>
    <row r="1456" spans="1:8" ht="14.25">
      <c r="A1456" s="18" t="s">
        <v>1018</v>
      </c>
      <c r="B1456" s="18">
        <v>5</v>
      </c>
      <c r="C1456" s="28" t="s">
        <v>1027</v>
      </c>
      <c r="D1456" s="18" t="s">
        <v>1020</v>
      </c>
      <c r="E1456" s="18">
        <v>552</v>
      </c>
      <c r="F1456" s="18">
        <v>2</v>
      </c>
      <c r="G1456" s="18">
        <v>244</v>
      </c>
      <c r="H1456" s="18">
        <v>3</v>
      </c>
    </row>
    <row r="1457" spans="1:8" ht="14.25">
      <c r="A1457" s="18" t="s">
        <v>1018</v>
      </c>
      <c r="B1457" s="18">
        <v>5</v>
      </c>
      <c r="C1457" s="28" t="s">
        <v>1027</v>
      </c>
      <c r="D1457" s="18" t="s">
        <v>1020</v>
      </c>
      <c r="E1457" s="18">
        <v>798</v>
      </c>
      <c r="F1457" s="18">
        <v>3</v>
      </c>
      <c r="G1457" s="18">
        <v>338</v>
      </c>
      <c r="H1457" s="18">
        <v>4</v>
      </c>
    </row>
    <row r="1458" spans="1:8" ht="14.25">
      <c r="A1458" s="18" t="s">
        <v>1018</v>
      </c>
      <c r="B1458" s="18">
        <v>5</v>
      </c>
      <c r="C1458" s="28" t="s">
        <v>1027</v>
      </c>
      <c r="D1458" s="18" t="s">
        <v>1020</v>
      </c>
      <c r="E1458" s="18">
        <v>828</v>
      </c>
      <c r="F1458" s="18">
        <v>9</v>
      </c>
      <c r="G1458" s="18">
        <v>2269</v>
      </c>
      <c r="H1458" s="18">
        <v>24</v>
      </c>
    </row>
    <row r="1459" spans="1:8" ht="14.25">
      <c r="A1459" s="18" t="s">
        <v>1018</v>
      </c>
      <c r="B1459" s="18">
        <v>5</v>
      </c>
      <c r="C1459" s="28" t="s">
        <v>1027</v>
      </c>
      <c r="D1459" s="18" t="s">
        <v>1020</v>
      </c>
      <c r="E1459" s="18">
        <v>1064</v>
      </c>
      <c r="F1459" s="18">
        <v>4</v>
      </c>
      <c r="G1459" s="18">
        <v>303</v>
      </c>
      <c r="H1459" s="18">
        <v>3</v>
      </c>
    </row>
    <row r="1460" spans="1:8" ht="14.25">
      <c r="A1460" s="18" t="s">
        <v>1018</v>
      </c>
      <c r="B1460" s="18">
        <v>5</v>
      </c>
      <c r="C1460" s="28" t="s">
        <v>1027</v>
      </c>
      <c r="D1460" s="18" t="s">
        <v>1020</v>
      </c>
      <c r="E1460" s="18">
        <v>1104</v>
      </c>
      <c r="F1460" s="18">
        <v>4</v>
      </c>
      <c r="G1460" s="18">
        <v>1081</v>
      </c>
      <c r="H1460" s="18">
        <v>17</v>
      </c>
    </row>
    <row r="1461" spans="1:8" ht="14.25">
      <c r="A1461" s="18" t="s">
        <v>1018</v>
      </c>
      <c r="B1461" s="18">
        <v>5</v>
      </c>
      <c r="C1461" s="28" t="s">
        <v>1027</v>
      </c>
      <c r="D1461" s="18" t="s">
        <v>1020</v>
      </c>
      <c r="E1461" s="18">
        <v>1606</v>
      </c>
      <c r="F1461" s="18">
        <v>6</v>
      </c>
      <c r="G1461" s="18">
        <v>1183</v>
      </c>
      <c r="H1461" s="18">
        <v>19</v>
      </c>
    </row>
    <row r="1462" spans="1:8" ht="14.25">
      <c r="A1462" s="18" t="s">
        <v>1018</v>
      </c>
      <c r="B1462" s="18">
        <v>5</v>
      </c>
      <c r="C1462" s="28" t="s">
        <v>1027</v>
      </c>
      <c r="D1462" s="18" t="s">
        <v>1020</v>
      </c>
      <c r="E1462" s="18">
        <v>1626</v>
      </c>
      <c r="F1462" s="18">
        <v>6</v>
      </c>
      <c r="G1462" s="18">
        <v>1279</v>
      </c>
      <c r="H1462" s="18">
        <v>21</v>
      </c>
    </row>
    <row r="1463" spans="1:8" ht="14.25">
      <c r="A1463" s="18" t="s">
        <v>1018</v>
      </c>
      <c r="B1463" s="18">
        <v>5</v>
      </c>
      <c r="C1463" s="28" t="s">
        <v>1027</v>
      </c>
      <c r="D1463" s="18" t="s">
        <v>1020</v>
      </c>
      <c r="E1463" s="18">
        <v>1636</v>
      </c>
      <c r="F1463" s="18">
        <v>6</v>
      </c>
      <c r="G1463" s="18">
        <v>839</v>
      </c>
      <c r="H1463" s="18">
        <v>8</v>
      </c>
    </row>
    <row r="1464" spans="1:8" ht="14.25">
      <c r="A1464" s="18" t="s">
        <v>1018</v>
      </c>
      <c r="B1464" s="18">
        <v>5</v>
      </c>
      <c r="C1464" s="28" t="s">
        <v>1027</v>
      </c>
      <c r="D1464" s="18" t="s">
        <v>1020</v>
      </c>
      <c r="E1464" s="18">
        <v>1656</v>
      </c>
      <c r="F1464" s="18">
        <v>6</v>
      </c>
      <c r="G1464" s="18">
        <v>828</v>
      </c>
      <c r="H1464" s="18">
        <v>9</v>
      </c>
    </row>
    <row r="1465" spans="1:8" ht="14.25">
      <c r="A1465" s="18" t="s">
        <v>1018</v>
      </c>
      <c r="B1465" s="18">
        <v>5</v>
      </c>
      <c r="C1465" s="28" t="s">
        <v>1027</v>
      </c>
      <c r="D1465" s="18" t="s">
        <v>1020</v>
      </c>
      <c r="E1465" s="18">
        <v>3804</v>
      </c>
      <c r="F1465" s="18">
        <v>14</v>
      </c>
      <c r="G1465" s="18">
        <v>1213</v>
      </c>
      <c r="H1465" s="18">
        <v>18</v>
      </c>
    </row>
    <row r="1466" spans="1:8" ht="14.25">
      <c r="A1466" s="18" t="s">
        <v>1018</v>
      </c>
      <c r="B1466" s="18">
        <v>5</v>
      </c>
      <c r="C1466" s="28" t="s">
        <v>1027</v>
      </c>
      <c r="D1466" s="18" t="s">
        <v>1020</v>
      </c>
      <c r="E1466" s="18">
        <v>4010</v>
      </c>
      <c r="F1466" s="18">
        <v>15</v>
      </c>
      <c r="G1466" s="18">
        <v>1626</v>
      </c>
      <c r="H1466" s="18">
        <v>21</v>
      </c>
    </row>
    <row r="1467" spans="1:8" ht="14.25">
      <c r="A1467" s="18" t="s">
        <v>1018</v>
      </c>
      <c r="B1467" s="18">
        <v>5</v>
      </c>
      <c r="C1467" s="28" t="s">
        <v>1027</v>
      </c>
      <c r="D1467" s="18" t="s">
        <v>1020</v>
      </c>
      <c r="E1467" s="18">
        <v>4080</v>
      </c>
      <c r="F1467" s="18">
        <v>15</v>
      </c>
      <c r="G1467" s="18">
        <v>2188</v>
      </c>
      <c r="H1467" s="18">
        <v>25</v>
      </c>
    </row>
    <row r="1468" spans="1:8" ht="14.25">
      <c r="A1468" s="18" t="s">
        <v>1018</v>
      </c>
      <c r="B1468" s="18">
        <v>5</v>
      </c>
      <c r="C1468" s="28" t="s">
        <v>1027</v>
      </c>
      <c r="D1468" s="18" t="s">
        <v>1020</v>
      </c>
      <c r="E1468" s="18">
        <v>4316</v>
      </c>
      <c r="F1468" s="18">
        <v>16</v>
      </c>
      <c r="G1468" s="18">
        <v>2317</v>
      </c>
      <c r="H1468" s="18">
        <v>35</v>
      </c>
    </row>
    <row r="1469" spans="1:8" ht="14.25">
      <c r="A1469" s="18" t="s">
        <v>1018</v>
      </c>
      <c r="B1469" s="18">
        <v>5</v>
      </c>
      <c r="C1469" s="28" t="s">
        <v>1027</v>
      </c>
      <c r="D1469" s="18" t="s">
        <v>1020</v>
      </c>
      <c r="E1469" s="18">
        <v>4356</v>
      </c>
      <c r="F1469" s="18">
        <v>16</v>
      </c>
      <c r="G1469" s="18">
        <v>2989</v>
      </c>
      <c r="H1469" s="18">
        <v>53</v>
      </c>
    </row>
    <row r="1470" spans="1:8" ht="14.25">
      <c r="A1470" s="18" t="s">
        <v>1018</v>
      </c>
      <c r="B1470" s="18">
        <v>5</v>
      </c>
      <c r="C1470" s="28" t="s">
        <v>1027</v>
      </c>
      <c r="D1470" s="18" t="s">
        <v>1020</v>
      </c>
      <c r="E1470" s="18">
        <v>5134</v>
      </c>
      <c r="F1470" s="18">
        <v>19</v>
      </c>
      <c r="G1470" s="18">
        <v>2788</v>
      </c>
      <c r="H1470" s="18">
        <v>20</v>
      </c>
    </row>
    <row r="1471" spans="1:8" ht="14.25">
      <c r="A1471" s="18" t="s">
        <v>1018</v>
      </c>
      <c r="B1471" s="18">
        <v>5</v>
      </c>
      <c r="C1471" s="28" t="s">
        <v>1027</v>
      </c>
      <c r="D1471" s="18" t="s">
        <v>1020</v>
      </c>
      <c r="E1471" s="18">
        <v>5380</v>
      </c>
      <c r="F1471" s="18">
        <v>20</v>
      </c>
      <c r="G1471" s="18">
        <v>2528</v>
      </c>
      <c r="H1471" s="18">
        <v>28</v>
      </c>
    </row>
    <row r="1472" spans="1:8" ht="14.25">
      <c r="A1472" s="18" t="s">
        <v>1018</v>
      </c>
      <c r="B1472" s="18">
        <v>5</v>
      </c>
      <c r="C1472" s="28" t="s">
        <v>1027</v>
      </c>
      <c r="D1472" s="18" t="s">
        <v>1020</v>
      </c>
      <c r="E1472" s="18">
        <v>5390</v>
      </c>
      <c r="F1472" s="18">
        <v>20</v>
      </c>
      <c r="G1472" s="18">
        <v>2982</v>
      </c>
      <c r="H1472" s="18">
        <v>43</v>
      </c>
    </row>
    <row r="1473" spans="1:8" ht="14.25">
      <c r="A1473" s="18" t="s">
        <v>1018</v>
      </c>
      <c r="B1473" s="18">
        <v>5</v>
      </c>
      <c r="C1473" s="28" t="s">
        <v>1027</v>
      </c>
      <c r="D1473" s="18" t="s">
        <v>1020</v>
      </c>
      <c r="E1473" s="18">
        <v>5400</v>
      </c>
      <c r="F1473" s="18">
        <v>40</v>
      </c>
      <c r="G1473" s="18">
        <v>7232</v>
      </c>
      <c r="H1473" s="18">
        <v>37</v>
      </c>
    </row>
    <row r="1474" spans="1:8" ht="14.25">
      <c r="A1474" s="18" t="s">
        <v>1018</v>
      </c>
      <c r="B1474" s="18">
        <v>5</v>
      </c>
      <c r="C1474" s="28" t="s">
        <v>1027</v>
      </c>
      <c r="D1474" s="18" t="s">
        <v>1020</v>
      </c>
      <c r="E1474" s="18">
        <v>5596</v>
      </c>
      <c r="F1474" s="18">
        <v>42</v>
      </c>
      <c r="G1474" s="18">
        <v>9677</v>
      </c>
      <c r="H1474" s="18">
        <v>93</v>
      </c>
    </row>
    <row r="1475" spans="1:8" ht="14.25">
      <c r="A1475" s="18" t="s">
        <v>1018</v>
      </c>
      <c r="B1475" s="18">
        <v>5</v>
      </c>
      <c r="C1475" s="28" t="s">
        <v>1027</v>
      </c>
      <c r="D1475" s="18" t="s">
        <v>1020</v>
      </c>
      <c r="E1475" s="18">
        <v>5616</v>
      </c>
      <c r="F1475" s="18">
        <v>21</v>
      </c>
      <c r="G1475" s="18">
        <v>4950</v>
      </c>
      <c r="H1475" s="18">
        <v>66</v>
      </c>
    </row>
    <row r="1476" spans="1:8" ht="14.25">
      <c r="A1476" s="18" t="s">
        <v>1018</v>
      </c>
      <c r="B1476" s="18">
        <v>5</v>
      </c>
      <c r="C1476" s="28" t="s">
        <v>1027</v>
      </c>
      <c r="D1476" s="18" t="s">
        <v>1020</v>
      </c>
      <c r="E1476" s="18">
        <v>5636</v>
      </c>
      <c r="F1476" s="18">
        <v>21</v>
      </c>
      <c r="G1476" s="18">
        <v>3783</v>
      </c>
      <c r="H1476" s="18">
        <v>38</v>
      </c>
    </row>
    <row r="1477" spans="1:8" ht="14.25">
      <c r="A1477" s="18" t="s">
        <v>1018</v>
      </c>
      <c r="B1477" s="18">
        <v>5</v>
      </c>
      <c r="C1477" s="28" t="s">
        <v>1027</v>
      </c>
      <c r="D1477" s="18" t="s">
        <v>1020</v>
      </c>
      <c r="E1477" s="18">
        <v>5676</v>
      </c>
      <c r="F1477" s="18">
        <v>21</v>
      </c>
      <c r="G1477" s="18">
        <v>3370</v>
      </c>
      <c r="H1477" s="18">
        <v>53</v>
      </c>
    </row>
    <row r="1478" spans="1:8" ht="14.25">
      <c r="A1478" s="18" t="s">
        <v>1018</v>
      </c>
      <c r="B1478" s="18">
        <v>5</v>
      </c>
      <c r="C1478" s="28" t="s">
        <v>1027</v>
      </c>
      <c r="D1478" s="18" t="s">
        <v>1020</v>
      </c>
      <c r="E1478" s="18">
        <v>5706</v>
      </c>
      <c r="F1478" s="18">
        <v>21</v>
      </c>
      <c r="G1478" s="18">
        <v>5343</v>
      </c>
      <c r="H1478" s="18">
        <v>128</v>
      </c>
    </row>
    <row r="1479" spans="1:8" ht="14.25">
      <c r="A1479" s="18" t="s">
        <v>1018</v>
      </c>
      <c r="B1479" s="18">
        <v>5</v>
      </c>
      <c r="C1479" s="28" t="s">
        <v>1027</v>
      </c>
      <c r="D1479" s="18" t="s">
        <v>1020</v>
      </c>
      <c r="E1479" s="18">
        <v>5922</v>
      </c>
      <c r="F1479" s="18">
        <v>22</v>
      </c>
      <c r="G1479" s="18">
        <v>3189</v>
      </c>
      <c r="H1479" s="18">
        <v>39</v>
      </c>
    </row>
    <row r="1480" spans="1:8" ht="14.25">
      <c r="A1480" s="18" t="s">
        <v>1018</v>
      </c>
      <c r="B1480" s="18">
        <v>5</v>
      </c>
      <c r="C1480" s="28" t="s">
        <v>1027</v>
      </c>
      <c r="D1480" s="18" t="s">
        <v>1020</v>
      </c>
      <c r="E1480" s="18">
        <v>5932</v>
      </c>
      <c r="F1480" s="18">
        <v>22</v>
      </c>
      <c r="G1480" s="18">
        <v>4411</v>
      </c>
      <c r="H1480" s="18">
        <v>29</v>
      </c>
    </row>
    <row r="1481" spans="1:8" ht="14.25">
      <c r="A1481" s="18" t="s">
        <v>1018</v>
      </c>
      <c r="B1481" s="18">
        <v>5</v>
      </c>
      <c r="C1481" s="28" t="s">
        <v>1027</v>
      </c>
      <c r="D1481" s="18" t="s">
        <v>1020</v>
      </c>
      <c r="E1481" s="18">
        <v>5982</v>
      </c>
      <c r="F1481" s="18">
        <v>22</v>
      </c>
      <c r="G1481" s="18">
        <v>4319</v>
      </c>
      <c r="H1481" s="18">
        <v>43</v>
      </c>
    </row>
    <row r="1482" spans="1:8" ht="14.25">
      <c r="A1482" s="18" t="s">
        <v>1018</v>
      </c>
      <c r="B1482" s="18">
        <v>5</v>
      </c>
      <c r="C1482" s="28" t="s">
        <v>1027</v>
      </c>
      <c r="D1482" s="18" t="s">
        <v>1020</v>
      </c>
      <c r="E1482" s="18">
        <v>6188</v>
      </c>
      <c r="F1482" s="18">
        <v>23</v>
      </c>
      <c r="G1482" s="18">
        <v>4176</v>
      </c>
      <c r="H1482" s="18">
        <v>75</v>
      </c>
    </row>
    <row r="1483" spans="1:8" ht="14.25">
      <c r="A1483" s="18" t="s">
        <v>1018</v>
      </c>
      <c r="B1483" s="18">
        <v>5</v>
      </c>
      <c r="C1483" s="28" t="s">
        <v>1027</v>
      </c>
      <c r="D1483" s="18" t="s">
        <v>1020</v>
      </c>
      <c r="E1483" s="18">
        <v>7016</v>
      </c>
      <c r="F1483" s="18">
        <v>26</v>
      </c>
      <c r="G1483" s="18">
        <v>5226</v>
      </c>
      <c r="H1483" s="18">
        <v>66</v>
      </c>
    </row>
    <row r="1484" spans="1:8" ht="14.25">
      <c r="A1484" s="18" t="s">
        <v>1018</v>
      </c>
      <c r="B1484" s="18">
        <v>5</v>
      </c>
      <c r="C1484" s="28" t="s">
        <v>1027</v>
      </c>
      <c r="D1484" s="18" t="s">
        <v>1020</v>
      </c>
      <c r="E1484" s="18">
        <v>7026</v>
      </c>
      <c r="F1484" s="18">
        <v>26</v>
      </c>
      <c r="G1484" s="18">
        <v>3599</v>
      </c>
      <c r="H1484" s="18">
        <v>69</v>
      </c>
    </row>
    <row r="1485" spans="1:8" ht="14.25">
      <c r="A1485" s="18" t="s">
        <v>1018</v>
      </c>
      <c r="B1485" s="18">
        <v>5</v>
      </c>
      <c r="C1485" s="28" t="s">
        <v>1027</v>
      </c>
      <c r="D1485" s="18" t="s">
        <v>1020</v>
      </c>
      <c r="E1485" s="18">
        <v>8130</v>
      </c>
      <c r="F1485" s="18">
        <v>60</v>
      </c>
      <c r="G1485" s="18">
        <v>8673</v>
      </c>
      <c r="H1485" s="18">
        <v>103</v>
      </c>
    </row>
    <row r="1486" spans="1:8" ht="14.25">
      <c r="A1486" s="18" t="s">
        <v>1018</v>
      </c>
      <c r="B1486" s="18">
        <v>5</v>
      </c>
      <c r="C1486" s="28" t="s">
        <v>1027</v>
      </c>
      <c r="D1486" s="18" t="s">
        <v>1022</v>
      </c>
      <c r="E1486" s="18">
        <v>149</v>
      </c>
      <c r="F1486" s="18">
        <v>2</v>
      </c>
      <c r="G1486" s="18">
        <v>298</v>
      </c>
      <c r="H1486" s="18">
        <v>4</v>
      </c>
    </row>
    <row r="1487" spans="1:8" ht="14.25">
      <c r="A1487" s="18" t="s">
        <v>1018</v>
      </c>
      <c r="B1487" s="18">
        <v>5</v>
      </c>
      <c r="C1487" s="28" t="s">
        <v>1027</v>
      </c>
      <c r="D1487" s="18" t="s">
        <v>1022</v>
      </c>
      <c r="E1487" s="18">
        <v>162</v>
      </c>
      <c r="F1487" s="18">
        <v>2</v>
      </c>
      <c r="G1487" s="18">
        <v>300</v>
      </c>
      <c r="H1487" s="18">
        <v>1</v>
      </c>
    </row>
    <row r="1488" spans="1:8" ht="14.25">
      <c r="A1488" s="18" t="s">
        <v>1018</v>
      </c>
      <c r="B1488" s="18">
        <v>5</v>
      </c>
      <c r="C1488" s="28" t="s">
        <v>1027</v>
      </c>
      <c r="D1488" s="18" t="s">
        <v>1022</v>
      </c>
      <c r="E1488" s="18">
        <v>188</v>
      </c>
      <c r="F1488" s="18">
        <v>5</v>
      </c>
      <c r="G1488" s="18">
        <v>875</v>
      </c>
      <c r="H1488" s="18">
        <v>12</v>
      </c>
    </row>
    <row r="1489" spans="1:8" ht="14.25">
      <c r="A1489" s="18" t="s">
        <v>1018</v>
      </c>
      <c r="B1489" s="18">
        <v>5</v>
      </c>
      <c r="C1489" s="28" t="s">
        <v>1027</v>
      </c>
      <c r="D1489" s="18" t="s">
        <v>1022</v>
      </c>
      <c r="E1489" s="18">
        <v>376</v>
      </c>
      <c r="F1489" s="18">
        <v>6</v>
      </c>
      <c r="G1489" s="18">
        <v>983</v>
      </c>
      <c r="H1489" s="18">
        <v>11</v>
      </c>
    </row>
    <row r="1490" spans="1:8" ht="14.25">
      <c r="A1490" s="18" t="s">
        <v>1018</v>
      </c>
      <c r="B1490" s="18">
        <v>5</v>
      </c>
      <c r="C1490" s="28" t="s">
        <v>1027</v>
      </c>
      <c r="D1490" s="18" t="s">
        <v>1022</v>
      </c>
      <c r="E1490" s="18">
        <v>564</v>
      </c>
      <c r="F1490" s="18">
        <v>3</v>
      </c>
      <c r="G1490" s="18">
        <v>435</v>
      </c>
      <c r="H1490" s="18">
        <v>3</v>
      </c>
    </row>
    <row r="1491" spans="1:8" ht="14.25">
      <c r="A1491" s="18" t="s">
        <v>1018</v>
      </c>
      <c r="B1491" s="18">
        <v>5</v>
      </c>
      <c r="C1491" s="28" t="s">
        <v>1027</v>
      </c>
      <c r="D1491" s="18" t="s">
        <v>1022</v>
      </c>
      <c r="E1491" s="18">
        <v>674</v>
      </c>
      <c r="F1491" s="18">
        <v>8</v>
      </c>
      <c r="G1491" s="18">
        <v>1129</v>
      </c>
      <c r="H1491" s="18">
        <v>12</v>
      </c>
    </row>
    <row r="1492" spans="1:8" ht="14.25">
      <c r="A1492" s="18" t="s">
        <v>1018</v>
      </c>
      <c r="B1492" s="18">
        <v>5</v>
      </c>
      <c r="C1492" s="28" t="s">
        <v>1027</v>
      </c>
      <c r="D1492" s="18" t="s">
        <v>1022</v>
      </c>
      <c r="E1492" s="18">
        <v>940</v>
      </c>
      <c r="F1492" s="18">
        <v>25</v>
      </c>
      <c r="G1492" s="18">
        <v>3826</v>
      </c>
      <c r="H1492" s="18">
        <v>39</v>
      </c>
    </row>
    <row r="1493" spans="1:8" ht="14.25">
      <c r="A1493" s="18" t="s">
        <v>1018</v>
      </c>
      <c r="B1493" s="18">
        <v>5</v>
      </c>
      <c r="C1493" s="28" t="s">
        <v>1027</v>
      </c>
      <c r="D1493" s="18" t="s">
        <v>1022</v>
      </c>
      <c r="E1493" s="18">
        <v>1128</v>
      </c>
      <c r="F1493" s="18">
        <v>12</v>
      </c>
      <c r="G1493" s="18">
        <v>1877</v>
      </c>
      <c r="H1493" s="18">
        <v>20</v>
      </c>
    </row>
    <row r="1494" spans="1:8" ht="14.25">
      <c r="A1494" s="18" t="s">
        <v>1018</v>
      </c>
      <c r="B1494" s="18">
        <v>5</v>
      </c>
      <c r="C1494" s="28" t="s">
        <v>1027</v>
      </c>
      <c r="D1494" s="18" t="s">
        <v>1022</v>
      </c>
      <c r="E1494" s="18">
        <v>1504</v>
      </c>
      <c r="F1494" s="18">
        <v>16</v>
      </c>
      <c r="G1494" s="18">
        <v>2187</v>
      </c>
      <c r="H1494" s="18">
        <v>29</v>
      </c>
    </row>
    <row r="1495" spans="1:8" ht="14.25">
      <c r="A1495" s="18" t="s">
        <v>1018</v>
      </c>
      <c r="B1495" s="18">
        <v>5</v>
      </c>
      <c r="C1495" s="28" t="s">
        <v>1027</v>
      </c>
      <c r="D1495" s="18" t="s">
        <v>1022</v>
      </c>
      <c r="E1495" s="18">
        <v>1692</v>
      </c>
      <c r="F1495" s="18">
        <v>9</v>
      </c>
      <c r="G1495" s="18">
        <v>1245</v>
      </c>
      <c r="H1495" s="18">
        <v>12</v>
      </c>
    </row>
    <row r="1496" spans="1:8" ht="14.25">
      <c r="A1496" s="18" t="s">
        <v>1018</v>
      </c>
      <c r="B1496" s="18">
        <v>5</v>
      </c>
      <c r="C1496" s="28" t="s">
        <v>1027</v>
      </c>
      <c r="D1496" s="18" t="s">
        <v>1022</v>
      </c>
      <c r="E1496" s="18">
        <v>1880</v>
      </c>
      <c r="F1496" s="18">
        <v>10</v>
      </c>
      <c r="G1496" s="18">
        <v>1663</v>
      </c>
      <c r="H1496" s="18">
        <v>18</v>
      </c>
    </row>
    <row r="1497" spans="1:8" ht="14.25">
      <c r="A1497" s="18" t="s">
        <v>1018</v>
      </c>
      <c r="B1497" s="18">
        <v>5</v>
      </c>
      <c r="C1497" s="28" t="s">
        <v>1027</v>
      </c>
      <c r="D1497" s="18" t="s">
        <v>1022</v>
      </c>
      <c r="E1497" s="18">
        <v>2068</v>
      </c>
      <c r="F1497" s="18">
        <v>11</v>
      </c>
      <c r="G1497" s="18">
        <v>1761</v>
      </c>
      <c r="H1497" s="18">
        <v>26</v>
      </c>
    </row>
    <row r="1498" spans="1:8" ht="14.25">
      <c r="A1498" s="18" t="s">
        <v>1018</v>
      </c>
      <c r="B1498" s="18">
        <v>5</v>
      </c>
      <c r="C1498" s="28" t="s">
        <v>1027</v>
      </c>
      <c r="D1498" s="18" t="s">
        <v>1022</v>
      </c>
      <c r="E1498" s="18">
        <v>2632</v>
      </c>
      <c r="F1498" s="18">
        <v>14</v>
      </c>
      <c r="G1498" s="18">
        <v>2278</v>
      </c>
      <c r="H1498" s="18">
        <v>32</v>
      </c>
    </row>
    <row r="1499" spans="1:8" ht="14.25">
      <c r="A1499" s="18" t="s">
        <v>1018</v>
      </c>
      <c r="B1499" s="18">
        <v>5</v>
      </c>
      <c r="C1499" s="28" t="s">
        <v>1027</v>
      </c>
      <c r="D1499" s="18" t="s">
        <v>1022</v>
      </c>
      <c r="E1499" s="18">
        <v>2820</v>
      </c>
      <c r="F1499" s="18">
        <v>15</v>
      </c>
      <c r="G1499" s="18">
        <v>1576</v>
      </c>
      <c r="H1499" s="18">
        <v>11</v>
      </c>
    </row>
    <row r="1500" spans="1:8" ht="14.25">
      <c r="A1500" s="18" t="s">
        <v>1018</v>
      </c>
      <c r="B1500" s="18">
        <v>5</v>
      </c>
      <c r="C1500" s="28" t="s">
        <v>1027</v>
      </c>
      <c r="D1500" s="18" t="s">
        <v>1022</v>
      </c>
      <c r="E1500" s="18">
        <v>3384</v>
      </c>
      <c r="F1500" s="18">
        <v>18</v>
      </c>
      <c r="G1500" s="18">
        <v>2704</v>
      </c>
      <c r="H1500" s="18">
        <v>31</v>
      </c>
    </row>
    <row r="1501" spans="1:8" ht="14.25">
      <c r="A1501" s="18" t="s">
        <v>1018</v>
      </c>
      <c r="B1501" s="18">
        <v>5</v>
      </c>
      <c r="C1501" s="28" t="s">
        <v>1027</v>
      </c>
      <c r="D1501" s="18" t="s">
        <v>1022</v>
      </c>
      <c r="E1501" s="18">
        <v>13724</v>
      </c>
      <c r="F1501" s="18">
        <v>73</v>
      </c>
      <c r="G1501" s="18">
        <v>10900</v>
      </c>
      <c r="H1501" s="18">
        <v>185</v>
      </c>
    </row>
    <row r="1502" spans="1:8" ht="14.25">
      <c r="A1502" s="18" t="s">
        <v>1018</v>
      </c>
      <c r="B1502" s="18">
        <v>5</v>
      </c>
      <c r="C1502" s="28" t="s">
        <v>1027</v>
      </c>
      <c r="D1502" s="18" t="s">
        <v>1022</v>
      </c>
      <c r="E1502" s="18">
        <v>14288</v>
      </c>
      <c r="F1502" s="18">
        <v>76</v>
      </c>
      <c r="G1502" s="18">
        <v>11574</v>
      </c>
      <c r="H1502" s="18">
        <v>83</v>
      </c>
    </row>
    <row r="1503" spans="1:8" ht="14.25">
      <c r="A1503" s="18" t="s">
        <v>1018</v>
      </c>
      <c r="B1503" s="18">
        <v>5</v>
      </c>
      <c r="C1503" s="28" t="s">
        <v>1027</v>
      </c>
      <c r="D1503" s="18" t="s">
        <v>1022</v>
      </c>
      <c r="E1503" s="18">
        <v>14852</v>
      </c>
      <c r="F1503" s="18">
        <v>79</v>
      </c>
      <c r="G1503" s="18">
        <v>11687</v>
      </c>
      <c r="H1503" s="18">
        <v>144</v>
      </c>
    </row>
    <row r="1504" spans="1:8" ht="14.25">
      <c r="A1504" s="18" t="s">
        <v>1018</v>
      </c>
      <c r="B1504" s="18">
        <v>5</v>
      </c>
      <c r="C1504" s="28" t="s">
        <v>1027</v>
      </c>
      <c r="D1504" s="18" t="s">
        <v>1022</v>
      </c>
      <c r="E1504" s="18">
        <v>15040</v>
      </c>
      <c r="F1504" s="18">
        <v>80</v>
      </c>
      <c r="G1504" s="18">
        <v>10591</v>
      </c>
      <c r="H1504" s="18">
        <v>93</v>
      </c>
    </row>
    <row r="1505" spans="1:8" ht="14.25">
      <c r="A1505" s="18" t="s">
        <v>1018</v>
      </c>
      <c r="B1505" s="18">
        <v>5</v>
      </c>
      <c r="C1505" s="28" t="s">
        <v>1027</v>
      </c>
      <c r="D1505" s="18" t="s">
        <v>1022</v>
      </c>
      <c r="E1505" s="18">
        <v>15228</v>
      </c>
      <c r="F1505" s="18">
        <v>324</v>
      </c>
      <c r="G1505" s="18">
        <v>45063</v>
      </c>
      <c r="H1505" s="18">
        <v>474</v>
      </c>
    </row>
    <row r="1506" spans="1:8" ht="14.25">
      <c r="A1506" s="18" t="s">
        <v>1018</v>
      </c>
      <c r="B1506" s="18">
        <v>5</v>
      </c>
      <c r="C1506" s="28" t="s">
        <v>1027</v>
      </c>
      <c r="D1506" s="18" t="s">
        <v>1022</v>
      </c>
      <c r="E1506" s="18">
        <v>15377</v>
      </c>
      <c r="F1506" s="18">
        <v>82</v>
      </c>
      <c r="G1506" s="18">
        <v>11605</v>
      </c>
      <c r="H1506" s="18">
        <v>111</v>
      </c>
    </row>
    <row r="1507" spans="1:8" ht="14.25">
      <c r="A1507" s="18" t="s">
        <v>1018</v>
      </c>
      <c r="B1507" s="18">
        <v>5</v>
      </c>
      <c r="C1507" s="28" t="s">
        <v>1027</v>
      </c>
      <c r="D1507" s="18" t="s">
        <v>1022</v>
      </c>
      <c r="E1507" s="18">
        <v>15980</v>
      </c>
      <c r="F1507" s="18">
        <v>170</v>
      </c>
      <c r="G1507" s="18">
        <v>27265</v>
      </c>
      <c r="H1507" s="18">
        <v>371</v>
      </c>
    </row>
    <row r="1508" spans="1:8" ht="14.25">
      <c r="A1508" s="18" t="s">
        <v>1018</v>
      </c>
      <c r="B1508" s="18">
        <v>5</v>
      </c>
      <c r="C1508" s="28" t="s">
        <v>1027</v>
      </c>
      <c r="D1508" s="18" t="s">
        <v>1022</v>
      </c>
      <c r="E1508" s="18">
        <v>16168</v>
      </c>
      <c r="F1508" s="18">
        <v>172</v>
      </c>
      <c r="G1508" s="18">
        <v>28952</v>
      </c>
      <c r="H1508" s="18">
        <v>348</v>
      </c>
    </row>
    <row r="1509" spans="1:8" ht="14.25">
      <c r="A1509" s="18" t="s">
        <v>1018</v>
      </c>
      <c r="B1509" s="18">
        <v>5</v>
      </c>
      <c r="C1509" s="28" t="s">
        <v>1027</v>
      </c>
      <c r="D1509" s="18" t="s">
        <v>1022</v>
      </c>
      <c r="E1509" s="18">
        <v>16356</v>
      </c>
      <c r="F1509" s="18">
        <v>348</v>
      </c>
      <c r="G1509" s="18">
        <v>51658</v>
      </c>
      <c r="H1509" s="18">
        <v>557</v>
      </c>
    </row>
    <row r="1510" spans="1:8" ht="14.25">
      <c r="A1510" s="18" t="s">
        <v>1018</v>
      </c>
      <c r="B1510" s="18">
        <v>5</v>
      </c>
      <c r="C1510" s="28" t="s">
        <v>1027</v>
      </c>
      <c r="D1510" s="18" t="s">
        <v>1022</v>
      </c>
      <c r="E1510" s="18">
        <v>16544</v>
      </c>
      <c r="F1510" s="18">
        <v>176</v>
      </c>
      <c r="G1510" s="18">
        <v>26104</v>
      </c>
      <c r="H1510" s="18">
        <v>292</v>
      </c>
    </row>
    <row r="1511" spans="1:8" ht="14.25">
      <c r="A1511" s="18" t="s">
        <v>1018</v>
      </c>
      <c r="B1511" s="18">
        <v>5</v>
      </c>
      <c r="C1511" s="28" t="s">
        <v>1027</v>
      </c>
      <c r="D1511" s="18" t="s">
        <v>1022</v>
      </c>
      <c r="E1511" s="18">
        <v>16920</v>
      </c>
      <c r="F1511" s="18">
        <v>90</v>
      </c>
      <c r="G1511" s="18">
        <v>13159</v>
      </c>
      <c r="H1511" s="18">
        <v>137</v>
      </c>
    </row>
    <row r="1512" spans="1:8" ht="14.25">
      <c r="A1512" s="18" t="s">
        <v>1018</v>
      </c>
      <c r="B1512" s="18">
        <v>5</v>
      </c>
      <c r="C1512" s="28" t="s">
        <v>1027</v>
      </c>
      <c r="D1512" s="18" t="s">
        <v>1022</v>
      </c>
      <c r="E1512" s="18">
        <v>17460</v>
      </c>
      <c r="F1512" s="18">
        <v>186</v>
      </c>
      <c r="G1512" s="18">
        <v>24931</v>
      </c>
      <c r="H1512" s="18">
        <v>297</v>
      </c>
    </row>
    <row r="1513" spans="1:8" ht="14.25">
      <c r="A1513" s="18" t="s">
        <v>1018</v>
      </c>
      <c r="B1513" s="18">
        <v>5</v>
      </c>
      <c r="C1513" s="28" t="s">
        <v>1027</v>
      </c>
      <c r="D1513" s="18" t="s">
        <v>1022</v>
      </c>
      <c r="E1513" s="18">
        <v>17484</v>
      </c>
      <c r="F1513" s="18">
        <v>186</v>
      </c>
      <c r="G1513" s="18">
        <v>26583</v>
      </c>
      <c r="H1513" s="18">
        <v>273</v>
      </c>
    </row>
    <row r="1514" spans="1:8" ht="14.25">
      <c r="A1514" s="18" t="s">
        <v>1018</v>
      </c>
      <c r="B1514" s="18">
        <v>6</v>
      </c>
      <c r="C1514" s="28" t="s">
        <v>1028</v>
      </c>
      <c r="D1514" s="18" t="s">
        <v>1020</v>
      </c>
      <c r="E1514" s="18">
        <v>532</v>
      </c>
      <c r="F1514" s="18">
        <v>4</v>
      </c>
      <c r="G1514" s="18">
        <v>725</v>
      </c>
      <c r="H1514" s="18">
        <v>7</v>
      </c>
    </row>
    <row r="1515" spans="1:8" ht="14.25">
      <c r="A1515" s="18" t="s">
        <v>1018</v>
      </c>
      <c r="B1515" s="18">
        <v>6</v>
      </c>
      <c r="C1515" s="28" t="s">
        <v>1028</v>
      </c>
      <c r="D1515" s="18" t="s">
        <v>1020</v>
      </c>
      <c r="E1515" s="18">
        <v>542</v>
      </c>
      <c r="F1515" s="18">
        <v>4</v>
      </c>
      <c r="G1515" s="18">
        <v>735</v>
      </c>
      <c r="H1515" s="18">
        <v>6</v>
      </c>
    </row>
    <row r="1516" spans="1:8" ht="14.25">
      <c r="A1516" s="18" t="s">
        <v>1018</v>
      </c>
      <c r="B1516" s="18">
        <v>6</v>
      </c>
      <c r="C1516" s="28" t="s">
        <v>1028</v>
      </c>
      <c r="D1516" s="18" t="s">
        <v>1022</v>
      </c>
      <c r="E1516" s="18">
        <v>149</v>
      </c>
      <c r="F1516" s="18">
        <v>2</v>
      </c>
      <c r="G1516" s="18">
        <v>173</v>
      </c>
      <c r="H1516" s="18">
        <v>5</v>
      </c>
    </row>
    <row r="1517" spans="1:8" ht="14.25">
      <c r="A1517" s="18" t="s">
        <v>1018</v>
      </c>
      <c r="B1517" s="18">
        <v>6</v>
      </c>
      <c r="C1517" s="28" t="s">
        <v>1028</v>
      </c>
      <c r="D1517" s="18" t="s">
        <v>1022</v>
      </c>
      <c r="E1517" s="18">
        <v>188</v>
      </c>
      <c r="F1517" s="18">
        <v>2</v>
      </c>
      <c r="G1517" s="18">
        <v>162</v>
      </c>
      <c r="H1517" s="18">
        <v>2</v>
      </c>
    </row>
    <row r="1518" spans="1:8" ht="14.25">
      <c r="A1518" s="18" t="s">
        <v>1018</v>
      </c>
      <c r="B1518" s="18">
        <v>6</v>
      </c>
      <c r="C1518" s="28" t="s">
        <v>1028</v>
      </c>
      <c r="D1518" s="18" t="s">
        <v>1022</v>
      </c>
      <c r="E1518" s="18">
        <v>298</v>
      </c>
      <c r="F1518" s="18">
        <v>2</v>
      </c>
      <c r="G1518" s="18">
        <v>291</v>
      </c>
      <c r="H1518" s="18">
        <v>6</v>
      </c>
    </row>
    <row r="1519" spans="1:8" ht="14.25">
      <c r="A1519" s="18" t="s">
        <v>1018</v>
      </c>
      <c r="B1519" s="18">
        <v>6</v>
      </c>
      <c r="C1519" s="28" t="s">
        <v>1028</v>
      </c>
      <c r="D1519" s="18" t="s">
        <v>1022</v>
      </c>
      <c r="E1519" s="18">
        <v>564</v>
      </c>
      <c r="F1519" s="18">
        <v>6</v>
      </c>
      <c r="G1519" s="18">
        <v>861</v>
      </c>
      <c r="H1519" s="18">
        <v>5</v>
      </c>
    </row>
    <row r="1520" spans="1:8" ht="14.25">
      <c r="A1520" s="18" t="s">
        <v>1018</v>
      </c>
      <c r="B1520" s="18">
        <v>6</v>
      </c>
      <c r="C1520" s="28" t="s">
        <v>1028</v>
      </c>
      <c r="D1520" s="18" t="s">
        <v>1022</v>
      </c>
      <c r="E1520" s="18">
        <v>752</v>
      </c>
      <c r="F1520" s="18">
        <v>4</v>
      </c>
      <c r="G1520" s="18">
        <v>644</v>
      </c>
      <c r="H1520" s="18">
        <v>3</v>
      </c>
    </row>
    <row r="1521" spans="1:8" ht="14.25">
      <c r="A1521" s="18" t="s">
        <v>1018</v>
      </c>
      <c r="B1521" s="18">
        <v>6</v>
      </c>
      <c r="C1521" s="28" t="s">
        <v>1028</v>
      </c>
      <c r="D1521" s="18" t="s">
        <v>1022</v>
      </c>
      <c r="E1521" s="18">
        <v>940</v>
      </c>
      <c r="F1521" s="18">
        <v>5</v>
      </c>
      <c r="G1521" s="18">
        <v>603</v>
      </c>
      <c r="H1521" s="18">
        <v>4</v>
      </c>
    </row>
    <row r="1522" spans="1:8" ht="14.25">
      <c r="A1522" s="18" t="s">
        <v>1018</v>
      </c>
      <c r="B1522" s="18">
        <v>6</v>
      </c>
      <c r="C1522" s="28" t="s">
        <v>1028</v>
      </c>
      <c r="D1522" s="18" t="s">
        <v>1022</v>
      </c>
      <c r="E1522" s="18">
        <v>1316</v>
      </c>
      <c r="F1522" s="18">
        <v>7</v>
      </c>
      <c r="G1522" s="18">
        <v>982</v>
      </c>
      <c r="H1522" s="18">
        <v>3</v>
      </c>
    </row>
    <row r="1523" spans="1:8" ht="14.25">
      <c r="A1523" s="18" t="s">
        <v>1018</v>
      </c>
      <c r="B1523" s="18">
        <v>6</v>
      </c>
      <c r="C1523" s="28" t="s">
        <v>1028</v>
      </c>
      <c r="D1523" s="18" t="s">
        <v>1022</v>
      </c>
      <c r="E1523" s="18">
        <v>1504</v>
      </c>
      <c r="F1523" s="18">
        <v>8</v>
      </c>
      <c r="G1523" s="18">
        <v>1153</v>
      </c>
      <c r="H1523" s="18">
        <v>7</v>
      </c>
    </row>
    <row r="1524" spans="1:8" ht="14.25">
      <c r="A1524" s="18" t="s">
        <v>1018</v>
      </c>
      <c r="B1524" s="18">
        <v>6</v>
      </c>
      <c r="C1524" s="28" t="s">
        <v>1028</v>
      </c>
      <c r="D1524" s="18" t="s">
        <v>1022</v>
      </c>
      <c r="E1524" s="18">
        <v>1880</v>
      </c>
      <c r="F1524" s="18">
        <v>30</v>
      </c>
      <c r="G1524" s="18">
        <v>3959</v>
      </c>
      <c r="H1524" s="18">
        <v>45</v>
      </c>
    </row>
    <row r="1525" spans="1:8" ht="14.25">
      <c r="A1525" s="18" t="s">
        <v>1018</v>
      </c>
      <c r="B1525" s="18">
        <v>6</v>
      </c>
      <c r="C1525" s="28" t="s">
        <v>1028</v>
      </c>
      <c r="D1525" s="18" t="s">
        <v>1022</v>
      </c>
      <c r="E1525" s="18">
        <v>2068</v>
      </c>
      <c r="F1525" s="18">
        <v>11</v>
      </c>
      <c r="G1525" s="18">
        <v>1463</v>
      </c>
      <c r="H1525" s="18">
        <v>19</v>
      </c>
    </row>
    <row r="1526" spans="1:8" ht="14.25">
      <c r="A1526" s="18" t="s">
        <v>1018</v>
      </c>
      <c r="B1526" s="18">
        <v>6</v>
      </c>
      <c r="C1526" s="28" t="s">
        <v>1028</v>
      </c>
      <c r="D1526" s="18" t="s">
        <v>1022</v>
      </c>
      <c r="E1526" s="18">
        <v>2820</v>
      </c>
      <c r="F1526" s="18">
        <v>15</v>
      </c>
      <c r="G1526" s="18">
        <v>2125</v>
      </c>
      <c r="H1526" s="18">
        <v>27</v>
      </c>
    </row>
    <row r="1527" spans="1:8" ht="14.25">
      <c r="A1527" s="18" t="s">
        <v>1018</v>
      </c>
      <c r="B1527" s="18">
        <v>6</v>
      </c>
      <c r="C1527" s="28" t="s">
        <v>1028</v>
      </c>
      <c r="D1527" s="18" t="s">
        <v>1022</v>
      </c>
      <c r="E1527" s="18">
        <v>3384</v>
      </c>
      <c r="F1527" s="18">
        <v>36</v>
      </c>
      <c r="G1527" s="18">
        <v>6112</v>
      </c>
      <c r="H1527" s="18">
        <v>138</v>
      </c>
    </row>
    <row r="1528" spans="1:8" ht="14.25">
      <c r="A1528" s="18" t="s">
        <v>1018</v>
      </c>
      <c r="B1528" s="18">
        <v>6</v>
      </c>
      <c r="C1528" s="28" t="s">
        <v>1028</v>
      </c>
      <c r="D1528" s="18" t="s">
        <v>1022</v>
      </c>
      <c r="E1528" s="18">
        <v>3760</v>
      </c>
      <c r="F1528" s="18">
        <v>20</v>
      </c>
      <c r="G1528" s="18">
        <v>2917</v>
      </c>
      <c r="H1528" s="18">
        <v>57</v>
      </c>
    </row>
    <row r="1529" spans="1:8" ht="14.25">
      <c r="A1529" s="18" t="s">
        <v>1018</v>
      </c>
      <c r="B1529" s="18">
        <v>6</v>
      </c>
      <c r="C1529" s="28" t="s">
        <v>1028</v>
      </c>
      <c r="D1529" s="18" t="s">
        <v>1022</v>
      </c>
      <c r="E1529" s="18">
        <v>5264</v>
      </c>
      <c r="F1529" s="18">
        <v>28</v>
      </c>
      <c r="G1529" s="18">
        <v>2900</v>
      </c>
      <c r="H1529" s="18">
        <v>49</v>
      </c>
    </row>
    <row r="1530" spans="1:8" ht="14.25">
      <c r="A1530" s="18" t="s">
        <v>1018</v>
      </c>
      <c r="B1530" s="18">
        <v>6</v>
      </c>
      <c r="C1530" s="28" t="s">
        <v>1028</v>
      </c>
      <c r="D1530" s="18" t="s">
        <v>1022</v>
      </c>
      <c r="E1530" s="18">
        <v>16544</v>
      </c>
      <c r="F1530" s="18">
        <v>88</v>
      </c>
      <c r="G1530" s="18">
        <v>8846</v>
      </c>
      <c r="H1530" s="18">
        <v>143</v>
      </c>
    </row>
    <row r="1531" spans="1:8" ht="14.25">
      <c r="A1531" s="18" t="s">
        <v>1018</v>
      </c>
      <c r="B1531" s="18">
        <v>6</v>
      </c>
      <c r="C1531" s="28" t="s">
        <v>1028</v>
      </c>
      <c r="D1531" s="18" t="s">
        <v>1022</v>
      </c>
      <c r="E1531" s="18">
        <v>19552</v>
      </c>
      <c r="F1531" s="18">
        <v>208</v>
      </c>
      <c r="G1531" s="18">
        <v>28609</v>
      </c>
      <c r="H1531" s="18">
        <v>429</v>
      </c>
    </row>
    <row r="1532" spans="1:8" ht="14.25">
      <c r="A1532" s="18" t="s">
        <v>1018</v>
      </c>
      <c r="B1532" s="18">
        <v>6</v>
      </c>
      <c r="C1532" s="28" t="s">
        <v>1028</v>
      </c>
      <c r="D1532" s="18" t="s">
        <v>1022</v>
      </c>
      <c r="E1532" s="18">
        <v>19740</v>
      </c>
      <c r="F1532" s="18">
        <v>210</v>
      </c>
      <c r="G1532" s="18">
        <v>29281</v>
      </c>
      <c r="H1532" s="18">
        <v>374</v>
      </c>
    </row>
    <row r="1533" spans="1:8" ht="14.25">
      <c r="A1533" s="18" t="s">
        <v>1018</v>
      </c>
      <c r="B1533" s="18">
        <v>6</v>
      </c>
      <c r="C1533" s="28" t="s">
        <v>1028</v>
      </c>
      <c r="D1533" s="18" t="s">
        <v>1022</v>
      </c>
      <c r="E1533" s="18">
        <v>19928</v>
      </c>
      <c r="F1533" s="18">
        <v>212</v>
      </c>
      <c r="G1533" s="18">
        <v>34704</v>
      </c>
      <c r="H1533" s="18">
        <v>692</v>
      </c>
    </row>
    <row r="1534" spans="1:8" ht="14.25">
      <c r="A1534" s="18" t="s">
        <v>1018</v>
      </c>
      <c r="B1534" s="18">
        <v>6</v>
      </c>
      <c r="C1534" s="28" t="s">
        <v>1028</v>
      </c>
      <c r="D1534" s="18" t="s">
        <v>1022</v>
      </c>
      <c r="E1534" s="18">
        <v>20492</v>
      </c>
      <c r="F1534" s="18">
        <v>109</v>
      </c>
      <c r="G1534" s="18">
        <v>14793</v>
      </c>
      <c r="H1534" s="18">
        <v>98</v>
      </c>
    </row>
    <row r="1535" spans="1:8" ht="14.25">
      <c r="A1535" s="18" t="s">
        <v>1018</v>
      </c>
      <c r="B1535" s="18">
        <v>6</v>
      </c>
      <c r="C1535" s="28" t="s">
        <v>1028</v>
      </c>
      <c r="D1535" s="18" t="s">
        <v>1022</v>
      </c>
      <c r="E1535" s="18">
        <v>20680</v>
      </c>
      <c r="F1535" s="18">
        <v>110</v>
      </c>
      <c r="G1535" s="18">
        <v>14158</v>
      </c>
      <c r="H1535" s="18">
        <v>113</v>
      </c>
    </row>
    <row r="1536" spans="1:8" ht="14.25">
      <c r="A1536" s="18" t="s">
        <v>1018</v>
      </c>
      <c r="B1536" s="18">
        <v>6</v>
      </c>
      <c r="C1536" s="28" t="s">
        <v>1028</v>
      </c>
      <c r="D1536" s="18" t="s">
        <v>1022</v>
      </c>
      <c r="E1536" s="18">
        <v>21056</v>
      </c>
      <c r="F1536" s="18">
        <v>224</v>
      </c>
      <c r="G1536" s="18">
        <v>29919</v>
      </c>
      <c r="H1536" s="18">
        <v>296</v>
      </c>
    </row>
    <row r="1537" spans="1:8" ht="14.25">
      <c r="A1537" s="18" t="s">
        <v>1018</v>
      </c>
      <c r="B1537" s="18">
        <v>6</v>
      </c>
      <c r="C1537" s="28" t="s">
        <v>1028</v>
      </c>
      <c r="D1537" s="18" t="s">
        <v>1022</v>
      </c>
      <c r="E1537" s="18">
        <v>21244</v>
      </c>
      <c r="F1537" s="18">
        <v>226</v>
      </c>
      <c r="G1537" s="18">
        <v>28485</v>
      </c>
      <c r="H1537" s="18">
        <v>319</v>
      </c>
    </row>
    <row r="1538" spans="1:8" ht="14.25">
      <c r="A1538" s="18" t="s">
        <v>1018</v>
      </c>
      <c r="B1538" s="18">
        <v>6</v>
      </c>
      <c r="C1538" s="28" t="s">
        <v>1028</v>
      </c>
      <c r="D1538" s="18" t="s">
        <v>1022</v>
      </c>
      <c r="E1538" s="18">
        <v>21432</v>
      </c>
      <c r="F1538" s="18">
        <v>114</v>
      </c>
      <c r="G1538" s="18">
        <v>14785</v>
      </c>
      <c r="H1538" s="18">
        <v>290</v>
      </c>
    </row>
    <row r="1539" spans="1:8" ht="14.25">
      <c r="A1539" s="18" t="s">
        <v>1018</v>
      </c>
      <c r="B1539" s="18">
        <v>6</v>
      </c>
      <c r="C1539" s="28" t="s">
        <v>1028</v>
      </c>
      <c r="D1539" s="18" t="s">
        <v>1022</v>
      </c>
      <c r="E1539" s="18">
        <v>21808</v>
      </c>
      <c r="F1539" s="18">
        <v>232</v>
      </c>
      <c r="G1539" s="18">
        <v>32601</v>
      </c>
      <c r="H1539" s="18">
        <v>434</v>
      </c>
    </row>
    <row r="1540" spans="1:8" ht="14.25">
      <c r="A1540" s="18" t="s">
        <v>1018</v>
      </c>
      <c r="B1540" s="18">
        <v>6</v>
      </c>
      <c r="C1540" s="28" t="s">
        <v>1028</v>
      </c>
      <c r="D1540" s="18" t="s">
        <v>1022</v>
      </c>
      <c r="E1540" s="18">
        <v>21996</v>
      </c>
      <c r="F1540" s="18">
        <v>234</v>
      </c>
      <c r="G1540" s="18">
        <v>36721</v>
      </c>
      <c r="H1540" s="18">
        <v>522</v>
      </c>
    </row>
    <row r="1541" spans="1:8" ht="14.25">
      <c r="A1541" s="18" t="s">
        <v>1018</v>
      </c>
      <c r="B1541" s="18">
        <v>6</v>
      </c>
      <c r="C1541" s="28" t="s">
        <v>1028</v>
      </c>
      <c r="D1541" s="18" t="s">
        <v>1022</v>
      </c>
      <c r="E1541" s="18">
        <v>22560</v>
      </c>
      <c r="F1541" s="18">
        <v>120</v>
      </c>
      <c r="G1541" s="18">
        <v>18810</v>
      </c>
      <c r="H1541" s="18">
        <v>321</v>
      </c>
    </row>
    <row r="1542" spans="1:8" ht="14.25">
      <c r="A1542" s="18" t="s">
        <v>1018</v>
      </c>
      <c r="B1542" s="18">
        <v>6</v>
      </c>
      <c r="C1542" s="28" t="s">
        <v>1028</v>
      </c>
      <c r="D1542" s="18" t="s">
        <v>1022</v>
      </c>
      <c r="E1542" s="18">
        <v>22748</v>
      </c>
      <c r="F1542" s="18">
        <v>242</v>
      </c>
      <c r="G1542" s="18">
        <v>37778</v>
      </c>
      <c r="H1542" s="18">
        <v>547</v>
      </c>
    </row>
    <row r="1543" spans="1:8" ht="14.25">
      <c r="A1543" s="18" t="s">
        <v>1018</v>
      </c>
      <c r="B1543" s="18">
        <v>6</v>
      </c>
      <c r="C1543" s="28" t="s">
        <v>1028</v>
      </c>
      <c r="D1543" s="18" t="s">
        <v>1022</v>
      </c>
      <c r="E1543" s="18">
        <v>22936</v>
      </c>
      <c r="F1543" s="18">
        <v>122</v>
      </c>
      <c r="G1543" s="18">
        <v>16820</v>
      </c>
      <c r="H1543" s="18">
        <v>198</v>
      </c>
    </row>
    <row r="1544" spans="1:8" ht="14.25">
      <c r="A1544" s="18" t="s">
        <v>1018</v>
      </c>
      <c r="B1544" s="18">
        <v>6</v>
      </c>
      <c r="C1544" s="28" t="s">
        <v>1028</v>
      </c>
      <c r="D1544" s="18" t="s">
        <v>1022</v>
      </c>
      <c r="E1544" s="18">
        <v>23249</v>
      </c>
      <c r="F1544" s="18">
        <v>248</v>
      </c>
      <c r="G1544" s="18">
        <v>34718</v>
      </c>
      <c r="H1544" s="18">
        <v>373</v>
      </c>
    </row>
    <row r="1545" spans="1:8" ht="14.25">
      <c r="A1545" s="18" t="s">
        <v>1018</v>
      </c>
      <c r="B1545" s="18">
        <v>7</v>
      </c>
      <c r="C1545" s="28" t="s">
        <v>1029</v>
      </c>
      <c r="D1545" s="18" t="s">
        <v>1022</v>
      </c>
      <c r="E1545" s="18">
        <v>188</v>
      </c>
      <c r="F1545" s="18">
        <v>3</v>
      </c>
      <c r="G1545" s="18">
        <v>497</v>
      </c>
      <c r="H1545" s="18">
        <v>14</v>
      </c>
    </row>
    <row r="1546" spans="1:8" ht="14.25">
      <c r="A1546" s="18" t="s">
        <v>1018</v>
      </c>
      <c r="B1546" s="18">
        <v>7</v>
      </c>
      <c r="C1546" s="28" t="s">
        <v>1029</v>
      </c>
      <c r="D1546" s="18" t="s">
        <v>1022</v>
      </c>
      <c r="E1546" s="18">
        <v>1269</v>
      </c>
      <c r="F1546" s="18">
        <v>16</v>
      </c>
      <c r="G1546" s="18">
        <v>1946</v>
      </c>
      <c r="H1546" s="18">
        <v>26</v>
      </c>
    </row>
    <row r="1547" spans="1:8" ht="14.25">
      <c r="A1547" s="18" t="s">
        <v>1018</v>
      </c>
      <c r="B1547" s="18">
        <v>7</v>
      </c>
      <c r="C1547" s="28" t="s">
        <v>1029</v>
      </c>
      <c r="D1547" s="18" t="s">
        <v>1022</v>
      </c>
      <c r="E1547" s="18">
        <v>1316</v>
      </c>
      <c r="F1547" s="18">
        <v>14</v>
      </c>
      <c r="G1547" s="18">
        <v>1498</v>
      </c>
      <c r="H1547" s="18">
        <v>33</v>
      </c>
    </row>
    <row r="1548" spans="1:8" ht="14.25">
      <c r="A1548" s="18" t="s">
        <v>1018</v>
      </c>
      <c r="B1548" s="18">
        <v>7</v>
      </c>
      <c r="C1548" s="28" t="s">
        <v>1029</v>
      </c>
      <c r="D1548" s="18" t="s">
        <v>1022</v>
      </c>
      <c r="E1548" s="18">
        <v>1402</v>
      </c>
      <c r="F1548" s="18">
        <v>18</v>
      </c>
      <c r="G1548" s="18">
        <v>2271</v>
      </c>
      <c r="H1548" s="18">
        <v>42</v>
      </c>
    </row>
    <row r="1549" spans="1:8" ht="14.25">
      <c r="A1549" s="18" t="s">
        <v>1018</v>
      </c>
      <c r="B1549" s="18">
        <v>7</v>
      </c>
      <c r="C1549" s="28" t="s">
        <v>1029</v>
      </c>
      <c r="D1549" s="18" t="s">
        <v>1022</v>
      </c>
      <c r="E1549" s="18">
        <v>1440</v>
      </c>
      <c r="F1549" s="18">
        <v>18</v>
      </c>
      <c r="G1549" s="18">
        <v>2106</v>
      </c>
      <c r="H1549" s="18">
        <v>29</v>
      </c>
    </row>
    <row r="1550" spans="1:8" ht="14.25">
      <c r="A1550" s="18" t="s">
        <v>1018</v>
      </c>
      <c r="B1550" s="18">
        <v>7</v>
      </c>
      <c r="C1550" s="28" t="s">
        <v>1029</v>
      </c>
      <c r="D1550" s="18" t="s">
        <v>1022</v>
      </c>
      <c r="E1550" s="18">
        <v>1504</v>
      </c>
      <c r="F1550" s="18">
        <v>64</v>
      </c>
      <c r="G1550" s="18">
        <v>8657</v>
      </c>
      <c r="H1550" s="18">
        <v>139</v>
      </c>
    </row>
    <row r="1551" spans="1:8" ht="14.25">
      <c r="A1551" s="18" t="s">
        <v>1018</v>
      </c>
      <c r="B1551" s="18">
        <v>7</v>
      </c>
      <c r="C1551" s="28" t="s">
        <v>1029</v>
      </c>
      <c r="D1551" s="18" t="s">
        <v>1022</v>
      </c>
      <c r="E1551" s="18">
        <v>1692</v>
      </c>
      <c r="F1551" s="18">
        <v>63</v>
      </c>
      <c r="G1551" s="18">
        <v>8442</v>
      </c>
      <c r="H1551" s="18">
        <v>130</v>
      </c>
    </row>
    <row r="1552" spans="1:8" ht="14.25">
      <c r="A1552" s="18" t="s">
        <v>1018</v>
      </c>
      <c r="B1552" s="18">
        <v>7</v>
      </c>
      <c r="C1552" s="28" t="s">
        <v>1029</v>
      </c>
      <c r="D1552" s="18" t="s">
        <v>1022</v>
      </c>
      <c r="E1552" s="18">
        <v>1880</v>
      </c>
      <c r="F1552" s="18">
        <v>10</v>
      </c>
      <c r="G1552" s="18">
        <v>1520</v>
      </c>
      <c r="H1552" s="18">
        <v>30</v>
      </c>
    </row>
    <row r="1553" spans="1:8" ht="14.25">
      <c r="A1553" s="18" t="s">
        <v>1018</v>
      </c>
      <c r="B1553" s="18">
        <v>9</v>
      </c>
      <c r="C1553" s="28" t="s">
        <v>1030</v>
      </c>
      <c r="D1553" s="18" t="s">
        <v>1022</v>
      </c>
      <c r="E1553" s="18">
        <v>1316</v>
      </c>
      <c r="F1553" s="18">
        <v>14</v>
      </c>
      <c r="G1553" s="18">
        <v>1537</v>
      </c>
      <c r="H1553" s="18">
        <v>30</v>
      </c>
    </row>
    <row r="1554" spans="1:8" ht="14.25">
      <c r="A1554" s="18" t="s">
        <v>1018</v>
      </c>
      <c r="B1554" s="18">
        <v>9</v>
      </c>
      <c r="C1554" s="28" t="s">
        <v>1030</v>
      </c>
      <c r="D1554" s="18" t="s">
        <v>1022</v>
      </c>
      <c r="E1554" s="18">
        <v>1504</v>
      </c>
      <c r="F1554" s="18">
        <v>64</v>
      </c>
      <c r="G1554" s="18">
        <v>8298</v>
      </c>
      <c r="H1554" s="18">
        <v>176</v>
      </c>
    </row>
    <row r="1555" spans="1:8" ht="14.25">
      <c r="A1555" s="18" t="s">
        <v>1018</v>
      </c>
      <c r="B1555" s="18">
        <v>9</v>
      </c>
      <c r="C1555" s="28" t="s">
        <v>1030</v>
      </c>
      <c r="D1555" s="18" t="s">
        <v>1022</v>
      </c>
      <c r="E1555" s="18">
        <v>1692</v>
      </c>
      <c r="F1555" s="18">
        <v>108</v>
      </c>
      <c r="G1555" s="18">
        <v>14079</v>
      </c>
      <c r="H1555" s="18">
        <v>329</v>
      </c>
    </row>
    <row r="1556" spans="1:8" ht="14.25">
      <c r="A1556" s="18" t="s">
        <v>1018</v>
      </c>
      <c r="B1556" s="18">
        <v>9</v>
      </c>
      <c r="C1556" s="28" t="s">
        <v>1030</v>
      </c>
      <c r="D1556" s="18" t="s">
        <v>1022</v>
      </c>
      <c r="E1556" s="18">
        <v>1880</v>
      </c>
      <c r="F1556" s="18">
        <v>20</v>
      </c>
      <c r="G1556" s="18">
        <v>3176</v>
      </c>
      <c r="H1556" s="18">
        <v>62</v>
      </c>
    </row>
    <row r="1557" spans="1:8" ht="14.25">
      <c r="A1557" s="18" t="s">
        <v>1018</v>
      </c>
      <c r="B1557" s="18">
        <v>12</v>
      </c>
      <c r="C1557" s="28" t="s">
        <v>1031</v>
      </c>
      <c r="D1557" s="18" t="s">
        <v>1022</v>
      </c>
      <c r="E1557" s="18">
        <v>149</v>
      </c>
      <c r="F1557" s="18">
        <v>8</v>
      </c>
      <c r="G1557" s="18">
        <v>883</v>
      </c>
      <c r="H1557" s="18">
        <v>16</v>
      </c>
    </row>
    <row r="1558" spans="1:8" ht="14.25">
      <c r="A1558" s="18" t="s">
        <v>1018</v>
      </c>
      <c r="B1558" s="18">
        <v>12</v>
      </c>
      <c r="C1558" s="28" t="s">
        <v>1031</v>
      </c>
      <c r="D1558" s="18" t="s">
        <v>1022</v>
      </c>
      <c r="E1558" s="18">
        <v>298</v>
      </c>
      <c r="F1558" s="18">
        <v>2</v>
      </c>
      <c r="G1558" s="18">
        <v>258</v>
      </c>
      <c r="H1558" s="18">
        <v>3</v>
      </c>
    </row>
    <row r="1559" spans="1:8" ht="14.25">
      <c r="A1559" s="18" t="s">
        <v>1018</v>
      </c>
      <c r="B1559" s="18">
        <v>12</v>
      </c>
      <c r="C1559" s="28" t="s">
        <v>1031</v>
      </c>
      <c r="D1559" s="18" t="s">
        <v>1022</v>
      </c>
      <c r="E1559" s="18">
        <v>376</v>
      </c>
      <c r="F1559" s="18">
        <v>8</v>
      </c>
      <c r="G1559" s="18">
        <v>1219</v>
      </c>
      <c r="H1559" s="18">
        <v>42</v>
      </c>
    </row>
    <row r="1560" spans="1:8" ht="14.25">
      <c r="A1560" s="18" t="s">
        <v>1018</v>
      </c>
      <c r="B1560" s="18">
        <v>12</v>
      </c>
      <c r="C1560" s="28" t="s">
        <v>1031</v>
      </c>
      <c r="D1560" s="18" t="s">
        <v>1022</v>
      </c>
      <c r="E1560" s="18">
        <v>447</v>
      </c>
      <c r="F1560" s="18">
        <v>3</v>
      </c>
      <c r="G1560" s="18">
        <v>279</v>
      </c>
      <c r="H1560" s="18">
        <v>7</v>
      </c>
    </row>
    <row r="1561" spans="1:8" ht="14.25">
      <c r="A1561" s="18" t="s">
        <v>1018</v>
      </c>
      <c r="B1561" s="18">
        <v>12</v>
      </c>
      <c r="C1561" s="28" t="s">
        <v>1031</v>
      </c>
      <c r="D1561" s="18" t="s">
        <v>1022</v>
      </c>
      <c r="E1561" s="18">
        <v>745</v>
      </c>
      <c r="F1561" s="18">
        <v>10</v>
      </c>
      <c r="G1561" s="18">
        <v>1178</v>
      </c>
      <c r="H1561" s="18">
        <v>41</v>
      </c>
    </row>
    <row r="1562" spans="1:8" ht="14.25">
      <c r="A1562" s="18" t="s">
        <v>1018</v>
      </c>
      <c r="B1562" s="18">
        <v>12</v>
      </c>
      <c r="C1562" s="28" t="s">
        <v>1031</v>
      </c>
      <c r="D1562" s="18" t="s">
        <v>1022</v>
      </c>
      <c r="E1562" s="18">
        <v>894</v>
      </c>
      <c r="F1562" s="18">
        <v>12</v>
      </c>
      <c r="G1562" s="18">
        <v>1257</v>
      </c>
      <c r="H1562" s="18">
        <v>31</v>
      </c>
    </row>
    <row r="1563" spans="1:8" ht="14.25">
      <c r="A1563" s="18" t="s">
        <v>1018</v>
      </c>
      <c r="B1563" s="18">
        <v>12</v>
      </c>
      <c r="C1563" s="28" t="s">
        <v>1031</v>
      </c>
      <c r="D1563" s="18" t="s">
        <v>1022</v>
      </c>
      <c r="E1563" s="18">
        <v>1041</v>
      </c>
      <c r="F1563" s="18">
        <v>7</v>
      </c>
      <c r="G1563" s="18">
        <v>656</v>
      </c>
      <c r="H1563" s="18">
        <v>5</v>
      </c>
    </row>
    <row r="1564" spans="1:8" ht="14.25">
      <c r="A1564" s="18" t="s">
        <v>1018</v>
      </c>
      <c r="B1564" s="18">
        <v>12</v>
      </c>
      <c r="C1564" s="28" t="s">
        <v>1031</v>
      </c>
      <c r="D1564" s="18" t="s">
        <v>1022</v>
      </c>
      <c r="E1564" s="18">
        <v>1043</v>
      </c>
      <c r="F1564" s="18">
        <v>21</v>
      </c>
      <c r="G1564" s="18">
        <v>2192</v>
      </c>
      <c r="H1564" s="18">
        <v>53</v>
      </c>
    </row>
    <row r="1565" spans="1:8" ht="14.25">
      <c r="A1565" s="18" t="s">
        <v>1018</v>
      </c>
      <c r="B1565" s="18">
        <v>12</v>
      </c>
      <c r="C1565" s="28" t="s">
        <v>1031</v>
      </c>
      <c r="D1565" s="18" t="s">
        <v>1022</v>
      </c>
      <c r="E1565" s="18">
        <v>1044</v>
      </c>
      <c r="F1565" s="18">
        <v>14</v>
      </c>
      <c r="G1565" s="18">
        <v>1659</v>
      </c>
      <c r="H1565" s="18">
        <v>31</v>
      </c>
    </row>
    <row r="1566" spans="1:8" ht="14.25">
      <c r="A1566" s="18" t="s">
        <v>1018</v>
      </c>
      <c r="B1566" s="18">
        <v>12</v>
      </c>
      <c r="C1566" s="28" t="s">
        <v>1031</v>
      </c>
      <c r="D1566" s="18" t="s">
        <v>1022</v>
      </c>
      <c r="E1566" s="18">
        <v>1190</v>
      </c>
      <c r="F1566" s="18">
        <v>8</v>
      </c>
      <c r="G1566" s="18">
        <v>704</v>
      </c>
      <c r="H1566" s="18">
        <v>12</v>
      </c>
    </row>
    <row r="1567" spans="1:8" ht="14.25">
      <c r="A1567" s="18" t="s">
        <v>1018</v>
      </c>
      <c r="B1567" s="18">
        <v>12</v>
      </c>
      <c r="C1567" s="28" t="s">
        <v>1031</v>
      </c>
      <c r="D1567" s="18" t="s">
        <v>1022</v>
      </c>
      <c r="E1567" s="18">
        <v>1192</v>
      </c>
      <c r="F1567" s="18">
        <v>24</v>
      </c>
      <c r="G1567" s="18">
        <v>2567</v>
      </c>
      <c r="H1567" s="18">
        <v>51</v>
      </c>
    </row>
    <row r="1568" spans="1:8" ht="14.25">
      <c r="A1568" s="18" t="s">
        <v>1018</v>
      </c>
      <c r="B1568" s="18">
        <v>12</v>
      </c>
      <c r="C1568" s="28" t="s">
        <v>1031</v>
      </c>
      <c r="D1568" s="18" t="s">
        <v>1022</v>
      </c>
      <c r="E1568" s="18">
        <v>1231</v>
      </c>
      <c r="F1568" s="18">
        <v>16</v>
      </c>
      <c r="G1568" s="18">
        <v>2042</v>
      </c>
      <c r="H1568" s="18">
        <v>44</v>
      </c>
    </row>
    <row r="1569" spans="1:8" ht="14.25">
      <c r="A1569" s="18" t="s">
        <v>1018</v>
      </c>
      <c r="B1569" s="18">
        <v>12</v>
      </c>
      <c r="C1569" s="28" t="s">
        <v>1031</v>
      </c>
      <c r="D1569" s="18" t="s">
        <v>1022</v>
      </c>
      <c r="E1569" s="18">
        <v>1341</v>
      </c>
      <c r="F1569" s="18">
        <v>27</v>
      </c>
      <c r="G1569" s="18">
        <v>2896</v>
      </c>
      <c r="H1569" s="18">
        <v>69</v>
      </c>
    </row>
    <row r="1570" spans="1:8" ht="14.25">
      <c r="A1570" s="18" t="s">
        <v>1018</v>
      </c>
      <c r="B1570" s="18">
        <v>12</v>
      </c>
      <c r="C1570" s="28" t="s">
        <v>1031</v>
      </c>
      <c r="D1570" s="18" t="s">
        <v>1022</v>
      </c>
      <c r="E1570" s="18">
        <v>1344</v>
      </c>
      <c r="F1570" s="18">
        <v>18</v>
      </c>
      <c r="G1570" s="18">
        <v>2200</v>
      </c>
      <c r="H1570" s="18">
        <v>51</v>
      </c>
    </row>
    <row r="1571" spans="1:8" ht="14.25">
      <c r="A1571" s="18" t="s">
        <v>1018</v>
      </c>
      <c r="B1571" s="18">
        <v>12</v>
      </c>
      <c r="C1571" s="28" t="s">
        <v>1031</v>
      </c>
      <c r="D1571" s="18" t="s">
        <v>1022</v>
      </c>
      <c r="E1571" s="18">
        <v>1380</v>
      </c>
      <c r="F1571" s="18">
        <v>18</v>
      </c>
      <c r="G1571" s="18">
        <v>2061</v>
      </c>
      <c r="H1571" s="18">
        <v>35</v>
      </c>
    </row>
    <row r="1572" spans="1:8" ht="14.25">
      <c r="A1572" s="18" t="s">
        <v>1018</v>
      </c>
      <c r="B1572" s="18">
        <v>12</v>
      </c>
      <c r="C1572" s="28" t="s">
        <v>1031</v>
      </c>
      <c r="D1572" s="18" t="s">
        <v>1022</v>
      </c>
      <c r="E1572" s="18">
        <v>1490</v>
      </c>
      <c r="F1572" s="18">
        <v>10</v>
      </c>
      <c r="G1572" s="18">
        <v>1432</v>
      </c>
      <c r="H1572" s="18">
        <v>31</v>
      </c>
    </row>
    <row r="1573" spans="1:8" ht="14.25">
      <c r="A1573" s="18" t="s">
        <v>1018</v>
      </c>
      <c r="B1573" s="18">
        <v>15</v>
      </c>
      <c r="C1573" s="28" t="s">
        <v>1032</v>
      </c>
      <c r="D1573" s="18" t="s">
        <v>1022</v>
      </c>
      <c r="E1573" s="18">
        <v>162</v>
      </c>
      <c r="F1573" s="18">
        <v>4</v>
      </c>
      <c r="G1573" s="18">
        <v>376</v>
      </c>
      <c r="H1573" s="18">
        <v>9</v>
      </c>
    </row>
    <row r="1574" spans="1:8" ht="14.25">
      <c r="A1574" s="18" t="s">
        <v>1018</v>
      </c>
      <c r="B1574" s="18">
        <v>15</v>
      </c>
      <c r="C1574" s="28" t="s">
        <v>1032</v>
      </c>
      <c r="D1574" s="18" t="s">
        <v>1022</v>
      </c>
      <c r="E1574" s="18">
        <v>188</v>
      </c>
      <c r="F1574" s="18">
        <v>4</v>
      </c>
      <c r="G1574" s="18">
        <v>467</v>
      </c>
      <c r="H1574" s="18">
        <v>15</v>
      </c>
    </row>
    <row r="1575" spans="1:8" ht="14.25">
      <c r="A1575" s="18" t="s">
        <v>1018</v>
      </c>
      <c r="B1575" s="18">
        <v>15</v>
      </c>
      <c r="C1575" s="28" t="s">
        <v>1032</v>
      </c>
      <c r="D1575" s="18" t="s">
        <v>1022</v>
      </c>
      <c r="E1575" s="18">
        <v>376</v>
      </c>
      <c r="F1575" s="18">
        <v>2</v>
      </c>
      <c r="G1575" s="18">
        <v>241</v>
      </c>
      <c r="H1575" s="18">
        <v>4</v>
      </c>
    </row>
    <row r="1576" spans="1:8" ht="14.25">
      <c r="A1576" s="18" t="s">
        <v>1018</v>
      </c>
      <c r="B1576" s="18">
        <v>15</v>
      </c>
      <c r="C1576" s="28" t="s">
        <v>1032</v>
      </c>
      <c r="D1576" s="18" t="s">
        <v>1022</v>
      </c>
      <c r="E1576" s="18">
        <v>564</v>
      </c>
      <c r="F1576" s="18">
        <v>6</v>
      </c>
      <c r="G1576" s="18">
        <v>667</v>
      </c>
      <c r="H1576" s="18">
        <v>12</v>
      </c>
    </row>
    <row r="1577" spans="1:8" ht="14.25">
      <c r="A1577" s="18" t="s">
        <v>1018</v>
      </c>
      <c r="B1577" s="18">
        <v>15</v>
      </c>
      <c r="C1577" s="28" t="s">
        <v>1032</v>
      </c>
      <c r="D1577" s="18" t="s">
        <v>1022</v>
      </c>
      <c r="E1577" s="18">
        <v>752</v>
      </c>
      <c r="F1577" s="18">
        <v>4</v>
      </c>
      <c r="G1577" s="18">
        <v>569</v>
      </c>
      <c r="H1577" s="18">
        <v>2</v>
      </c>
    </row>
    <row r="1578" spans="1:8" ht="14.25">
      <c r="A1578" s="18" t="s">
        <v>1018</v>
      </c>
      <c r="B1578" s="18">
        <v>15</v>
      </c>
      <c r="C1578" s="28" t="s">
        <v>1032</v>
      </c>
      <c r="D1578" s="18" t="s">
        <v>1022</v>
      </c>
      <c r="E1578" s="18">
        <v>940</v>
      </c>
      <c r="F1578" s="18">
        <v>10</v>
      </c>
      <c r="G1578" s="18">
        <v>1238</v>
      </c>
      <c r="H1578" s="18">
        <v>24</v>
      </c>
    </row>
    <row r="1579" spans="1:8" ht="14.25">
      <c r="A1579" s="18" t="s">
        <v>1018</v>
      </c>
      <c r="B1579" s="18">
        <v>15</v>
      </c>
      <c r="C1579" s="28" t="s">
        <v>1032</v>
      </c>
      <c r="D1579" s="18" t="s">
        <v>1022</v>
      </c>
      <c r="E1579" s="18">
        <v>1128</v>
      </c>
      <c r="F1579" s="18">
        <v>6</v>
      </c>
      <c r="G1579" s="18">
        <v>1095</v>
      </c>
      <c r="H1579" s="18">
        <v>22</v>
      </c>
    </row>
    <row r="1580" spans="1:8" ht="14.25">
      <c r="A1580" s="18" t="s">
        <v>1018</v>
      </c>
      <c r="B1580" s="18">
        <v>15</v>
      </c>
      <c r="C1580" s="28" t="s">
        <v>1032</v>
      </c>
      <c r="D1580" s="18" t="s">
        <v>1022</v>
      </c>
      <c r="E1580" s="18">
        <v>1504</v>
      </c>
      <c r="F1580" s="18">
        <v>8</v>
      </c>
      <c r="G1580" s="18">
        <v>1427</v>
      </c>
      <c r="H1580" s="18">
        <v>28</v>
      </c>
    </row>
    <row r="1581" spans="1:8" ht="14.25">
      <c r="A1581" s="18" t="s">
        <v>1018</v>
      </c>
      <c r="B1581" s="18">
        <v>15</v>
      </c>
      <c r="C1581" s="28" t="s">
        <v>1032</v>
      </c>
      <c r="D1581" s="18" t="s">
        <v>1022</v>
      </c>
      <c r="E1581" s="18">
        <v>1692</v>
      </c>
      <c r="F1581" s="18">
        <v>9</v>
      </c>
      <c r="G1581" s="18">
        <v>1325</v>
      </c>
      <c r="H1581" s="18">
        <v>24</v>
      </c>
    </row>
    <row r="1582" spans="1:8" ht="14.25">
      <c r="A1582" s="18" t="s">
        <v>1018</v>
      </c>
      <c r="B1582" s="18">
        <v>15</v>
      </c>
      <c r="C1582" s="28" t="s">
        <v>1032</v>
      </c>
      <c r="D1582" s="18" t="s">
        <v>1022</v>
      </c>
      <c r="E1582" s="18">
        <v>3948</v>
      </c>
      <c r="F1582" s="18">
        <v>21</v>
      </c>
      <c r="G1582" s="18">
        <v>2734</v>
      </c>
      <c r="H1582" s="18">
        <v>52</v>
      </c>
    </row>
    <row r="1583" spans="1:8" ht="14.25">
      <c r="A1583" s="18" t="s">
        <v>1018</v>
      </c>
      <c r="B1583" s="18">
        <v>15</v>
      </c>
      <c r="C1583" s="28" t="s">
        <v>1032</v>
      </c>
      <c r="D1583" s="18" t="s">
        <v>1022</v>
      </c>
      <c r="E1583" s="18">
        <v>4324</v>
      </c>
      <c r="F1583" s="18">
        <v>23</v>
      </c>
      <c r="G1583" s="18">
        <v>3679</v>
      </c>
      <c r="H1583" s="18">
        <v>65</v>
      </c>
    </row>
    <row r="1584" spans="1:8" ht="14.25">
      <c r="A1584" s="18" t="s">
        <v>1018</v>
      </c>
      <c r="B1584" s="18">
        <v>15</v>
      </c>
      <c r="C1584" s="28" t="s">
        <v>1032</v>
      </c>
      <c r="D1584" s="18" t="s">
        <v>1022</v>
      </c>
      <c r="E1584" s="18">
        <v>4700</v>
      </c>
      <c r="F1584" s="18">
        <v>175</v>
      </c>
      <c r="G1584" s="18">
        <v>23357</v>
      </c>
      <c r="H1584" s="18">
        <v>463</v>
      </c>
    </row>
    <row r="1585" spans="1:8" ht="14.25">
      <c r="A1585" s="18" t="s">
        <v>1018</v>
      </c>
      <c r="B1585" s="18">
        <v>15</v>
      </c>
      <c r="C1585" s="28" t="s">
        <v>1032</v>
      </c>
      <c r="D1585" s="18" t="s">
        <v>1022</v>
      </c>
      <c r="E1585" s="18">
        <v>4888</v>
      </c>
      <c r="F1585" s="18">
        <v>52</v>
      </c>
      <c r="G1585" s="18">
        <v>5786</v>
      </c>
      <c r="H1585" s="18">
        <v>69</v>
      </c>
    </row>
    <row r="1586" spans="1:8" ht="14.25">
      <c r="A1586" s="18" t="s">
        <v>1018</v>
      </c>
      <c r="B1586" s="18">
        <v>15</v>
      </c>
      <c r="C1586" s="28" t="s">
        <v>1032</v>
      </c>
      <c r="D1586" s="18" t="s">
        <v>1022</v>
      </c>
      <c r="E1586" s="18">
        <v>5076</v>
      </c>
      <c r="F1586" s="18">
        <v>81</v>
      </c>
      <c r="G1586" s="18">
        <v>9228</v>
      </c>
      <c r="H1586" s="18">
        <v>145</v>
      </c>
    </row>
    <row r="1587" spans="1:8" ht="14.25">
      <c r="A1587" s="18" t="s">
        <v>1018</v>
      </c>
      <c r="B1587" s="18">
        <v>15</v>
      </c>
      <c r="C1587" s="28" t="s">
        <v>1032</v>
      </c>
      <c r="D1587" s="18" t="s">
        <v>1022</v>
      </c>
      <c r="E1587" s="18">
        <v>5264</v>
      </c>
      <c r="F1587" s="18">
        <v>112</v>
      </c>
      <c r="G1587" s="18">
        <v>14110</v>
      </c>
      <c r="H1587" s="18">
        <v>206</v>
      </c>
    </row>
    <row r="1588" spans="1:8" ht="14.25">
      <c r="A1588" s="18" t="s">
        <v>1018</v>
      </c>
      <c r="B1588" s="18">
        <v>15</v>
      </c>
      <c r="C1588" s="28" t="s">
        <v>1032</v>
      </c>
      <c r="D1588" s="18" t="s">
        <v>1022</v>
      </c>
      <c r="E1588" s="18">
        <v>5452</v>
      </c>
      <c r="F1588" s="18">
        <v>29</v>
      </c>
      <c r="G1588" s="18">
        <v>4005</v>
      </c>
      <c r="H1588" s="18">
        <v>28</v>
      </c>
    </row>
    <row r="1589" spans="1:8" ht="14.25">
      <c r="A1589" s="18" t="s">
        <v>1018</v>
      </c>
      <c r="B1589" s="18">
        <v>15</v>
      </c>
      <c r="C1589" s="28" t="s">
        <v>1032</v>
      </c>
      <c r="D1589" s="18" t="s">
        <v>1022</v>
      </c>
      <c r="E1589" s="18">
        <v>5640</v>
      </c>
      <c r="F1589" s="18">
        <v>150</v>
      </c>
      <c r="G1589" s="18">
        <v>17804</v>
      </c>
      <c r="H1589" s="18">
        <v>254</v>
      </c>
    </row>
    <row r="1590" spans="1:8" ht="14.25">
      <c r="A1590" s="18" t="s">
        <v>1018</v>
      </c>
      <c r="B1590" s="18">
        <v>16</v>
      </c>
      <c r="C1590" s="28" t="s">
        <v>1033</v>
      </c>
      <c r="D1590" s="18" t="s">
        <v>1022</v>
      </c>
      <c r="E1590" s="18">
        <v>162</v>
      </c>
      <c r="F1590" s="18">
        <v>2</v>
      </c>
      <c r="G1590" s="18">
        <v>247</v>
      </c>
      <c r="H1590" s="18">
        <v>6</v>
      </c>
    </row>
    <row r="1591" spans="1:8" ht="14.25">
      <c r="A1591" s="18" t="s">
        <v>1018</v>
      </c>
      <c r="B1591" s="18">
        <v>16</v>
      </c>
      <c r="C1591" s="28" t="s">
        <v>1033</v>
      </c>
      <c r="D1591" s="18" t="s">
        <v>1022</v>
      </c>
      <c r="E1591" s="18">
        <v>164</v>
      </c>
      <c r="F1591" s="18">
        <v>1</v>
      </c>
      <c r="G1591" s="18">
        <v>94</v>
      </c>
      <c r="H1591" s="18">
        <v>0</v>
      </c>
    </row>
    <row r="1592" spans="1:8" ht="14.25">
      <c r="A1592" s="18" t="s">
        <v>1018</v>
      </c>
      <c r="B1592" s="18">
        <v>16</v>
      </c>
      <c r="C1592" s="28" t="s">
        <v>1033</v>
      </c>
      <c r="D1592" s="18" t="s">
        <v>1022</v>
      </c>
      <c r="E1592" s="18">
        <v>188</v>
      </c>
      <c r="F1592" s="18">
        <v>9</v>
      </c>
      <c r="G1592" s="18">
        <v>962</v>
      </c>
      <c r="H1592" s="18">
        <v>18</v>
      </c>
    </row>
    <row r="1593" spans="1:8" ht="14.25">
      <c r="A1593" s="18" t="s">
        <v>1018</v>
      </c>
      <c r="B1593" s="18">
        <v>16</v>
      </c>
      <c r="C1593" s="28" t="s">
        <v>1033</v>
      </c>
      <c r="D1593" s="18" t="s">
        <v>1022</v>
      </c>
      <c r="E1593" s="18">
        <v>324</v>
      </c>
      <c r="F1593" s="18">
        <v>4</v>
      </c>
      <c r="G1593" s="18">
        <v>348</v>
      </c>
      <c r="H1593" s="18">
        <v>7</v>
      </c>
    </row>
    <row r="1594" spans="1:8" ht="14.25">
      <c r="A1594" s="18" t="s">
        <v>1018</v>
      </c>
      <c r="B1594" s="18">
        <v>16</v>
      </c>
      <c r="C1594" s="28" t="s">
        <v>1033</v>
      </c>
      <c r="D1594" s="18" t="s">
        <v>1022</v>
      </c>
      <c r="E1594" s="18">
        <v>328</v>
      </c>
      <c r="F1594" s="18">
        <v>2</v>
      </c>
      <c r="G1594" s="18">
        <v>282</v>
      </c>
      <c r="H1594" s="18">
        <v>3</v>
      </c>
    </row>
    <row r="1595" spans="1:8" ht="14.25">
      <c r="A1595" s="18" t="s">
        <v>1018</v>
      </c>
      <c r="B1595" s="18">
        <v>16</v>
      </c>
      <c r="C1595" s="28" t="s">
        <v>1033</v>
      </c>
      <c r="D1595" s="18" t="s">
        <v>1022</v>
      </c>
      <c r="E1595" s="18">
        <v>376</v>
      </c>
      <c r="F1595" s="18">
        <v>10</v>
      </c>
      <c r="G1595" s="18">
        <v>1236</v>
      </c>
      <c r="H1595" s="18">
        <v>29</v>
      </c>
    </row>
    <row r="1596" spans="1:8" ht="14.25">
      <c r="A1596" s="18" t="s">
        <v>1018</v>
      </c>
      <c r="B1596" s="18">
        <v>16</v>
      </c>
      <c r="C1596" s="28" t="s">
        <v>1033</v>
      </c>
      <c r="D1596" s="18" t="s">
        <v>1022</v>
      </c>
      <c r="E1596" s="18">
        <v>486</v>
      </c>
      <c r="F1596" s="18">
        <v>3</v>
      </c>
      <c r="G1596" s="18">
        <v>475</v>
      </c>
      <c r="H1596" s="18">
        <v>10</v>
      </c>
    </row>
    <row r="1597" spans="1:8" ht="14.25">
      <c r="A1597" s="18" t="s">
        <v>1018</v>
      </c>
      <c r="B1597" s="18">
        <v>16</v>
      </c>
      <c r="C1597" s="28" t="s">
        <v>1033</v>
      </c>
      <c r="D1597" s="18" t="s">
        <v>1022</v>
      </c>
      <c r="E1597" s="18">
        <v>564</v>
      </c>
      <c r="F1597" s="18">
        <v>3</v>
      </c>
      <c r="G1597" s="18">
        <v>333</v>
      </c>
      <c r="H1597" s="18">
        <v>8</v>
      </c>
    </row>
    <row r="1598" spans="1:8" ht="14.25">
      <c r="A1598" s="18" t="s">
        <v>1018</v>
      </c>
      <c r="B1598" s="18">
        <v>16</v>
      </c>
      <c r="C1598" s="28" t="s">
        <v>1033</v>
      </c>
      <c r="D1598" s="18" t="s">
        <v>1022</v>
      </c>
      <c r="E1598" s="18">
        <v>648</v>
      </c>
      <c r="F1598" s="18">
        <v>8</v>
      </c>
      <c r="G1598" s="18">
        <v>776</v>
      </c>
      <c r="H1598" s="18">
        <v>15</v>
      </c>
    </row>
    <row r="1599" spans="1:8" ht="14.25">
      <c r="A1599" s="18" t="s">
        <v>1018</v>
      </c>
      <c r="B1599" s="18">
        <v>16</v>
      </c>
      <c r="C1599" s="28" t="s">
        <v>1033</v>
      </c>
      <c r="D1599" s="18" t="s">
        <v>1022</v>
      </c>
      <c r="E1599" s="18">
        <v>656</v>
      </c>
      <c r="F1599" s="18">
        <v>4</v>
      </c>
      <c r="G1599" s="18">
        <v>314</v>
      </c>
      <c r="H1599" s="18">
        <v>4</v>
      </c>
    </row>
    <row r="1600" spans="1:8" ht="14.25">
      <c r="A1600" s="18" t="s">
        <v>1018</v>
      </c>
      <c r="B1600" s="18">
        <v>16</v>
      </c>
      <c r="C1600" s="28" t="s">
        <v>1033</v>
      </c>
      <c r="D1600" s="18" t="s">
        <v>1022</v>
      </c>
      <c r="E1600" s="18">
        <v>752</v>
      </c>
      <c r="F1600" s="18">
        <v>4</v>
      </c>
      <c r="G1600" s="18">
        <v>470</v>
      </c>
      <c r="H1600" s="18">
        <v>17</v>
      </c>
    </row>
    <row r="1601" spans="1:8" ht="14.25">
      <c r="A1601" s="18" t="s">
        <v>1018</v>
      </c>
      <c r="B1601" s="18">
        <v>16</v>
      </c>
      <c r="C1601" s="28" t="s">
        <v>1033</v>
      </c>
      <c r="D1601" s="18" t="s">
        <v>1022</v>
      </c>
      <c r="E1601" s="18">
        <v>820</v>
      </c>
      <c r="F1601" s="18">
        <v>5</v>
      </c>
      <c r="G1601" s="18">
        <v>517</v>
      </c>
      <c r="H1601" s="18">
        <v>10</v>
      </c>
    </row>
    <row r="1602" spans="1:8" ht="14.25">
      <c r="A1602" s="18" t="s">
        <v>1018</v>
      </c>
      <c r="B1602" s="18">
        <v>16</v>
      </c>
      <c r="C1602" s="28" t="s">
        <v>1033</v>
      </c>
      <c r="D1602" s="18" t="s">
        <v>1022</v>
      </c>
      <c r="E1602" s="18">
        <v>972</v>
      </c>
      <c r="F1602" s="18">
        <v>6</v>
      </c>
      <c r="G1602" s="18">
        <v>550</v>
      </c>
      <c r="H1602" s="18">
        <v>11</v>
      </c>
    </row>
    <row r="1603" spans="1:8" ht="14.25">
      <c r="A1603" s="18" t="s">
        <v>1018</v>
      </c>
      <c r="B1603" s="18">
        <v>16</v>
      </c>
      <c r="C1603" s="28" t="s">
        <v>1033</v>
      </c>
      <c r="D1603" s="18" t="s">
        <v>1022</v>
      </c>
      <c r="E1603" s="18">
        <v>2916</v>
      </c>
      <c r="F1603" s="18">
        <v>18</v>
      </c>
      <c r="G1603" s="18">
        <v>1704</v>
      </c>
      <c r="H1603" s="18">
        <v>39</v>
      </c>
    </row>
    <row r="1604" spans="1:8" ht="14.25">
      <c r="A1604" s="18" t="s">
        <v>1018</v>
      </c>
      <c r="B1604" s="18">
        <v>16</v>
      </c>
      <c r="C1604" s="28" t="s">
        <v>1033</v>
      </c>
      <c r="D1604" s="18" t="s">
        <v>1022</v>
      </c>
      <c r="E1604" s="18">
        <v>3402</v>
      </c>
      <c r="F1604" s="18">
        <v>21</v>
      </c>
      <c r="G1604" s="18">
        <v>1789</v>
      </c>
      <c r="H1604" s="18">
        <v>45</v>
      </c>
    </row>
    <row r="1605" spans="1:8" ht="14.25">
      <c r="A1605" s="18" t="s">
        <v>1018</v>
      </c>
      <c r="B1605" s="18">
        <v>16</v>
      </c>
      <c r="C1605" s="28" t="s">
        <v>1033</v>
      </c>
      <c r="D1605" s="18" t="s">
        <v>1022</v>
      </c>
      <c r="E1605" s="18">
        <v>3608</v>
      </c>
      <c r="F1605" s="18">
        <v>22</v>
      </c>
      <c r="G1605" s="18">
        <v>2660</v>
      </c>
      <c r="H1605" s="18">
        <v>59</v>
      </c>
    </row>
    <row r="1606" spans="1:8" ht="14.25">
      <c r="A1606" s="18" t="s">
        <v>1018</v>
      </c>
      <c r="B1606" s="18">
        <v>16</v>
      </c>
      <c r="C1606" s="28" t="s">
        <v>1033</v>
      </c>
      <c r="D1606" s="18" t="s">
        <v>1022</v>
      </c>
      <c r="E1606" s="18">
        <v>3888</v>
      </c>
      <c r="F1606" s="18">
        <v>24</v>
      </c>
      <c r="G1606" s="18">
        <v>3308</v>
      </c>
      <c r="H1606" s="18">
        <v>58</v>
      </c>
    </row>
    <row r="1607" spans="1:8" ht="14.25">
      <c r="A1607" s="18" t="s">
        <v>1018</v>
      </c>
      <c r="B1607" s="18">
        <v>16</v>
      </c>
      <c r="C1607" s="28" t="s">
        <v>1033</v>
      </c>
      <c r="D1607" s="18" t="s">
        <v>1022</v>
      </c>
      <c r="E1607" s="18">
        <v>3936</v>
      </c>
      <c r="F1607" s="18">
        <v>24</v>
      </c>
      <c r="G1607" s="18">
        <v>2683</v>
      </c>
      <c r="H1607" s="18">
        <v>52</v>
      </c>
    </row>
    <row r="1608" spans="1:8" ht="14.25">
      <c r="A1608" s="18" t="s">
        <v>1018</v>
      </c>
      <c r="B1608" s="18">
        <v>16</v>
      </c>
      <c r="C1608" s="28" t="s">
        <v>1033</v>
      </c>
      <c r="D1608" s="18" t="s">
        <v>1022</v>
      </c>
      <c r="E1608" s="18">
        <v>4050</v>
      </c>
      <c r="F1608" s="18">
        <v>25</v>
      </c>
      <c r="G1608" s="18">
        <v>2465</v>
      </c>
      <c r="H1608" s="18">
        <v>39</v>
      </c>
    </row>
    <row r="1609" spans="1:8" ht="14.25">
      <c r="A1609" s="18" t="s">
        <v>1018</v>
      </c>
      <c r="B1609" s="18">
        <v>16</v>
      </c>
      <c r="C1609" s="28" t="s">
        <v>1033</v>
      </c>
      <c r="D1609" s="18" t="s">
        <v>1022</v>
      </c>
      <c r="E1609" s="18">
        <v>4374</v>
      </c>
      <c r="F1609" s="18">
        <v>54</v>
      </c>
      <c r="G1609" s="18">
        <v>5612</v>
      </c>
      <c r="H1609" s="18">
        <v>103</v>
      </c>
    </row>
    <row r="1610" spans="1:8" ht="14.25">
      <c r="A1610" s="18" t="s">
        <v>1018</v>
      </c>
      <c r="B1610" s="18">
        <v>16</v>
      </c>
      <c r="C1610" s="28" t="s">
        <v>1033</v>
      </c>
      <c r="D1610" s="18" t="s">
        <v>1022</v>
      </c>
      <c r="E1610" s="18">
        <v>4476</v>
      </c>
      <c r="F1610" s="18">
        <v>54</v>
      </c>
      <c r="G1610" s="18">
        <v>5911</v>
      </c>
      <c r="H1610" s="18">
        <v>86</v>
      </c>
    </row>
    <row r="1611" spans="1:8" ht="14.25">
      <c r="A1611" s="18" t="s">
        <v>1018</v>
      </c>
      <c r="B1611" s="18">
        <v>16</v>
      </c>
      <c r="C1611" s="28" t="s">
        <v>1033</v>
      </c>
      <c r="D1611" s="18" t="s">
        <v>1022</v>
      </c>
      <c r="E1611" s="18">
        <v>4536</v>
      </c>
      <c r="F1611" s="18">
        <v>56</v>
      </c>
      <c r="G1611" s="18">
        <v>5029</v>
      </c>
      <c r="H1611" s="18">
        <v>70</v>
      </c>
    </row>
    <row r="1612" spans="1:8" ht="14.25">
      <c r="A1612" s="18" t="s">
        <v>1018</v>
      </c>
      <c r="B1612" s="18">
        <v>16</v>
      </c>
      <c r="C1612" s="28" t="s">
        <v>1033</v>
      </c>
      <c r="D1612" s="18" t="s">
        <v>1022</v>
      </c>
      <c r="E1612" s="18">
        <v>4616</v>
      </c>
      <c r="F1612" s="18">
        <v>56</v>
      </c>
      <c r="G1612" s="18">
        <v>6681</v>
      </c>
      <c r="H1612" s="18">
        <v>119</v>
      </c>
    </row>
    <row r="1613" spans="1:8" ht="14.25">
      <c r="A1613" s="18" t="s">
        <v>1018</v>
      </c>
      <c r="B1613" s="18">
        <v>16</v>
      </c>
      <c r="C1613" s="28" t="s">
        <v>1033</v>
      </c>
      <c r="D1613" s="18" t="s">
        <v>1022</v>
      </c>
      <c r="E1613" s="18">
        <v>4698</v>
      </c>
      <c r="F1613" s="18">
        <v>145</v>
      </c>
      <c r="G1613" s="18">
        <v>13434</v>
      </c>
      <c r="H1613" s="18">
        <v>189</v>
      </c>
    </row>
    <row r="1614" spans="1:8" ht="14.25">
      <c r="A1614" s="18" t="s">
        <v>1018</v>
      </c>
      <c r="B1614" s="18">
        <v>16</v>
      </c>
      <c r="C1614" s="28" t="s">
        <v>1033</v>
      </c>
      <c r="D1614" s="18" t="s">
        <v>1022</v>
      </c>
      <c r="E1614" s="18">
        <v>4852</v>
      </c>
      <c r="F1614" s="18">
        <v>58</v>
      </c>
      <c r="G1614" s="18">
        <v>5238</v>
      </c>
      <c r="H1614" s="18">
        <v>68</v>
      </c>
    </row>
    <row r="1615" spans="1:8" ht="14.25">
      <c r="A1615" s="18" t="s">
        <v>1018</v>
      </c>
      <c r="B1615" s="18">
        <v>16</v>
      </c>
      <c r="C1615" s="28" t="s">
        <v>1033</v>
      </c>
      <c r="D1615" s="18" t="s">
        <v>1022</v>
      </c>
      <c r="E1615" s="18">
        <v>4860</v>
      </c>
      <c r="F1615" s="18">
        <v>30</v>
      </c>
      <c r="G1615" s="18">
        <v>2990</v>
      </c>
      <c r="H1615" s="18">
        <v>46</v>
      </c>
    </row>
    <row r="1616" spans="1:8" ht="14.25">
      <c r="A1616" s="18" t="s">
        <v>1018</v>
      </c>
      <c r="B1616" s="18">
        <v>16</v>
      </c>
      <c r="C1616" s="28" t="s">
        <v>1033</v>
      </c>
      <c r="D1616" s="18" t="s">
        <v>1022</v>
      </c>
      <c r="E1616" s="18">
        <v>4900</v>
      </c>
      <c r="F1616" s="18">
        <v>58</v>
      </c>
      <c r="G1616" s="18">
        <v>6858</v>
      </c>
      <c r="H1616" s="18">
        <v>124</v>
      </c>
    </row>
    <row r="1617" spans="1:8" ht="14.25">
      <c r="A1617" s="18" t="s">
        <v>1018</v>
      </c>
      <c r="B1617" s="18">
        <v>18</v>
      </c>
      <c r="C1617" s="28" t="s">
        <v>1034</v>
      </c>
      <c r="D1617" s="18" t="s">
        <v>1020</v>
      </c>
      <c r="E1617" s="18">
        <v>276</v>
      </c>
      <c r="F1617" s="18">
        <v>1</v>
      </c>
      <c r="G1617" s="18">
        <v>264</v>
      </c>
      <c r="H1617" s="18">
        <v>3</v>
      </c>
    </row>
    <row r="1618" spans="1:8" ht="14.25">
      <c r="A1618" s="18" t="s">
        <v>1018</v>
      </c>
      <c r="B1618" s="18">
        <v>18</v>
      </c>
      <c r="C1618" s="28" t="s">
        <v>1034</v>
      </c>
      <c r="D1618" s="18" t="s">
        <v>1022</v>
      </c>
      <c r="E1618" s="18">
        <v>149</v>
      </c>
      <c r="F1618" s="18">
        <v>2</v>
      </c>
      <c r="G1618" s="18">
        <v>153</v>
      </c>
      <c r="H1618" s="18">
        <v>3</v>
      </c>
    </row>
    <row r="1619" spans="1:8" ht="14.25">
      <c r="A1619" s="18" t="s">
        <v>1018</v>
      </c>
      <c r="B1619" s="18">
        <v>18</v>
      </c>
      <c r="C1619" s="28" t="s">
        <v>1034</v>
      </c>
      <c r="D1619" s="18" t="s">
        <v>1022</v>
      </c>
      <c r="E1619" s="18">
        <v>188</v>
      </c>
      <c r="F1619" s="18">
        <v>2</v>
      </c>
      <c r="G1619" s="18">
        <v>368</v>
      </c>
      <c r="H1619" s="18">
        <v>1</v>
      </c>
    </row>
    <row r="1620" spans="1:8" ht="14.25">
      <c r="A1620" s="18" t="s">
        <v>1018</v>
      </c>
      <c r="B1620" s="18">
        <v>18</v>
      </c>
      <c r="C1620" s="28" t="s">
        <v>1034</v>
      </c>
      <c r="D1620" s="18" t="s">
        <v>1022</v>
      </c>
      <c r="E1620" s="18">
        <v>564</v>
      </c>
      <c r="F1620" s="18">
        <v>3</v>
      </c>
      <c r="G1620" s="18">
        <v>445</v>
      </c>
      <c r="H1620" s="18">
        <v>1</v>
      </c>
    </row>
    <row r="1621" spans="1:8" ht="14.25">
      <c r="A1621" s="18" t="s">
        <v>1018</v>
      </c>
      <c r="B1621" s="18">
        <v>18</v>
      </c>
      <c r="C1621" s="28" t="s">
        <v>1034</v>
      </c>
      <c r="D1621" s="18" t="s">
        <v>1022</v>
      </c>
      <c r="E1621" s="18">
        <v>596</v>
      </c>
      <c r="F1621" s="18">
        <v>12</v>
      </c>
      <c r="G1621" s="18">
        <v>654</v>
      </c>
      <c r="H1621" s="18">
        <v>3</v>
      </c>
    </row>
    <row r="1622" spans="1:8" ht="14.25">
      <c r="A1622" s="18" t="s">
        <v>1018</v>
      </c>
      <c r="B1622" s="18">
        <v>18</v>
      </c>
      <c r="C1622" s="28" t="s">
        <v>1034</v>
      </c>
      <c r="D1622" s="18" t="s">
        <v>1022</v>
      </c>
      <c r="E1622" s="18">
        <v>597</v>
      </c>
      <c r="F1622" s="18">
        <v>12</v>
      </c>
      <c r="G1622" s="18">
        <v>1052</v>
      </c>
      <c r="H1622" s="18">
        <v>11</v>
      </c>
    </row>
    <row r="1623" spans="1:8" ht="14.25">
      <c r="A1623" s="18" t="s">
        <v>1018</v>
      </c>
      <c r="B1623" s="18">
        <v>18</v>
      </c>
      <c r="C1623" s="28" t="s">
        <v>1034</v>
      </c>
      <c r="D1623" s="18" t="s">
        <v>1023</v>
      </c>
      <c r="E1623" s="18">
        <v>376</v>
      </c>
      <c r="F1623" s="18">
        <v>1</v>
      </c>
      <c r="G1623" s="18">
        <v>289</v>
      </c>
      <c r="H1623" s="18">
        <v>4</v>
      </c>
    </row>
    <row r="1624" spans="1:8" ht="14.25">
      <c r="A1624" s="18" t="s">
        <v>1018</v>
      </c>
      <c r="B1624" s="18">
        <v>18</v>
      </c>
      <c r="C1624" s="28" t="s">
        <v>1034</v>
      </c>
      <c r="D1624" s="18" t="s">
        <v>1023</v>
      </c>
      <c r="E1624" s="18">
        <v>1053</v>
      </c>
      <c r="F1624" s="18">
        <v>3</v>
      </c>
      <c r="G1624" s="18">
        <v>827</v>
      </c>
      <c r="H1624" s="18">
        <v>8</v>
      </c>
    </row>
    <row r="1625" ht="14.25">
      <c r="C1625" s="28"/>
    </row>
    <row r="1626" ht="14.25">
      <c r="C1626" s="28"/>
    </row>
    <row r="1627" ht="14.25">
      <c r="C1627" s="28"/>
    </row>
    <row r="1628" ht="14.25">
      <c r="C1628" s="28"/>
    </row>
    <row r="1629" ht="14.25">
      <c r="C1629" s="28"/>
    </row>
    <row r="1630" ht="14.25">
      <c r="C1630" s="28"/>
    </row>
    <row r="1631" ht="14.25">
      <c r="C1631" s="28"/>
    </row>
    <row r="1632" ht="14.25">
      <c r="C1632" s="28"/>
    </row>
    <row r="1633" ht="14.25">
      <c r="C1633" s="28"/>
    </row>
    <row r="1634" ht="14.25">
      <c r="C1634" s="28"/>
    </row>
    <row r="1635" ht="14.25">
      <c r="C1635" s="28"/>
    </row>
    <row r="1636" ht="14.25">
      <c r="C1636" s="28"/>
    </row>
    <row r="1637" ht="14.25">
      <c r="C1637" s="28"/>
    </row>
    <row r="1638" ht="14.25">
      <c r="C1638" s="28"/>
    </row>
    <row r="1639" ht="14.25">
      <c r="C1639" s="28"/>
    </row>
    <row r="1640" ht="14.25">
      <c r="C1640" s="28"/>
    </row>
    <row r="1641" ht="14.25">
      <c r="C1641" s="28"/>
    </row>
    <row r="1642" ht="14.25">
      <c r="C1642" s="28"/>
    </row>
    <row r="1643" ht="14.25">
      <c r="C1643" s="28"/>
    </row>
    <row r="1644" ht="14.25">
      <c r="C1644" s="28"/>
    </row>
    <row r="1645" ht="14.25">
      <c r="C1645" s="28"/>
    </row>
    <row r="1646" ht="14.25">
      <c r="C1646" s="28"/>
    </row>
    <row r="1647" ht="14.25">
      <c r="C1647" s="28"/>
    </row>
    <row r="1648" ht="14.25">
      <c r="C1648" s="28"/>
    </row>
    <row r="1649" ht="14.25">
      <c r="C1649" s="28"/>
    </row>
    <row r="1650" ht="14.25">
      <c r="C1650" s="28"/>
    </row>
    <row r="1651" ht="14.25">
      <c r="C1651" s="28"/>
    </row>
    <row r="1652" ht="14.25">
      <c r="C1652" s="28"/>
    </row>
    <row r="1653" ht="14.25">
      <c r="C1653" s="28"/>
    </row>
    <row r="1654" ht="14.25">
      <c r="C1654" s="28"/>
    </row>
    <row r="1655" ht="14.25">
      <c r="C1655" s="28"/>
    </row>
    <row r="1656" ht="14.25">
      <c r="C1656" s="28"/>
    </row>
    <row r="1657" ht="14.25">
      <c r="C1657" s="28"/>
    </row>
    <row r="1658" ht="14.25">
      <c r="C1658" s="28"/>
    </row>
    <row r="1659" ht="14.25">
      <c r="C1659" s="28"/>
    </row>
    <row r="1660" ht="14.25">
      <c r="C1660" s="28"/>
    </row>
    <row r="1661" ht="14.25">
      <c r="C1661" s="28"/>
    </row>
    <row r="1662" ht="14.25">
      <c r="C1662" s="28"/>
    </row>
    <row r="1663" ht="14.25">
      <c r="C1663" s="28"/>
    </row>
    <row r="1664" ht="14.25">
      <c r="C1664" s="28"/>
    </row>
    <row r="1665" ht="14.25">
      <c r="C1665" s="28"/>
    </row>
    <row r="1666" ht="14.25">
      <c r="C1666" s="28"/>
    </row>
    <row r="1667" ht="14.25">
      <c r="C1667" s="28"/>
    </row>
    <row r="1668" ht="14.25">
      <c r="C1668" s="28"/>
    </row>
    <row r="1669" ht="14.25">
      <c r="C1669" s="28"/>
    </row>
    <row r="1670" ht="14.25">
      <c r="C1670" s="28"/>
    </row>
    <row r="1671" ht="14.25">
      <c r="C1671" s="28"/>
    </row>
    <row r="1672" ht="14.25">
      <c r="C1672" s="28"/>
    </row>
    <row r="1673" ht="14.25">
      <c r="C1673" s="28"/>
    </row>
    <row r="1674" ht="14.25">
      <c r="C1674" s="28"/>
    </row>
    <row r="1675" ht="14.25">
      <c r="C1675" s="28"/>
    </row>
    <row r="1676" ht="14.25">
      <c r="C1676" s="28"/>
    </row>
    <row r="1677" ht="14.25">
      <c r="C1677" s="28"/>
    </row>
    <row r="1678" ht="14.25">
      <c r="C1678" s="28"/>
    </row>
    <row r="1679" ht="14.25">
      <c r="C1679" s="28"/>
    </row>
    <row r="1680" ht="14.25">
      <c r="C1680" s="28"/>
    </row>
    <row r="1681" ht="14.25">
      <c r="C1681" s="28"/>
    </row>
    <row r="1682" ht="14.25">
      <c r="C1682" s="28"/>
    </row>
    <row r="1683" ht="14.25">
      <c r="C1683" s="28"/>
    </row>
    <row r="1684" ht="14.25">
      <c r="C1684" s="28"/>
    </row>
    <row r="1685" ht="14.25">
      <c r="C1685" s="28"/>
    </row>
    <row r="1686" ht="14.25">
      <c r="C1686" s="28"/>
    </row>
    <row r="1687" ht="14.25">
      <c r="C1687" s="28"/>
    </row>
    <row r="1688" ht="14.25">
      <c r="C1688" s="28"/>
    </row>
    <row r="1689" ht="14.25">
      <c r="C1689" s="28"/>
    </row>
    <row r="1690" ht="14.25">
      <c r="C1690" s="28"/>
    </row>
    <row r="1691" ht="14.25">
      <c r="C1691" s="28"/>
    </row>
    <row r="1692" ht="14.25">
      <c r="C1692" s="28"/>
    </row>
    <row r="1693" ht="14.25">
      <c r="C1693" s="28"/>
    </row>
    <row r="1694" ht="14.25">
      <c r="C1694" s="28"/>
    </row>
    <row r="1695" ht="14.25">
      <c r="C1695" s="28"/>
    </row>
    <row r="1696" ht="14.25">
      <c r="C1696" s="28"/>
    </row>
    <row r="1697" ht="14.25">
      <c r="C1697" s="28"/>
    </row>
    <row r="1698" ht="14.25">
      <c r="C1698" s="28"/>
    </row>
  </sheetData>
  <sheetProtection/>
  <mergeCells count="9">
    <mergeCell ref="A1:J1"/>
    <mergeCell ref="B36:E36"/>
    <mergeCell ref="F36:I36"/>
    <mergeCell ref="B7:E7"/>
    <mergeCell ref="F7:I7"/>
    <mergeCell ref="B19:E19"/>
    <mergeCell ref="F19:I19"/>
    <mergeCell ref="B24:E24"/>
    <mergeCell ref="F24:I24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A-ONE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A-1</dc:creator>
  <cp:keywords/>
  <dc:description/>
  <cp:lastModifiedBy>user</cp:lastModifiedBy>
  <cp:lastPrinted>2014-08-07T12:44:05Z</cp:lastPrinted>
  <dcterms:created xsi:type="dcterms:W3CDTF">2000-12-15T06:32:30Z</dcterms:created>
  <dcterms:modified xsi:type="dcterms:W3CDTF">2015-03-16T07:03:59Z</dcterms:modified>
  <cp:category/>
  <cp:version/>
  <cp:contentType/>
  <cp:contentStatus/>
</cp:coreProperties>
</file>