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461" windowWidth="12120" windowHeight="9000" tabRatio="847" activeTab="0"/>
  </bookViews>
  <sheets>
    <sheet name="1.환경오염물질 배출사업장 " sheetId="1" r:id="rId1"/>
    <sheet name="2.환경오염배출사업장 단속 및 행정조치" sheetId="2" r:id="rId2"/>
    <sheet name="3.보건환경검사실적 " sheetId="3" r:id="rId3"/>
    <sheet name="4.대기오염  " sheetId="4" r:id="rId4"/>
    <sheet name="5.쓰레기수거 " sheetId="5" r:id="rId5"/>
    <sheet name="6.생활폐기물 매립지" sheetId="6" r:id="rId6"/>
    <sheet name="7.하수및분뇨발생량및처리현황(1)" sheetId="7" r:id="rId7"/>
    <sheet name="7.하수 및 분뇨발생량 및 처리현황(2)" sheetId="8" r:id="rId8"/>
    <sheet name="8.하수종말처리장(1)" sheetId="9" r:id="rId9"/>
    <sheet name="8.하수종말처리장 (2)" sheetId="10" r:id="rId10"/>
    <sheet name="9.수질오염 " sheetId="11" r:id="rId11"/>
    <sheet name="VXXXXXXX" sheetId="12" state="veryHidden" r:id="rId12"/>
  </sheets>
  <definedNames>
    <definedName name="_xlnm.Print_Area" localSheetId="0">'1.환경오염물질 배출사업장 '!$A$1:$O$10</definedName>
    <definedName name="_xlnm.Print_Area" localSheetId="1">'2.환경오염배출사업장 단속 및 행정조치'!$A$1:$O$14</definedName>
    <definedName name="_xlnm.Print_Area" localSheetId="2">'3.보건환경검사실적 '!$A$1:$I$22</definedName>
    <definedName name="_xlnm.Print_Area" localSheetId="3">'4.대기오염  '!$A$1:$S$31</definedName>
    <definedName name="_xlnm.Print_Area" localSheetId="4">'5.쓰레기수거 '!$A$1:$AA$26</definedName>
    <definedName name="_xlnm.Print_Area" localSheetId="5">'6.생활폐기물 매립지'!$A$1:$G$11</definedName>
    <definedName name="_xlnm.Print_Area" localSheetId="7">'7.하수 및 분뇨발생량 및 처리현황(2)'!$A$1:$O$26</definedName>
    <definedName name="_xlnm.Print_Area" localSheetId="6">'7.하수및분뇨발생량및처리현황(1)'!$A$1:$N$14</definedName>
    <definedName name="_xlnm.Print_Area" localSheetId="9">'8.하수종말처리장 (2)'!$A$1:$M$12</definedName>
    <definedName name="_xlnm.Print_Area" localSheetId="8">'8.하수종말처리장(1)'!$A$1:$N$12</definedName>
    <definedName name="_xlnm.Print_Area" localSheetId="10">'9.수질오염 '!$A$1:$P$27</definedName>
  </definedNames>
  <calcPr fullCalcOnLoad="1"/>
</workbook>
</file>

<file path=xl/sharedStrings.xml><?xml version="1.0" encoding="utf-8"?>
<sst xmlns="http://schemas.openxmlformats.org/spreadsheetml/2006/main" count="854" uniqueCount="435">
  <si>
    <t>환경오염물질 배출시설.xls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</si>
  <si>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</si>
  <si>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</si>
  <si>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</si>
  <si>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</si>
  <si>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</si>
  <si>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</si>
  <si>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</si>
  <si>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</si>
  <si>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</si>
  <si>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</si>
  <si>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</si>
  <si>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</si>
  <si>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Air quality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</si>
  <si>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</si>
  <si>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</si>
  <si>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</si>
  <si>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</si>
  <si>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</si>
  <si>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면적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</si>
  <si>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총매립용량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</si>
  <si>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기매립량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</si>
  <si>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잔여매립가능량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</si>
  <si>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t>Number of</t>
  </si>
  <si>
    <t>Area of</t>
  </si>
  <si>
    <t>Total landfill</t>
  </si>
  <si>
    <t>Current landfill</t>
  </si>
  <si>
    <t>Residual landfill</t>
  </si>
  <si>
    <t>landfills</t>
  </si>
  <si>
    <t>capacity</t>
  </si>
  <si>
    <t>amount</t>
  </si>
  <si>
    <t>하수 및 분뇨 발생량 Amount of Sewage &amp; night soil generated</t>
  </si>
  <si>
    <t>하수 sewage</t>
  </si>
  <si>
    <t>분뇨 night soil</t>
  </si>
  <si>
    <t xml:space="preserve">발생량 Amount generated </t>
  </si>
  <si>
    <t>처리대상량(㎥/일) </t>
  </si>
  <si>
    <t>Target treatment  volume(㎥/day)</t>
  </si>
  <si>
    <t>처리대상 제외</t>
  </si>
  <si>
    <t>Out of Treatment</t>
  </si>
  <si>
    <t>하수처리구역 내</t>
  </si>
  <si>
    <t>inner area of sewage treatment</t>
  </si>
  <si>
    <t>하수처리구역 외</t>
  </si>
  <si>
    <t>Outer area of sewage treatment</t>
  </si>
  <si>
    <t>수거식</t>
  </si>
  <si>
    <t>Squat toilet</t>
  </si>
  <si>
    <t>수세식</t>
  </si>
  <si>
    <t>Flush toilet</t>
  </si>
  <si>
    <t>수거분뇨</t>
  </si>
  <si>
    <t>정화조오니</t>
  </si>
  <si>
    <t>Sludge from septic tank</t>
  </si>
  <si>
    <t>night soil of the back country</t>
  </si>
  <si>
    <t>정화조등에서 처리</t>
  </si>
  <si>
    <t xml:space="preserve">Treatment of Sludge </t>
  </si>
  <si>
    <t>Company of night soil collection &amp; delivery</t>
  </si>
  <si>
    <t>시설명</t>
  </si>
  <si>
    <t>facility</t>
  </si>
  <si>
    <t>Capacity</t>
  </si>
  <si>
    <t xml:space="preserve">Amount of waste disposal </t>
  </si>
  <si>
    <t>연계</t>
  </si>
  <si>
    <t>처리장명</t>
  </si>
  <si>
    <t>Relative treatment plants</t>
  </si>
  <si>
    <t>Operation expense</t>
  </si>
  <si>
    <t>(Million won)</t>
  </si>
  <si>
    <t>운영</t>
  </si>
  <si>
    <t>방법</t>
  </si>
  <si>
    <t>방류수역</t>
  </si>
  <si>
    <t>Waters of disposal</t>
  </si>
  <si>
    <t>업체수</t>
  </si>
  <si>
    <t>No. of company</t>
  </si>
  <si>
    <t>종사인원</t>
  </si>
  <si>
    <t>기타</t>
  </si>
  <si>
    <t>Others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</si>
  <si>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</si>
  <si>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</si>
  <si>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</si>
  <si>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</si>
  <si>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</si>
  <si>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</si>
  <si>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</si>
  <si>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</si>
  <si>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</si>
  <si>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Mechanical</t>
  </si>
  <si>
    <t>Biological</t>
  </si>
  <si>
    <t>Advanced</t>
  </si>
  <si>
    <t>No. of worker</t>
  </si>
  <si>
    <t>(백만원)</t>
  </si>
  <si>
    <t>사업비</t>
  </si>
  <si>
    <t>(하수/마을)</t>
  </si>
  <si>
    <t>소재지</t>
  </si>
  <si>
    <t>Capacity of plants</t>
  </si>
  <si>
    <t>Treatment amount</t>
  </si>
  <si>
    <t>연계처리량(㎥/일)</t>
  </si>
  <si>
    <t>가동</t>
  </si>
  <si>
    <t>개시일</t>
  </si>
  <si>
    <t>분뇨</t>
  </si>
  <si>
    <t>축산</t>
  </si>
  <si>
    <t>침출수</t>
  </si>
  <si>
    <t>2 0 0 5</t>
  </si>
  <si>
    <t>-</t>
  </si>
  <si>
    <t>연    별</t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</si>
  <si>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</si>
  <si>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</si>
  <si>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2 0 0 6</t>
  </si>
  <si>
    <t>Source : institute of Environmental Resource Research</t>
  </si>
  <si>
    <t>(℃)</t>
  </si>
  <si>
    <t>(pH)</t>
  </si>
  <si>
    <t>(㎎/ℓ)</t>
  </si>
  <si>
    <t>(MPL/100)</t>
  </si>
  <si>
    <r>
      <t xml:space="preserve">조업정지
</t>
    </r>
    <r>
      <rPr>
        <sz val="10"/>
        <rFont val="Arial"/>
        <family val="2"/>
      </rPr>
      <t>Temporary
suspension</t>
    </r>
  </si>
  <si>
    <r>
      <t xml:space="preserve">허가취소
</t>
    </r>
    <r>
      <rPr>
        <sz val="10"/>
        <rFont val="Arial"/>
        <family val="2"/>
      </rPr>
      <t>License revoked</t>
    </r>
  </si>
  <si>
    <r>
      <t xml:space="preserve">배출업소
</t>
    </r>
    <r>
      <rPr>
        <sz val="10"/>
        <rFont val="Arial"/>
        <family val="2"/>
      </rPr>
      <t>Number of
pollutant
emitting
facilities</t>
    </r>
  </si>
  <si>
    <r>
      <t xml:space="preserve">단속업소
</t>
    </r>
    <r>
      <rPr>
        <sz val="10"/>
        <rFont val="Arial"/>
        <family val="2"/>
      </rPr>
      <t>Number of
establishment
inspected</t>
    </r>
  </si>
  <si>
    <r>
      <t xml:space="preserve">위반업소
</t>
    </r>
    <r>
      <rPr>
        <sz val="10"/>
        <rFont val="Arial"/>
        <family val="2"/>
      </rPr>
      <t>Number
of
violations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</si>
  <si>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</si>
  <si>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person, ton, each)</t>
  </si>
  <si>
    <r>
      <t xml:space="preserve">행정구역
</t>
    </r>
    <r>
      <rPr>
        <sz val="10"/>
        <rFont val="Arial"/>
        <family val="2"/>
      </rPr>
      <t>Administrative area</t>
    </r>
  </si>
  <si>
    <r>
      <t xml:space="preserve">청소구역
</t>
    </r>
    <r>
      <rPr>
        <sz val="9"/>
        <rFont val="Arial"/>
        <family val="2"/>
      </rPr>
      <t>Waste-collected area</t>
    </r>
  </si>
  <si>
    <t>수거지
인구율</t>
  </si>
  <si>
    <r>
      <t xml:space="preserve">배출량
</t>
    </r>
    <r>
      <rPr>
        <sz val="10"/>
        <rFont val="Arial"/>
        <family val="2"/>
      </rPr>
      <t>(c)</t>
    </r>
  </si>
  <si>
    <r>
      <t xml:space="preserve">처리량
</t>
    </r>
    <r>
      <rPr>
        <sz val="10"/>
        <rFont val="Arial"/>
        <family val="2"/>
      </rPr>
      <t>(d)</t>
    </r>
  </si>
  <si>
    <r>
      <t xml:space="preserve">수거율
</t>
    </r>
    <r>
      <rPr>
        <sz val="10"/>
        <rFont val="Arial"/>
        <family val="2"/>
      </rPr>
      <t>(d/c)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</si>
  <si>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</si>
  <si>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</si>
  <si>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</si>
  <si>
    <r>
      <t>계</t>
    </r>
    <r>
      <rPr>
        <vertAlign val="superscript"/>
        <sz val="10"/>
        <rFont val="Arial"/>
        <family val="2"/>
      </rPr>
      <t>1)</t>
    </r>
  </si>
  <si>
    <r>
      <t>매립</t>
    </r>
    <r>
      <rPr>
        <vertAlign val="superscript"/>
        <sz val="9"/>
        <rFont val="Arial"/>
        <family val="2"/>
      </rPr>
      <t>1)</t>
    </r>
  </si>
  <si>
    <r>
      <t>소각</t>
    </r>
    <r>
      <rPr>
        <vertAlign val="superscript"/>
        <sz val="9"/>
        <rFont val="Arial"/>
        <family val="2"/>
      </rPr>
      <t>1)</t>
    </r>
  </si>
  <si>
    <r>
      <t>재활용</t>
    </r>
    <r>
      <rPr>
        <vertAlign val="superscript"/>
        <sz val="9"/>
        <rFont val="Arial"/>
        <family val="2"/>
      </rPr>
      <t>1)</t>
    </r>
  </si>
  <si>
    <t>해역
배출</t>
  </si>
  <si>
    <t>기타</t>
  </si>
  <si>
    <t>Population 
ratio in the</t>
  </si>
  <si>
    <t>Amount of</t>
  </si>
  <si>
    <t xml:space="preserve">Amount of </t>
  </si>
  <si>
    <r>
      <t xml:space="preserve">생활폐기물
</t>
    </r>
    <r>
      <rPr>
        <sz val="10"/>
        <rFont val="Arial"/>
        <family val="2"/>
      </rPr>
      <t>Domestic wastes</t>
    </r>
  </si>
  <si>
    <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</si>
  <si>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t>waste-
collected</t>
  </si>
  <si>
    <t xml:space="preserve"> dis-charged </t>
  </si>
  <si>
    <t xml:space="preserve">waste </t>
  </si>
  <si>
    <t>Disposal</t>
  </si>
  <si>
    <t>발
생
량</t>
  </si>
  <si>
    <t>매립</t>
  </si>
  <si>
    <t>소각</t>
  </si>
  <si>
    <t>재
활
용</t>
  </si>
  <si>
    <t>Area</t>
  </si>
  <si>
    <t>Pop.</t>
  </si>
  <si>
    <t>Landfill</t>
  </si>
  <si>
    <t>Dumping
at sea</t>
  </si>
  <si>
    <t>Generation</t>
  </si>
  <si>
    <t>Incineration</t>
  </si>
  <si>
    <t>Recycling</t>
  </si>
  <si>
    <t>차량</t>
  </si>
  <si>
    <t>손수레</t>
  </si>
  <si>
    <t>중장비</t>
  </si>
  <si>
    <t>Carry-over</t>
  </si>
  <si>
    <t>Custody</t>
  </si>
  <si>
    <t>Workers</t>
  </si>
  <si>
    <t>Motor
cars</t>
  </si>
  <si>
    <t>Hand
cars</t>
  </si>
  <si>
    <t>Heavy
Equipment</t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</si>
  <si>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</si>
  <si>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</si>
  <si>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</si>
  <si>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</si>
  <si>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</si>
  <si>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</si>
  <si>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</si>
  <si>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</si>
  <si>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</si>
  <si>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</si>
  <si>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Month</t>
  </si>
  <si>
    <r>
      <t>아황산가스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
ppm/year</t>
    </r>
  </si>
  <si>
    <r>
      <t>일산화탄소</t>
    </r>
    <r>
      <rPr>
        <sz val="10"/>
        <rFont val="Arial"/>
        <family val="2"/>
      </rPr>
      <t>(CO)
ppm/8hours</t>
    </r>
  </si>
  <si>
    <r>
      <t>이산화질소</t>
    </r>
    <r>
      <rPr>
        <sz val="10"/>
        <rFont val="Arial"/>
        <family val="2"/>
      </rPr>
      <t>(NO</t>
    </r>
    <r>
      <rPr>
        <sz val="10"/>
        <rFont val="굴림"/>
        <family val="3"/>
      </rPr>
      <t>₂</t>
    </r>
    <r>
      <rPr>
        <sz val="10"/>
        <rFont val="Arial"/>
        <family val="2"/>
      </rPr>
      <t>)
ppm/year</t>
    </r>
  </si>
  <si>
    <r>
      <t>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>(Dust)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)/year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</si>
  <si>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>(O</t>
    </r>
    <r>
      <rPr>
        <sz val="10"/>
        <rFont val="굴림"/>
        <family val="3"/>
      </rPr>
      <t>₃</t>
    </r>
    <r>
      <rPr>
        <sz val="10"/>
        <rFont val="Arial"/>
        <family val="2"/>
      </rPr>
      <t>)
ppm/8hours</t>
    </r>
  </si>
  <si>
    <r>
      <t>산성비</t>
    </r>
    <r>
      <rPr>
        <sz val="10"/>
        <rFont val="Arial"/>
        <family val="2"/>
      </rPr>
      <t>(Acid rain)
PH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</si>
  <si>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</si>
  <si>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월    별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</si>
  <si>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Jeju</t>
    </r>
  </si>
  <si>
    <t>서 귀 포
Seogwipo</t>
  </si>
  <si>
    <t>이도동</t>
  </si>
  <si>
    <t>연동</t>
  </si>
  <si>
    <r>
      <t>1</t>
    </r>
    <r>
      <rPr>
        <sz val="10"/>
        <rFont val="돋움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</si>
  <si>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</si>
  <si>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</si>
  <si>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</si>
  <si>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</si>
  <si>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</si>
  <si>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</si>
  <si>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</si>
  <si>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</si>
  <si>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</si>
  <si>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</si>
  <si>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</si>
  <si>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</si>
  <si>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</si>
  <si>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오·벽지
 분뇨</t>
  </si>
  <si>
    <t>Night soil
Collected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</si>
  <si>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</si>
  <si>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</si>
  <si>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 xml:space="preserve">4.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오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염</t>
    </r>
    <r>
      <rPr>
        <b/>
        <sz val="18"/>
        <rFont val="Arial"/>
        <family val="2"/>
      </rPr>
      <t xml:space="preserve">        Air Pollutant Emission</t>
    </r>
  </si>
  <si>
    <r>
      <t xml:space="preserve">5. </t>
    </r>
    <r>
      <rPr>
        <b/>
        <sz val="18"/>
        <rFont val="굴림"/>
        <family val="3"/>
      </rPr>
      <t>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거</t>
    </r>
    <r>
      <rPr>
        <b/>
        <sz val="18"/>
        <rFont val="Arial"/>
        <family val="2"/>
      </rPr>
      <t xml:space="preserve">    Waste Collection and Disposal</t>
    </r>
  </si>
  <si>
    <r>
      <t xml:space="preserve">6. </t>
    </r>
    <r>
      <rPr>
        <b/>
        <sz val="18"/>
        <rFont val="굴림"/>
        <family val="3"/>
      </rPr>
      <t>생활폐기물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매립지</t>
    </r>
    <r>
      <rPr>
        <b/>
        <sz val="18"/>
        <rFont val="Arial"/>
        <family val="2"/>
      </rPr>
      <t xml:space="preserve">        General Waste Landfill</t>
    </r>
  </si>
  <si>
    <t>서귀포시 동홍천</t>
  </si>
  <si>
    <t>연   별</t>
  </si>
  <si>
    <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</si>
  <si>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 xml:space="preserve">온도 
Temperature   </t>
  </si>
  <si>
    <t>수소이온
농도
Hydrogenion concentration</t>
  </si>
  <si>
    <t xml:space="preserve">용존산소
Demand Oxygen         </t>
  </si>
  <si>
    <t>생화학적
산소
요구량
Biological
Oxygen
Demand</t>
  </si>
  <si>
    <r>
      <t>화학적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요구량
</t>
    </r>
    <r>
      <rPr>
        <sz val="10"/>
        <rFont val="Arial"/>
        <family val="2"/>
      </rPr>
      <t>Chemical Oxygen 
Demand</t>
    </r>
  </si>
  <si>
    <r>
      <t xml:space="preserve">부유물질
</t>
    </r>
    <r>
      <rPr>
        <sz val="10"/>
        <rFont val="Arial"/>
        <family val="2"/>
      </rPr>
      <t>Suspended Solid</t>
    </r>
  </si>
  <si>
    <t>총대장균군
Total coliform</t>
  </si>
  <si>
    <t>2  0  0  8</t>
  </si>
  <si>
    <t>2  0  0  9</t>
  </si>
  <si>
    <r>
      <t xml:space="preserve">9. </t>
    </r>
    <r>
      <rPr>
        <b/>
        <sz val="18"/>
        <rFont val="한양신명조,한컴돋움"/>
        <family val="3"/>
      </rPr>
      <t>수질오염</t>
    </r>
    <r>
      <rPr>
        <b/>
        <sz val="18"/>
        <rFont val="Arial"/>
        <family val="2"/>
      </rPr>
      <t xml:space="preserve"> Water Pollution by Rivers </t>
    </r>
  </si>
  <si>
    <t>제주시 외도천</t>
  </si>
  <si>
    <t>제주시 옹포천</t>
  </si>
  <si>
    <t>부유물질
Suspended Solid</t>
  </si>
  <si>
    <r>
      <t xml:space="preserve">7. </t>
    </r>
    <r>
      <rPr>
        <b/>
        <sz val="18"/>
        <rFont val="한양신명조,한컴돋움"/>
        <family val="3"/>
      </rPr>
      <t>하수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분뇨발생량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처리현황</t>
    </r>
    <r>
      <rPr>
        <b/>
        <sz val="18"/>
        <rFont val="Arial"/>
        <family val="2"/>
      </rPr>
      <t>  
Sewage &amp; Night Soil Discharge and Treatment</t>
    </r>
  </si>
  <si>
    <t>연    별</t>
  </si>
  <si>
    <t>Year</t>
  </si>
  <si>
    <t xml:space="preserve"> - </t>
  </si>
  <si>
    <t>2 0 0 7</t>
  </si>
  <si>
    <t>2 0 0 8</t>
  </si>
  <si>
    <t>2 0 0 9</t>
  </si>
  <si>
    <t>2 0 1 0</t>
  </si>
  <si>
    <t>-</t>
  </si>
  <si>
    <r>
      <t>분뇨처리시설</t>
    </r>
    <r>
      <rPr>
        <sz val="10"/>
        <color indexed="8"/>
        <rFont val="Arial"/>
        <family val="2"/>
      </rPr>
      <t xml:space="preserve"> Night soil treatment facility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</si>
  <si>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</si>
  <si>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</si>
  <si>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t>2 0 0 6</t>
  </si>
  <si>
    <t>2 0 0 9</t>
  </si>
  <si>
    <t>…</t>
  </si>
  <si>
    <t>해안동</t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</si>
  <si>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</si>
  <si>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</si>
  <si>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</si>
  <si>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</si>
  <si>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</si>
  <si>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t>연    별</t>
  </si>
  <si>
    <t>Year</t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</si>
  <si>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</si>
  <si>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</si>
  <si>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Drug analysis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</si>
  <si>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</si>
  <si>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Livestock product
analysis</t>
    </r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</si>
  <si>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</si>
  <si>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</si>
  <si>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t>1/4</t>
  </si>
  <si>
    <t>2/4</t>
  </si>
  <si>
    <t>3/4</t>
  </si>
  <si>
    <t>4/4</t>
  </si>
  <si>
    <t>1/4</t>
  </si>
  <si>
    <t>4/4</t>
  </si>
  <si>
    <t>1/4</t>
  </si>
  <si>
    <t>2/4</t>
  </si>
  <si>
    <t>3/4</t>
  </si>
  <si>
    <t>2  0  1  0</t>
  </si>
  <si>
    <t>2  0  1  0</t>
  </si>
  <si>
    <t>-</t>
  </si>
  <si>
    <t>-</t>
  </si>
  <si>
    <t>1종
Class 1</t>
  </si>
  <si>
    <t>2종
Class 2</t>
  </si>
  <si>
    <t>3종
Class 3</t>
  </si>
  <si>
    <t>4종
Class 4</t>
  </si>
  <si>
    <t>5종
Class 5</t>
  </si>
  <si>
    <r>
      <t xml:space="preserve">1. </t>
    </r>
    <r>
      <rPr>
        <b/>
        <sz val="18"/>
        <rFont val="굴림"/>
        <family val="3"/>
      </rPr>
      <t>환경오염물질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배출사업장</t>
    </r>
    <r>
      <rPr>
        <b/>
        <sz val="18"/>
        <rFont val="Arial"/>
        <family val="2"/>
      </rPr>
      <t xml:space="preserve">       Environmental Pollutant Emitting Facilities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</si>
  <si>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(</t>
    </r>
    <r>
      <rPr>
        <sz val="10"/>
        <rFont val="돋움"/>
        <family val="3"/>
      </rPr>
      <t>가스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먼지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매연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악취</t>
    </r>
    <r>
      <rPr>
        <sz val="10"/>
        <rFont val="Arial"/>
        <family val="2"/>
      </rPr>
      <t>)
Air pollution(gas, dust, Soot and bad smell)</t>
    </r>
  </si>
  <si>
    <r>
      <t>수</t>
    </r>
    <r>
      <rPr>
        <sz val="10"/>
        <rFont val="Arial"/>
        <family val="2"/>
      </rPr>
      <t xml:space="preserve">            질  (폐          수)
Water pollution(Waste Water)</t>
    </r>
  </si>
  <si>
    <r>
      <t>소음</t>
    </r>
    <r>
      <rPr>
        <sz val="10"/>
        <rFont val="Arial"/>
        <family val="2"/>
      </rPr>
      <t xml:space="preserve"> 및 진동
Noises and
Vibration</t>
    </r>
  </si>
  <si>
    <r>
      <t xml:space="preserve">계
</t>
    </r>
    <r>
      <rPr>
        <sz val="10"/>
        <rFont val="Arial"/>
        <family val="2"/>
      </rPr>
      <t>Total</t>
    </r>
  </si>
  <si>
    <t>1종
Class 1</t>
  </si>
  <si>
    <t>2종
Class 2</t>
  </si>
  <si>
    <t>3종
Class 3</t>
  </si>
  <si>
    <t>4종
Class 4</t>
  </si>
  <si>
    <t>5종
Class 5</t>
  </si>
  <si>
    <t xml:space="preserve">2 0 1 0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</si>
  <si>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환경정책과</t>
    </r>
  </si>
  <si>
    <t>Source : Jeju Special Self-Governing Province Environmental Policy Division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</si>
  <si>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</si>
  <si>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number(place), case)</t>
  </si>
  <si>
    <r>
      <t>행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처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Administrative actions taken</t>
    </r>
  </si>
  <si>
    <r>
      <t>병과고발</t>
    </r>
    <r>
      <rPr>
        <sz val="10"/>
        <rFont val="Arial"/>
        <family val="2"/>
      </rPr>
      <t xml:space="preserve">
Accusation </t>
    </r>
  </si>
  <si>
    <r>
      <t>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고
</t>
    </r>
    <r>
      <rPr>
        <sz val="10"/>
        <rFont val="Arial"/>
        <family val="2"/>
      </rPr>
      <t>Warnings</t>
    </r>
  </si>
  <si>
    <r>
      <t xml:space="preserve">개선명령
</t>
    </r>
    <r>
      <rPr>
        <sz val="10"/>
        <rFont val="Arial"/>
        <family val="2"/>
      </rPr>
      <t>Order of repair</t>
    </r>
  </si>
  <si>
    <r>
      <t xml:space="preserve">사용금지
</t>
    </r>
    <r>
      <rPr>
        <sz val="10"/>
        <rFont val="Arial"/>
        <family val="2"/>
      </rPr>
      <t>Prohibition on use</t>
    </r>
  </si>
  <si>
    <r>
      <t xml:space="preserve">폐쇄명령
</t>
    </r>
    <r>
      <rPr>
        <sz val="10"/>
        <rFont val="Arial"/>
        <family val="2"/>
      </rPr>
      <t>Abolish</t>
    </r>
  </si>
  <si>
    <r>
      <t xml:space="preserve">순수고발
</t>
    </r>
    <r>
      <rPr>
        <sz val="10"/>
        <rFont val="Arial"/>
        <family val="2"/>
      </rPr>
      <t>Accusation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</si>
  <si>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</si>
  <si>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>자료 : 제주특별자치도 환경정책과</t>
  </si>
  <si>
    <t xml:space="preserve">   주 : 병과고발은 행정처분과 고발이 병행된 것</t>
  </si>
  <si>
    <t>-</t>
  </si>
  <si>
    <t>-</t>
  </si>
  <si>
    <t xml:space="preserve">Source : Jeju Special Self-Governing Province Environmental Policy Division, institute of Environmental </t>
  </si>
  <si>
    <t xml:space="preserve">2 0 0 8 </t>
  </si>
  <si>
    <r>
      <t>(</t>
    </r>
    <r>
      <rPr>
        <sz val="10"/>
        <rFont val="Arial"/>
        <family val="2"/>
      </rPr>
      <t>Unit : rerson,ton,each)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</si>
  <si>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</si>
  <si>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</si>
  <si>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Wastes</t>
    </r>
  </si>
  <si>
    <t>area</t>
  </si>
  <si>
    <t>waste</t>
  </si>
  <si>
    <t>disposal</t>
  </si>
  <si>
    <t xml:space="preserve"> ratio</t>
  </si>
  <si>
    <t>Landfill</t>
  </si>
  <si>
    <t>Inciner
-ation</t>
  </si>
  <si>
    <t>Re-
cycling</t>
  </si>
  <si>
    <t>Dumping
at sea</t>
  </si>
  <si>
    <t>Others</t>
  </si>
  <si>
    <t>Generation</t>
  </si>
  <si>
    <t>Incineration</t>
  </si>
  <si>
    <t>Recycling</t>
  </si>
  <si>
    <t>2 0 0 6</t>
  </si>
  <si>
    <t>-</t>
  </si>
  <si>
    <t>2 0 0 9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</si>
  <si>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</si>
  <si>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</si>
  <si>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Local Gov.</t>
    </r>
  </si>
  <si>
    <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Service company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</si>
  <si>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Self-managed workplace</t>
    </r>
  </si>
  <si>
    <r>
      <t>Y</t>
    </r>
    <r>
      <rPr>
        <sz val="10"/>
        <rFont val="Arial"/>
        <family val="2"/>
      </rPr>
      <t>ear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</si>
  <si>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Wastes</t>
    </r>
  </si>
  <si>
    <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</si>
  <si>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Specified wastes</t>
    </r>
  </si>
  <si>
    <t>인원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</si>
  <si>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비
</t>
    </r>
    <r>
      <rPr>
        <sz val="10"/>
        <rFont val="Arial"/>
        <family val="2"/>
      </rPr>
      <t>Equipment</t>
    </r>
  </si>
  <si>
    <t>발
생
량</t>
  </si>
  <si>
    <t>매립</t>
  </si>
  <si>
    <t>소각</t>
  </si>
  <si>
    <t>재
활
용</t>
  </si>
  <si>
    <t>해역
배출</t>
  </si>
  <si>
    <t>전년도
이월량</t>
  </si>
  <si>
    <t>해당
년도
발생량</t>
  </si>
  <si>
    <t>재활용</t>
  </si>
  <si>
    <t>기타
보관량</t>
  </si>
  <si>
    <t>차량</t>
  </si>
  <si>
    <t>손수레</t>
  </si>
  <si>
    <t>중장비</t>
  </si>
  <si>
    <t>-</t>
  </si>
  <si>
    <t xml:space="preserve">2 0 1 0 </t>
  </si>
  <si>
    <t xml:space="preserve">2 0 1 0 </t>
  </si>
  <si>
    <t xml:space="preserve">   주 : 1) 생활폐기물 기준임</t>
  </si>
  <si>
    <t xml:space="preserve">         2) 폐기물분야 잠정치임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</si>
  <si>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</si>
  <si>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 xml:space="preserve">2. </t>
    </r>
    <r>
      <rPr>
        <b/>
        <sz val="16"/>
        <rFont val="돋움"/>
        <family val="3"/>
      </rPr>
      <t>환경오염배출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사업장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단속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행정조치</t>
    </r>
    <r>
      <rPr>
        <b/>
        <sz val="16"/>
        <rFont val="Arial"/>
        <family val="2"/>
      </rPr>
      <t xml:space="preserve">   
 Inspection and Administrative Measures for Environmental Pollutant Emitting Facilities</t>
    </r>
  </si>
  <si>
    <t>Operati-on method</t>
  </si>
  <si>
    <t>5개소</t>
  </si>
  <si>
    <t>제주</t>
  </si>
  <si>
    <t>위탁 3,자체2</t>
  </si>
  <si>
    <t>Facility(Vehicles)</t>
  </si>
  <si>
    <t>Total</t>
  </si>
  <si>
    <r>
      <t xml:space="preserve">7.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 
 Sewage &amp; Night Soil Discharge and Treatment(Cont'd)</t>
    </r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</si>
  <si>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</si>
  <si>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t>Year</t>
  </si>
  <si>
    <t>사업비</t>
  </si>
  <si>
    <t>운영</t>
  </si>
  <si>
    <t xml:space="preserve"> </t>
  </si>
  <si>
    <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</si>
  <si>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t>Mechanical</t>
  </si>
  <si>
    <t>Biological</t>
  </si>
  <si>
    <t>2 0 0 6</t>
  </si>
  <si>
    <t>-</t>
  </si>
  <si>
    <t>2 0 0 9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</si>
  <si>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</si>
  <si>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분뇨수집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운반업체</t>
    </r>
  </si>
  <si>
    <r>
      <t>시설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차량</t>
    </r>
    <r>
      <rPr>
        <sz val="10"/>
        <color indexed="8"/>
        <rFont val="Arial"/>
        <family val="2"/>
      </rPr>
      <t>)</t>
    </r>
    <r>
      <rPr>
        <sz val="10"/>
        <color indexed="8"/>
        <rFont val="한양신명조,한컴돋움"/>
        <family val="3"/>
      </rPr>
      <t>현황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대수</t>
    </r>
    <r>
      <rPr>
        <sz val="10"/>
        <color indexed="8"/>
        <rFont val="Arial"/>
        <family val="2"/>
      </rPr>
      <t>)</t>
    </r>
  </si>
  <si>
    <t>계</t>
  </si>
  <si>
    <r>
      <t>3</t>
    </r>
    <r>
      <rPr>
        <sz val="10"/>
        <color indexed="8"/>
        <rFont val="한양신명조,한컴돋움"/>
        <family val="3"/>
      </rPr>
      <t>톤이하</t>
    </r>
  </si>
  <si>
    <r>
      <t>4.5</t>
    </r>
    <r>
      <rPr>
        <sz val="10"/>
        <color indexed="8"/>
        <rFont val="한양신명조,한컴돋움"/>
        <family val="3"/>
      </rPr>
      <t>톤이하</t>
    </r>
  </si>
  <si>
    <r>
      <t>8</t>
    </r>
    <r>
      <rPr>
        <sz val="10"/>
        <color indexed="8"/>
        <rFont val="한양신명조,한컴돋움"/>
        <family val="3"/>
      </rPr>
      <t>톤이하</t>
    </r>
  </si>
  <si>
    <t>기타</t>
  </si>
  <si>
    <t>Less than 3ton</t>
  </si>
  <si>
    <t xml:space="preserve">Less than
4.5ton </t>
  </si>
  <si>
    <t>Less than
8ton</t>
  </si>
  <si>
    <r>
      <t>5</t>
    </r>
    <r>
      <rPr>
        <sz val="10"/>
        <rFont val="돋움"/>
        <family val="3"/>
      </rPr>
      <t>개소</t>
    </r>
  </si>
  <si>
    <t>-</t>
  </si>
  <si>
    <r>
      <t>5</t>
    </r>
    <r>
      <rPr>
        <b/>
        <sz val="10"/>
        <rFont val="돋움"/>
        <family val="3"/>
      </rPr>
      <t>개소</t>
    </r>
  </si>
  <si>
    <t>Treatm-ent method</t>
  </si>
  <si>
    <t xml:space="preserve">2 0 0 7 </t>
  </si>
  <si>
    <t>20(3/17)</t>
  </si>
  <si>
    <t>18(3/15)</t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</si>
  <si>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</si>
  <si>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</si>
  <si>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</si>
  <si>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t>처리</t>
  </si>
  <si>
    <t>Year</t>
  </si>
  <si>
    <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 xml:space="preserve">/
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</si>
  <si>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</si>
  <si>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t xml:space="preserve"> </t>
  </si>
  <si>
    <t>-</t>
  </si>
  <si>
    <t>142,856
(142,000/
856)</t>
  </si>
  <si>
    <t>130,856
(130,000/
856)</t>
  </si>
  <si>
    <t>12,000
(12,000/0)</t>
  </si>
  <si>
    <t>105,081
(104,558/
523)</t>
  </si>
  <si>
    <t>99,511
(98,988/
523)</t>
  </si>
  <si>
    <t>5,570
(5,570/0)</t>
  </si>
  <si>
    <r>
      <t>표준활성
슬러지법</t>
    </r>
    <r>
      <rPr>
        <sz val="10"/>
        <color indexed="8"/>
        <rFont val="Arial"/>
        <family val="2"/>
      </rPr>
      <t xml:space="preserve">,
 SBR </t>
    </r>
    <r>
      <rPr>
        <sz val="10"/>
        <color indexed="8"/>
        <rFont val="돋움"/>
        <family val="3"/>
      </rPr>
      <t>외</t>
    </r>
  </si>
  <si>
    <t>2 0 0 9</t>
  </si>
  <si>
    <t>16(3/13)</t>
  </si>
  <si>
    <t>142,752
(142,000/
752)</t>
  </si>
  <si>
    <t>752
( - /
752)</t>
  </si>
  <si>
    <t>142,000
(142,000/
- )</t>
  </si>
  <si>
    <t>102,878
(102,359/
519)</t>
  </si>
  <si>
    <t>519
( - /
519)</t>
  </si>
  <si>
    <t>102,359
(102,359/
- )</t>
  </si>
  <si>
    <t xml:space="preserve">2 0 0 9 </t>
  </si>
  <si>
    <t>operation start</t>
  </si>
  <si>
    <t>Operat-ion method</t>
  </si>
  <si>
    <t>연안(제주)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</si>
  <si>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</si>
  <si>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방류수
소독방법</t>
  </si>
  <si>
    <t>Year</t>
  </si>
  <si>
    <t xml:space="preserve"> </t>
  </si>
  <si>
    <t>Branch stream</t>
  </si>
  <si>
    <t>Main stream</t>
  </si>
  <si>
    <t>Water 
System</t>
  </si>
  <si>
    <t>-</t>
  </si>
  <si>
    <r>
      <t>하수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자체
마을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위탁</t>
    </r>
  </si>
  <si>
    <r>
      <t>하수</t>
    </r>
    <r>
      <rPr>
        <sz val="10"/>
        <color indexed="8"/>
        <rFont val="Arial"/>
        <family val="2"/>
      </rPr>
      <t>-UV</t>
    </r>
    <r>
      <rPr>
        <sz val="10"/>
        <color indexed="8"/>
        <rFont val="돋움"/>
        <family val="3"/>
      </rPr>
      <t>소독
마을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염소소독</t>
    </r>
  </si>
  <si>
    <t>2 0 0 9</t>
  </si>
  <si>
    <t xml:space="preserve">2 0 0 9 </t>
  </si>
  <si>
    <t>자외선소독</t>
  </si>
  <si>
    <t>자료 : 제주특별자치도 환경정책과, 보건환경연구원</t>
  </si>
  <si>
    <r>
      <t xml:space="preserve">   주 : 2010년부터 수질오염 분기조사함</t>
    </r>
  </si>
  <si>
    <t>자료 : 보건환경연구원</t>
  </si>
  <si>
    <t xml:space="preserve">   주 :    - 제      주 </t>
  </si>
  <si>
    <r>
      <t xml:space="preserve">             · 제주시 이도2동 제주시청 옥상</t>
    </r>
  </si>
  <si>
    <t xml:space="preserve">             · 제주시 연동 제주자치도 제2청사 옥상(산성비인 경우 : 보건환경연구원)</t>
  </si>
  <si>
    <t xml:space="preserve">             · 해안동 : 어승생수원지(산림지역)</t>
  </si>
  <si>
    <t xml:space="preserve">            - 서  귀 포 </t>
  </si>
  <si>
    <t xml:space="preserve">             · 서귀포시 동홍동 서귀포소방서 옥상 </t>
  </si>
  <si>
    <t>자료 : 제주특별자치도 수자원본부</t>
  </si>
  <si>
    <t xml:space="preserve">Source : Jeju Special Self-Governing Province Water Resources Headquarters                                          </t>
  </si>
  <si>
    <r>
      <t xml:space="preserve">8. </t>
    </r>
    <r>
      <rPr>
        <b/>
        <sz val="18"/>
        <color indexed="8"/>
        <rFont val="한양신명조,한컴돋움"/>
        <family val="3"/>
      </rPr>
      <t>하수종말처리장</t>
    </r>
    <r>
      <rPr>
        <b/>
        <sz val="18"/>
        <color indexed="8"/>
        <rFont val="Arial"/>
        <family val="2"/>
      </rPr>
      <t xml:space="preserve">   Sewage Treatment Plants</t>
    </r>
  </si>
  <si>
    <r>
      <t xml:space="preserve">8. </t>
    </r>
    <r>
      <rPr>
        <b/>
        <sz val="18"/>
        <color indexed="8"/>
        <rFont val="한양신명조,한컴돋움"/>
        <family val="3"/>
      </rPr>
      <t>하수종말처리장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   Sewage Treatment Plants(Cont'd)</t>
    </r>
  </si>
</sst>
</file>

<file path=xl/styles.xml><?xml version="1.0" encoding="utf-8"?>
<styleSheet xmlns="http://schemas.openxmlformats.org/spreadsheetml/2006/main">
  <numFmts count="6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_);[Red]\(#,##0\)"/>
    <numFmt numFmtId="180" formatCode="0.0"/>
    <numFmt numFmtId="181" formatCode="0.000"/>
    <numFmt numFmtId="182" formatCode="#,##0.0_ "/>
    <numFmt numFmtId="183" formatCode="#,##0;;\-;"/>
    <numFmt numFmtId="184" formatCode="\(#,##0\);;\-;"/>
    <numFmt numFmtId="185" formatCode="#,##0.000;;\-;"/>
    <numFmt numFmtId="186" formatCode="#,##0.0;;\-;"/>
    <numFmt numFmtId="187" formatCode="0.0;;\-;"/>
    <numFmt numFmtId="188" formatCode="&quot;(&quot;#,##0&quot;)&quot;;;\-;"/>
    <numFmt numFmtId="189" formatCode="_-* #,##0.0_-;\-* #,##0.0_-;_-* &quot;-&quot;_-;_-@_-"/>
    <numFmt numFmtId="190" formatCode="#,##0\ \ \ \ \ ;\-#,##0\ \ \ \ \ ;\ \-\ \ \ \ \ \ ;"/>
    <numFmt numFmtId="191" formatCode="#,##0.0\ \ \ \ \ ;\-#,##0.0\ \ \ \ \ ;\ \-\ \ \ \ \ \ ;"/>
    <numFmt numFmtId="192" formatCode="#,##0.00\ \ \ \ \ ;\-#,##0.00\ \ \ \ \ ;\ \-\ \ \ \ \ \ ;"/>
    <numFmt numFmtId="193" formatCode="0.0_);[Red]\(0.0\)"/>
    <numFmt numFmtId="194" formatCode="0.0000000000000_);[Red]\(0.0000000000000\)"/>
    <numFmt numFmtId="195" formatCode="0.000_);[Red]\(0.000\)"/>
    <numFmt numFmtId="196" formatCode="0_);[Red]\(0\)"/>
    <numFmt numFmtId="197" formatCode="\(#,##0\)"/>
    <numFmt numFmtId="198" formatCode="&quot;\&quot;#,##0.00;&quot;\&quot;\-#,##0.00"/>
    <numFmt numFmtId="199" formatCode="&quot;R$&quot;#,##0.00;&quot;R$&quot;\-#,##0.00"/>
    <numFmt numFmtId="200" formatCode="_-* #,##0.0_-;\-* #,##0_-;_-* &quot;-&quot;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_ * #,##0_ ;_ * \-#,##0_ ;_ * &quot;-&quot;_ ;_ @_ "/>
    <numFmt numFmtId="207" formatCode="_ * #,##0.00_ ;_ * \-#,##0.00_ ;_ * &quot;-&quot;??_ ;_ @_ "/>
    <numFmt numFmtId="208" formatCode="_ * #,##0.00_ ;_ * \-#,##0.00_ ;_ * &quot;-&quot;_ ;_ @_ "/>
    <numFmt numFmtId="209" formatCode="&quot;\&quot;#,##0;&quot;\&quot;&quot;\&quot;\-#,##0"/>
    <numFmt numFmtId="210" formatCode="#,##0;\-#,##0;\-;"/>
    <numFmt numFmtId="211" formatCode="#,##0.0"/>
    <numFmt numFmtId="212" formatCode="_-* #,##0.0_-;\-* #,##0.0_-;_-* &quot;-&quot;?_-;_-@_-"/>
    <numFmt numFmtId="213" formatCode="0;[Red]0"/>
    <numFmt numFmtId="214" formatCode="0.0;[Red]0.0"/>
    <numFmt numFmtId="215" formatCode="0.0_);\(0.0\)"/>
    <numFmt numFmtId="216" formatCode="#,###,"/>
    <numFmt numFmtId="217" formatCode="#,###,000"/>
    <numFmt numFmtId="218" formatCode="#,##0.0;;\-\ \ ;"/>
    <numFmt numFmtId="219" formatCode="_-* #,##0.00_-;\-* #,##0.00_-;_-* &quot;-&quot;_-;_-@_-"/>
    <numFmt numFmtId="220" formatCode="#,##0.00;[Red]#,##0.00"/>
    <numFmt numFmtId="221" formatCode="_-* #,##0_-;\-* #,##0_-;_-* &quot;-&quot;?_-;_-@_-"/>
    <numFmt numFmtId="222" formatCode="0_ "/>
    <numFmt numFmtId="223" formatCode="#,##0;;\-"/>
    <numFmt numFmtId="224" formatCode="0.00_);[Red]\(0.00\)"/>
    <numFmt numFmtId="225" formatCode="#,##0.00_);[Red]\(#,##0.00\)"/>
    <numFmt numFmtId="226" formatCode="0.00_ "/>
    <numFmt numFmtId="227" formatCode="#,##0.00_ "/>
    <numFmt numFmtId="228" formatCode="#,##0.000_ "/>
    <numFmt numFmtId="229" formatCode="#,##0.0_);[Red]\(#,##0.0\)"/>
  </numFmts>
  <fonts count="60">
    <font>
      <sz val="11"/>
      <name val="돋움"/>
      <family val="3"/>
    </font>
    <font>
      <sz val="8"/>
      <name val="돋움"/>
      <family val="3"/>
    </font>
    <font>
      <sz val="12"/>
      <name val="뼻뮝"/>
      <family val="3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굴림"/>
      <family val="3"/>
    </font>
    <font>
      <sz val="9"/>
      <name val="굴림"/>
      <family val="3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name val="굴림체"/>
      <family val="3"/>
    </font>
    <font>
      <sz val="11"/>
      <name val="Arial"/>
      <family val="2"/>
    </font>
    <font>
      <sz val="10"/>
      <color indexed="63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8"/>
      <name val="Arial"/>
      <family val="2"/>
    </font>
    <font>
      <b/>
      <sz val="11"/>
      <name val="Helv"/>
      <family val="2"/>
    </font>
    <font>
      <vertAlign val="subscript"/>
      <sz val="10"/>
      <name val="Arial"/>
      <family val="2"/>
    </font>
    <font>
      <b/>
      <sz val="18"/>
      <name val="한양신명조,한컴돋움"/>
      <family val="3"/>
    </font>
    <font>
      <b/>
      <sz val="16"/>
      <name val="Arial"/>
      <family val="2"/>
    </font>
    <font>
      <b/>
      <sz val="18"/>
      <name val="굴림"/>
      <family val="3"/>
    </font>
    <font>
      <b/>
      <sz val="10"/>
      <name val="돋움"/>
      <family val="3"/>
    </font>
    <font>
      <sz val="18"/>
      <name val="Arial"/>
      <family val="2"/>
    </font>
    <font>
      <sz val="6"/>
      <name val="Arial"/>
      <family val="2"/>
    </font>
    <font>
      <b/>
      <sz val="16"/>
      <name val="돋움"/>
      <family val="3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0" fontId="27" fillId="3" borderId="0" applyNumberFormat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0" fillId="21" borderId="2" applyNumberFormat="0" applyFont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2" fillId="0" borderId="4">
      <alignment/>
      <protection/>
    </xf>
    <xf numFmtId="0" fontId="31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0" borderId="10" applyNumberFormat="0" applyAlignment="0" applyProtection="0"/>
    <xf numFmtId="0" fontId="40" fillId="0" borderId="0" applyFont="0" applyFill="0" applyBorder="0" applyAlignment="0" applyProtection="0"/>
    <xf numFmtId="206" fontId="40" fillId="0" borderId="0" applyProtection="0">
      <alignment/>
    </xf>
    <xf numFmtId="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0" fillId="0" borderId="0" applyFill="0" applyBorder="0" applyAlignment="0"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11" applyNumberFormat="0" applyAlignment="0" applyProtection="0"/>
    <xf numFmtId="0" fontId="5" fillId="0" borderId="12">
      <alignment horizontal="left" vertical="center"/>
      <protection/>
    </xf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10" fontId="3" fillId="0" borderId="0" applyFont="0" applyFill="0" applyBorder="0" applyAlignment="0" applyProtection="0"/>
    <xf numFmtId="0" fontId="49" fillId="0" borderId="0">
      <alignment/>
      <protection/>
    </xf>
    <xf numFmtId="0" fontId="3" fillId="0" borderId="13" applyNumberFormat="0" applyFont="0" applyFill="0" applyAlignment="0" applyProtection="0"/>
  </cellStyleXfs>
  <cellXfs count="611">
    <xf numFmtId="0" fontId="0" fillId="0" borderId="0" xfId="0" applyAlignment="1">
      <alignment/>
    </xf>
    <xf numFmtId="0" fontId="6" fillId="4" borderId="0" xfId="86" applyFont="1" applyFill="1">
      <alignment/>
      <protection/>
    </xf>
    <xf numFmtId="0" fontId="3" fillId="0" borderId="0" xfId="86">
      <alignment/>
      <protection/>
    </xf>
    <xf numFmtId="0" fontId="3" fillId="4" borderId="0" xfId="86" applyFill="1">
      <alignment/>
      <protection/>
    </xf>
    <xf numFmtId="0" fontId="3" fillId="22" borderId="14" xfId="86" applyFill="1" applyBorder="1">
      <alignment/>
      <protection/>
    </xf>
    <xf numFmtId="0" fontId="3" fillId="24" borderId="15" xfId="86" applyFill="1" applyBorder="1">
      <alignment/>
      <protection/>
    </xf>
    <xf numFmtId="0" fontId="7" fillId="25" borderId="16" xfId="86" applyFont="1" applyFill="1" applyBorder="1" applyAlignment="1">
      <alignment horizontal="center"/>
      <protection/>
    </xf>
    <xf numFmtId="0" fontId="8" fillId="26" borderId="17" xfId="86" applyFont="1" applyFill="1" applyBorder="1" applyAlignment="1">
      <alignment horizontal="center"/>
      <protection/>
    </xf>
    <xf numFmtId="0" fontId="7" fillId="25" borderId="17" xfId="86" applyFont="1" applyFill="1" applyBorder="1" applyAlignment="1">
      <alignment horizontal="center"/>
      <protection/>
    </xf>
    <xf numFmtId="0" fontId="7" fillId="25" borderId="18" xfId="86" applyFont="1" applyFill="1" applyBorder="1" applyAlignment="1">
      <alignment horizontal="center"/>
      <protection/>
    </xf>
    <xf numFmtId="0" fontId="3" fillId="24" borderId="19" xfId="86" applyFill="1" applyBorder="1">
      <alignment/>
      <protection/>
    </xf>
    <xf numFmtId="0" fontId="3" fillId="22" borderId="20" xfId="86" applyFill="1" applyBorder="1">
      <alignment/>
      <protection/>
    </xf>
    <xf numFmtId="0" fontId="3" fillId="24" borderId="20" xfId="86" applyFill="1" applyBorder="1">
      <alignment/>
      <protection/>
    </xf>
    <xf numFmtId="0" fontId="3" fillId="22" borderId="21" xfId="86" applyFill="1" applyBorder="1">
      <alignment/>
      <protection/>
    </xf>
    <xf numFmtId="186" fontId="3" fillId="27" borderId="0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0" fillId="27" borderId="0" xfId="0" applyFill="1" applyAlignment="1">
      <alignment horizontal="center"/>
    </xf>
    <xf numFmtId="0" fontId="16" fillId="27" borderId="22" xfId="0" applyFont="1" applyFill="1" applyBorder="1" applyAlignment="1">
      <alignment horizontal="center" vertical="center" wrapText="1"/>
    </xf>
    <xf numFmtId="0" fontId="16" fillId="27" borderId="23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horizontal="center" vertical="center" shrinkToFit="1"/>
    </xf>
    <xf numFmtId="0" fontId="3" fillId="27" borderId="25" xfId="0" applyFont="1" applyFill="1" applyBorder="1" applyAlignment="1">
      <alignment horizontal="center" vertical="center" shrinkToFit="1"/>
    </xf>
    <xf numFmtId="0" fontId="3" fillId="27" borderId="0" xfId="0" applyFont="1" applyFill="1" applyAlignment="1">
      <alignment horizontal="right" vertical="center"/>
    </xf>
    <xf numFmtId="0" fontId="3" fillId="27" borderId="24" xfId="0" applyFont="1" applyFill="1" applyBorder="1" applyAlignment="1">
      <alignment horizontal="center" vertical="center"/>
    </xf>
    <xf numFmtId="0" fontId="3" fillId="27" borderId="26" xfId="0" applyFont="1" applyFill="1" applyBorder="1" applyAlignment="1">
      <alignment horizontal="center" vertical="center" shrinkToFit="1"/>
    </xf>
    <xf numFmtId="0" fontId="0" fillId="27" borderId="0" xfId="0" applyFill="1" applyAlignment="1">
      <alignment vertical="center"/>
    </xf>
    <xf numFmtId="0" fontId="3" fillId="27" borderId="0" xfId="0" applyFont="1" applyFill="1" applyAlignment="1">
      <alignment vertical="center"/>
    </xf>
    <xf numFmtId="0" fontId="3" fillId="27" borderId="0" xfId="0" applyFont="1" applyFill="1" applyAlignment="1">
      <alignment horizontal="center" vertical="center"/>
    </xf>
    <xf numFmtId="178" fontId="3" fillId="27" borderId="0" xfId="0" applyNumberFormat="1" applyFont="1" applyFill="1" applyBorder="1" applyAlignment="1">
      <alignment horizontal="center" vertical="center" shrinkToFit="1"/>
    </xf>
    <xf numFmtId="0" fontId="7" fillId="27" borderId="0" xfId="0" applyFont="1" applyFill="1" applyAlignment="1">
      <alignment horizontal="center" vertical="center"/>
    </xf>
    <xf numFmtId="0" fontId="3" fillId="27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horizontal="right" vertical="center"/>
    </xf>
    <xf numFmtId="0" fontId="3" fillId="27" borderId="27" xfId="0" applyFont="1" applyFill="1" applyBorder="1" applyAlignment="1">
      <alignment horizontal="right" vertical="center"/>
    </xf>
    <xf numFmtId="0" fontId="3" fillId="27" borderId="0" xfId="0" applyFont="1" applyFill="1" applyBorder="1" applyAlignment="1">
      <alignment horizontal="center" vertical="center"/>
    </xf>
    <xf numFmtId="177" fontId="3" fillId="27" borderId="0" xfId="0" applyNumberFormat="1" applyFont="1" applyFill="1" applyBorder="1" applyAlignment="1">
      <alignment horizontal="center" vertical="center"/>
    </xf>
    <xf numFmtId="176" fontId="3" fillId="27" borderId="0" xfId="0" applyNumberFormat="1" applyFont="1" applyFill="1" applyBorder="1" applyAlignment="1">
      <alignment horizontal="center" vertical="center"/>
    </xf>
    <xf numFmtId="183" fontId="3" fillId="27" borderId="0" xfId="0" applyNumberFormat="1" applyFont="1" applyFill="1" applyBorder="1" applyAlignment="1">
      <alignment horizontal="center" vertical="center"/>
    </xf>
    <xf numFmtId="183" fontId="3" fillId="27" borderId="27" xfId="0" applyNumberFormat="1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3" fillId="27" borderId="25" xfId="0" applyFont="1" applyFill="1" applyBorder="1" applyAlignment="1">
      <alignment horizontal="center" vertical="center"/>
    </xf>
    <xf numFmtId="0" fontId="3" fillId="27" borderId="26" xfId="0" applyFont="1" applyFill="1" applyBorder="1" applyAlignment="1">
      <alignment horizontal="center" vertical="center"/>
    </xf>
    <xf numFmtId="0" fontId="9" fillId="27" borderId="0" xfId="0" applyFont="1" applyFill="1" applyAlignment="1">
      <alignment vertical="center"/>
    </xf>
    <xf numFmtId="0" fontId="3" fillId="27" borderId="29" xfId="0" applyFont="1" applyFill="1" applyBorder="1" applyAlignment="1">
      <alignment vertical="center"/>
    </xf>
    <xf numFmtId="0" fontId="3" fillId="27" borderId="28" xfId="0" applyFont="1" applyFill="1" applyBorder="1" applyAlignment="1">
      <alignment vertical="center"/>
    </xf>
    <xf numFmtId="0" fontId="3" fillId="27" borderId="26" xfId="0" applyFont="1" applyFill="1" applyBorder="1" applyAlignment="1">
      <alignment vertical="center"/>
    </xf>
    <xf numFmtId="0" fontId="3" fillId="27" borderId="30" xfId="0" applyFont="1" applyFill="1" applyBorder="1" applyAlignment="1">
      <alignment vertical="center"/>
    </xf>
    <xf numFmtId="0" fontId="3" fillId="27" borderId="27" xfId="0" applyFont="1" applyFill="1" applyBorder="1" applyAlignment="1" quotePrefix="1">
      <alignment horizontal="right" vertical="center"/>
    </xf>
    <xf numFmtId="0" fontId="9" fillId="27" borderId="24" xfId="0" applyFont="1" applyFill="1" applyBorder="1" applyAlignment="1" quotePrefix="1">
      <alignment horizontal="left" vertical="center"/>
    </xf>
    <xf numFmtId="0" fontId="3" fillId="27" borderId="29" xfId="0" applyFont="1" applyFill="1" applyBorder="1" applyAlignment="1">
      <alignment vertical="center" shrinkToFit="1"/>
    </xf>
    <xf numFmtId="0" fontId="3" fillId="27" borderId="28" xfId="0" applyFont="1" applyFill="1" applyBorder="1" applyAlignment="1">
      <alignment vertical="center" shrinkToFit="1"/>
    </xf>
    <xf numFmtId="0" fontId="6" fillId="27" borderId="24" xfId="0" applyFont="1" applyFill="1" applyBorder="1" applyAlignment="1">
      <alignment horizontal="center" vertical="center" shrinkToFit="1"/>
    </xf>
    <xf numFmtId="0" fontId="6" fillId="27" borderId="24" xfId="0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 shrinkToFit="1"/>
    </xf>
    <xf numFmtId="0" fontId="16" fillId="27" borderId="31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shrinkToFit="1"/>
    </xf>
    <xf numFmtId="0" fontId="11" fillId="27" borderId="24" xfId="0" applyFont="1" applyFill="1" applyBorder="1" applyAlignment="1">
      <alignment horizontal="center" vertical="center" shrinkToFit="1"/>
    </xf>
    <xf numFmtId="0" fontId="11" fillId="27" borderId="25" xfId="0" applyFont="1" applyFill="1" applyBorder="1" applyAlignment="1">
      <alignment horizontal="center" vertical="center" shrinkToFit="1"/>
    </xf>
    <xf numFmtId="0" fontId="0" fillId="27" borderId="0" xfId="0" applyFont="1" applyFill="1" applyAlignment="1">
      <alignment/>
    </xf>
    <xf numFmtId="0" fontId="3" fillId="27" borderId="30" xfId="0" applyFont="1" applyFill="1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183" fontId="8" fillId="27" borderId="0" xfId="0" applyNumberFormat="1" applyFont="1" applyFill="1" applyBorder="1" applyAlignment="1">
      <alignment horizontal="center" vertical="center"/>
    </xf>
    <xf numFmtId="0" fontId="8" fillId="27" borderId="25" xfId="0" applyFont="1" applyFill="1" applyBorder="1" applyAlignment="1">
      <alignment horizontal="center" vertical="center"/>
    </xf>
    <xf numFmtId="0" fontId="22" fillId="27" borderId="0" xfId="0" applyFont="1" applyFill="1" applyAlignment="1">
      <alignment vertical="center"/>
    </xf>
    <xf numFmtId="183" fontId="17" fillId="27" borderId="0" xfId="0" applyNumberFormat="1" applyFont="1" applyFill="1" applyBorder="1" applyAlignment="1">
      <alignment horizontal="center" vertical="center"/>
    </xf>
    <xf numFmtId="0" fontId="22" fillId="27" borderId="0" xfId="0" applyFont="1" applyFill="1" applyAlignment="1">
      <alignment horizontal="center" vertical="center"/>
    </xf>
    <xf numFmtId="0" fontId="3" fillId="27" borderId="27" xfId="0" applyFont="1" applyFill="1" applyBorder="1" applyAlignment="1">
      <alignment vertical="center"/>
    </xf>
    <xf numFmtId="0" fontId="3" fillId="27" borderId="0" xfId="0" applyFont="1" applyFill="1" applyAlignment="1">
      <alignment vertical="center" shrinkToFit="1"/>
    </xf>
    <xf numFmtId="0" fontId="17" fillId="27" borderId="25" xfId="0" applyFont="1" applyFill="1" applyBorder="1" applyAlignment="1">
      <alignment horizontal="center" vertical="center"/>
    </xf>
    <xf numFmtId="0" fontId="17" fillId="27" borderId="24" xfId="0" applyFont="1" applyFill="1" applyBorder="1" applyAlignment="1">
      <alignment horizontal="center" vertical="center"/>
    </xf>
    <xf numFmtId="0" fontId="6" fillId="27" borderId="20" xfId="0" applyFont="1" applyFill="1" applyBorder="1" applyAlignment="1">
      <alignment horizontal="center" vertical="top" wrapText="1" shrinkToFit="1"/>
    </xf>
    <xf numFmtId="0" fontId="3" fillId="27" borderId="0" xfId="0" applyFont="1" applyFill="1" applyBorder="1" applyAlignment="1">
      <alignment horizontal="center" vertical="center" shrinkToFit="1"/>
    </xf>
    <xf numFmtId="0" fontId="11" fillId="27" borderId="0" xfId="0" applyFont="1" applyFill="1" applyBorder="1" applyAlignment="1">
      <alignment horizontal="center" vertical="center" shrinkToFit="1"/>
    </xf>
    <xf numFmtId="0" fontId="9" fillId="27" borderId="0" xfId="0" applyFont="1" applyFill="1" applyBorder="1" applyAlignment="1">
      <alignment horizontal="left" vertical="center"/>
    </xf>
    <xf numFmtId="0" fontId="6" fillId="27" borderId="32" xfId="0" applyFont="1" applyFill="1" applyBorder="1" applyAlignment="1">
      <alignment horizontal="center" vertical="center"/>
    </xf>
    <xf numFmtId="0" fontId="6" fillId="27" borderId="33" xfId="0" applyFont="1" applyFill="1" applyBorder="1" applyAlignment="1">
      <alignment horizontal="center" vertical="center"/>
    </xf>
    <xf numFmtId="181" fontId="3" fillId="27" borderId="0" xfId="0" applyNumberFormat="1" applyFont="1" applyFill="1" applyBorder="1" applyAlignment="1">
      <alignment horizontal="center" vertical="center"/>
    </xf>
    <xf numFmtId="185" fontId="3" fillId="27" borderId="0" xfId="0" applyNumberFormat="1" applyFont="1" applyFill="1" applyBorder="1" applyAlignment="1">
      <alignment horizontal="center" vertical="center"/>
    </xf>
    <xf numFmtId="180" fontId="3" fillId="27" borderId="0" xfId="0" applyNumberFormat="1" applyFont="1" applyFill="1" applyBorder="1" applyAlignment="1">
      <alignment horizontal="center" vertical="center"/>
    </xf>
    <xf numFmtId="185" fontId="17" fillId="27" borderId="0" xfId="0" applyNumberFormat="1" applyFont="1" applyFill="1" applyBorder="1" applyAlignment="1">
      <alignment horizontal="center" vertical="center"/>
    </xf>
    <xf numFmtId="186" fontId="17" fillId="27" borderId="0" xfId="0" applyNumberFormat="1" applyFont="1" applyFill="1" applyBorder="1" applyAlignment="1">
      <alignment horizontal="center" vertical="center"/>
    </xf>
    <xf numFmtId="193" fontId="17" fillId="27" borderId="0" xfId="0" applyNumberFormat="1" applyFont="1" applyFill="1" applyBorder="1" applyAlignment="1">
      <alignment horizontal="center" vertical="center"/>
    </xf>
    <xf numFmtId="195" fontId="17" fillId="27" borderId="0" xfId="0" applyNumberFormat="1" applyFont="1" applyFill="1" applyBorder="1" applyAlignment="1">
      <alignment horizontal="center" vertical="center"/>
    </xf>
    <xf numFmtId="185" fontId="8" fillId="27" borderId="0" xfId="0" applyNumberFormat="1" applyFont="1" applyFill="1" applyBorder="1" applyAlignment="1">
      <alignment horizontal="center" vertical="center"/>
    </xf>
    <xf numFmtId="186" fontId="8" fillId="27" borderId="0" xfId="0" applyNumberFormat="1" applyFont="1" applyFill="1" applyBorder="1" applyAlignment="1">
      <alignment horizontal="center" vertical="center"/>
    </xf>
    <xf numFmtId="193" fontId="8" fillId="27" borderId="0" xfId="0" applyNumberFormat="1" applyFont="1" applyFill="1" applyBorder="1" applyAlignment="1">
      <alignment horizontal="center" vertical="center"/>
    </xf>
    <xf numFmtId="195" fontId="8" fillId="27" borderId="0" xfId="0" applyNumberFormat="1" applyFont="1" applyFill="1" applyBorder="1" applyAlignment="1">
      <alignment horizontal="center" vertical="center"/>
    </xf>
    <xf numFmtId="182" fontId="8" fillId="27" borderId="0" xfId="0" applyNumberFormat="1" applyFont="1" applyFill="1" applyBorder="1" applyAlignment="1">
      <alignment horizontal="center" vertical="center"/>
    </xf>
    <xf numFmtId="185" fontId="3" fillId="27" borderId="27" xfId="0" applyNumberFormat="1" applyFont="1" applyFill="1" applyBorder="1" applyAlignment="1">
      <alignment horizontal="center" vertical="center"/>
    </xf>
    <xf numFmtId="186" fontId="3" fillId="27" borderId="27" xfId="0" applyNumberFormat="1" applyFont="1" applyFill="1" applyBorder="1" applyAlignment="1">
      <alignment horizontal="center" vertical="center"/>
    </xf>
    <xf numFmtId="195" fontId="3" fillId="27" borderId="27" xfId="0" applyNumberFormat="1" applyFont="1" applyFill="1" applyBorder="1" applyAlignment="1">
      <alignment horizontal="center" vertical="center"/>
    </xf>
    <xf numFmtId="196" fontId="3" fillId="27" borderId="27" xfId="0" applyNumberFormat="1" applyFont="1" applyFill="1" applyBorder="1" applyAlignment="1">
      <alignment horizontal="center" vertical="center"/>
    </xf>
    <xf numFmtId="0" fontId="3" fillId="27" borderId="25" xfId="0" applyFont="1" applyFill="1" applyBorder="1" applyAlignment="1" quotePrefix="1">
      <alignment horizontal="center" vertical="center"/>
    </xf>
    <xf numFmtId="0" fontId="3" fillId="27" borderId="0" xfId="0" applyNumberFormat="1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top" wrapText="1" shrinkToFit="1"/>
    </xf>
    <xf numFmtId="176" fontId="11" fillId="27" borderId="0" xfId="0" applyNumberFormat="1" applyFont="1" applyFill="1" applyBorder="1" applyAlignment="1">
      <alignment horizontal="center" vertical="center" shrinkToFit="1"/>
    </xf>
    <xf numFmtId="176" fontId="3" fillId="27" borderId="0" xfId="0" applyNumberFormat="1" applyFont="1" applyFill="1" applyBorder="1" applyAlignment="1">
      <alignment horizontal="center" vertical="center" shrinkToFit="1"/>
    </xf>
    <xf numFmtId="0" fontId="3" fillId="27" borderId="27" xfId="0" applyFont="1" applyFill="1" applyBorder="1" applyAlignment="1">
      <alignment vertical="center" shrinkToFit="1"/>
    </xf>
    <xf numFmtId="0" fontId="11" fillId="27" borderId="0" xfId="0" applyFont="1" applyFill="1" applyBorder="1" applyAlignment="1">
      <alignment vertical="center" shrinkToFit="1"/>
    </xf>
    <xf numFmtId="0" fontId="9" fillId="27" borderId="20" xfId="0" applyFont="1" applyFill="1" applyBorder="1" applyAlignment="1">
      <alignment horizontal="center" vertical="top" wrapText="1" shrinkToFit="1"/>
    </xf>
    <xf numFmtId="0" fontId="11" fillId="27" borderId="0" xfId="0" applyFont="1" applyFill="1" applyAlignment="1">
      <alignment vertical="center" shrinkToFit="1"/>
    </xf>
    <xf numFmtId="0" fontId="9" fillId="27" borderId="0" xfId="0" applyFont="1" applyFill="1" applyBorder="1" applyAlignment="1">
      <alignment horizontal="center" vertical="top" wrapText="1" shrinkToFit="1"/>
    </xf>
    <xf numFmtId="0" fontId="9" fillId="27" borderId="20" xfId="0" applyFont="1" applyFill="1" applyBorder="1" applyAlignment="1">
      <alignment horizontal="center" vertical="top" wrapText="1"/>
    </xf>
    <xf numFmtId="0" fontId="9" fillId="27" borderId="31" xfId="0" applyFont="1" applyFill="1" applyBorder="1" applyAlignment="1">
      <alignment horizontal="center" wrapText="1"/>
    </xf>
    <xf numFmtId="0" fontId="9" fillId="27" borderId="0" xfId="0" applyFont="1" applyFill="1" applyBorder="1" applyAlignment="1">
      <alignment horizontal="center" vertical="top" wrapText="1"/>
    </xf>
    <xf numFmtId="0" fontId="9" fillId="27" borderId="0" xfId="0" applyFont="1" applyFill="1" applyBorder="1" applyAlignment="1">
      <alignment horizontal="center" wrapText="1"/>
    </xf>
    <xf numFmtId="176" fontId="3" fillId="27" borderId="0" xfId="0" applyNumberFormat="1" applyFont="1" applyFill="1" applyAlignment="1">
      <alignment horizontal="center" vertical="center" shrinkToFit="1"/>
    </xf>
    <xf numFmtId="177" fontId="3" fillId="27" borderId="0" xfId="0" applyNumberFormat="1" applyFont="1" applyFill="1" applyAlignment="1">
      <alignment horizontal="center" vertical="center" shrinkToFit="1"/>
    </xf>
    <xf numFmtId="182" fontId="17" fillId="27" borderId="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/>
    </xf>
    <xf numFmtId="176" fontId="11" fillId="27" borderId="0" xfId="0" applyNumberFormat="1" applyFont="1" applyFill="1" applyAlignment="1">
      <alignment horizontal="center" vertical="center" shrinkToFit="1"/>
    </xf>
    <xf numFmtId="177" fontId="11" fillId="27" borderId="0" xfId="0" applyNumberFormat="1" applyFont="1" applyFill="1" applyAlignment="1">
      <alignment horizontal="center" vertical="center" shrinkToFit="1"/>
    </xf>
    <xf numFmtId="0" fontId="3" fillId="27" borderId="26" xfId="0" applyNumberFormat="1" applyFont="1" applyFill="1" applyBorder="1" applyAlignment="1">
      <alignment horizontal="center" vertical="center"/>
    </xf>
    <xf numFmtId="177" fontId="3" fillId="27" borderId="27" xfId="0" applyNumberFormat="1" applyFont="1" applyFill="1" applyBorder="1" applyAlignment="1">
      <alignment horizontal="center" vertical="center"/>
    </xf>
    <xf numFmtId="177" fontId="3" fillId="27" borderId="0" xfId="64" applyNumberFormat="1" applyFont="1" applyFill="1" applyBorder="1" applyAlignment="1">
      <alignment horizontal="center" vertical="center"/>
    </xf>
    <xf numFmtId="177" fontId="3" fillId="27" borderId="27" xfId="64" applyNumberFormat="1" applyFont="1" applyFill="1" applyBorder="1" applyAlignment="1">
      <alignment horizontal="center" vertical="center"/>
    </xf>
    <xf numFmtId="41" fontId="3" fillId="27" borderId="0" xfId="65" applyFont="1" applyFill="1" applyBorder="1" applyAlignment="1">
      <alignment vertical="center"/>
    </xf>
    <xf numFmtId="0" fontId="16" fillId="27" borderId="34" xfId="0" applyFont="1" applyFill="1" applyBorder="1" applyAlignment="1">
      <alignment horizontal="center" vertical="center" wrapText="1"/>
    </xf>
    <xf numFmtId="0" fontId="17" fillId="27" borderId="24" xfId="0" applyFont="1" applyFill="1" applyBorder="1" applyAlignment="1">
      <alignment horizontal="center" vertical="center" shrinkToFit="1"/>
    </xf>
    <xf numFmtId="0" fontId="17" fillId="27" borderId="25" xfId="0" applyFont="1" applyFill="1" applyBorder="1" applyAlignment="1">
      <alignment horizontal="center" vertical="center" shrinkToFit="1"/>
    </xf>
    <xf numFmtId="1" fontId="3" fillId="27" borderId="0" xfId="0" applyNumberFormat="1" applyFont="1" applyFill="1" applyBorder="1" applyAlignment="1">
      <alignment horizontal="center" vertical="center"/>
    </xf>
    <xf numFmtId="0" fontId="11" fillId="27" borderId="0" xfId="0" applyFont="1" applyFill="1" applyAlignment="1">
      <alignment vertical="center"/>
    </xf>
    <xf numFmtId="183" fontId="11" fillId="27" borderId="27" xfId="0" applyNumberFormat="1" applyFont="1" applyFill="1" applyBorder="1" applyAlignment="1">
      <alignment horizontal="center" vertical="center"/>
    </xf>
    <xf numFmtId="183" fontId="11" fillId="27" borderId="26" xfId="0" applyNumberFormat="1" applyFont="1" applyFill="1" applyBorder="1" applyAlignment="1">
      <alignment horizontal="center" vertical="center"/>
    </xf>
    <xf numFmtId="0" fontId="3" fillId="27" borderId="24" xfId="0" applyFont="1" applyFill="1" applyBorder="1" applyAlignment="1" quotePrefix="1">
      <alignment horizontal="center" vertical="center" shrinkToFit="1"/>
    </xf>
    <xf numFmtId="0" fontId="3" fillId="27" borderId="25" xfId="0" applyFont="1" applyFill="1" applyBorder="1" applyAlignment="1" quotePrefix="1">
      <alignment horizontal="center" vertical="center" shrinkToFit="1"/>
    </xf>
    <xf numFmtId="0" fontId="3" fillId="27" borderId="30" xfId="0" applyFont="1" applyFill="1" applyBorder="1" applyAlignment="1" quotePrefix="1">
      <alignment horizontal="center" vertical="center" shrinkToFit="1"/>
    </xf>
    <xf numFmtId="0" fontId="3" fillId="27" borderId="26" xfId="0" applyFont="1" applyFill="1" applyBorder="1" applyAlignment="1" quotePrefix="1">
      <alignment horizontal="center" vertical="center"/>
    </xf>
    <xf numFmtId="189" fontId="3" fillId="27" borderId="0" xfId="64" applyNumberFormat="1" applyFont="1" applyFill="1" applyBorder="1" applyAlignment="1">
      <alignment horizontal="center" vertical="center"/>
    </xf>
    <xf numFmtId="189" fontId="3" fillId="27" borderId="30" xfId="64" applyNumberFormat="1" applyFont="1" applyFill="1" applyBorder="1" applyAlignment="1">
      <alignment horizontal="center" vertical="center"/>
    </xf>
    <xf numFmtId="176" fontId="3" fillId="27" borderId="30" xfId="0" applyNumberFormat="1" applyFont="1" applyFill="1" applyBorder="1" applyAlignment="1">
      <alignment horizontal="center" vertical="center" shrinkToFit="1"/>
    </xf>
    <xf numFmtId="0" fontId="48" fillId="27" borderId="0" xfId="84" applyFont="1" applyFill="1" applyAlignment="1">
      <alignment horizontal="centerContinuous" vertical="center"/>
      <protection/>
    </xf>
    <xf numFmtId="0" fontId="3" fillId="27" borderId="0" xfId="84" applyFont="1" applyFill="1" applyAlignment="1">
      <alignment horizontal="centerContinuous" vertical="center"/>
      <protection/>
    </xf>
    <xf numFmtId="0" fontId="3" fillId="27" borderId="0" xfId="84" applyFont="1" applyFill="1" applyAlignment="1">
      <alignment vertical="center"/>
      <protection/>
    </xf>
    <xf numFmtId="0" fontId="3" fillId="27" borderId="0" xfId="84" applyFont="1" applyFill="1" applyAlignment="1">
      <alignment horizontal="right" vertical="center"/>
      <protection/>
    </xf>
    <xf numFmtId="0" fontId="3" fillId="0" borderId="12" xfId="84" applyFont="1" applyBorder="1" applyAlignment="1">
      <alignment horizontal="center" vertical="center" wrapText="1"/>
      <protection/>
    </xf>
    <xf numFmtId="0" fontId="3" fillId="0" borderId="0" xfId="84" applyBorder="1" applyAlignment="1">
      <alignment vertical="center"/>
      <protection/>
    </xf>
    <xf numFmtId="0" fontId="3" fillId="0" borderId="0" xfId="84" applyAlignment="1">
      <alignment vertical="center"/>
      <protection/>
    </xf>
    <xf numFmtId="0" fontId="3" fillId="0" borderId="33" xfId="84" applyFont="1" applyBorder="1" applyAlignment="1">
      <alignment horizontal="center" vertical="center" wrapText="1"/>
      <protection/>
    </xf>
    <xf numFmtId="0" fontId="3" fillId="0" borderId="30" xfId="84" applyFont="1" applyBorder="1" applyAlignment="1">
      <alignment horizontal="center" vertical="center" wrapText="1"/>
      <protection/>
    </xf>
    <xf numFmtId="0" fontId="3" fillId="0" borderId="35" xfId="84" applyFont="1" applyBorder="1" applyAlignment="1">
      <alignment horizontal="center" vertical="center" wrapText="1"/>
      <protection/>
    </xf>
    <xf numFmtId="0" fontId="17" fillId="0" borderId="24" xfId="84" applyFont="1" applyBorder="1" applyAlignment="1">
      <alignment horizontal="center" vertical="center"/>
      <protection/>
    </xf>
    <xf numFmtId="179" fontId="17" fillId="0" borderId="25" xfId="84" applyNumberFormat="1" applyFont="1" applyFill="1" applyBorder="1" applyAlignment="1">
      <alignment horizontal="center" vertical="center"/>
      <protection/>
    </xf>
    <xf numFmtId="183" fontId="17" fillId="0" borderId="0" xfId="84" applyNumberFormat="1" applyFont="1" applyFill="1" applyBorder="1" applyAlignment="1">
      <alignment horizontal="center" vertical="center"/>
      <protection/>
    </xf>
    <xf numFmtId="179" fontId="17" fillId="0" borderId="0" xfId="84" applyNumberFormat="1" applyFont="1" applyFill="1" applyBorder="1" applyAlignment="1">
      <alignment horizontal="center" vertical="center"/>
      <protection/>
    </xf>
    <xf numFmtId="179" fontId="17" fillId="0" borderId="24" xfId="84" applyNumberFormat="1" applyFont="1" applyFill="1" applyBorder="1" applyAlignment="1">
      <alignment horizontal="center" vertical="center"/>
      <protection/>
    </xf>
    <xf numFmtId="0" fontId="17" fillId="0" borderId="36" xfId="84" applyFont="1" applyBorder="1" applyAlignment="1">
      <alignment horizontal="center" vertical="center" wrapText="1"/>
      <protection/>
    </xf>
    <xf numFmtId="0" fontId="17" fillId="0" borderId="0" xfId="84" applyFont="1" applyBorder="1" applyAlignment="1">
      <alignment vertical="center"/>
      <protection/>
    </xf>
    <xf numFmtId="0" fontId="17" fillId="0" borderId="0" xfId="84" applyFont="1" applyAlignment="1">
      <alignment vertical="center"/>
      <protection/>
    </xf>
    <xf numFmtId="183" fontId="11" fillId="0" borderId="27" xfId="84" applyNumberFormat="1" applyFont="1" applyFill="1" applyBorder="1" applyAlignment="1">
      <alignment horizontal="center" vertical="center"/>
      <protection/>
    </xf>
    <xf numFmtId="0" fontId="11" fillId="0" borderId="30" xfId="84" applyFont="1" applyBorder="1" applyAlignment="1">
      <alignment horizontal="center" vertical="center"/>
      <protection/>
    </xf>
    <xf numFmtId="0" fontId="11" fillId="0" borderId="37" xfId="84" applyFont="1" applyBorder="1" applyAlignment="1">
      <alignment horizontal="center" vertical="center" wrapText="1"/>
      <protection/>
    </xf>
    <xf numFmtId="0" fontId="11" fillId="0" borderId="0" xfId="84" applyFont="1" applyBorder="1" applyAlignment="1">
      <alignment vertical="center"/>
      <protection/>
    </xf>
    <xf numFmtId="183" fontId="11" fillId="0" borderId="26" xfId="84" applyNumberFormat="1" applyFont="1" applyFill="1" applyBorder="1" applyAlignment="1">
      <alignment horizontal="center" vertical="center"/>
      <protection/>
    </xf>
    <xf numFmtId="183" fontId="11" fillId="0" borderId="30" xfId="84" applyNumberFormat="1" applyFont="1" applyFill="1" applyBorder="1" applyAlignment="1">
      <alignment horizontal="center" vertical="center"/>
      <protection/>
    </xf>
    <xf numFmtId="0" fontId="55" fillId="0" borderId="0" xfId="84" applyFont="1" applyAlignment="1">
      <alignment vertical="center"/>
      <protection/>
    </xf>
    <xf numFmtId="0" fontId="55" fillId="0" borderId="0" xfId="84" applyFont="1" applyBorder="1" applyAlignment="1">
      <alignment vertical="center"/>
      <protection/>
    </xf>
    <xf numFmtId="0" fontId="3" fillId="0" borderId="0" xfId="84" applyFont="1" applyAlignment="1">
      <alignment vertical="center"/>
      <protection/>
    </xf>
    <xf numFmtId="0" fontId="3" fillId="0" borderId="0" xfId="84" applyFont="1" applyBorder="1" applyAlignment="1">
      <alignment vertical="center"/>
      <protection/>
    </xf>
    <xf numFmtId="183" fontId="17" fillId="0" borderId="0" xfId="84" applyNumberFormat="1" applyFont="1" applyFill="1" applyBorder="1" applyAlignment="1">
      <alignment horizontal="center" vertical="center" shrinkToFit="1"/>
      <protection/>
    </xf>
    <xf numFmtId="0" fontId="3" fillId="0" borderId="0" xfId="84" applyNumberFormat="1" applyFont="1" applyBorder="1" applyAlignment="1">
      <alignment horizontal="center" vertical="center"/>
      <protection/>
    </xf>
    <xf numFmtId="183" fontId="17" fillId="0" borderId="24" xfId="84" applyNumberFormat="1" applyFont="1" applyFill="1" applyBorder="1" applyAlignment="1">
      <alignment horizontal="center" vertical="center" shrinkToFit="1"/>
      <protection/>
    </xf>
    <xf numFmtId="0" fontId="17" fillId="0" borderId="0" xfId="84" applyFont="1" applyBorder="1" applyAlignment="1">
      <alignment horizontal="center" vertical="center"/>
      <protection/>
    </xf>
    <xf numFmtId="0" fontId="0" fillId="0" borderId="0" xfId="84" applyFont="1" applyAlignment="1">
      <alignment/>
      <protection/>
    </xf>
    <xf numFmtId="0" fontId="0" fillId="0" borderId="0" xfId="84" applyFont="1" applyAlignment="1">
      <alignment horizontal="center"/>
      <protection/>
    </xf>
    <xf numFmtId="0" fontId="0" fillId="0" borderId="0" xfId="84" applyFont="1">
      <alignment vertical="center"/>
      <protection/>
    </xf>
    <xf numFmtId="0" fontId="0" fillId="0" borderId="0" xfId="84" applyFont="1" applyBorder="1">
      <alignment vertical="center"/>
      <protection/>
    </xf>
    <xf numFmtId="0" fontId="3" fillId="0" borderId="0" xfId="84">
      <alignment vertical="center"/>
      <protection/>
    </xf>
    <xf numFmtId="0" fontId="3" fillId="0" borderId="0" xfId="84" applyAlignment="1">
      <alignment horizontal="center"/>
      <protection/>
    </xf>
    <xf numFmtId="0" fontId="17" fillId="0" borderId="24" xfId="84" applyFont="1" applyFill="1" applyBorder="1" applyAlignment="1">
      <alignment horizontal="center" vertical="center"/>
      <protection/>
    </xf>
    <xf numFmtId="0" fontId="17" fillId="0" borderId="0" xfId="84" applyFont="1" applyFill="1" applyBorder="1" applyAlignment="1">
      <alignment horizontal="center" vertical="center"/>
      <protection/>
    </xf>
    <xf numFmtId="0" fontId="11" fillId="0" borderId="30" xfId="84" applyFont="1" applyFill="1" applyBorder="1" applyAlignment="1">
      <alignment horizontal="center" vertical="center"/>
      <protection/>
    </xf>
    <xf numFmtId="0" fontId="11" fillId="0" borderId="26" xfId="84" applyFont="1" applyFill="1" applyBorder="1" applyAlignment="1">
      <alignment horizontal="center" vertical="center"/>
      <protection/>
    </xf>
    <xf numFmtId="0" fontId="11" fillId="0" borderId="0" xfId="84" applyFont="1" applyFill="1" applyBorder="1" applyAlignment="1">
      <alignment horizontal="center" vertical="center"/>
      <protection/>
    </xf>
    <xf numFmtId="183" fontId="11" fillId="0" borderId="26" xfId="0" applyNumberFormat="1" applyFont="1" applyFill="1" applyBorder="1" applyAlignment="1">
      <alignment horizontal="center" vertical="center" shrinkToFit="1"/>
    </xf>
    <xf numFmtId="183" fontId="11" fillId="0" borderId="27" xfId="0" applyNumberFormat="1" applyFont="1" applyFill="1" applyBorder="1" applyAlignment="1">
      <alignment horizontal="center" vertical="center" shrinkToFit="1"/>
    </xf>
    <xf numFmtId="0" fontId="9" fillId="27" borderId="0" xfId="0" applyFont="1" applyFill="1" applyAlignment="1">
      <alignment horizontal="right" vertical="center"/>
    </xf>
    <xf numFmtId="0" fontId="9" fillId="27" borderId="0" xfId="84" applyFont="1" applyFill="1" applyAlignment="1">
      <alignment vertical="center"/>
      <protection/>
    </xf>
    <xf numFmtId="0" fontId="9" fillId="0" borderId="0" xfId="84" applyFont="1" applyAlignment="1">
      <alignment/>
      <protection/>
    </xf>
    <xf numFmtId="0" fontId="9" fillId="0" borderId="0" xfId="84" applyFont="1" applyAlignment="1">
      <alignment horizontal="center"/>
      <protection/>
    </xf>
    <xf numFmtId="0" fontId="9" fillId="0" borderId="0" xfId="84" applyFont="1">
      <alignment vertical="center"/>
      <protection/>
    </xf>
    <xf numFmtId="0" fontId="9" fillId="0" borderId="0" xfId="84" applyFont="1" applyBorder="1">
      <alignment vertical="center"/>
      <protection/>
    </xf>
    <xf numFmtId="179" fontId="11" fillId="27" borderId="27" xfId="0" applyNumberFormat="1" applyFont="1" applyFill="1" applyBorder="1" applyAlignment="1">
      <alignment horizontal="center" vertical="center"/>
    </xf>
    <xf numFmtId="0" fontId="11" fillId="27" borderId="26" xfId="0" applyFont="1" applyFill="1" applyBorder="1" applyAlignment="1">
      <alignment horizontal="center" vertical="center" shrinkToFit="1"/>
    </xf>
    <xf numFmtId="179" fontId="11" fillId="27" borderId="30" xfId="0" applyNumberFormat="1" applyFont="1" applyFill="1" applyBorder="1" applyAlignment="1">
      <alignment horizontal="center" vertical="center"/>
    </xf>
    <xf numFmtId="179" fontId="3" fillId="27" borderId="0" xfId="0" applyNumberFormat="1" applyFont="1" applyFill="1" applyAlignment="1">
      <alignment horizontal="center"/>
    </xf>
    <xf numFmtId="179" fontId="3" fillId="27" borderId="25" xfId="0" applyNumberFormat="1" applyFont="1" applyFill="1" applyBorder="1" applyAlignment="1">
      <alignment horizontal="center" vertical="center"/>
    </xf>
    <xf numFmtId="179" fontId="3" fillId="27" borderId="28" xfId="0" applyNumberFormat="1" applyFont="1" applyFill="1" applyBorder="1" applyAlignment="1">
      <alignment horizontal="center" vertical="center"/>
    </xf>
    <xf numFmtId="179" fontId="3" fillId="27" borderId="0" xfId="0" applyNumberFormat="1" applyFont="1" applyFill="1" applyAlignment="1">
      <alignment vertical="center"/>
    </xf>
    <xf numFmtId="179" fontId="22" fillId="27" borderId="0" xfId="0" applyNumberFormat="1" applyFont="1" applyFill="1" applyAlignment="1">
      <alignment vertical="center"/>
    </xf>
    <xf numFmtId="179" fontId="11" fillId="27" borderId="26" xfId="0" applyNumberFormat="1" applyFont="1" applyFill="1" applyBorder="1" applyAlignment="1">
      <alignment horizontal="center" vertical="center"/>
    </xf>
    <xf numFmtId="179" fontId="11" fillId="27" borderId="26" xfId="0" applyNumberFormat="1" applyFont="1" applyFill="1" applyBorder="1" applyAlignment="1">
      <alignment horizontal="center" vertical="center" shrinkToFit="1"/>
    </xf>
    <xf numFmtId="179" fontId="11" fillId="27" borderId="0" xfId="0" applyNumberFormat="1" applyFont="1" applyFill="1" applyAlignment="1">
      <alignment vertical="center"/>
    </xf>
    <xf numFmtId="183" fontId="3" fillId="27" borderId="28" xfId="0" applyNumberFormat="1" applyFont="1" applyFill="1" applyBorder="1" applyAlignment="1">
      <alignment horizontal="center" vertical="center"/>
    </xf>
    <xf numFmtId="183" fontId="3" fillId="27" borderId="38" xfId="0" applyNumberFormat="1" applyFont="1" applyFill="1" applyBorder="1" applyAlignment="1">
      <alignment horizontal="center" vertical="center"/>
    </xf>
    <xf numFmtId="183" fontId="3" fillId="27" borderId="25" xfId="0" applyNumberFormat="1" applyFont="1" applyFill="1" applyBorder="1" applyAlignment="1">
      <alignment horizontal="center" vertical="center"/>
    </xf>
    <xf numFmtId="183" fontId="3" fillId="27" borderId="0" xfId="0" applyNumberFormat="1" applyFont="1" applyFill="1" applyBorder="1" applyAlignment="1">
      <alignment horizontal="center" vertical="center"/>
    </xf>
    <xf numFmtId="179" fontId="3" fillId="27" borderId="28" xfId="0" applyNumberFormat="1" applyFont="1" applyFill="1" applyBorder="1" applyAlignment="1">
      <alignment horizontal="center" vertical="center"/>
    </xf>
    <xf numFmtId="179" fontId="3" fillId="27" borderId="25" xfId="0" applyNumberFormat="1" applyFont="1" applyFill="1" applyBorder="1" applyAlignment="1">
      <alignment horizontal="center" vertical="center"/>
    </xf>
    <xf numFmtId="0" fontId="48" fillId="0" borderId="0" xfId="84" applyFont="1" applyFill="1" applyAlignment="1">
      <alignment horizontal="center" vertical="center"/>
      <protection/>
    </xf>
    <xf numFmtId="0" fontId="3" fillId="0" borderId="0" xfId="84" applyFont="1" applyFill="1" applyAlignment="1">
      <alignment vertical="center"/>
      <protection/>
    </xf>
    <xf numFmtId="0" fontId="3" fillId="27" borderId="0" xfId="84" applyFont="1" applyFill="1" applyBorder="1" applyAlignment="1">
      <alignment horizontal="right" vertical="center"/>
      <protection/>
    </xf>
    <xf numFmtId="0" fontId="9" fillId="27" borderId="28" xfId="84" applyFont="1" applyFill="1" applyBorder="1" applyAlignment="1">
      <alignment horizontal="center" vertical="center" wrapText="1"/>
      <protection/>
    </xf>
    <xf numFmtId="0" fontId="9" fillId="27" borderId="20" xfId="84" applyFont="1" applyFill="1" applyBorder="1" applyAlignment="1">
      <alignment horizontal="center" vertical="center" wrapText="1" shrinkToFit="1"/>
      <protection/>
    </xf>
    <xf numFmtId="0" fontId="9" fillId="27" borderId="20" xfId="84" applyFont="1" applyFill="1" applyBorder="1" applyAlignment="1">
      <alignment horizontal="center" vertical="center" wrapText="1"/>
      <protection/>
    </xf>
    <xf numFmtId="0" fontId="3" fillId="27" borderId="28" xfId="84" applyFont="1" applyFill="1" applyBorder="1" applyAlignment="1">
      <alignment horizontal="center" vertical="center" wrapText="1"/>
      <protection/>
    </xf>
    <xf numFmtId="0" fontId="9" fillId="27" borderId="12" xfId="84" applyFont="1" applyFill="1" applyBorder="1" applyAlignment="1">
      <alignment horizontal="centerContinuous" vertical="center" wrapText="1"/>
      <protection/>
    </xf>
    <xf numFmtId="0" fontId="3" fillId="27" borderId="12" xfId="84" applyFont="1" applyFill="1" applyBorder="1" applyAlignment="1">
      <alignment horizontal="centerContinuous" vertical="center" wrapText="1"/>
      <protection/>
    </xf>
    <xf numFmtId="0" fontId="3" fillId="27" borderId="12" xfId="84" applyFont="1" applyFill="1" applyBorder="1" applyAlignment="1">
      <alignment horizontal="centerContinuous" vertical="center"/>
      <protection/>
    </xf>
    <xf numFmtId="0" fontId="3" fillId="27" borderId="38" xfId="84" applyFont="1" applyFill="1" applyBorder="1" applyAlignment="1">
      <alignment horizontal="center" vertical="center"/>
      <protection/>
    </xf>
    <xf numFmtId="0" fontId="3" fillId="27" borderId="38" xfId="84" applyFont="1" applyFill="1" applyBorder="1" applyAlignment="1">
      <alignment vertical="center"/>
      <protection/>
    </xf>
    <xf numFmtId="0" fontId="3" fillId="27" borderId="0" xfId="84" applyFont="1" applyFill="1" applyAlignment="1">
      <alignment horizontal="center" vertical="center"/>
      <protection/>
    </xf>
    <xf numFmtId="0" fontId="3" fillId="27" borderId="15" xfId="84" applyFont="1" applyFill="1" applyBorder="1" applyAlignment="1">
      <alignment horizontal="center" vertical="center" wrapText="1"/>
      <protection/>
    </xf>
    <xf numFmtId="0" fontId="9" fillId="27" borderId="25" xfId="84" applyFont="1" applyFill="1" applyBorder="1" applyAlignment="1">
      <alignment horizontal="center" vertical="center" wrapText="1"/>
      <protection/>
    </xf>
    <xf numFmtId="0" fontId="10" fillId="27" borderId="20" xfId="84" applyFont="1" applyFill="1" applyBorder="1" applyAlignment="1" quotePrefix="1">
      <alignment horizontal="center" vertical="center" wrapText="1"/>
      <protection/>
    </xf>
    <xf numFmtId="0" fontId="10" fillId="27" borderId="20" xfId="84" applyFont="1" applyFill="1" applyBorder="1" applyAlignment="1">
      <alignment horizontal="center" vertical="center" wrapText="1"/>
      <protection/>
    </xf>
    <xf numFmtId="0" fontId="3" fillId="27" borderId="0" xfId="84" applyFont="1" applyFill="1" applyBorder="1" applyAlignment="1">
      <alignment horizontal="center" vertical="center"/>
      <protection/>
    </xf>
    <xf numFmtId="0" fontId="3" fillId="27" borderId="0" xfId="84" applyFont="1" applyFill="1" applyBorder="1" applyAlignment="1">
      <alignment vertical="center"/>
      <protection/>
    </xf>
    <xf numFmtId="0" fontId="3" fillId="27" borderId="15" xfId="84" applyFont="1" applyFill="1" applyBorder="1" applyAlignment="1">
      <alignment horizontal="center" vertical="center"/>
      <protection/>
    </xf>
    <xf numFmtId="0" fontId="15" fillId="27" borderId="15" xfId="84" applyFont="1" applyFill="1" applyBorder="1" applyAlignment="1">
      <alignment horizontal="center" vertical="center" wrapText="1" shrinkToFit="1"/>
      <protection/>
    </xf>
    <xf numFmtId="0" fontId="15" fillId="27" borderId="15" xfId="84" applyFont="1" applyFill="1" applyBorder="1" applyAlignment="1">
      <alignment horizontal="center" vertical="center" wrapText="1"/>
      <protection/>
    </xf>
    <xf numFmtId="0" fontId="3" fillId="27" borderId="25" xfId="84" applyFont="1" applyFill="1" applyBorder="1" applyAlignment="1">
      <alignment horizontal="center" vertical="center" wrapText="1"/>
      <protection/>
    </xf>
    <xf numFmtId="0" fontId="3" fillId="27" borderId="15" xfId="84" applyFont="1" applyFill="1" applyBorder="1" applyAlignment="1">
      <alignment horizontal="center" vertical="center" shrinkToFit="1"/>
      <protection/>
    </xf>
    <xf numFmtId="0" fontId="3" fillId="27" borderId="32" xfId="84" applyFont="1" applyFill="1" applyBorder="1" applyAlignment="1">
      <alignment horizontal="centerContinuous" vertical="center"/>
      <protection/>
    </xf>
    <xf numFmtId="0" fontId="9" fillId="27" borderId="35" xfId="84" applyFont="1" applyFill="1" applyBorder="1" applyAlignment="1">
      <alignment horizontal="centerContinuous" vertical="center" wrapText="1"/>
      <protection/>
    </xf>
    <xf numFmtId="0" fontId="9" fillId="27" borderId="20" xfId="84" applyFont="1" applyFill="1" applyBorder="1" applyAlignment="1">
      <alignment horizontal="center" vertical="center"/>
      <protection/>
    </xf>
    <xf numFmtId="0" fontId="3" fillId="27" borderId="19" xfId="84" applyFont="1" applyFill="1" applyBorder="1" applyAlignment="1">
      <alignment horizontal="center" vertical="center" wrapText="1"/>
      <protection/>
    </xf>
    <xf numFmtId="0" fontId="15" fillId="27" borderId="19" xfId="84" applyFont="1" applyFill="1" applyBorder="1" applyAlignment="1">
      <alignment horizontal="center" vertical="center" shrinkToFit="1"/>
      <protection/>
    </xf>
    <xf numFmtId="0" fontId="15" fillId="27" borderId="19" xfId="84" applyFont="1" applyFill="1" applyBorder="1" applyAlignment="1">
      <alignment horizontal="center" vertical="center" wrapText="1"/>
      <protection/>
    </xf>
    <xf numFmtId="0" fontId="3" fillId="27" borderId="26" xfId="84" applyFont="1" applyFill="1" applyBorder="1" applyAlignment="1">
      <alignment horizontal="center" vertical="center" wrapText="1"/>
      <protection/>
    </xf>
    <xf numFmtId="0" fontId="12" fillId="27" borderId="19" xfId="84" applyFont="1" applyFill="1" applyBorder="1" applyAlignment="1">
      <alignment horizontal="center" vertical="center" shrinkToFit="1"/>
      <protection/>
    </xf>
    <xf numFmtId="0" fontId="12" fillId="27" borderId="19" xfId="84" applyFont="1" applyFill="1" applyBorder="1" applyAlignment="1">
      <alignment horizontal="center" vertical="center" wrapText="1" shrinkToFit="1"/>
      <protection/>
    </xf>
    <xf numFmtId="0" fontId="15" fillId="27" borderId="19" xfId="84" applyFont="1" applyFill="1" applyBorder="1" applyAlignment="1">
      <alignment horizontal="center" vertical="center" wrapText="1" shrinkToFit="1"/>
      <protection/>
    </xf>
    <xf numFmtId="0" fontId="13" fillId="27" borderId="19" xfId="84" applyFont="1" applyFill="1" applyBorder="1" applyAlignment="1">
      <alignment horizontal="center" vertical="center" shrinkToFit="1"/>
      <protection/>
    </xf>
    <xf numFmtId="0" fontId="56" fillId="27" borderId="19" xfId="84" applyFont="1" applyFill="1" applyBorder="1" applyAlignment="1">
      <alignment horizontal="center" vertical="center" wrapText="1"/>
      <protection/>
    </xf>
    <xf numFmtId="0" fontId="3" fillId="27" borderId="27" xfId="84" applyFont="1" applyFill="1" applyBorder="1" applyAlignment="1">
      <alignment vertical="center"/>
      <protection/>
    </xf>
    <xf numFmtId="186" fontId="17" fillId="0" borderId="25" xfId="84" applyNumberFormat="1" applyFont="1" applyFill="1" applyBorder="1" applyAlignment="1">
      <alignment horizontal="center" vertical="center"/>
      <protection/>
    </xf>
    <xf numFmtId="186" fontId="17" fillId="0" borderId="0" xfId="84" applyNumberFormat="1" applyFont="1" applyFill="1" applyBorder="1" applyAlignment="1">
      <alignment horizontal="center" vertical="center"/>
      <protection/>
    </xf>
    <xf numFmtId="187" fontId="17" fillId="0" borderId="0" xfId="84" applyNumberFormat="1" applyFont="1" applyFill="1" applyBorder="1" applyAlignment="1">
      <alignment horizontal="center" vertical="center"/>
      <protection/>
    </xf>
    <xf numFmtId="229" fontId="17" fillId="0" borderId="0" xfId="84" applyNumberFormat="1" applyFont="1" applyFill="1" applyBorder="1" applyAlignment="1">
      <alignment horizontal="center" vertical="center"/>
      <protection/>
    </xf>
    <xf numFmtId="229" fontId="17" fillId="0" borderId="0" xfId="84" applyNumberFormat="1" applyFont="1" applyFill="1" applyBorder="1" applyAlignment="1">
      <alignment horizontal="center" vertical="center" shrinkToFit="1"/>
      <protection/>
    </xf>
    <xf numFmtId="211" fontId="21" fillId="0" borderId="0" xfId="80" applyNumberFormat="1" applyFont="1" applyFill="1" applyBorder="1" applyAlignment="1">
      <alignment horizontal="center" vertical="center" shrinkToFit="1"/>
    </xf>
    <xf numFmtId="186" fontId="17" fillId="0" borderId="0" xfId="84" applyNumberFormat="1" applyFont="1" applyFill="1" applyBorder="1" applyAlignment="1">
      <alignment horizontal="center" vertical="center" shrinkToFit="1"/>
      <protection/>
    </xf>
    <xf numFmtId="0" fontId="17" fillId="0" borderId="25" xfId="84" applyFont="1" applyFill="1" applyBorder="1" applyAlignment="1">
      <alignment horizontal="center" vertical="center"/>
      <protection/>
    </xf>
    <xf numFmtId="0" fontId="17" fillId="0" borderId="0" xfId="84" applyFont="1" applyFill="1" applyAlignment="1">
      <alignment vertical="center"/>
      <protection/>
    </xf>
    <xf numFmtId="0" fontId="3" fillId="0" borderId="24" xfId="84" applyFont="1" applyFill="1" applyBorder="1" applyAlignment="1">
      <alignment horizontal="center" vertical="center"/>
      <protection/>
    </xf>
    <xf numFmtId="186" fontId="3" fillId="0" borderId="25" xfId="84" applyNumberFormat="1" applyFont="1" applyFill="1" applyBorder="1" applyAlignment="1">
      <alignment horizontal="center" vertical="center"/>
      <protection/>
    </xf>
    <xf numFmtId="183" fontId="3" fillId="0" borderId="0" xfId="84" applyNumberFormat="1" applyFont="1" applyFill="1" applyBorder="1" applyAlignment="1">
      <alignment horizontal="center" vertical="center"/>
      <protection/>
    </xf>
    <xf numFmtId="186" fontId="3" fillId="0" borderId="0" xfId="84" applyNumberFormat="1" applyFont="1" applyFill="1" applyBorder="1" applyAlignment="1">
      <alignment horizontal="center" vertical="center"/>
      <protection/>
    </xf>
    <xf numFmtId="187" fontId="3" fillId="0" borderId="0" xfId="84" applyNumberFormat="1" applyFont="1" applyFill="1" applyBorder="1" applyAlignment="1">
      <alignment horizontal="center" vertical="center" shrinkToFit="1"/>
      <protection/>
    </xf>
    <xf numFmtId="0" fontId="3" fillId="0" borderId="0" xfId="84" applyNumberFormat="1" applyFont="1" applyFill="1" applyBorder="1" applyAlignment="1">
      <alignment horizontal="center" vertical="center"/>
      <protection/>
    </xf>
    <xf numFmtId="177" fontId="3" fillId="0" borderId="0" xfId="84" applyNumberFormat="1" applyFont="1" applyFill="1" applyBorder="1" applyAlignment="1">
      <alignment horizontal="center" vertical="center" shrinkToFit="1"/>
      <protection/>
    </xf>
    <xf numFmtId="186" fontId="3" fillId="0" borderId="0" xfId="84" applyNumberFormat="1" applyFont="1" applyFill="1" applyBorder="1" applyAlignment="1">
      <alignment horizontal="center" vertical="center" shrinkToFit="1"/>
      <protection/>
    </xf>
    <xf numFmtId="0" fontId="3" fillId="0" borderId="0" xfId="84" applyFont="1" applyFill="1" applyBorder="1" applyAlignment="1">
      <alignment vertical="center"/>
      <protection/>
    </xf>
    <xf numFmtId="186" fontId="7" fillId="0" borderId="0" xfId="84" applyNumberFormat="1" applyFont="1" applyFill="1" applyBorder="1" applyAlignment="1">
      <alignment horizontal="center" vertical="center"/>
      <protection/>
    </xf>
    <xf numFmtId="0" fontId="7" fillId="0" borderId="0" xfId="84" applyFont="1" applyFill="1" applyBorder="1" applyAlignment="1">
      <alignment vertical="center"/>
      <protection/>
    </xf>
    <xf numFmtId="186" fontId="3" fillId="27" borderId="0" xfId="84" applyNumberFormat="1" applyFont="1" applyFill="1" applyAlignment="1">
      <alignment vertical="center"/>
      <protection/>
    </xf>
    <xf numFmtId="0" fontId="3" fillId="27" borderId="0" xfId="84" applyFont="1" applyFill="1" applyAlignment="1">
      <alignment vertical="center" wrapText="1"/>
      <protection/>
    </xf>
    <xf numFmtId="0" fontId="3" fillId="27" borderId="35" xfId="84" applyFont="1" applyFill="1" applyBorder="1" applyAlignment="1">
      <alignment horizontal="centerContinuous" vertical="center"/>
      <protection/>
    </xf>
    <xf numFmtId="0" fontId="9" fillId="27" borderId="20" xfId="84" applyFont="1" applyFill="1" applyBorder="1" applyAlignment="1" quotePrefix="1">
      <alignment horizontal="center" vertical="center"/>
      <protection/>
    </xf>
    <xf numFmtId="0" fontId="9" fillId="27" borderId="20" xfId="84" applyFont="1" applyFill="1" applyBorder="1" applyAlignment="1" quotePrefix="1">
      <alignment horizontal="center" vertical="center" shrinkToFit="1"/>
      <protection/>
    </xf>
    <xf numFmtId="0" fontId="3" fillId="27" borderId="15" xfId="84" applyFont="1" applyFill="1" applyBorder="1" applyAlignment="1" quotePrefix="1">
      <alignment horizontal="center" vertical="center"/>
      <protection/>
    </xf>
    <xf numFmtId="0" fontId="3" fillId="27" borderId="15" xfId="84" applyFont="1" applyFill="1" applyBorder="1" applyAlignment="1" quotePrefix="1">
      <alignment horizontal="center" vertical="center" shrinkToFit="1"/>
      <protection/>
    </xf>
    <xf numFmtId="0" fontId="15" fillId="27" borderId="26" xfId="84" applyFont="1" applyFill="1" applyBorder="1" applyAlignment="1">
      <alignment horizontal="center" vertical="center" wrapText="1"/>
      <protection/>
    </xf>
    <xf numFmtId="0" fontId="15" fillId="27" borderId="19" xfId="84" applyFont="1" applyFill="1" applyBorder="1" applyAlignment="1">
      <alignment horizontal="center" vertical="center"/>
      <protection/>
    </xf>
    <xf numFmtId="0" fontId="17" fillId="0" borderId="0" xfId="84" applyNumberFormat="1" applyFont="1" applyFill="1" applyBorder="1" applyAlignment="1">
      <alignment horizontal="center" vertical="center" shrinkToFit="1"/>
      <protection/>
    </xf>
    <xf numFmtId="0" fontId="17" fillId="0" borderId="24" xfId="84" applyNumberFormat="1" applyFont="1" applyFill="1" applyBorder="1" applyAlignment="1">
      <alignment horizontal="center" vertical="center" shrinkToFit="1"/>
      <protection/>
    </xf>
    <xf numFmtId="0" fontId="17" fillId="0" borderId="0" xfId="84" applyNumberFormat="1" applyFont="1" applyFill="1" applyBorder="1" applyAlignment="1">
      <alignment horizontal="center" vertical="center"/>
      <protection/>
    </xf>
    <xf numFmtId="183" fontId="17" fillId="0" borderId="24" xfId="84" applyNumberFormat="1" applyFont="1" applyFill="1" applyBorder="1" applyAlignment="1">
      <alignment horizontal="center" vertical="center"/>
      <protection/>
    </xf>
    <xf numFmtId="0" fontId="17" fillId="0" borderId="25" xfId="84" applyNumberFormat="1" applyFont="1" applyFill="1" applyBorder="1" applyAlignment="1">
      <alignment horizontal="center" vertical="center" shrinkToFit="1"/>
      <protection/>
    </xf>
    <xf numFmtId="183" fontId="17" fillId="0" borderId="25" xfId="84" applyNumberFormat="1" applyFont="1" applyFill="1" applyBorder="1" applyAlignment="1">
      <alignment horizontal="center" vertical="center"/>
      <protection/>
    </xf>
    <xf numFmtId="205" fontId="17" fillId="0" borderId="0" xfId="84" applyNumberFormat="1" applyFont="1" applyFill="1" applyBorder="1" applyAlignment="1">
      <alignment horizontal="center" vertical="center" shrinkToFit="1"/>
      <protection/>
    </xf>
    <xf numFmtId="186" fontId="3" fillId="0" borderId="24" xfId="84" applyNumberFormat="1" applyFont="1" applyFill="1" applyBorder="1" applyAlignment="1">
      <alignment horizontal="center" vertical="center"/>
      <protection/>
    </xf>
    <xf numFmtId="186" fontId="3" fillId="0" borderId="25" xfId="84" applyNumberFormat="1" applyFont="1" applyFill="1" applyBorder="1" applyAlignment="1">
      <alignment horizontal="center" vertical="center" shrinkToFit="1"/>
      <protection/>
    </xf>
    <xf numFmtId="183" fontId="3" fillId="0" borderId="24" xfId="84" applyNumberFormat="1" applyFont="1" applyFill="1" applyBorder="1" applyAlignment="1">
      <alignment horizontal="center" vertical="center"/>
      <protection/>
    </xf>
    <xf numFmtId="186" fontId="9" fillId="27" borderId="0" xfId="84" applyNumberFormat="1" applyFont="1" applyFill="1" applyAlignment="1">
      <alignment vertical="center"/>
      <protection/>
    </xf>
    <xf numFmtId="193" fontId="9" fillId="27" borderId="0" xfId="84" applyNumberFormat="1" applyFont="1" applyFill="1" applyAlignment="1">
      <alignment vertical="center"/>
      <protection/>
    </xf>
    <xf numFmtId="183" fontId="3" fillId="0" borderId="25" xfId="84" applyNumberFormat="1" applyFont="1" applyFill="1" applyBorder="1" applyAlignment="1">
      <alignment horizontal="center" vertical="center"/>
      <protection/>
    </xf>
    <xf numFmtId="186" fontId="11" fillId="0" borderId="26" xfId="0" applyNumberFormat="1" applyFont="1" applyFill="1" applyBorder="1" applyAlignment="1">
      <alignment horizontal="center" vertical="center"/>
    </xf>
    <xf numFmtId="183" fontId="11" fillId="0" borderId="27" xfId="0" applyNumberFormat="1" applyFont="1" applyFill="1" applyBorder="1" applyAlignment="1">
      <alignment horizontal="center" vertical="center"/>
    </xf>
    <xf numFmtId="186" fontId="11" fillId="0" borderId="27" xfId="0" applyNumberFormat="1" applyFont="1" applyFill="1" applyBorder="1" applyAlignment="1">
      <alignment horizontal="center" vertical="center"/>
    </xf>
    <xf numFmtId="187" fontId="11" fillId="0" borderId="27" xfId="0" applyNumberFormat="1" applyFont="1" applyFill="1" applyBorder="1" applyAlignment="1">
      <alignment horizontal="center" vertical="center" shrinkToFit="1"/>
    </xf>
    <xf numFmtId="0" fontId="11" fillId="0" borderId="27" xfId="0" applyNumberFormat="1" applyFont="1" applyFill="1" applyBorder="1" applyAlignment="1">
      <alignment horizontal="center" vertical="center"/>
    </xf>
    <xf numFmtId="177" fontId="11" fillId="0" borderId="27" xfId="0" applyNumberFormat="1" applyFont="1" applyFill="1" applyBorder="1" applyAlignment="1">
      <alignment horizontal="center" vertical="center" shrinkToFit="1"/>
    </xf>
    <xf numFmtId="186" fontId="11" fillId="0" borderId="27" xfId="0" applyNumberFormat="1" applyFont="1" applyFill="1" applyBorder="1" applyAlignment="1">
      <alignment horizontal="center" vertical="center" shrinkToFit="1"/>
    </xf>
    <xf numFmtId="186" fontId="11" fillId="0" borderId="30" xfId="0" applyNumberFormat="1" applyFont="1" applyFill="1" applyBorder="1" applyAlignment="1">
      <alignment horizontal="center" vertical="center"/>
    </xf>
    <xf numFmtId="186" fontId="11" fillId="0" borderId="26" xfId="0" applyNumberFormat="1" applyFont="1" applyFill="1" applyBorder="1" applyAlignment="1">
      <alignment horizontal="center" vertical="center" shrinkToFit="1"/>
    </xf>
    <xf numFmtId="183" fontId="11" fillId="0" borderId="30" xfId="0" applyNumberFormat="1" applyFont="1" applyFill="1" applyBorder="1" applyAlignment="1">
      <alignment horizontal="center" vertical="center"/>
    </xf>
    <xf numFmtId="183" fontId="11" fillId="0" borderId="26" xfId="0" applyNumberFormat="1" applyFont="1" applyFill="1" applyBorder="1" applyAlignment="1">
      <alignment horizontal="center" vertical="center"/>
    </xf>
    <xf numFmtId="0" fontId="11" fillId="0" borderId="27" xfId="84" applyFont="1" applyFill="1" applyBorder="1" applyAlignment="1">
      <alignment horizontal="center" vertical="center"/>
      <protection/>
    </xf>
    <xf numFmtId="0" fontId="3" fillId="0" borderId="0" xfId="84" applyFont="1" applyFill="1" applyBorder="1" applyAlignment="1">
      <alignment horizontal="center" vertical="center"/>
      <protection/>
    </xf>
    <xf numFmtId="0" fontId="9" fillId="27" borderId="20" xfId="84" applyFont="1" applyFill="1" applyBorder="1" applyAlignment="1">
      <alignment horizontal="center" vertical="center" shrinkToFit="1"/>
      <protection/>
    </xf>
    <xf numFmtId="0" fontId="3" fillId="27" borderId="24" xfId="84" applyFont="1" applyFill="1" applyBorder="1" applyAlignment="1">
      <alignment horizontal="center" vertical="center" shrinkToFit="1"/>
      <protection/>
    </xf>
    <xf numFmtId="0" fontId="3" fillId="27" borderId="15" xfId="84" applyFont="1" applyFill="1" applyBorder="1" applyAlignment="1">
      <alignment horizontal="center" vertical="center" wrapText="1" shrinkToFit="1"/>
      <protection/>
    </xf>
    <xf numFmtId="0" fontId="3" fillId="27" borderId="25" xfId="84" applyFont="1" applyFill="1" applyBorder="1" applyAlignment="1">
      <alignment horizontal="center" vertical="center" shrinkToFit="1"/>
      <protection/>
    </xf>
    <xf numFmtId="0" fontId="3" fillId="27" borderId="19" xfId="84" applyFont="1" applyFill="1" applyBorder="1" applyAlignment="1">
      <alignment horizontal="center" vertical="center" shrinkToFit="1"/>
      <protection/>
    </xf>
    <xf numFmtId="0" fontId="3" fillId="27" borderId="19" xfId="84" applyFont="1" applyFill="1" applyBorder="1" applyAlignment="1">
      <alignment horizontal="center" vertical="center" wrapText="1" shrinkToFit="1"/>
      <protection/>
    </xf>
    <xf numFmtId="179" fontId="17" fillId="0" borderId="0" xfId="84" applyNumberFormat="1" applyFont="1" applyFill="1" applyBorder="1" applyAlignment="1">
      <alignment horizontal="center" vertical="center" shrinkToFit="1"/>
      <protection/>
    </xf>
    <xf numFmtId="179" fontId="17" fillId="0" borderId="24" xfId="84" applyNumberFormat="1" applyFont="1" applyFill="1" applyBorder="1" applyAlignment="1">
      <alignment horizontal="center" vertical="center" shrinkToFit="1"/>
      <protection/>
    </xf>
    <xf numFmtId="0" fontId="17" fillId="0" borderId="0" xfId="84" applyFont="1" applyBorder="1" applyAlignment="1">
      <alignment horizontal="left" vertical="center"/>
      <protection/>
    </xf>
    <xf numFmtId="183" fontId="3" fillId="0" borderId="25" xfId="84" applyNumberFormat="1" applyFont="1" applyFill="1" applyBorder="1" applyAlignment="1">
      <alignment horizontal="center" vertical="center" shrinkToFit="1"/>
      <protection/>
    </xf>
    <xf numFmtId="3" fontId="3" fillId="0" borderId="0" xfId="85" applyNumberFormat="1" applyFont="1" applyFill="1" applyBorder="1" applyAlignment="1">
      <alignment horizontal="center" vertical="center" wrapText="1"/>
      <protection/>
    </xf>
    <xf numFmtId="3" fontId="3" fillId="0" borderId="24" xfId="85" applyNumberFormat="1" applyFont="1" applyFill="1" applyBorder="1" applyAlignment="1">
      <alignment horizontal="center" vertical="center" wrapText="1"/>
      <protection/>
    </xf>
    <xf numFmtId="0" fontId="3" fillId="0" borderId="0" xfId="84" applyFont="1" applyFill="1" applyBorder="1" applyAlignment="1">
      <alignment horizontal="left" vertical="center"/>
      <protection/>
    </xf>
    <xf numFmtId="0" fontId="11" fillId="0" borderId="0" xfId="84" applyFont="1" applyFill="1" applyBorder="1" applyAlignment="1">
      <alignment horizontal="left" vertical="center"/>
      <protection/>
    </xf>
    <xf numFmtId="0" fontId="11" fillId="0" borderId="0" xfId="84" applyFont="1" applyFill="1" applyBorder="1" applyAlignment="1">
      <alignment vertical="center"/>
      <protection/>
    </xf>
    <xf numFmtId="3" fontId="11" fillId="0" borderId="27" xfId="85" applyNumberFormat="1" applyFont="1" applyFill="1" applyBorder="1" applyAlignment="1">
      <alignment horizontal="center" vertical="center" wrapText="1"/>
      <protection/>
    </xf>
    <xf numFmtId="3" fontId="11" fillId="0" borderId="30" xfId="85" applyNumberFormat="1" applyFont="1" applyFill="1" applyBorder="1" applyAlignment="1">
      <alignment horizontal="center" vertical="center" wrapText="1"/>
      <protection/>
    </xf>
    <xf numFmtId="0" fontId="11" fillId="27" borderId="30" xfId="0" applyFont="1" applyFill="1" applyBorder="1" applyAlignment="1">
      <alignment horizontal="center" vertical="center" shrinkToFit="1"/>
    </xf>
    <xf numFmtId="41" fontId="11" fillId="27" borderId="27" xfId="65" applyFont="1" applyFill="1" applyBorder="1" applyAlignment="1">
      <alignment vertical="center"/>
    </xf>
    <xf numFmtId="189" fontId="11" fillId="27" borderId="27" xfId="65" applyNumberFormat="1" applyFont="1" applyFill="1" applyBorder="1" applyAlignment="1">
      <alignment vertical="center"/>
    </xf>
    <xf numFmtId="0" fontId="11" fillId="27" borderId="26" xfId="0" applyFont="1" applyFill="1" applyBorder="1" applyAlignment="1">
      <alignment horizontal="center" vertical="center" shrinkToFit="1"/>
    </xf>
    <xf numFmtId="0" fontId="11" fillId="27" borderId="0" xfId="0" applyFont="1" applyFill="1" applyAlignment="1">
      <alignment vertical="center"/>
    </xf>
    <xf numFmtId="189" fontId="3" fillId="27" borderId="0" xfId="65" applyNumberFormat="1" applyFont="1" applyFill="1" applyBorder="1" applyAlignment="1">
      <alignment horizontal="center" vertical="center"/>
    </xf>
    <xf numFmtId="189" fontId="11" fillId="27" borderId="27" xfId="65" applyNumberFormat="1" applyFont="1" applyFill="1" applyBorder="1" applyAlignment="1">
      <alignment horizontal="center" vertical="center"/>
    </xf>
    <xf numFmtId="229" fontId="20" fillId="27" borderId="0" xfId="65" applyNumberFormat="1" applyFont="1" applyFill="1" applyBorder="1" applyAlignment="1">
      <alignment vertical="center"/>
    </xf>
    <xf numFmtId="229" fontId="20" fillId="27" borderId="0" xfId="0" applyNumberFormat="1" applyFont="1" applyFill="1" applyBorder="1" applyAlignment="1">
      <alignment vertical="center"/>
    </xf>
    <xf numFmtId="229" fontId="3" fillId="27" borderId="0" xfId="65" applyNumberFormat="1" applyFont="1" applyFill="1" applyBorder="1" applyAlignment="1">
      <alignment vertical="center"/>
    </xf>
    <xf numFmtId="179" fontId="20" fillId="27" borderId="0" xfId="65" applyNumberFormat="1" applyFont="1" applyFill="1" applyBorder="1" applyAlignment="1">
      <alignment vertical="center"/>
    </xf>
    <xf numFmtId="0" fontId="19" fillId="0" borderId="0" xfId="84" applyFont="1" applyFill="1">
      <alignment vertical="center"/>
      <protection/>
    </xf>
    <xf numFmtId="0" fontId="19" fillId="27" borderId="0" xfId="84" applyFont="1" applyFill="1">
      <alignment vertical="center"/>
      <protection/>
    </xf>
    <xf numFmtId="0" fontId="17" fillId="27" borderId="39" xfId="84" applyFont="1" applyFill="1" applyBorder="1" applyAlignment="1">
      <alignment horizontal="center" vertical="center" wrapText="1"/>
      <protection/>
    </xf>
    <xf numFmtId="0" fontId="3" fillId="27" borderId="0" xfId="84" applyFont="1" applyFill="1">
      <alignment vertical="center"/>
      <protection/>
    </xf>
    <xf numFmtId="0" fontId="16" fillId="27" borderId="40" xfId="84" applyFont="1" applyFill="1" applyBorder="1" applyAlignment="1">
      <alignment horizontal="center" wrapText="1"/>
      <protection/>
    </xf>
    <xf numFmtId="0" fontId="16" fillId="27" borderId="22" xfId="84" applyFont="1" applyFill="1" applyBorder="1" applyAlignment="1">
      <alignment horizontal="center" wrapText="1"/>
      <protection/>
    </xf>
    <xf numFmtId="0" fontId="17" fillId="27" borderId="41" xfId="84" applyFont="1" applyFill="1" applyBorder="1" applyAlignment="1">
      <alignment horizontal="center" wrapText="1"/>
      <protection/>
    </xf>
    <xf numFmtId="0" fontId="16" fillId="27" borderId="23" xfId="84" applyFont="1" applyFill="1" applyBorder="1" applyAlignment="1">
      <alignment horizontal="center" wrapText="1"/>
      <protection/>
    </xf>
    <xf numFmtId="0" fontId="17" fillId="27" borderId="23" xfId="84" applyFont="1" applyFill="1" applyBorder="1" applyAlignment="1">
      <alignment horizontal="center" wrapText="1"/>
      <protection/>
    </xf>
    <xf numFmtId="0" fontId="3" fillId="27" borderId="41" xfId="84" applyFont="1" applyFill="1" applyBorder="1" applyAlignment="1">
      <alignment wrapText="1"/>
      <protection/>
    </xf>
    <xf numFmtId="0" fontId="3" fillId="27" borderId="23" xfId="84" applyFont="1" applyFill="1" applyBorder="1" applyAlignment="1">
      <alignment wrapText="1"/>
      <protection/>
    </xf>
    <xf numFmtId="0" fontId="17" fillId="27" borderId="34" xfId="84" applyFont="1" applyFill="1" applyBorder="1" applyAlignment="1">
      <alignment horizontal="center" vertical="center" wrapText="1"/>
      <protection/>
    </xf>
    <xf numFmtId="0" fontId="17" fillId="27" borderId="24" xfId="84" applyFont="1" applyFill="1" applyBorder="1" applyAlignment="1">
      <alignment horizontal="center" vertical="center" shrinkToFit="1"/>
      <protection/>
    </xf>
    <xf numFmtId="0" fontId="17" fillId="27" borderId="0" xfId="84" applyFont="1" applyFill="1" applyBorder="1" applyAlignment="1">
      <alignment horizontal="center" vertical="center"/>
      <protection/>
    </xf>
    <xf numFmtId="179" fontId="3" fillId="27" borderId="0" xfId="84" applyNumberFormat="1" applyFont="1" applyFill="1" applyBorder="1" applyAlignment="1">
      <alignment horizontal="center" vertical="center"/>
      <protection/>
    </xf>
    <xf numFmtId="0" fontId="6" fillId="27" borderId="23" xfId="84" applyFont="1" applyFill="1" applyBorder="1" applyAlignment="1">
      <alignment horizontal="center" wrapText="1"/>
      <protection/>
    </xf>
    <xf numFmtId="0" fontId="3" fillId="27" borderId="34" xfId="84" applyFont="1" applyFill="1" applyBorder="1" applyAlignment="1">
      <alignment horizontal="center" vertical="center" wrapText="1"/>
      <protection/>
    </xf>
    <xf numFmtId="229" fontId="3" fillId="27" borderId="0" xfId="84" applyNumberFormat="1" applyFont="1" applyFill="1" applyBorder="1" applyAlignment="1">
      <alignment horizontal="center" vertical="center"/>
      <protection/>
    </xf>
    <xf numFmtId="179" fontId="3" fillId="27" borderId="0" xfId="64" applyNumberFormat="1" applyFont="1" applyFill="1" applyBorder="1" applyAlignment="1">
      <alignment horizontal="center" vertical="center"/>
    </xf>
    <xf numFmtId="0" fontId="11" fillId="27" borderId="0" xfId="84" applyFont="1" applyFill="1" applyBorder="1" applyAlignment="1">
      <alignment horizontal="center" vertical="center"/>
      <protection/>
    </xf>
    <xf numFmtId="0" fontId="11" fillId="27" borderId="30" xfId="84" applyFont="1" applyFill="1" applyBorder="1" applyAlignment="1">
      <alignment horizontal="center" vertical="center" shrinkToFit="1"/>
      <protection/>
    </xf>
    <xf numFmtId="0" fontId="11" fillId="27" borderId="26" xfId="84" applyFont="1" applyFill="1" applyBorder="1" applyAlignment="1">
      <alignment horizontal="center" vertical="center" shrinkToFit="1"/>
      <protection/>
    </xf>
    <xf numFmtId="0" fontId="11" fillId="27" borderId="0" xfId="84" applyFont="1" applyFill="1" applyBorder="1" applyAlignment="1">
      <alignment vertical="center"/>
      <protection/>
    </xf>
    <xf numFmtId="179" fontId="11" fillId="27" borderId="27" xfId="84" applyNumberFormat="1" applyFont="1" applyFill="1" applyBorder="1" applyAlignment="1">
      <alignment horizontal="center" vertical="center"/>
      <protection/>
    </xf>
    <xf numFmtId="190" fontId="3" fillId="27" borderId="0" xfId="84" applyNumberFormat="1" applyFont="1" applyFill="1">
      <alignment vertical="center"/>
      <protection/>
    </xf>
    <xf numFmtId="192" fontId="3" fillId="27" borderId="0" xfId="84" applyNumberFormat="1" applyFont="1" applyFill="1">
      <alignment vertical="center"/>
      <protection/>
    </xf>
    <xf numFmtId="0" fontId="17" fillId="27" borderId="25" xfId="84" applyFont="1" applyFill="1" applyBorder="1" applyAlignment="1">
      <alignment horizontal="center" vertical="center" shrinkToFit="1"/>
      <protection/>
    </xf>
    <xf numFmtId="0" fontId="11" fillId="27" borderId="27" xfId="84" applyFont="1" applyFill="1" applyBorder="1" applyAlignment="1">
      <alignment horizontal="center" vertical="center"/>
      <protection/>
    </xf>
    <xf numFmtId="196" fontId="11" fillId="27" borderId="27" xfId="84" applyNumberFormat="1" applyFont="1" applyFill="1" applyBorder="1" applyAlignment="1">
      <alignment horizontal="center" vertical="center"/>
      <protection/>
    </xf>
    <xf numFmtId="0" fontId="3" fillId="27" borderId="29" xfId="0" applyFont="1" applyFill="1" applyBorder="1" applyAlignment="1">
      <alignment horizontal="center" vertical="center"/>
    </xf>
    <xf numFmtId="0" fontId="3" fillId="0" borderId="0" xfId="84" applyFill="1">
      <alignment vertical="center"/>
      <protection/>
    </xf>
    <xf numFmtId="0" fontId="3" fillId="27" borderId="0" xfId="84" applyFill="1">
      <alignment vertical="center"/>
      <protection/>
    </xf>
    <xf numFmtId="0" fontId="3" fillId="27" borderId="0" xfId="84" applyFill="1" applyAlignment="1">
      <alignment horizontal="center"/>
      <protection/>
    </xf>
    <xf numFmtId="0" fontId="16" fillId="27" borderId="42" xfId="84" applyFont="1" applyFill="1" applyBorder="1" applyAlignment="1">
      <alignment horizontal="center" wrapText="1"/>
      <protection/>
    </xf>
    <xf numFmtId="0" fontId="16" fillId="27" borderId="43" xfId="84" applyFont="1" applyFill="1" applyBorder="1" applyAlignment="1">
      <alignment horizontal="center" wrapText="1"/>
      <protection/>
    </xf>
    <xf numFmtId="0" fontId="3" fillId="27" borderId="44" xfId="84" applyFont="1" applyFill="1" applyBorder="1" applyAlignment="1">
      <alignment horizontal="center" wrapText="1"/>
      <protection/>
    </xf>
    <xf numFmtId="0" fontId="17" fillId="27" borderId="45" xfId="84" applyFont="1" applyFill="1" applyBorder="1" applyAlignment="1">
      <alignment horizontal="center" vertical="center" wrapText="1"/>
      <protection/>
    </xf>
    <xf numFmtId="0" fontId="17" fillId="27" borderId="31" xfId="84" applyFont="1" applyFill="1" applyBorder="1" applyAlignment="1">
      <alignment horizontal="center" vertical="center" wrapText="1"/>
      <protection/>
    </xf>
    <xf numFmtId="0" fontId="17" fillId="0" borderId="24" xfId="84" applyFont="1" applyFill="1" applyBorder="1" applyAlignment="1">
      <alignment horizontal="center" vertical="center" shrinkToFit="1"/>
      <protection/>
    </xf>
    <xf numFmtId="0" fontId="17" fillId="0" borderId="0" xfId="84" applyFont="1" applyFill="1" applyAlignment="1">
      <alignment horizontal="center" vertical="center"/>
      <protection/>
    </xf>
    <xf numFmtId="41" fontId="17" fillId="0" borderId="0" xfId="84" applyNumberFormat="1" applyFont="1" applyFill="1" applyBorder="1" applyAlignment="1">
      <alignment horizontal="center" vertical="center"/>
      <protection/>
    </xf>
    <xf numFmtId="0" fontId="17" fillId="0" borderId="25" xfId="84" applyFont="1" applyFill="1" applyBorder="1" applyAlignment="1">
      <alignment horizontal="center" vertical="center" shrinkToFit="1"/>
      <protection/>
    </xf>
    <xf numFmtId="41" fontId="17" fillId="0" borderId="0" xfId="64" applyFont="1" applyFill="1" applyBorder="1" applyAlignment="1">
      <alignment horizontal="right" vertical="center"/>
    </xf>
    <xf numFmtId="41" fontId="17" fillId="0" borderId="0" xfId="84" applyNumberFormat="1" applyFont="1" applyFill="1" applyBorder="1" applyAlignment="1">
      <alignment horizontal="center" vertical="center" wrapText="1"/>
      <protection/>
    </xf>
    <xf numFmtId="0" fontId="17" fillId="0" borderId="0" xfId="84" applyNumberFormat="1" applyFont="1" applyFill="1" applyBorder="1" applyAlignment="1">
      <alignment horizontal="center" vertical="center" wrapText="1"/>
      <protection/>
    </xf>
    <xf numFmtId="41" fontId="17" fillId="0" borderId="0" xfId="64" applyFont="1" applyFill="1" applyBorder="1" applyAlignment="1">
      <alignment horizontal="right" vertical="center" wrapText="1"/>
    </xf>
    <xf numFmtId="0" fontId="3" fillId="0" borderId="24" xfId="84" applyFont="1" applyFill="1" applyBorder="1" applyAlignment="1">
      <alignment horizontal="center" vertical="center" shrinkToFit="1"/>
      <protection/>
    </xf>
    <xf numFmtId="0" fontId="3" fillId="0" borderId="25" xfId="84" applyFont="1" applyFill="1" applyBorder="1" applyAlignment="1">
      <alignment horizontal="center" vertical="center" shrinkToFit="1"/>
      <protection/>
    </xf>
    <xf numFmtId="0" fontId="3" fillId="0" borderId="0" xfId="84" applyFont="1" applyFill="1" applyAlignment="1">
      <alignment horizontal="center" vertical="center"/>
      <protection/>
    </xf>
    <xf numFmtId="0" fontId="7" fillId="0" borderId="0" xfId="84" applyFont="1" applyFill="1" applyAlignment="1">
      <alignment horizontal="center" vertical="center"/>
      <protection/>
    </xf>
    <xf numFmtId="0" fontId="9" fillId="27" borderId="20" xfId="0" applyFont="1" applyFill="1" applyBorder="1" applyAlignment="1" quotePrefix="1">
      <alignment horizontal="center" vertical="center" wrapText="1"/>
    </xf>
    <xf numFmtId="0" fontId="3" fillId="0" borderId="0" xfId="84" applyFill="1" applyAlignment="1">
      <alignment horizontal="center"/>
      <protection/>
    </xf>
    <xf numFmtId="178" fontId="17" fillId="0" borderId="0" xfId="84" applyNumberFormat="1" applyFont="1" applyFill="1" applyBorder="1" applyAlignment="1">
      <alignment horizontal="center" vertical="center"/>
      <protection/>
    </xf>
    <xf numFmtId="41" fontId="3" fillId="0" borderId="25" xfId="64" applyFont="1" applyFill="1" applyBorder="1" applyAlignment="1">
      <alignment horizontal="center" vertical="center"/>
    </xf>
    <xf numFmtId="41" fontId="3" fillId="0" borderId="0" xfId="64" applyFont="1" applyFill="1" applyBorder="1" applyAlignment="1">
      <alignment horizontal="center" vertical="center"/>
    </xf>
    <xf numFmtId="41" fontId="3" fillId="0" borderId="0" xfId="64" applyFont="1" applyFill="1" applyBorder="1" applyAlignment="1">
      <alignment horizontal="center" vertical="center" wrapText="1"/>
    </xf>
    <xf numFmtId="178" fontId="3" fillId="0" borderId="0" xfId="64" applyNumberFormat="1" applyFont="1" applyFill="1" applyBorder="1" applyAlignment="1">
      <alignment horizontal="center" vertical="center"/>
    </xf>
    <xf numFmtId="41" fontId="3" fillId="0" borderId="24" xfId="64" applyFont="1" applyFill="1" applyBorder="1" applyAlignment="1">
      <alignment horizontal="center" vertical="center" wrapText="1"/>
    </xf>
    <xf numFmtId="41" fontId="17" fillId="0" borderId="0" xfId="64" applyFont="1" applyFill="1" applyBorder="1" applyAlignment="1">
      <alignment horizontal="center" vertical="center"/>
    </xf>
    <xf numFmtId="0" fontId="11" fillId="0" borderId="30" xfId="84" applyFont="1" applyFill="1" applyBorder="1" applyAlignment="1">
      <alignment horizontal="center" vertical="center" shrinkToFit="1"/>
      <protection/>
    </xf>
    <xf numFmtId="0" fontId="11" fillId="0" borderId="26" xfId="84" applyFont="1" applyFill="1" applyBorder="1" applyAlignment="1">
      <alignment horizontal="center" vertical="center" shrinkToFit="1"/>
      <protection/>
    </xf>
    <xf numFmtId="178" fontId="11" fillId="0" borderId="27" xfId="64" applyNumberFormat="1" applyFont="1" applyFill="1" applyBorder="1" applyAlignment="1">
      <alignment horizontal="center" vertical="center"/>
    </xf>
    <xf numFmtId="178" fontId="11" fillId="0" borderId="27" xfId="64" applyNumberFormat="1" applyFont="1" applyFill="1" applyBorder="1" applyAlignment="1">
      <alignment horizontal="center" vertical="center" wrapText="1"/>
    </xf>
    <xf numFmtId="178" fontId="11" fillId="0" borderId="30" xfId="64" applyNumberFormat="1" applyFont="1" applyFill="1" applyBorder="1" applyAlignment="1">
      <alignment horizontal="center" vertical="center" wrapText="1"/>
    </xf>
    <xf numFmtId="0" fontId="3" fillId="0" borderId="0" xfId="84" applyFill="1" applyAlignment="1">
      <alignment horizontal="center" vertical="center"/>
      <protection/>
    </xf>
    <xf numFmtId="0" fontId="3" fillId="27" borderId="23" xfId="84" applyFill="1" applyBorder="1" applyAlignment="1">
      <alignment wrapText="1"/>
      <protection/>
    </xf>
    <xf numFmtId="0" fontId="16" fillId="27" borderId="31" xfId="84" applyFont="1" applyFill="1" applyBorder="1" applyAlignment="1">
      <alignment horizontal="center" wrapText="1"/>
      <protection/>
    </xf>
    <xf numFmtId="0" fontId="3" fillId="27" borderId="31" xfId="84" applyFill="1" applyBorder="1" applyAlignment="1">
      <alignment wrapText="1"/>
      <protection/>
    </xf>
    <xf numFmtId="3" fontId="17" fillId="0" borderId="0" xfId="84" applyNumberFormat="1" applyFont="1" applyFill="1" applyBorder="1" applyAlignment="1">
      <alignment horizontal="right" vertical="center" indent="2"/>
      <protection/>
    </xf>
    <xf numFmtId="0" fontId="17" fillId="0" borderId="0" xfId="84" applyFont="1" applyFill="1">
      <alignment vertical="center"/>
      <protection/>
    </xf>
    <xf numFmtId="0" fontId="21" fillId="0" borderId="0" xfId="84" applyFont="1" applyFill="1" applyBorder="1" applyAlignment="1">
      <alignment horizontal="center" vertical="center" wrapText="1"/>
      <protection/>
    </xf>
    <xf numFmtId="200" fontId="3" fillId="0" borderId="0" xfId="84" applyNumberFormat="1" applyFont="1" applyFill="1" applyBorder="1" applyAlignment="1">
      <alignment horizontal="center" vertical="center" wrapText="1"/>
      <protection/>
    </xf>
    <xf numFmtId="200" fontId="3" fillId="0" borderId="0" xfId="84" applyNumberFormat="1" applyFont="1" applyFill="1" applyBorder="1" applyAlignment="1">
      <alignment horizontal="center" vertical="center"/>
      <protection/>
    </xf>
    <xf numFmtId="41" fontId="3" fillId="0" borderId="0" xfId="64" applyNumberFormat="1" applyFont="1" applyFill="1" applyBorder="1" applyAlignment="1">
      <alignment horizontal="center" vertical="center"/>
    </xf>
    <xf numFmtId="200" fontId="11" fillId="0" borderId="27" xfId="84" applyNumberFormat="1" applyFont="1" applyFill="1" applyBorder="1" applyAlignment="1">
      <alignment horizontal="center" vertical="center" wrapText="1"/>
      <protection/>
    </xf>
    <xf numFmtId="0" fontId="11" fillId="0" borderId="0" xfId="84" applyFont="1" applyFill="1">
      <alignment vertical="center"/>
      <protection/>
    </xf>
    <xf numFmtId="200" fontId="11" fillId="0" borderId="27" xfId="84" applyNumberFormat="1" applyFont="1" applyFill="1" applyBorder="1" applyAlignment="1">
      <alignment horizontal="center" vertical="center"/>
      <protection/>
    </xf>
    <xf numFmtId="41" fontId="11" fillId="0" borderId="27" xfId="64" applyNumberFormat="1" applyFont="1" applyFill="1" applyBorder="1" applyAlignment="1">
      <alignment horizontal="center" vertical="center"/>
    </xf>
    <xf numFmtId="0" fontId="17" fillId="0" borderId="30" xfId="84" applyFont="1" applyFill="1" applyBorder="1" applyAlignment="1">
      <alignment horizontal="center" vertical="center"/>
      <protection/>
    </xf>
    <xf numFmtId="0" fontId="21" fillId="0" borderId="0" xfId="84" applyNumberFormat="1" applyFont="1" applyFill="1" applyBorder="1" applyAlignment="1">
      <alignment horizontal="center" vertical="center" wrapText="1"/>
      <protection/>
    </xf>
    <xf numFmtId="179" fontId="3" fillId="0" borderId="0" xfId="84" applyNumberFormat="1" applyFont="1" applyFill="1" applyBorder="1" applyAlignment="1">
      <alignment horizontal="center" vertical="center" wrapText="1"/>
      <protection/>
    </xf>
    <xf numFmtId="229" fontId="3" fillId="0" borderId="0" xfId="84" applyNumberFormat="1" applyFont="1" applyFill="1" applyBorder="1" applyAlignment="1">
      <alignment horizontal="center" vertical="center" wrapText="1"/>
      <protection/>
    </xf>
    <xf numFmtId="200" fontId="54" fillId="0" borderId="27" xfId="84" applyNumberFormat="1" applyFont="1" applyFill="1" applyBorder="1" applyAlignment="1">
      <alignment horizontal="center" vertical="center" wrapText="1"/>
      <protection/>
    </xf>
    <xf numFmtId="0" fontId="9" fillId="27" borderId="0" xfId="0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left" vertical="center" shrinkToFit="1"/>
    </xf>
    <xf numFmtId="0" fontId="9" fillId="27" borderId="0" xfId="0" applyFont="1" applyFill="1" applyAlignment="1">
      <alignment vertical="center" shrinkToFit="1"/>
    </xf>
    <xf numFmtId="0" fontId="9" fillId="27" borderId="0" xfId="0" applyFont="1" applyFill="1" applyAlignment="1" quotePrefix="1">
      <alignment horizontal="left"/>
    </xf>
    <xf numFmtId="0" fontId="9" fillId="27" borderId="0" xfId="0" applyFont="1" applyFill="1" applyBorder="1" applyAlignment="1">
      <alignment horizontal="center" shrinkToFit="1"/>
    </xf>
    <xf numFmtId="0" fontId="9" fillId="27" borderId="0" xfId="0" applyFont="1" applyFill="1" applyBorder="1" applyAlignment="1">
      <alignment horizontal="left" shrinkToFit="1"/>
    </xf>
    <xf numFmtId="41" fontId="9" fillId="27" borderId="0" xfId="0" applyNumberFormat="1" applyFont="1" applyFill="1" applyBorder="1" applyAlignment="1">
      <alignment/>
    </xf>
    <xf numFmtId="0" fontId="9" fillId="27" borderId="0" xfId="0" applyFont="1" applyFill="1" applyAlignment="1">
      <alignment/>
    </xf>
    <xf numFmtId="0" fontId="3" fillId="0" borderId="33" xfId="84" applyFont="1" applyBorder="1" applyAlignment="1">
      <alignment horizontal="center" vertical="center" wrapText="1"/>
      <protection/>
    </xf>
    <xf numFmtId="0" fontId="6" fillId="0" borderId="20" xfId="84" applyFont="1" applyBorder="1" applyAlignment="1">
      <alignment horizontal="center" vertical="center" wrapText="1"/>
      <protection/>
    </xf>
    <xf numFmtId="0" fontId="3" fillId="0" borderId="15" xfId="84" applyFont="1" applyBorder="1" applyAlignment="1" quotePrefix="1">
      <alignment horizontal="center" vertical="center" wrapText="1"/>
      <protection/>
    </xf>
    <xf numFmtId="0" fontId="3" fillId="0" borderId="19" xfId="84" applyFont="1" applyBorder="1" applyAlignment="1" quotePrefix="1">
      <alignment horizontal="center" vertical="center" wrapText="1"/>
      <protection/>
    </xf>
    <xf numFmtId="0" fontId="3" fillId="0" borderId="27" xfId="84" applyFont="1" applyBorder="1" applyAlignment="1" quotePrefix="1">
      <alignment horizontal="right" vertical="center"/>
      <protection/>
    </xf>
    <xf numFmtId="0" fontId="3" fillId="0" borderId="27" xfId="84" applyBorder="1" applyAlignment="1">
      <alignment vertical="center"/>
      <protection/>
    </xf>
    <xf numFmtId="0" fontId="3" fillId="0" borderId="24" xfId="84" applyBorder="1" applyAlignment="1">
      <alignment horizontal="center" vertical="center"/>
      <protection/>
    </xf>
    <xf numFmtId="0" fontId="6" fillId="0" borderId="32" xfId="84" applyFont="1" applyBorder="1" applyAlignment="1" quotePrefix="1">
      <alignment horizontal="center" vertical="center" wrapText="1"/>
      <protection/>
    </xf>
    <xf numFmtId="0" fontId="52" fillId="0" borderId="0" xfId="84" applyFont="1" applyAlignment="1">
      <alignment horizontal="center" vertical="center" wrapText="1" shrinkToFit="1"/>
      <protection/>
    </xf>
    <xf numFmtId="0" fontId="3" fillId="0" borderId="0" xfId="84" applyFont="1" applyBorder="1" applyAlignment="1">
      <alignment horizontal="left" vertical="center"/>
      <protection/>
    </xf>
    <xf numFmtId="0" fontId="6" fillId="0" borderId="29" xfId="84" applyFont="1" applyBorder="1" applyAlignment="1">
      <alignment horizontal="center" vertical="center"/>
      <protection/>
    </xf>
    <xf numFmtId="0" fontId="3" fillId="0" borderId="24" xfId="84" applyFont="1" applyBorder="1" applyAlignment="1">
      <alignment horizontal="center" vertical="center"/>
      <protection/>
    </xf>
    <xf numFmtId="0" fontId="3" fillId="0" borderId="30" xfId="84" applyFont="1" applyBorder="1" applyAlignment="1">
      <alignment horizontal="center" vertical="center"/>
      <protection/>
    </xf>
    <xf numFmtId="0" fontId="6" fillId="0" borderId="28" xfId="84" applyFont="1" applyBorder="1" applyAlignment="1">
      <alignment horizontal="center" vertical="center"/>
      <protection/>
    </xf>
    <xf numFmtId="0" fontId="3" fillId="0" borderId="38" xfId="84" applyFont="1" applyBorder="1" applyAlignment="1">
      <alignment horizontal="center" vertical="center"/>
      <protection/>
    </xf>
    <xf numFmtId="0" fontId="3" fillId="0" borderId="29" xfId="84" applyBorder="1" applyAlignment="1">
      <alignment horizontal="center" vertical="center"/>
      <protection/>
    </xf>
    <xf numFmtId="0" fontId="3" fillId="0" borderId="25" xfId="84" applyFont="1" applyBorder="1" applyAlignment="1">
      <alignment horizontal="center" vertical="center"/>
      <protection/>
    </xf>
    <xf numFmtId="0" fontId="3" fillId="0" borderId="0" xfId="84" applyFont="1" applyBorder="1" applyAlignment="1">
      <alignment horizontal="center" vertical="center"/>
      <protection/>
    </xf>
    <xf numFmtId="0" fontId="6" fillId="0" borderId="33" xfId="84" applyFont="1" applyBorder="1" applyAlignment="1">
      <alignment horizontal="center" vertical="center" wrapText="1"/>
      <protection/>
    </xf>
    <xf numFmtId="0" fontId="3" fillId="0" borderId="12" xfId="84" applyFont="1" applyBorder="1" applyAlignment="1">
      <alignment horizontal="center" vertical="center" wrapText="1"/>
      <protection/>
    </xf>
    <xf numFmtId="0" fontId="3" fillId="0" borderId="32" xfId="84" applyFont="1" applyBorder="1" applyAlignment="1">
      <alignment horizontal="center" vertical="center" wrapText="1"/>
      <protection/>
    </xf>
    <xf numFmtId="0" fontId="6" fillId="0" borderId="33" xfId="84" applyFont="1" applyBorder="1" applyAlignment="1" quotePrefix="1">
      <alignment horizontal="center" vertical="center" wrapText="1"/>
      <protection/>
    </xf>
    <xf numFmtId="0" fontId="3" fillId="0" borderId="33" xfId="84" applyFont="1" applyBorder="1" applyAlignment="1">
      <alignment horizontal="center" vertical="center"/>
      <protection/>
    </xf>
    <xf numFmtId="0" fontId="11" fillId="27" borderId="30" xfId="0" applyFont="1" applyFill="1" applyBorder="1" applyAlignment="1">
      <alignment horizontal="center" vertical="center"/>
    </xf>
    <xf numFmtId="179" fontId="3" fillId="27" borderId="29" xfId="0" applyNumberFormat="1" applyFont="1" applyFill="1" applyBorder="1" applyAlignment="1">
      <alignment horizontal="center" vertical="center"/>
    </xf>
    <xf numFmtId="179" fontId="3" fillId="27" borderId="24" xfId="0" applyNumberFormat="1" applyFont="1" applyFill="1" applyBorder="1" applyAlignment="1">
      <alignment horizontal="center" vertical="center"/>
    </xf>
    <xf numFmtId="0" fontId="9" fillId="27" borderId="0" xfId="0" applyFont="1" applyFill="1" applyBorder="1" applyAlignment="1" quotePrefix="1">
      <alignment horizontal="right" vertical="center"/>
    </xf>
    <xf numFmtId="0" fontId="3" fillId="0" borderId="29" xfId="84" applyBorder="1" applyAlignment="1">
      <alignment horizontal="center" vertical="center" wrapText="1"/>
      <protection/>
    </xf>
    <xf numFmtId="0" fontId="3" fillId="0" borderId="30" xfId="84" applyBorder="1" applyAlignment="1">
      <alignment horizontal="center" vertical="center" wrapText="1"/>
      <protection/>
    </xf>
    <xf numFmtId="0" fontId="3" fillId="0" borderId="29" xfId="84" applyFont="1" applyBorder="1" applyAlignment="1">
      <alignment horizontal="center" vertical="center" wrapText="1"/>
      <protection/>
    </xf>
    <xf numFmtId="0" fontId="3" fillId="0" borderId="30" xfId="84" applyFont="1" applyBorder="1" applyAlignment="1">
      <alignment horizontal="center" vertical="center" wrapText="1"/>
      <protection/>
    </xf>
    <xf numFmtId="0" fontId="3" fillId="0" borderId="28" xfId="84" applyFont="1" applyBorder="1" applyAlignment="1">
      <alignment horizontal="center" vertical="center"/>
      <protection/>
    </xf>
    <xf numFmtId="0" fontId="3" fillId="0" borderId="26" xfId="84" applyFont="1" applyBorder="1" applyAlignment="1">
      <alignment horizontal="center" vertical="center"/>
      <protection/>
    </xf>
    <xf numFmtId="0" fontId="6" fillId="0" borderId="35" xfId="84" applyFont="1" applyBorder="1" applyAlignment="1">
      <alignment horizontal="center" vertical="center" wrapText="1"/>
      <protection/>
    </xf>
    <xf numFmtId="0" fontId="3" fillId="0" borderId="12" xfId="84" applyFont="1" applyBorder="1" applyAlignment="1">
      <alignment horizontal="center" vertical="center"/>
      <protection/>
    </xf>
    <xf numFmtId="0" fontId="3" fillId="0" borderId="32" xfId="84" applyFont="1" applyBorder="1" applyAlignment="1">
      <alignment horizontal="center" vertical="center"/>
      <protection/>
    </xf>
    <xf numFmtId="0" fontId="3" fillId="27" borderId="19" xfId="0" applyFont="1" applyFill="1" applyBorder="1" applyAlignment="1">
      <alignment horizontal="center" vertical="center"/>
    </xf>
    <xf numFmtId="0" fontId="9" fillId="27" borderId="28" xfId="0" applyFont="1" applyFill="1" applyBorder="1" applyAlignment="1">
      <alignment horizontal="center" vertical="center"/>
    </xf>
    <xf numFmtId="0" fontId="3" fillId="27" borderId="38" xfId="0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/>
    </xf>
    <xf numFmtId="0" fontId="3" fillId="27" borderId="25" xfId="0" applyFont="1" applyFill="1" applyBorder="1" applyAlignment="1">
      <alignment horizontal="center" vertical="center"/>
    </xf>
    <xf numFmtId="0" fontId="3" fillId="27" borderId="27" xfId="0" applyFont="1" applyFill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0" fontId="9" fillId="27" borderId="15" xfId="0" applyFont="1" applyFill="1" applyBorder="1" applyAlignment="1">
      <alignment horizontal="center" vertical="center" wrapText="1"/>
    </xf>
    <xf numFmtId="0" fontId="9" fillId="27" borderId="33" xfId="0" applyFont="1" applyFill="1" applyBorder="1" applyAlignment="1" quotePrefix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3" fillId="27" borderId="26" xfId="0" applyFont="1" applyFill="1" applyBorder="1" applyAlignment="1">
      <alignment horizontal="center" vertical="center"/>
    </xf>
    <xf numFmtId="0" fontId="6" fillId="27" borderId="29" xfId="0" applyFont="1" applyFill="1" applyBorder="1" applyAlignment="1">
      <alignment horizontal="center" vertical="center"/>
    </xf>
    <xf numFmtId="0" fontId="6" fillId="27" borderId="24" xfId="0" applyFont="1" applyFill="1" applyBorder="1" applyAlignment="1">
      <alignment horizontal="center" vertical="center"/>
    </xf>
    <xf numFmtId="0" fontId="6" fillId="27" borderId="30" xfId="0" applyFont="1" applyFill="1" applyBorder="1" applyAlignment="1">
      <alignment horizontal="center" vertical="center"/>
    </xf>
    <xf numFmtId="0" fontId="9" fillId="27" borderId="35" xfId="0" applyFont="1" applyFill="1" applyBorder="1" applyAlignment="1" quotePrefix="1">
      <alignment horizontal="center" vertical="center" wrapText="1"/>
    </xf>
    <xf numFmtId="0" fontId="3" fillId="27" borderId="35" xfId="0" applyFont="1" applyFill="1" applyBorder="1" applyAlignment="1">
      <alignment horizontal="center" vertical="center"/>
    </xf>
    <xf numFmtId="0" fontId="9" fillId="27" borderId="26" xfId="0" applyFont="1" applyFill="1" applyBorder="1" applyAlignment="1" quotePrefix="1">
      <alignment horizontal="center" vertical="center" wrapText="1"/>
    </xf>
    <xf numFmtId="0" fontId="9" fillId="27" borderId="15" xfId="0" applyFont="1" applyFill="1" applyBorder="1" applyAlignment="1" quotePrefix="1">
      <alignment horizontal="center" vertical="center" wrapText="1"/>
    </xf>
    <xf numFmtId="0" fontId="48" fillId="27" borderId="0" xfId="0" applyFont="1" applyFill="1" applyAlignment="1">
      <alignment horizontal="center" vertical="center"/>
    </xf>
    <xf numFmtId="0" fontId="9" fillId="27" borderId="20" xfId="0" applyFont="1" applyFill="1" applyBorder="1" applyAlignment="1">
      <alignment horizontal="center" vertical="center" wrapText="1"/>
    </xf>
    <xf numFmtId="0" fontId="3" fillId="27" borderId="15" xfId="0" applyFont="1" applyFill="1" applyBorder="1" applyAlignment="1">
      <alignment horizontal="center" vertical="center"/>
    </xf>
    <xf numFmtId="0" fontId="9" fillId="27" borderId="19" xfId="0" applyFont="1" applyFill="1" applyBorder="1" applyAlignment="1" quotePrefix="1">
      <alignment horizontal="center" vertical="center" wrapText="1"/>
    </xf>
    <xf numFmtId="0" fontId="9" fillId="27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27" borderId="19" xfId="0" applyFont="1" applyFill="1" applyBorder="1" applyAlignment="1">
      <alignment horizontal="center" vertical="center" wrapText="1"/>
    </xf>
    <xf numFmtId="0" fontId="9" fillId="27" borderId="12" xfId="0" applyFont="1" applyFill="1" applyBorder="1" applyAlignment="1">
      <alignment horizontal="center" vertical="center" wrapText="1"/>
    </xf>
    <xf numFmtId="0" fontId="9" fillId="27" borderId="32" xfId="0" applyFont="1" applyFill="1" applyBorder="1" applyAlignment="1">
      <alignment horizontal="center" vertical="center" wrapText="1"/>
    </xf>
    <xf numFmtId="0" fontId="9" fillId="27" borderId="0" xfId="0" applyFont="1" applyFill="1" applyAlignment="1">
      <alignment horizontal="left" vertical="center"/>
    </xf>
    <xf numFmtId="0" fontId="9" fillId="27" borderId="35" xfId="0" applyFont="1" applyFill="1" applyBorder="1" applyAlignment="1">
      <alignment horizontal="center" vertical="center" wrapText="1"/>
    </xf>
    <xf numFmtId="0" fontId="9" fillId="27" borderId="28" xfId="0" applyFont="1" applyFill="1" applyBorder="1" applyAlignment="1">
      <alignment horizontal="center" vertical="center" wrapText="1"/>
    </xf>
    <xf numFmtId="0" fontId="9" fillId="27" borderId="38" xfId="0" applyFont="1" applyFill="1" applyBorder="1" applyAlignment="1">
      <alignment horizontal="center" vertical="center" wrapText="1"/>
    </xf>
    <xf numFmtId="0" fontId="9" fillId="27" borderId="29" xfId="0" applyFont="1" applyFill="1" applyBorder="1" applyAlignment="1">
      <alignment horizontal="center" vertical="center" wrapText="1"/>
    </xf>
    <xf numFmtId="0" fontId="9" fillId="27" borderId="26" xfId="0" applyFont="1" applyFill="1" applyBorder="1" applyAlignment="1">
      <alignment horizontal="center" vertical="center" wrapText="1"/>
    </xf>
    <xf numFmtId="0" fontId="9" fillId="27" borderId="27" xfId="0" applyFont="1" applyFill="1" applyBorder="1" applyAlignment="1">
      <alignment horizontal="center" vertical="center" wrapText="1"/>
    </xf>
    <xf numFmtId="0" fontId="9" fillId="27" borderId="30" xfId="0" applyFont="1" applyFill="1" applyBorder="1" applyAlignment="1">
      <alignment horizontal="center" vertical="center" wrapText="1"/>
    </xf>
    <xf numFmtId="0" fontId="48" fillId="0" borderId="0" xfId="84" applyFont="1" applyFill="1" applyAlignment="1">
      <alignment horizontal="center" vertical="center"/>
      <protection/>
    </xf>
    <xf numFmtId="0" fontId="6" fillId="27" borderId="29" xfId="84" applyFont="1" applyFill="1" applyBorder="1" applyAlignment="1">
      <alignment horizontal="center" vertical="center"/>
      <protection/>
    </xf>
    <xf numFmtId="0" fontId="3" fillId="27" borderId="24" xfId="84" applyFont="1" applyFill="1" applyBorder="1" applyAlignment="1">
      <alignment horizontal="center" vertical="center"/>
      <protection/>
    </xf>
    <xf numFmtId="0" fontId="3" fillId="27" borderId="30" xfId="84" applyFont="1" applyFill="1" applyBorder="1" applyAlignment="1">
      <alignment horizontal="center" vertical="center"/>
      <protection/>
    </xf>
    <xf numFmtId="0" fontId="9" fillId="27" borderId="28" xfId="84" applyFont="1" applyFill="1" applyBorder="1" applyAlignment="1">
      <alignment horizontal="center" vertical="center" wrapText="1"/>
      <protection/>
    </xf>
    <xf numFmtId="0" fontId="9" fillId="27" borderId="38" xfId="84" applyFont="1" applyFill="1" applyBorder="1" applyAlignment="1">
      <alignment horizontal="center" vertical="center" wrapText="1"/>
      <protection/>
    </xf>
    <xf numFmtId="0" fontId="9" fillId="27" borderId="29" xfId="84" applyFont="1" applyFill="1" applyBorder="1" applyAlignment="1">
      <alignment horizontal="center" vertical="center" wrapText="1"/>
      <protection/>
    </xf>
    <xf numFmtId="0" fontId="9" fillId="27" borderId="26" xfId="84" applyFont="1" applyFill="1" applyBorder="1" applyAlignment="1">
      <alignment horizontal="center" vertical="center" wrapText="1"/>
      <protection/>
    </xf>
    <xf numFmtId="0" fontId="9" fillId="27" borderId="27" xfId="84" applyFont="1" applyFill="1" applyBorder="1" applyAlignment="1">
      <alignment horizontal="center" vertical="center" wrapText="1"/>
      <protection/>
    </xf>
    <xf numFmtId="0" fontId="9" fillId="27" borderId="30" xfId="84" applyFont="1" applyFill="1" applyBorder="1" applyAlignment="1">
      <alignment horizontal="center" vertical="center" wrapText="1"/>
      <protection/>
    </xf>
    <xf numFmtId="0" fontId="9" fillId="27" borderId="35" xfId="84" applyFont="1" applyFill="1" applyBorder="1" applyAlignment="1">
      <alignment horizontal="center" vertical="center" wrapText="1"/>
      <protection/>
    </xf>
    <xf numFmtId="0" fontId="9" fillId="27" borderId="12" xfId="84" applyFont="1" applyFill="1" applyBorder="1" applyAlignment="1">
      <alignment horizontal="center" vertical="center" wrapText="1"/>
      <protection/>
    </xf>
    <xf numFmtId="0" fontId="9" fillId="27" borderId="32" xfId="84" applyFont="1" applyFill="1" applyBorder="1" applyAlignment="1">
      <alignment horizontal="center" vertical="center" wrapText="1"/>
      <protection/>
    </xf>
    <xf numFmtId="0" fontId="3" fillId="27" borderId="12" xfId="84" applyFont="1" applyFill="1" applyBorder="1" applyAlignment="1">
      <alignment horizontal="center" vertical="center" wrapText="1"/>
      <protection/>
    </xf>
    <xf numFmtId="0" fontId="3" fillId="27" borderId="32" xfId="84" applyFont="1" applyFill="1" applyBorder="1" applyAlignment="1">
      <alignment horizontal="center" vertical="center" wrapText="1"/>
      <protection/>
    </xf>
    <xf numFmtId="0" fontId="3" fillId="27" borderId="28" xfId="84" applyFont="1" applyFill="1" applyBorder="1" applyAlignment="1">
      <alignment horizontal="center" vertical="center"/>
      <protection/>
    </xf>
    <xf numFmtId="0" fontId="3" fillId="27" borderId="38" xfId="84" applyFont="1" applyFill="1" applyBorder="1" applyAlignment="1">
      <alignment horizontal="center" vertical="center"/>
      <protection/>
    </xf>
    <xf numFmtId="0" fontId="3" fillId="27" borderId="25" xfId="84" applyFont="1" applyFill="1" applyBorder="1" applyAlignment="1">
      <alignment horizontal="center" vertical="center"/>
      <protection/>
    </xf>
    <xf numFmtId="0" fontId="3" fillId="27" borderId="0" xfId="84" applyFont="1" applyFill="1" applyBorder="1" applyAlignment="1">
      <alignment horizontal="center" vertical="center"/>
      <protection/>
    </xf>
    <xf numFmtId="0" fontId="3" fillId="27" borderId="26" xfId="84" applyFont="1" applyFill="1" applyBorder="1" applyAlignment="1">
      <alignment horizontal="center" vertical="center"/>
      <protection/>
    </xf>
    <xf numFmtId="0" fontId="3" fillId="27" borderId="27" xfId="84" applyFont="1" applyFill="1" applyBorder="1" applyAlignment="1">
      <alignment horizontal="center" vertical="center"/>
      <protection/>
    </xf>
    <xf numFmtId="0" fontId="3" fillId="27" borderId="29" xfId="84" applyFont="1" applyFill="1" applyBorder="1" applyAlignment="1">
      <alignment horizontal="center" vertical="center" wrapText="1"/>
      <protection/>
    </xf>
    <xf numFmtId="0" fontId="17" fillId="0" borderId="25" xfId="84" applyFont="1" applyFill="1" applyBorder="1" applyAlignment="1">
      <alignment horizontal="center" vertical="center"/>
      <protection/>
    </xf>
    <xf numFmtId="0" fontId="17" fillId="0" borderId="0" xfId="84" applyFont="1" applyFill="1" applyBorder="1" applyAlignment="1">
      <alignment horizontal="center" vertical="center"/>
      <protection/>
    </xf>
    <xf numFmtId="0" fontId="11" fillId="0" borderId="26" xfId="84" applyFont="1" applyFill="1" applyBorder="1" applyAlignment="1">
      <alignment horizontal="center" vertical="center"/>
      <protection/>
    </xf>
    <xf numFmtId="0" fontId="11" fillId="0" borderId="27" xfId="84" applyFont="1" applyFill="1" applyBorder="1" applyAlignment="1">
      <alignment horizontal="center" vertical="center"/>
      <protection/>
    </xf>
    <xf numFmtId="0" fontId="3" fillId="0" borderId="25" xfId="84" applyFont="1" applyFill="1" applyBorder="1" applyAlignment="1">
      <alignment horizontal="center" vertical="center"/>
      <protection/>
    </xf>
    <xf numFmtId="0" fontId="3" fillId="0" borderId="0" xfId="84" applyFont="1" applyFill="1" applyBorder="1" applyAlignment="1">
      <alignment horizontal="center" vertical="center"/>
      <protection/>
    </xf>
    <xf numFmtId="0" fontId="3" fillId="0" borderId="0" xfId="84" applyAlignment="1">
      <alignment horizontal="center" vertical="center"/>
      <protection/>
    </xf>
    <xf numFmtId="0" fontId="48" fillId="0" borderId="0" xfId="84" applyFont="1" applyAlignment="1">
      <alignment horizontal="center" vertical="center"/>
      <protection/>
    </xf>
    <xf numFmtId="0" fontId="9" fillId="27" borderId="29" xfId="84" applyFont="1" applyFill="1" applyBorder="1" applyAlignment="1">
      <alignment horizontal="center" vertical="center" shrinkToFit="1"/>
      <protection/>
    </xf>
    <xf numFmtId="0" fontId="3" fillId="27" borderId="24" xfId="84" applyFont="1" applyFill="1" applyBorder="1" applyAlignment="1">
      <alignment horizontal="center" vertical="center" shrinkToFit="1"/>
      <protection/>
    </xf>
    <xf numFmtId="0" fontId="3" fillId="27" borderId="30" xfId="84" applyFont="1" applyFill="1" applyBorder="1" applyAlignment="1">
      <alignment horizontal="center" vertical="center" shrinkToFit="1"/>
      <protection/>
    </xf>
    <xf numFmtId="0" fontId="3" fillId="27" borderId="28" xfId="84" applyFont="1" applyFill="1" applyBorder="1" applyAlignment="1">
      <alignment horizontal="center" vertical="center" shrinkToFit="1"/>
      <protection/>
    </xf>
    <xf numFmtId="0" fontId="3" fillId="27" borderId="25" xfId="84" applyFont="1" applyFill="1" applyBorder="1" applyAlignment="1">
      <alignment horizontal="center" vertical="center" shrinkToFit="1"/>
      <protection/>
    </xf>
    <xf numFmtId="0" fontId="3" fillId="27" borderId="26" xfId="84" applyFont="1" applyFill="1" applyBorder="1" applyAlignment="1">
      <alignment horizontal="center" vertical="center" shrinkToFit="1"/>
      <protection/>
    </xf>
    <xf numFmtId="0" fontId="48" fillId="27" borderId="0" xfId="0" applyFont="1" applyFill="1" applyAlignment="1">
      <alignment horizontal="center" wrapText="1"/>
    </xf>
    <xf numFmtId="0" fontId="48" fillId="27" borderId="0" xfId="0" applyFont="1" applyFill="1" applyAlignment="1">
      <alignment horizontal="center"/>
    </xf>
    <xf numFmtId="0" fontId="16" fillId="27" borderId="46" xfId="0" applyFont="1" applyFill="1" applyBorder="1" applyAlignment="1">
      <alignment horizontal="center" vertical="center" wrapText="1"/>
    </xf>
    <xf numFmtId="0" fontId="16" fillId="27" borderId="47" xfId="0" applyFont="1" applyFill="1" applyBorder="1" applyAlignment="1">
      <alignment horizontal="center" vertical="center" wrapText="1"/>
    </xf>
    <xf numFmtId="0" fontId="16" fillId="27" borderId="48" xfId="0" applyFont="1" applyFill="1" applyBorder="1" applyAlignment="1">
      <alignment horizontal="center" vertical="center" wrapText="1"/>
    </xf>
    <xf numFmtId="0" fontId="0" fillId="27" borderId="40" xfId="0" applyFill="1" applyBorder="1" applyAlignment="1">
      <alignment horizontal="center" vertical="center"/>
    </xf>
    <xf numFmtId="0" fontId="0" fillId="27" borderId="41" xfId="0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0" fontId="0" fillId="27" borderId="50" xfId="0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0" fontId="0" fillId="27" borderId="51" xfId="0" applyFill="1" applyBorder="1" applyAlignment="1">
      <alignment horizontal="center" vertical="center"/>
    </xf>
    <xf numFmtId="0" fontId="16" fillId="27" borderId="36" xfId="0" applyFont="1" applyFill="1" applyBorder="1" applyAlignment="1">
      <alignment horizontal="center" vertical="center" wrapText="1"/>
    </xf>
    <xf numFmtId="0" fontId="16" fillId="27" borderId="52" xfId="0" applyFont="1" applyFill="1" applyBorder="1" applyAlignment="1">
      <alignment horizontal="center" vertical="center" wrapText="1"/>
    </xf>
    <xf numFmtId="0" fontId="16" fillId="27" borderId="39" xfId="0" applyFont="1" applyFill="1" applyBorder="1" applyAlignment="1">
      <alignment horizontal="center" vertical="center" wrapText="1"/>
    </xf>
    <xf numFmtId="0" fontId="16" fillId="27" borderId="50" xfId="0" applyFont="1" applyFill="1" applyBorder="1" applyAlignment="1">
      <alignment horizontal="center" vertical="center" wrapText="1"/>
    </xf>
    <xf numFmtId="0" fontId="16" fillId="27" borderId="53" xfId="0" applyFont="1" applyFill="1" applyBorder="1" applyAlignment="1">
      <alignment horizontal="center" vertical="center" wrapText="1"/>
    </xf>
    <xf numFmtId="0" fontId="16" fillId="27" borderId="40" xfId="0" applyFont="1" applyFill="1" applyBorder="1" applyAlignment="1">
      <alignment horizontal="center" vertical="center" wrapText="1"/>
    </xf>
    <xf numFmtId="0" fontId="6" fillId="27" borderId="40" xfId="84" applyFont="1" applyFill="1" applyBorder="1" applyAlignment="1">
      <alignment horizontal="center" vertical="center"/>
      <protection/>
    </xf>
    <xf numFmtId="0" fontId="3" fillId="27" borderId="41" xfId="84" applyFont="1" applyFill="1" applyBorder="1" applyAlignment="1">
      <alignment horizontal="center" vertical="center"/>
      <protection/>
    </xf>
    <xf numFmtId="0" fontId="3" fillId="27" borderId="39" xfId="84" applyFont="1" applyFill="1" applyBorder="1" applyAlignment="1">
      <alignment horizontal="center" vertical="center"/>
      <protection/>
    </xf>
    <xf numFmtId="0" fontId="19" fillId="27" borderId="50" xfId="84" applyFont="1" applyFill="1" applyBorder="1" applyAlignment="1">
      <alignment horizontal="center" vertical="center"/>
      <protection/>
    </xf>
    <xf numFmtId="0" fontId="19" fillId="27" borderId="36" xfId="84" applyFont="1" applyFill="1" applyBorder="1" applyAlignment="1">
      <alignment horizontal="center" vertical="center"/>
      <protection/>
    </xf>
    <xf numFmtId="0" fontId="19" fillId="27" borderId="51" xfId="84" applyFont="1" applyFill="1" applyBorder="1" applyAlignment="1">
      <alignment horizontal="center" vertical="center"/>
      <protection/>
    </xf>
    <xf numFmtId="0" fontId="59" fillId="0" borderId="0" xfId="84" applyFont="1" applyFill="1" applyAlignment="1">
      <alignment horizontal="center" wrapText="1"/>
      <protection/>
    </xf>
    <xf numFmtId="0" fontId="59" fillId="0" borderId="0" xfId="84" applyFont="1" applyFill="1" applyAlignment="1">
      <alignment horizontal="center"/>
      <protection/>
    </xf>
    <xf numFmtId="0" fontId="21" fillId="27" borderId="54" xfId="84" applyFont="1" applyFill="1" applyBorder="1" applyAlignment="1">
      <alignment horizontal="center" vertical="center" wrapText="1"/>
      <protection/>
    </xf>
    <xf numFmtId="0" fontId="17" fillId="27" borderId="24" xfId="84" applyFont="1" applyFill="1" applyBorder="1" applyAlignment="1">
      <alignment horizontal="center" vertical="center" wrapText="1"/>
      <protection/>
    </xf>
    <xf numFmtId="0" fontId="17" fillId="27" borderId="55" xfId="84" applyFont="1" applyFill="1" applyBorder="1" applyAlignment="1">
      <alignment horizontal="center" vertical="center" wrapText="1"/>
      <protection/>
    </xf>
    <xf numFmtId="0" fontId="16" fillId="27" borderId="53" xfId="84" applyFont="1" applyFill="1" applyBorder="1" applyAlignment="1">
      <alignment horizontal="center" vertical="center" wrapText="1"/>
      <protection/>
    </xf>
    <xf numFmtId="0" fontId="17" fillId="27" borderId="53" xfId="84" applyFont="1" applyFill="1" applyBorder="1" applyAlignment="1">
      <alignment horizontal="center" vertical="center" wrapText="1"/>
      <protection/>
    </xf>
    <xf numFmtId="0" fontId="17" fillId="27" borderId="40" xfId="84" applyFont="1" applyFill="1" applyBorder="1" applyAlignment="1">
      <alignment horizontal="center" vertical="center" wrapText="1"/>
      <protection/>
    </xf>
    <xf numFmtId="0" fontId="17" fillId="27" borderId="52" xfId="84" applyFont="1" applyFill="1" applyBorder="1" applyAlignment="1">
      <alignment horizontal="center" vertical="center" wrapText="1"/>
      <protection/>
    </xf>
    <xf numFmtId="0" fontId="17" fillId="27" borderId="39" xfId="84" applyFont="1" applyFill="1" applyBorder="1" applyAlignment="1">
      <alignment horizontal="center" vertical="center" wrapText="1"/>
      <protection/>
    </xf>
    <xf numFmtId="0" fontId="16" fillId="27" borderId="50" xfId="84" applyFont="1" applyFill="1" applyBorder="1" applyAlignment="1">
      <alignment horizontal="center" wrapText="1"/>
      <protection/>
    </xf>
    <xf numFmtId="0" fontId="17" fillId="27" borderId="53" xfId="84" applyFont="1" applyFill="1" applyBorder="1" applyAlignment="1">
      <alignment horizontal="center" wrapText="1"/>
      <protection/>
    </xf>
    <xf numFmtId="0" fontId="17" fillId="27" borderId="40" xfId="84" applyFont="1" applyFill="1" applyBorder="1" applyAlignment="1">
      <alignment horizontal="center" wrapText="1"/>
      <protection/>
    </xf>
    <xf numFmtId="0" fontId="17" fillId="27" borderId="36" xfId="84" applyFont="1" applyFill="1" applyBorder="1" applyAlignment="1">
      <alignment horizontal="center" wrapText="1"/>
      <protection/>
    </xf>
    <xf numFmtId="0" fontId="17" fillId="27" borderId="0" xfId="84" applyFont="1" applyFill="1" applyBorder="1" applyAlignment="1">
      <alignment horizontal="center" wrapText="1"/>
      <protection/>
    </xf>
    <xf numFmtId="0" fontId="17" fillId="27" borderId="41" xfId="84" applyFont="1" applyFill="1" applyBorder="1" applyAlignment="1">
      <alignment horizontal="center" wrapText="1"/>
      <protection/>
    </xf>
    <xf numFmtId="0" fontId="3" fillId="27" borderId="23" xfId="84" applyFont="1" applyFill="1" applyBorder="1" applyAlignment="1">
      <alignment horizontal="center" wrapText="1"/>
      <protection/>
    </xf>
    <xf numFmtId="0" fontId="3" fillId="27" borderId="34" xfId="84" applyFont="1" applyFill="1" applyBorder="1" applyAlignment="1">
      <alignment horizontal="center" wrapText="1"/>
      <protection/>
    </xf>
    <xf numFmtId="0" fontId="3" fillId="27" borderId="50" xfId="84" applyFont="1" applyFill="1" applyBorder="1" applyAlignment="1">
      <alignment horizontal="center" vertical="center"/>
      <protection/>
    </xf>
    <xf numFmtId="0" fontId="3" fillId="27" borderId="36" xfId="84" applyFont="1" applyFill="1" applyBorder="1" applyAlignment="1">
      <alignment horizontal="center" vertical="center"/>
      <protection/>
    </xf>
    <xf numFmtId="0" fontId="3" fillId="27" borderId="51" xfId="84" applyFont="1" applyFill="1" applyBorder="1" applyAlignment="1">
      <alignment horizontal="center" vertical="center"/>
      <protection/>
    </xf>
    <xf numFmtId="0" fontId="17" fillId="27" borderId="51" xfId="84" applyFont="1" applyFill="1" applyBorder="1" applyAlignment="1">
      <alignment horizontal="center" wrapText="1"/>
      <protection/>
    </xf>
    <xf numFmtId="0" fontId="17" fillId="27" borderId="52" xfId="84" applyFont="1" applyFill="1" applyBorder="1" applyAlignment="1">
      <alignment horizontal="center" wrapText="1"/>
      <protection/>
    </xf>
    <xf numFmtId="0" fontId="17" fillId="27" borderId="39" xfId="84" applyFont="1" applyFill="1" applyBorder="1" applyAlignment="1">
      <alignment horizontal="center" wrapText="1"/>
      <protection/>
    </xf>
    <xf numFmtId="0" fontId="17" fillId="27" borderId="23" xfId="84" applyFont="1" applyFill="1" applyBorder="1" applyAlignment="1">
      <alignment horizontal="center" wrapText="1"/>
      <protection/>
    </xf>
    <xf numFmtId="0" fontId="17" fillId="27" borderId="31" xfId="84" applyFont="1" applyFill="1" applyBorder="1" applyAlignment="1">
      <alignment horizontal="center" wrapText="1"/>
      <protection/>
    </xf>
    <xf numFmtId="0" fontId="59" fillId="0" borderId="0" xfId="84" applyFont="1" applyFill="1" applyAlignment="1">
      <alignment horizontal="center" vertical="center"/>
      <protection/>
    </xf>
    <xf numFmtId="0" fontId="3" fillId="27" borderId="56" xfId="84" applyFont="1" applyFill="1" applyBorder="1" applyAlignment="1">
      <alignment horizontal="center" vertical="center"/>
      <protection/>
    </xf>
    <xf numFmtId="0" fontId="3" fillId="27" borderId="37" xfId="84" applyFont="1" applyFill="1" applyBorder="1" applyAlignment="1">
      <alignment horizontal="center" vertical="center"/>
      <protection/>
    </xf>
    <xf numFmtId="0" fontId="16" fillId="27" borderId="57" xfId="84" applyFont="1" applyFill="1" applyBorder="1" applyAlignment="1">
      <alignment horizontal="center" vertical="center" wrapText="1"/>
      <protection/>
    </xf>
    <xf numFmtId="0" fontId="17" fillId="27" borderId="41" xfId="84" applyFont="1" applyFill="1" applyBorder="1" applyAlignment="1">
      <alignment horizontal="center" vertical="center" wrapText="1"/>
      <protection/>
    </xf>
    <xf numFmtId="0" fontId="17" fillId="27" borderId="49" xfId="84" applyFont="1" applyFill="1" applyBorder="1" applyAlignment="1">
      <alignment horizontal="center" vertical="center" wrapText="1"/>
      <protection/>
    </xf>
    <xf numFmtId="0" fontId="16" fillId="27" borderId="56" xfId="84" applyFont="1" applyFill="1" applyBorder="1" applyAlignment="1">
      <alignment horizontal="center" wrapText="1"/>
      <protection/>
    </xf>
    <xf numFmtId="0" fontId="17" fillId="27" borderId="38" xfId="84" applyFont="1" applyFill="1" applyBorder="1" applyAlignment="1">
      <alignment horizontal="center" wrapText="1"/>
      <protection/>
    </xf>
    <xf numFmtId="0" fontId="17" fillId="27" borderId="57" xfId="84" applyFont="1" applyFill="1" applyBorder="1" applyAlignment="1">
      <alignment horizontal="center" wrapText="1"/>
      <protection/>
    </xf>
    <xf numFmtId="0" fontId="17" fillId="27" borderId="44" xfId="84" applyFont="1" applyFill="1" applyBorder="1" applyAlignment="1">
      <alignment horizontal="center" wrapText="1"/>
      <protection/>
    </xf>
    <xf numFmtId="0" fontId="6" fillId="27" borderId="57" xfId="84" applyFont="1" applyFill="1" applyBorder="1" applyAlignment="1">
      <alignment horizontal="center" vertical="center"/>
      <protection/>
    </xf>
    <xf numFmtId="0" fontId="3" fillId="27" borderId="41" xfId="84" applyFill="1" applyBorder="1" applyAlignment="1">
      <alignment horizontal="center" vertical="center"/>
      <protection/>
    </xf>
    <xf numFmtId="0" fontId="3" fillId="27" borderId="49" xfId="84" applyFill="1" applyBorder="1" applyAlignment="1">
      <alignment horizontal="center" vertical="center"/>
      <protection/>
    </xf>
    <xf numFmtId="0" fontId="3" fillId="27" borderId="56" xfId="84" applyFill="1" applyBorder="1" applyAlignment="1">
      <alignment horizontal="center" vertical="center"/>
      <protection/>
    </xf>
    <xf numFmtId="0" fontId="3" fillId="27" borderId="36" xfId="84" applyFill="1" applyBorder="1" applyAlignment="1">
      <alignment horizontal="center" vertical="center"/>
      <protection/>
    </xf>
    <xf numFmtId="0" fontId="3" fillId="27" borderId="37" xfId="84" applyFill="1" applyBorder="1" applyAlignment="1">
      <alignment horizontal="center" vertical="center"/>
      <protection/>
    </xf>
    <xf numFmtId="0" fontId="16" fillId="27" borderId="22" xfId="84" applyFont="1" applyFill="1" applyBorder="1" applyAlignment="1">
      <alignment horizontal="center" vertical="center" wrapText="1"/>
      <protection/>
    </xf>
    <xf numFmtId="0" fontId="16" fillId="27" borderId="31" xfId="84" applyFont="1" applyFill="1" applyBorder="1" applyAlignment="1">
      <alignment horizontal="center" vertical="center" wrapText="1"/>
      <protection/>
    </xf>
    <xf numFmtId="0" fontId="16" fillId="27" borderId="38" xfId="84" applyFont="1" applyFill="1" applyBorder="1" applyAlignment="1">
      <alignment horizontal="center" wrapText="1"/>
      <protection/>
    </xf>
    <xf numFmtId="0" fontId="16" fillId="27" borderId="57" xfId="84" applyFont="1" applyFill="1" applyBorder="1" applyAlignment="1">
      <alignment horizontal="center" wrapText="1"/>
      <protection/>
    </xf>
    <xf numFmtId="0" fontId="16" fillId="27" borderId="43" xfId="84" applyFont="1" applyFill="1" applyBorder="1" applyAlignment="1">
      <alignment horizontal="center" wrapText="1"/>
      <protection/>
    </xf>
    <xf numFmtId="0" fontId="16" fillId="27" borderId="23" xfId="84" applyFont="1" applyFill="1" applyBorder="1" applyAlignment="1">
      <alignment horizontal="center" wrapText="1"/>
      <protection/>
    </xf>
    <xf numFmtId="0" fontId="16" fillId="27" borderId="36" xfId="84" applyFont="1" applyFill="1" applyBorder="1" applyAlignment="1">
      <alignment horizontal="center" wrapText="1"/>
      <protection/>
    </xf>
    <xf numFmtId="0" fontId="16" fillId="27" borderId="0" xfId="84" applyFont="1" applyFill="1" applyBorder="1" applyAlignment="1">
      <alignment horizontal="center" wrapText="1"/>
      <protection/>
    </xf>
    <xf numFmtId="0" fontId="16" fillId="27" borderId="41" xfId="84" applyFont="1" applyFill="1" applyBorder="1" applyAlignment="1">
      <alignment horizontal="center" wrapText="1"/>
      <protection/>
    </xf>
    <xf numFmtId="0" fontId="16" fillId="27" borderId="51" xfId="84" applyFont="1" applyFill="1" applyBorder="1" applyAlignment="1">
      <alignment horizontal="center" wrapText="1"/>
      <protection/>
    </xf>
    <xf numFmtId="0" fontId="16" fillId="27" borderId="52" xfId="84" applyFont="1" applyFill="1" applyBorder="1" applyAlignment="1">
      <alignment horizontal="center" wrapText="1"/>
      <protection/>
    </xf>
    <xf numFmtId="0" fontId="16" fillId="27" borderId="39" xfId="84" applyFont="1" applyFill="1" applyBorder="1" applyAlignment="1">
      <alignment horizontal="center" wrapText="1"/>
      <protection/>
    </xf>
    <xf numFmtId="0" fontId="3" fillId="27" borderId="51" xfId="84" applyFill="1" applyBorder="1" applyAlignment="1">
      <alignment wrapText="1"/>
      <protection/>
    </xf>
    <xf numFmtId="0" fontId="3" fillId="27" borderId="52" xfId="84" applyFill="1" applyBorder="1" applyAlignment="1">
      <alignment wrapText="1"/>
      <protection/>
    </xf>
    <xf numFmtId="0" fontId="3" fillId="27" borderId="39" xfId="84" applyFill="1" applyBorder="1" applyAlignment="1">
      <alignment wrapText="1"/>
      <protection/>
    </xf>
    <xf numFmtId="0" fontId="3" fillId="27" borderId="26" xfId="0" applyFont="1" applyFill="1" applyBorder="1" applyAlignment="1" quotePrefix="1">
      <alignment horizontal="center" vertical="center"/>
    </xf>
    <xf numFmtId="0" fontId="3" fillId="27" borderId="25" xfId="0" applyFont="1" applyFill="1" applyBorder="1" applyAlignment="1">
      <alignment horizontal="center" vertical="center" shrinkToFit="1"/>
    </xf>
    <xf numFmtId="0" fontId="3" fillId="27" borderId="0" xfId="0" applyFont="1" applyFill="1" applyBorder="1" applyAlignment="1">
      <alignment horizontal="center" vertical="center" shrinkToFit="1"/>
    </xf>
    <xf numFmtId="0" fontId="3" fillId="27" borderId="25" xfId="0" applyFont="1" applyFill="1" applyBorder="1" applyAlignment="1" quotePrefix="1">
      <alignment horizontal="center" vertical="center" shrinkToFit="1"/>
    </xf>
    <xf numFmtId="0" fontId="3" fillId="27" borderId="28" xfId="0" applyFont="1" applyFill="1" applyBorder="1" applyAlignment="1">
      <alignment horizontal="center" vertical="center" shrinkToFit="1"/>
    </xf>
    <xf numFmtId="0" fontId="3" fillId="27" borderId="38" xfId="0" applyFont="1" applyFill="1" applyBorder="1" applyAlignment="1">
      <alignment horizontal="center" vertical="center" shrinkToFit="1"/>
    </xf>
    <xf numFmtId="0" fontId="11" fillId="27" borderId="25" xfId="0" applyFont="1" applyFill="1" applyBorder="1" applyAlignment="1">
      <alignment horizontal="center" vertical="center" shrinkToFit="1"/>
    </xf>
    <xf numFmtId="0" fontId="11" fillId="27" borderId="0" xfId="0" applyFont="1" applyFill="1" applyBorder="1" applyAlignment="1">
      <alignment horizontal="center" vertical="center" shrinkToFit="1"/>
    </xf>
    <xf numFmtId="0" fontId="9" fillId="27" borderId="28" xfId="0" applyFont="1" applyFill="1" applyBorder="1" applyAlignment="1">
      <alignment horizontal="center" vertical="center" shrinkToFit="1"/>
    </xf>
    <xf numFmtId="0" fontId="9" fillId="27" borderId="38" xfId="0" applyFont="1" applyFill="1" applyBorder="1" applyAlignment="1">
      <alignment horizontal="center" vertical="center" shrinkToFit="1"/>
    </xf>
    <xf numFmtId="0" fontId="9" fillId="27" borderId="29" xfId="0" applyFont="1" applyFill="1" applyBorder="1" applyAlignment="1">
      <alignment horizontal="center" vertical="center" shrinkToFit="1"/>
    </xf>
    <xf numFmtId="0" fontId="9" fillId="27" borderId="26" xfId="0" applyFont="1" applyFill="1" applyBorder="1" applyAlignment="1">
      <alignment horizontal="center" vertical="center" shrinkToFit="1"/>
    </xf>
    <xf numFmtId="0" fontId="9" fillId="27" borderId="27" xfId="0" applyFont="1" applyFill="1" applyBorder="1" applyAlignment="1">
      <alignment horizontal="center" vertical="center" shrinkToFit="1"/>
    </xf>
    <xf numFmtId="0" fontId="9" fillId="27" borderId="30" xfId="0" applyFont="1" applyFill="1" applyBorder="1" applyAlignment="1">
      <alignment horizontal="center" vertical="center" shrinkToFit="1"/>
    </xf>
  </cellXfs>
  <cellStyles count="10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쉼표 [0] 2" xfId="65"/>
    <cellStyle name="스타일 1" xfId="66"/>
    <cellStyle name="안건회계법인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 견적기준 FLOW " xfId="79"/>
    <cellStyle name="콤마 [0]_해안선및도서" xfId="80"/>
    <cellStyle name="콤마_ 견적기준 FLOW " xfId="81"/>
    <cellStyle name="Currency" xfId="82"/>
    <cellStyle name="Currency [0]" xfId="83"/>
    <cellStyle name="표준_13.환경" xfId="84"/>
    <cellStyle name="표준_6.생활폐기물매립지" xfId="85"/>
    <cellStyle name="표준_kc-elec system check list" xfId="86"/>
    <cellStyle name="Hyperlink" xfId="87"/>
    <cellStyle name="A¨­￠￢￠O [0]_INQUIRY ￠?￥i¨u¡AAⓒ￢Aⓒª " xfId="88"/>
    <cellStyle name="A¨­￠￢￠O_INQUIRY ￠?￥i¨u¡AAⓒ￢Aⓒª " xfId="89"/>
    <cellStyle name="AeE­ [0]_AMT " xfId="90"/>
    <cellStyle name="AeE­_AMT " xfId="91"/>
    <cellStyle name="AeE¡ⓒ [0]_INQUIRY ￠?￥i¨u¡AAⓒ￢Aⓒª " xfId="92"/>
    <cellStyle name="AeE¡ⓒ_INQUIRY ￠?￥i¨u¡AAⓒ￢Aⓒª " xfId="93"/>
    <cellStyle name="AÞ¸¶ [0]_AN°y(1.25) " xfId="94"/>
    <cellStyle name="AÞ¸¶_AN°y(1.25) " xfId="95"/>
    <cellStyle name="C¡IA¨ª_¡ic¨u¡A¨￢I¨￢¡Æ AN¡Æe " xfId="96"/>
    <cellStyle name="C￥AØ_¿μ¾÷CoE² " xfId="97"/>
    <cellStyle name="Calc Currency (0)" xfId="98"/>
    <cellStyle name="Comma [0]_ SG&amp;A Bridge " xfId="99"/>
    <cellStyle name="Comma_ SG&amp;A Bridge " xfId="100"/>
    <cellStyle name="Comma0" xfId="101"/>
    <cellStyle name="Curren?_x0012_퐀_x0017_?" xfId="102"/>
    <cellStyle name="Currency [0]_ SG&amp;A Bridge " xfId="103"/>
    <cellStyle name="Currency_ SG&amp;A Bridge " xfId="104"/>
    <cellStyle name="Currency0" xfId="105"/>
    <cellStyle name="Date" xfId="106"/>
    <cellStyle name="Fixed" xfId="107"/>
    <cellStyle name="Header1" xfId="108"/>
    <cellStyle name="Header2" xfId="109"/>
    <cellStyle name="Heading 1" xfId="110"/>
    <cellStyle name="Heading 2" xfId="111"/>
    <cellStyle name="Normal_ SG&amp;A Bridge " xfId="112"/>
    <cellStyle name="Percent [2]" xfId="113"/>
    <cellStyle name="subhead" xfId="114"/>
    <cellStyle name="Total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A1" sqref="A1"/>
    </sheetView>
  </sheetViews>
  <sheetFormatPr defaultColWidth="8.88671875" defaultRowHeight="13.5"/>
  <cols>
    <col min="1" max="1" width="12.6640625" style="132" customWidth="1"/>
    <col min="2" max="13" width="5.77734375" style="132" customWidth="1"/>
    <col min="14" max="14" width="9.88671875" style="132" customWidth="1"/>
    <col min="15" max="15" width="11.10546875" style="132" customWidth="1"/>
    <col min="16" max="16384" width="7.10546875" style="132" customWidth="1"/>
  </cols>
  <sheetData>
    <row r="1" spans="1:15" ht="22.5" customHeight="1">
      <c r="A1" s="130" t="s">
        <v>267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20.25" customHeight="1">
      <c r="A2" s="132" t="s">
        <v>198</v>
      </c>
      <c r="O2" s="133" t="s">
        <v>199</v>
      </c>
    </row>
    <row r="3" spans="1:16" s="136" customFormat="1" ht="45" customHeight="1">
      <c r="A3" s="436" t="s">
        <v>99</v>
      </c>
      <c r="B3" s="442" t="s">
        <v>268</v>
      </c>
      <c r="C3" s="443"/>
      <c r="D3" s="443"/>
      <c r="E3" s="443"/>
      <c r="F3" s="443"/>
      <c r="G3" s="444"/>
      <c r="H3" s="428" t="s">
        <v>269</v>
      </c>
      <c r="I3" s="428"/>
      <c r="J3" s="428"/>
      <c r="K3" s="428"/>
      <c r="L3" s="428"/>
      <c r="M3" s="429"/>
      <c r="N3" s="438" t="s">
        <v>270</v>
      </c>
      <c r="O3" s="440" t="s">
        <v>100</v>
      </c>
      <c r="P3" s="135"/>
    </row>
    <row r="4" spans="1:16" s="136" customFormat="1" ht="45" customHeight="1">
      <c r="A4" s="437"/>
      <c r="B4" s="137" t="s">
        <v>271</v>
      </c>
      <c r="C4" s="137" t="s">
        <v>272</v>
      </c>
      <c r="D4" s="137" t="s">
        <v>273</v>
      </c>
      <c r="E4" s="137" t="s">
        <v>274</v>
      </c>
      <c r="F4" s="137" t="s">
        <v>275</v>
      </c>
      <c r="G4" s="138" t="s">
        <v>276</v>
      </c>
      <c r="H4" s="134" t="s">
        <v>271</v>
      </c>
      <c r="I4" s="139" t="s">
        <v>262</v>
      </c>
      <c r="J4" s="139" t="s">
        <v>263</v>
      </c>
      <c r="K4" s="139" t="s">
        <v>264</v>
      </c>
      <c r="L4" s="137" t="s">
        <v>265</v>
      </c>
      <c r="M4" s="138" t="s">
        <v>266</v>
      </c>
      <c r="N4" s="439"/>
      <c r="O4" s="441"/>
      <c r="P4" s="135"/>
    </row>
    <row r="5" spans="1:16" s="147" customFormat="1" ht="27.75" customHeight="1">
      <c r="A5" s="140" t="s">
        <v>231</v>
      </c>
      <c r="B5" s="141">
        <f>SUM(C5:G5)</f>
        <v>177</v>
      </c>
      <c r="C5" s="142">
        <v>0</v>
      </c>
      <c r="D5" s="142">
        <v>0</v>
      </c>
      <c r="E5" s="142">
        <v>0</v>
      </c>
      <c r="F5" s="143">
        <v>91</v>
      </c>
      <c r="G5" s="144">
        <v>86</v>
      </c>
      <c r="H5" s="143">
        <f>SUM(I5:M5)</f>
        <v>495</v>
      </c>
      <c r="I5" s="142">
        <v>0</v>
      </c>
      <c r="J5" s="142">
        <v>0</v>
      </c>
      <c r="K5" s="142">
        <v>0</v>
      </c>
      <c r="L5" s="143">
        <v>22</v>
      </c>
      <c r="M5" s="143">
        <v>473</v>
      </c>
      <c r="N5" s="144">
        <v>115</v>
      </c>
      <c r="O5" s="145" t="s">
        <v>231</v>
      </c>
      <c r="P5" s="146"/>
    </row>
    <row r="6" spans="1:16" s="147" customFormat="1" ht="27.75" customHeight="1">
      <c r="A6" s="140" t="s">
        <v>223</v>
      </c>
      <c r="B6" s="141">
        <v>182</v>
      </c>
      <c r="C6" s="142">
        <v>0</v>
      </c>
      <c r="D6" s="142">
        <v>0</v>
      </c>
      <c r="E6" s="142">
        <v>0</v>
      </c>
      <c r="F6" s="143">
        <v>93</v>
      </c>
      <c r="G6" s="143">
        <v>89</v>
      </c>
      <c r="H6" s="141">
        <v>508</v>
      </c>
      <c r="I6" s="142">
        <v>0</v>
      </c>
      <c r="J6" s="142">
        <v>0</v>
      </c>
      <c r="K6" s="142">
        <v>0</v>
      </c>
      <c r="L6" s="143">
        <v>26</v>
      </c>
      <c r="M6" s="143">
        <v>482</v>
      </c>
      <c r="N6" s="143">
        <v>115</v>
      </c>
      <c r="O6" s="145" t="s">
        <v>223</v>
      </c>
      <c r="P6" s="146"/>
    </row>
    <row r="7" spans="1:16" s="147" customFormat="1" ht="27.75" customHeight="1">
      <c r="A7" s="140" t="s">
        <v>224</v>
      </c>
      <c r="B7" s="141">
        <v>183</v>
      </c>
      <c r="C7" s="142">
        <v>0</v>
      </c>
      <c r="D7" s="142">
        <v>0</v>
      </c>
      <c r="E7" s="142">
        <v>0</v>
      </c>
      <c r="F7" s="143">
        <v>95</v>
      </c>
      <c r="G7" s="143">
        <v>88</v>
      </c>
      <c r="H7" s="141">
        <v>506</v>
      </c>
      <c r="I7" s="142">
        <v>0</v>
      </c>
      <c r="J7" s="142">
        <v>0</v>
      </c>
      <c r="K7" s="142">
        <v>0</v>
      </c>
      <c r="L7" s="143">
        <v>28</v>
      </c>
      <c r="M7" s="143">
        <v>478</v>
      </c>
      <c r="N7" s="143">
        <v>134</v>
      </c>
      <c r="O7" s="145" t="s">
        <v>224</v>
      </c>
      <c r="P7" s="146"/>
    </row>
    <row r="8" spans="1:16" s="147" customFormat="1" ht="27.75" customHeight="1">
      <c r="A8" s="140" t="s">
        <v>232</v>
      </c>
      <c r="B8" s="141">
        <v>186</v>
      </c>
      <c r="C8" s="142">
        <v>0</v>
      </c>
      <c r="D8" s="142">
        <v>0</v>
      </c>
      <c r="E8" s="142">
        <v>0</v>
      </c>
      <c r="F8" s="143">
        <v>94</v>
      </c>
      <c r="G8" s="143">
        <v>92</v>
      </c>
      <c r="H8" s="141">
        <v>516</v>
      </c>
      <c r="I8" s="142">
        <v>0</v>
      </c>
      <c r="J8" s="142">
        <v>0</v>
      </c>
      <c r="K8" s="142">
        <v>0</v>
      </c>
      <c r="L8" s="143">
        <v>29</v>
      </c>
      <c r="M8" s="143">
        <v>487</v>
      </c>
      <c r="N8" s="143">
        <v>135</v>
      </c>
      <c r="O8" s="145" t="s">
        <v>232</v>
      </c>
      <c r="P8" s="146"/>
    </row>
    <row r="9" spans="1:15" s="151" customFormat="1" ht="27.75" customHeight="1">
      <c r="A9" s="149" t="s">
        <v>277</v>
      </c>
      <c r="B9" s="152">
        <v>186</v>
      </c>
      <c r="C9" s="148">
        <v>0</v>
      </c>
      <c r="D9" s="148">
        <v>0</v>
      </c>
      <c r="E9" s="148">
        <v>0</v>
      </c>
      <c r="F9" s="148">
        <v>94</v>
      </c>
      <c r="G9" s="153">
        <v>92</v>
      </c>
      <c r="H9" s="148">
        <v>509</v>
      </c>
      <c r="I9" s="148">
        <v>0</v>
      </c>
      <c r="J9" s="148">
        <v>0</v>
      </c>
      <c r="K9" s="148">
        <v>0</v>
      </c>
      <c r="L9" s="148">
        <v>28</v>
      </c>
      <c r="M9" s="148">
        <v>481</v>
      </c>
      <c r="N9" s="148">
        <v>135</v>
      </c>
      <c r="O9" s="150" t="s">
        <v>277</v>
      </c>
    </row>
    <row r="10" spans="1:15" s="25" customFormat="1" ht="18" customHeight="1">
      <c r="A10" s="40" t="s">
        <v>278</v>
      </c>
      <c r="O10" s="21" t="s">
        <v>279</v>
      </c>
    </row>
  </sheetData>
  <mergeCells count="5">
    <mergeCell ref="A3:A4"/>
    <mergeCell ref="N3:N4"/>
    <mergeCell ref="O3:O4"/>
    <mergeCell ref="B3:G3"/>
    <mergeCell ref="H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 topLeftCell="A1">
      <selection activeCell="A1" sqref="A1:M1"/>
    </sheetView>
  </sheetViews>
  <sheetFormatPr defaultColWidth="8.88671875" defaultRowHeight="13.5"/>
  <cols>
    <col min="1" max="1" width="10.4453125" style="348" customWidth="1"/>
    <col min="2" max="2" width="6.10546875" style="369" customWidth="1"/>
    <col min="3" max="3" width="4.99609375" style="369" customWidth="1"/>
    <col min="4" max="4" width="7.10546875" style="348" customWidth="1"/>
    <col min="5" max="5" width="7.3359375" style="348" bestFit="1" customWidth="1"/>
    <col min="6" max="6" width="8.21484375" style="369" customWidth="1"/>
    <col min="7" max="7" width="11.5546875" style="348" customWidth="1"/>
    <col min="8" max="8" width="8.99609375" style="369" customWidth="1"/>
    <col min="9" max="9" width="11.3359375" style="348" customWidth="1"/>
    <col min="10" max="10" width="5.4453125" style="348" customWidth="1"/>
    <col min="11" max="11" width="5.3359375" style="348" customWidth="1"/>
    <col min="12" max="12" width="9.99609375" style="348" customWidth="1"/>
    <col min="13" max="13" width="10.4453125" style="348" customWidth="1"/>
    <col min="14" max="16384" width="7.10546875" style="348" customWidth="1"/>
  </cols>
  <sheetData>
    <row r="1" spans="1:13" s="382" customFormat="1" ht="32.25" customHeight="1">
      <c r="A1" s="566" t="s">
        <v>434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2:8" s="349" customFormat="1" ht="12.75">
      <c r="B2" s="350"/>
      <c r="C2" s="350"/>
      <c r="F2" s="350"/>
      <c r="H2" s="350"/>
    </row>
    <row r="3" spans="1:13" s="349" customFormat="1" ht="15.75" customHeight="1">
      <c r="A3" s="576" t="s">
        <v>409</v>
      </c>
      <c r="B3" s="572" t="s">
        <v>91</v>
      </c>
      <c r="C3" s="584"/>
      <c r="D3" s="584"/>
      <c r="E3" s="585"/>
      <c r="F3" s="352" t="s">
        <v>92</v>
      </c>
      <c r="G3" s="352" t="s">
        <v>86</v>
      </c>
      <c r="H3" s="352" t="s">
        <v>63</v>
      </c>
      <c r="I3" s="586" t="s">
        <v>410</v>
      </c>
      <c r="J3" s="572" t="s">
        <v>65</v>
      </c>
      <c r="K3" s="584"/>
      <c r="L3" s="585"/>
      <c r="M3" s="579" t="s">
        <v>411</v>
      </c>
    </row>
    <row r="4" spans="1:13" s="349" customFormat="1" ht="15.75" customHeight="1">
      <c r="A4" s="577"/>
      <c r="B4" s="588" t="s">
        <v>87</v>
      </c>
      <c r="C4" s="589"/>
      <c r="D4" s="589"/>
      <c r="E4" s="590"/>
      <c r="F4" s="325" t="s">
        <v>93</v>
      </c>
      <c r="G4" s="325" t="s">
        <v>85</v>
      </c>
      <c r="H4" s="325" t="s">
        <v>64</v>
      </c>
      <c r="I4" s="587"/>
      <c r="J4" s="588" t="s">
        <v>66</v>
      </c>
      <c r="K4" s="589"/>
      <c r="L4" s="590"/>
      <c r="M4" s="580"/>
    </row>
    <row r="5" spans="1:13" s="349" customFormat="1" ht="15.75" customHeight="1">
      <c r="A5" s="577"/>
      <c r="B5" s="591" t="s">
        <v>60</v>
      </c>
      <c r="C5" s="592"/>
      <c r="D5" s="592"/>
      <c r="E5" s="593"/>
      <c r="F5" s="325"/>
      <c r="G5" s="325"/>
      <c r="H5" s="325"/>
      <c r="I5" s="587"/>
      <c r="J5" s="594"/>
      <c r="K5" s="595"/>
      <c r="L5" s="596"/>
      <c r="M5" s="580"/>
    </row>
    <row r="6" spans="1:13" s="349" customFormat="1" ht="24.75">
      <c r="A6" s="577"/>
      <c r="B6" s="582" t="s">
        <v>94</v>
      </c>
      <c r="C6" s="582" t="s">
        <v>95</v>
      </c>
      <c r="D6" s="582" t="s">
        <v>96</v>
      </c>
      <c r="E6" s="582" t="s">
        <v>70</v>
      </c>
      <c r="F6" s="325" t="s">
        <v>412</v>
      </c>
      <c r="G6" s="325" t="s">
        <v>61</v>
      </c>
      <c r="H6" s="325" t="s">
        <v>412</v>
      </c>
      <c r="I6" s="383"/>
      <c r="J6" s="323" t="s">
        <v>75</v>
      </c>
      <c r="K6" s="323" t="s">
        <v>77</v>
      </c>
      <c r="L6" s="323" t="s">
        <v>79</v>
      </c>
      <c r="M6" s="580"/>
    </row>
    <row r="7" spans="1:13" s="349" customFormat="1" ht="32.25" customHeight="1">
      <c r="A7" s="578"/>
      <c r="B7" s="583"/>
      <c r="C7" s="583"/>
      <c r="D7" s="583"/>
      <c r="E7" s="583"/>
      <c r="F7" s="384" t="s">
        <v>406</v>
      </c>
      <c r="G7" s="384" t="s">
        <v>62</v>
      </c>
      <c r="H7" s="384" t="s">
        <v>407</v>
      </c>
      <c r="I7" s="385"/>
      <c r="J7" s="384" t="s">
        <v>413</v>
      </c>
      <c r="K7" s="384" t="s">
        <v>414</v>
      </c>
      <c r="L7" s="384" t="s">
        <v>415</v>
      </c>
      <c r="M7" s="581"/>
    </row>
    <row r="8" spans="1:13" s="387" customFormat="1" ht="18.75" customHeight="1">
      <c r="A8" s="356" t="s">
        <v>378</v>
      </c>
      <c r="B8" s="169">
        <v>559.1</v>
      </c>
      <c r="C8" s="289" t="s">
        <v>416</v>
      </c>
      <c r="D8" s="169">
        <v>551.7</v>
      </c>
      <c r="E8" s="169" t="s">
        <v>98</v>
      </c>
      <c r="F8" s="169" t="s">
        <v>98</v>
      </c>
      <c r="G8" s="386">
        <v>78314</v>
      </c>
      <c r="H8" s="169" t="s">
        <v>98</v>
      </c>
      <c r="I8" s="169" t="s">
        <v>98</v>
      </c>
      <c r="J8" s="169" t="s">
        <v>98</v>
      </c>
      <c r="K8" s="169" t="s">
        <v>98</v>
      </c>
      <c r="L8" s="169" t="s">
        <v>408</v>
      </c>
      <c r="M8" s="359" t="s">
        <v>378</v>
      </c>
    </row>
    <row r="9" spans="1:13" s="387" customFormat="1" ht="27.75" customHeight="1">
      <c r="A9" s="356" t="s">
        <v>295</v>
      </c>
      <c r="B9" s="169">
        <v>541</v>
      </c>
      <c r="C9" s="289" t="s">
        <v>98</v>
      </c>
      <c r="D9" s="169">
        <v>681</v>
      </c>
      <c r="E9" s="169" t="s">
        <v>98</v>
      </c>
      <c r="F9" s="169" t="s">
        <v>98</v>
      </c>
      <c r="G9" s="386">
        <v>264985</v>
      </c>
      <c r="H9" s="388" t="s">
        <v>417</v>
      </c>
      <c r="I9" s="388" t="s">
        <v>418</v>
      </c>
      <c r="J9" s="169" t="s">
        <v>98</v>
      </c>
      <c r="K9" s="169" t="s">
        <v>98</v>
      </c>
      <c r="L9" s="169" t="s">
        <v>408</v>
      </c>
      <c r="M9" s="359" t="s">
        <v>295</v>
      </c>
    </row>
    <row r="10" spans="1:13" s="366" customFormat="1" ht="27" customHeight="1">
      <c r="A10" s="364" t="s">
        <v>419</v>
      </c>
      <c r="B10" s="390">
        <v>530.9</v>
      </c>
      <c r="C10" s="398" t="s">
        <v>375</v>
      </c>
      <c r="D10" s="399">
        <v>732.7</v>
      </c>
      <c r="E10" s="391" t="s">
        <v>375</v>
      </c>
      <c r="F10" s="398" t="s">
        <v>375</v>
      </c>
      <c r="G10" s="398">
        <v>307842</v>
      </c>
      <c r="H10" s="398" t="s">
        <v>375</v>
      </c>
      <c r="I10" s="398" t="s">
        <v>375</v>
      </c>
      <c r="J10" s="389" t="s">
        <v>416</v>
      </c>
      <c r="K10" s="289" t="s">
        <v>416</v>
      </c>
      <c r="L10" s="169" t="s">
        <v>408</v>
      </c>
      <c r="M10" s="365" t="s">
        <v>420</v>
      </c>
    </row>
    <row r="11" spans="1:13" s="393" customFormat="1" ht="25.5" customHeight="1">
      <c r="A11" s="377" t="s">
        <v>277</v>
      </c>
      <c r="B11" s="394">
        <v>514</v>
      </c>
      <c r="C11" s="392" t="s">
        <v>375</v>
      </c>
      <c r="D11" s="392">
        <v>742</v>
      </c>
      <c r="E11" s="395" t="s">
        <v>375</v>
      </c>
      <c r="F11" s="392" t="s">
        <v>375</v>
      </c>
      <c r="G11" s="392" t="s">
        <v>375</v>
      </c>
      <c r="H11" s="392" t="s">
        <v>375</v>
      </c>
      <c r="I11" s="400" t="s">
        <v>421</v>
      </c>
      <c r="J11" s="392" t="s">
        <v>375</v>
      </c>
      <c r="K11" s="288" t="s">
        <v>375</v>
      </c>
      <c r="L11" s="396" t="s">
        <v>408</v>
      </c>
      <c r="M11" s="378" t="s">
        <v>277</v>
      </c>
    </row>
    <row r="12" spans="1:7" s="408" customFormat="1" ht="18" customHeight="1">
      <c r="A12" s="53" t="s">
        <v>431</v>
      </c>
      <c r="G12" s="72" t="s">
        <v>432</v>
      </c>
    </row>
  </sheetData>
  <mergeCells count="14">
    <mergeCell ref="B4:E4"/>
    <mergeCell ref="J4:L4"/>
    <mergeCell ref="B5:E5"/>
    <mergeCell ref="J5:L5"/>
    <mergeCell ref="A1:M1"/>
    <mergeCell ref="A3:A7"/>
    <mergeCell ref="M3:M7"/>
    <mergeCell ref="B6:B7"/>
    <mergeCell ref="C6:C7"/>
    <mergeCell ref="D6:D7"/>
    <mergeCell ref="E6:E7"/>
    <mergeCell ref="B3:E3"/>
    <mergeCell ref="I3:I5"/>
    <mergeCell ref="J3:L3"/>
  </mergeCells>
  <printOptions/>
  <pageMargins left="0.66" right="0.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P27"/>
  <sheetViews>
    <sheetView zoomScale="85" zoomScaleNormal="85" zoomScaleSheetLayoutView="70" zoomScalePageLayoutView="0" workbookViewId="0" topLeftCell="A1">
      <selection activeCell="A1" sqref="A1:P1"/>
    </sheetView>
  </sheetViews>
  <sheetFormatPr defaultColWidth="8.88671875" defaultRowHeight="13.5"/>
  <cols>
    <col min="1" max="1" width="8.88671875" style="15" customWidth="1"/>
    <col min="2" max="2" width="11.21484375" style="16" customWidth="1"/>
    <col min="3" max="3" width="12.3359375" style="16" customWidth="1"/>
    <col min="4" max="4" width="7.88671875" style="15" bestFit="1" customWidth="1"/>
    <col min="5" max="5" width="9.10546875" style="15" bestFit="1" customWidth="1"/>
    <col min="6" max="6" width="8.21484375" style="16" bestFit="1" customWidth="1"/>
    <col min="7" max="7" width="8.99609375" style="15" customWidth="1"/>
    <col min="8" max="8" width="9.10546875" style="16" customWidth="1"/>
    <col min="9" max="9" width="6.6640625" style="16" customWidth="1"/>
    <col min="10" max="10" width="10.5546875" style="16" customWidth="1"/>
    <col min="11" max="11" width="6.5546875" style="15" customWidth="1"/>
    <col min="12" max="12" width="7.77734375" style="15" customWidth="1"/>
    <col min="13" max="13" width="7.77734375" style="16" customWidth="1"/>
    <col min="14" max="14" width="9.77734375" style="15" customWidth="1"/>
    <col min="15" max="15" width="9.21484375" style="16" customWidth="1"/>
    <col min="16" max="16" width="6.4453125" style="66" customWidth="1"/>
    <col min="17" max="16384" width="8.88671875" style="15" customWidth="1"/>
  </cols>
  <sheetData>
    <row r="1" spans="1:16" s="108" customFormat="1" ht="24">
      <c r="A1" s="518" t="s">
        <v>215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</row>
    <row r="2" spans="1:16" s="66" customFormat="1" ht="17.25" customHeight="1">
      <c r="A2" s="65"/>
      <c r="B2" s="29"/>
      <c r="I2" s="29"/>
      <c r="P2" s="31"/>
    </row>
    <row r="3" spans="1:16" s="66" customFormat="1" ht="15.75" customHeight="1">
      <c r="A3" s="47"/>
      <c r="B3" s="605" t="s">
        <v>216</v>
      </c>
      <c r="C3" s="606"/>
      <c r="D3" s="606"/>
      <c r="E3" s="606"/>
      <c r="F3" s="606"/>
      <c r="G3" s="606"/>
      <c r="H3" s="607"/>
      <c r="I3" s="605" t="s">
        <v>217</v>
      </c>
      <c r="J3" s="606"/>
      <c r="K3" s="606"/>
      <c r="L3" s="606"/>
      <c r="M3" s="606"/>
      <c r="N3" s="606"/>
      <c r="O3" s="607"/>
      <c r="P3" s="48"/>
    </row>
    <row r="4" spans="1:16" s="66" customFormat="1" ht="15.75" customHeight="1">
      <c r="A4" s="49" t="s">
        <v>204</v>
      </c>
      <c r="B4" s="608"/>
      <c r="C4" s="609"/>
      <c r="D4" s="609"/>
      <c r="E4" s="609"/>
      <c r="F4" s="609"/>
      <c r="G4" s="609"/>
      <c r="H4" s="610"/>
      <c r="I4" s="608"/>
      <c r="J4" s="609"/>
      <c r="K4" s="609"/>
      <c r="L4" s="609"/>
      <c r="M4" s="609"/>
      <c r="N4" s="609"/>
      <c r="O4" s="610"/>
      <c r="P4" s="20" t="s">
        <v>100</v>
      </c>
    </row>
    <row r="5" spans="1:16" s="66" customFormat="1" ht="84.75" customHeight="1">
      <c r="A5" s="49" t="s">
        <v>205</v>
      </c>
      <c r="B5" s="101" t="s">
        <v>206</v>
      </c>
      <c r="C5" s="101" t="s">
        <v>207</v>
      </c>
      <c r="D5" s="101" t="s">
        <v>208</v>
      </c>
      <c r="E5" s="101" t="s">
        <v>209</v>
      </c>
      <c r="F5" s="69" t="s">
        <v>210</v>
      </c>
      <c r="G5" s="69" t="s">
        <v>211</v>
      </c>
      <c r="H5" s="98" t="s">
        <v>212</v>
      </c>
      <c r="I5" s="101" t="s">
        <v>206</v>
      </c>
      <c r="J5" s="101" t="s">
        <v>207</v>
      </c>
      <c r="K5" s="101" t="s">
        <v>208</v>
      </c>
      <c r="L5" s="101" t="s">
        <v>209</v>
      </c>
      <c r="M5" s="69" t="s">
        <v>210</v>
      </c>
      <c r="N5" s="69" t="s">
        <v>218</v>
      </c>
      <c r="O5" s="98" t="s">
        <v>212</v>
      </c>
      <c r="P5" s="20" t="s">
        <v>169</v>
      </c>
    </row>
    <row r="6" spans="1:16" s="66" customFormat="1" ht="17.25" customHeight="1">
      <c r="A6" s="51"/>
      <c r="B6" s="102" t="s">
        <v>104</v>
      </c>
      <c r="C6" s="102" t="s">
        <v>105</v>
      </c>
      <c r="D6" s="102" t="s">
        <v>106</v>
      </c>
      <c r="E6" s="102" t="s">
        <v>106</v>
      </c>
      <c r="F6" s="102" t="s">
        <v>106</v>
      </c>
      <c r="G6" s="102" t="s">
        <v>106</v>
      </c>
      <c r="H6" s="102" t="s">
        <v>107</v>
      </c>
      <c r="I6" s="102" t="s">
        <v>104</v>
      </c>
      <c r="J6" s="102" t="s">
        <v>105</v>
      </c>
      <c r="K6" s="102" t="s">
        <v>106</v>
      </c>
      <c r="L6" s="102" t="s">
        <v>106</v>
      </c>
      <c r="M6" s="102" t="s">
        <v>106</v>
      </c>
      <c r="N6" s="102" t="s">
        <v>106</v>
      </c>
      <c r="O6" s="102" t="s">
        <v>107</v>
      </c>
      <c r="P6" s="23"/>
    </row>
    <row r="7" spans="1:16" s="66" customFormat="1" ht="48.75" customHeight="1">
      <c r="A7" s="19" t="s">
        <v>213</v>
      </c>
      <c r="B7" s="105">
        <v>17</v>
      </c>
      <c r="C7" s="106">
        <v>7.8</v>
      </c>
      <c r="D7" s="106">
        <v>11.6</v>
      </c>
      <c r="E7" s="106">
        <v>0.9</v>
      </c>
      <c r="F7" s="106">
        <v>1.4</v>
      </c>
      <c r="G7" s="106">
        <v>1.4</v>
      </c>
      <c r="H7" s="105">
        <v>7940</v>
      </c>
      <c r="I7" s="105">
        <v>17</v>
      </c>
      <c r="J7" s="106">
        <v>7.6</v>
      </c>
      <c r="K7" s="106">
        <v>11.1</v>
      </c>
      <c r="L7" s="106">
        <v>0.6</v>
      </c>
      <c r="M7" s="106">
        <v>1.3</v>
      </c>
      <c r="N7" s="106">
        <v>2.2</v>
      </c>
      <c r="O7" s="105">
        <v>22280</v>
      </c>
      <c r="P7" s="20" t="s">
        <v>213</v>
      </c>
    </row>
    <row r="8" spans="1:16" s="66" customFormat="1" ht="48.75" customHeight="1">
      <c r="A8" s="19" t="s">
        <v>214</v>
      </c>
      <c r="B8" s="105">
        <v>13.25</v>
      </c>
      <c r="C8" s="106">
        <v>7.7</v>
      </c>
      <c r="D8" s="106">
        <v>10.35</v>
      </c>
      <c r="E8" s="106">
        <v>0.575</v>
      </c>
      <c r="F8" s="106">
        <v>2.025</v>
      </c>
      <c r="G8" s="106">
        <v>1.2000000000000002</v>
      </c>
      <c r="H8" s="106">
        <v>595</v>
      </c>
      <c r="I8" s="106">
        <v>15.25</v>
      </c>
      <c r="J8" s="106">
        <v>7.85</v>
      </c>
      <c r="K8" s="106">
        <v>10.075</v>
      </c>
      <c r="L8" s="106">
        <v>0.575</v>
      </c>
      <c r="M8" s="106">
        <v>1.4249999999999998</v>
      </c>
      <c r="N8" s="106">
        <v>2.6999999999999997</v>
      </c>
      <c r="O8" s="105">
        <v>2292.5</v>
      </c>
      <c r="P8" s="20" t="s">
        <v>214</v>
      </c>
    </row>
    <row r="9" spans="1:16" s="99" customFormat="1" ht="48.75" customHeight="1">
      <c r="A9" s="55" t="s">
        <v>259</v>
      </c>
      <c r="B9" s="109" t="s">
        <v>227</v>
      </c>
      <c r="C9" s="110">
        <f aca="true" t="shared" si="0" ref="C9:H9">AVERAGE(C10:C13)</f>
        <v>7.525</v>
      </c>
      <c r="D9" s="110">
        <f t="shared" si="0"/>
        <v>9.774999999999999</v>
      </c>
      <c r="E9" s="110">
        <f t="shared" si="0"/>
        <v>0.35</v>
      </c>
      <c r="F9" s="110">
        <f t="shared" si="0"/>
        <v>1.2000000000000002</v>
      </c>
      <c r="G9" s="110">
        <f t="shared" si="0"/>
        <v>0.6499999999999999</v>
      </c>
      <c r="H9" s="110">
        <f t="shared" si="0"/>
        <v>91.5</v>
      </c>
      <c r="I9" s="110" t="s">
        <v>227</v>
      </c>
      <c r="J9" s="110">
        <f>AVERAGE(J10:J13)</f>
        <v>7.725</v>
      </c>
      <c r="K9" s="110">
        <f>AVERAGE(K10:K13)</f>
        <v>9.8</v>
      </c>
      <c r="L9" s="110">
        <f>AVERAGE(L10:L13)</f>
        <v>0.4</v>
      </c>
      <c r="M9" s="110">
        <f>AVERAGE(M10:M13)</f>
        <v>1.05</v>
      </c>
      <c r="N9" s="110">
        <f>AVERAGE(N10:N13)</f>
        <v>1.7249999999999999</v>
      </c>
      <c r="O9" s="109">
        <f>AVERAGE(O11:O13)</f>
        <v>1003.2333333333332</v>
      </c>
      <c r="P9" s="56" t="s">
        <v>258</v>
      </c>
    </row>
    <row r="10" spans="1:16" s="66" customFormat="1" ht="48.75" customHeight="1">
      <c r="A10" s="123" t="s">
        <v>249</v>
      </c>
      <c r="B10" s="92" t="s">
        <v>260</v>
      </c>
      <c r="C10" s="33">
        <v>7.9</v>
      </c>
      <c r="D10" s="33">
        <v>10.1</v>
      </c>
      <c r="E10" s="33">
        <v>0.5</v>
      </c>
      <c r="F10" s="33">
        <v>0.8</v>
      </c>
      <c r="G10" s="33">
        <v>0.7</v>
      </c>
      <c r="H10" s="113">
        <v>23</v>
      </c>
      <c r="I10" s="33" t="s">
        <v>261</v>
      </c>
      <c r="J10" s="33">
        <v>7.6</v>
      </c>
      <c r="K10" s="33">
        <v>10.2</v>
      </c>
      <c r="L10" s="33">
        <v>0.6</v>
      </c>
      <c r="M10" s="33">
        <v>0.6</v>
      </c>
      <c r="N10" s="33">
        <v>1.1</v>
      </c>
      <c r="O10" s="127">
        <v>10.2</v>
      </c>
      <c r="P10" s="124" t="s">
        <v>253</v>
      </c>
    </row>
    <row r="11" spans="1:16" s="66" customFormat="1" ht="48.75" customHeight="1">
      <c r="A11" s="123" t="s">
        <v>250</v>
      </c>
      <c r="B11" s="92" t="s">
        <v>260</v>
      </c>
      <c r="C11" s="33">
        <v>7.1</v>
      </c>
      <c r="D11" s="33">
        <v>11.7</v>
      </c>
      <c r="E11" s="33">
        <v>0.5</v>
      </c>
      <c r="F11" s="33">
        <v>2</v>
      </c>
      <c r="G11" s="33">
        <v>0.6</v>
      </c>
      <c r="H11" s="113">
        <v>33</v>
      </c>
      <c r="I11" s="33"/>
      <c r="J11" s="33">
        <v>7.5</v>
      </c>
      <c r="K11" s="33">
        <v>9.7</v>
      </c>
      <c r="L11" s="33">
        <v>0.3</v>
      </c>
      <c r="M11" s="33">
        <v>1.6</v>
      </c>
      <c r="N11" s="33">
        <v>3</v>
      </c>
      <c r="O11" s="127">
        <v>9.7</v>
      </c>
      <c r="P11" s="124" t="s">
        <v>250</v>
      </c>
    </row>
    <row r="12" spans="1:16" s="66" customFormat="1" ht="48.75" customHeight="1">
      <c r="A12" s="123" t="s">
        <v>251</v>
      </c>
      <c r="B12" s="92" t="s">
        <v>260</v>
      </c>
      <c r="C12" s="33">
        <v>7.3</v>
      </c>
      <c r="D12" s="33">
        <v>8.5</v>
      </c>
      <c r="E12" s="33">
        <v>0.2</v>
      </c>
      <c r="F12" s="33">
        <v>1.6</v>
      </c>
      <c r="G12" s="33">
        <v>1</v>
      </c>
      <c r="H12" s="113">
        <v>170</v>
      </c>
      <c r="I12" s="33"/>
      <c r="J12" s="33">
        <v>7.8</v>
      </c>
      <c r="K12" s="33">
        <v>10</v>
      </c>
      <c r="L12" s="33">
        <v>0.3</v>
      </c>
      <c r="M12" s="33">
        <v>1.6</v>
      </c>
      <c r="N12" s="33">
        <v>1</v>
      </c>
      <c r="O12" s="127">
        <v>1300</v>
      </c>
      <c r="P12" s="124" t="s">
        <v>251</v>
      </c>
    </row>
    <row r="13" spans="1:16" s="66" customFormat="1" ht="48.75" customHeight="1">
      <c r="A13" s="125" t="s">
        <v>254</v>
      </c>
      <c r="B13" s="111" t="s">
        <v>260</v>
      </c>
      <c r="C13" s="112">
        <v>7.8</v>
      </c>
      <c r="D13" s="112">
        <v>8.8</v>
      </c>
      <c r="E13" s="112">
        <v>0.2</v>
      </c>
      <c r="F13" s="112">
        <v>0.4</v>
      </c>
      <c r="G13" s="112">
        <v>0.3</v>
      </c>
      <c r="H13" s="114">
        <v>140</v>
      </c>
      <c r="I13" s="112"/>
      <c r="J13" s="112">
        <v>8</v>
      </c>
      <c r="K13" s="112">
        <v>9.3</v>
      </c>
      <c r="L13" s="112">
        <v>0.4</v>
      </c>
      <c r="M13" s="112">
        <v>0.4</v>
      </c>
      <c r="N13" s="112">
        <v>1.8</v>
      </c>
      <c r="O13" s="128">
        <v>1700</v>
      </c>
      <c r="P13" s="126" t="s">
        <v>252</v>
      </c>
    </row>
    <row r="14" spans="1:9" s="66" customFormat="1" ht="34.5" customHeight="1">
      <c r="A14" s="65"/>
      <c r="B14" s="29"/>
      <c r="H14" s="30"/>
      <c r="I14" s="29"/>
    </row>
    <row r="15" spans="1:16" s="66" customFormat="1" ht="15.75" customHeight="1">
      <c r="A15" s="47"/>
      <c r="B15" s="605" t="s">
        <v>203</v>
      </c>
      <c r="C15" s="606"/>
      <c r="D15" s="606"/>
      <c r="E15" s="606"/>
      <c r="F15" s="606"/>
      <c r="G15" s="606"/>
      <c r="H15" s="607"/>
      <c r="I15" s="601"/>
      <c r="J15" s="602"/>
      <c r="K15" s="54"/>
      <c r="L15" s="54"/>
      <c r="M15" s="54"/>
      <c r="N15" s="54"/>
      <c r="O15" s="54"/>
      <c r="P15" s="54"/>
    </row>
    <row r="16" spans="1:16" s="66" customFormat="1" ht="15.75" customHeight="1">
      <c r="A16" s="49" t="s">
        <v>204</v>
      </c>
      <c r="B16" s="608"/>
      <c r="C16" s="609"/>
      <c r="D16" s="609"/>
      <c r="E16" s="609"/>
      <c r="F16" s="609"/>
      <c r="G16" s="609"/>
      <c r="H16" s="610"/>
      <c r="I16" s="598" t="s">
        <v>100</v>
      </c>
      <c r="J16" s="599"/>
      <c r="K16" s="54"/>
      <c r="L16" s="54"/>
      <c r="M16" s="54"/>
      <c r="N16" s="54"/>
      <c r="O16" s="54"/>
      <c r="P16" s="70"/>
    </row>
    <row r="17" spans="1:16" s="66" customFormat="1" ht="84.75" customHeight="1">
      <c r="A17" s="49" t="s">
        <v>205</v>
      </c>
      <c r="B17" s="101" t="s">
        <v>206</v>
      </c>
      <c r="C17" s="101" t="s">
        <v>207</v>
      </c>
      <c r="D17" s="101" t="s">
        <v>208</v>
      </c>
      <c r="E17" s="101" t="s">
        <v>209</v>
      </c>
      <c r="F17" s="69" t="s">
        <v>210</v>
      </c>
      <c r="G17" s="69" t="s">
        <v>211</v>
      </c>
      <c r="H17" s="98" t="s">
        <v>212</v>
      </c>
      <c r="I17" s="598" t="s">
        <v>169</v>
      </c>
      <c r="J17" s="599"/>
      <c r="K17" s="54"/>
      <c r="L17" s="103"/>
      <c r="M17" s="93"/>
      <c r="N17" s="93"/>
      <c r="O17" s="100"/>
      <c r="P17" s="70"/>
    </row>
    <row r="18" spans="1:16" s="66" customFormat="1" ht="17.25" customHeight="1">
      <c r="A18" s="51"/>
      <c r="B18" s="102" t="s">
        <v>104</v>
      </c>
      <c r="C18" s="102" t="s">
        <v>105</v>
      </c>
      <c r="D18" s="102" t="s">
        <v>106</v>
      </c>
      <c r="E18" s="102" t="s">
        <v>106</v>
      </c>
      <c r="F18" s="102" t="s">
        <v>106</v>
      </c>
      <c r="G18" s="102" t="s">
        <v>106</v>
      </c>
      <c r="H18" s="102" t="s">
        <v>107</v>
      </c>
      <c r="I18" s="96"/>
      <c r="J18" s="96"/>
      <c r="K18" s="54"/>
      <c r="L18" s="104"/>
      <c r="M18" s="104"/>
      <c r="N18" s="104"/>
      <c r="O18" s="104"/>
      <c r="P18" s="70"/>
    </row>
    <row r="19" spans="1:16" s="66" customFormat="1" ht="48.75" customHeight="1">
      <c r="A19" s="19" t="s">
        <v>213</v>
      </c>
      <c r="B19" s="105">
        <v>16</v>
      </c>
      <c r="C19" s="106">
        <v>7</v>
      </c>
      <c r="D19" s="106">
        <v>11</v>
      </c>
      <c r="E19" s="106">
        <v>0.6</v>
      </c>
      <c r="F19" s="106">
        <v>1.1</v>
      </c>
      <c r="G19" s="106">
        <v>1.1</v>
      </c>
      <c r="H19" s="105">
        <v>23010</v>
      </c>
      <c r="I19" s="601" t="s">
        <v>213</v>
      </c>
      <c r="J19" s="602"/>
      <c r="K19" s="54"/>
      <c r="L19" s="95"/>
      <c r="M19" s="95"/>
      <c r="N19" s="95"/>
      <c r="O19" s="95"/>
      <c r="P19" s="70"/>
    </row>
    <row r="20" spans="1:16" s="66" customFormat="1" ht="48.75" customHeight="1">
      <c r="A20" s="19" t="s">
        <v>214</v>
      </c>
      <c r="B20" s="105">
        <v>15</v>
      </c>
      <c r="C20" s="106">
        <v>7.65</v>
      </c>
      <c r="D20" s="106">
        <v>9.225000000000001</v>
      </c>
      <c r="E20" s="106">
        <v>0.725</v>
      </c>
      <c r="F20" s="106">
        <v>1.375</v>
      </c>
      <c r="G20" s="106">
        <v>1.5000000000000002</v>
      </c>
      <c r="H20" s="105">
        <v>4850</v>
      </c>
      <c r="I20" s="598" t="s">
        <v>214</v>
      </c>
      <c r="J20" s="599"/>
      <c r="K20" s="54"/>
      <c r="L20" s="95"/>
      <c r="M20" s="95"/>
      <c r="N20" s="95"/>
      <c r="O20" s="95"/>
      <c r="P20" s="70"/>
    </row>
    <row r="21" spans="1:16" s="99" customFormat="1" ht="48.75" customHeight="1">
      <c r="A21" s="55" t="s">
        <v>259</v>
      </c>
      <c r="B21" s="109" t="s">
        <v>227</v>
      </c>
      <c r="C21" s="110">
        <f aca="true" t="shared" si="1" ref="C21:H21">AVERAGE(C22:C25)</f>
        <v>7.275</v>
      </c>
      <c r="D21" s="110">
        <f t="shared" si="1"/>
        <v>9.274999999999999</v>
      </c>
      <c r="E21" s="110">
        <f t="shared" si="1"/>
        <v>0.44999999999999996</v>
      </c>
      <c r="F21" s="110">
        <f t="shared" si="1"/>
        <v>1.1</v>
      </c>
      <c r="G21" s="110">
        <f t="shared" si="1"/>
        <v>0.25</v>
      </c>
      <c r="H21" s="109">
        <f t="shared" si="1"/>
        <v>439.75</v>
      </c>
      <c r="I21" s="603" t="s">
        <v>258</v>
      </c>
      <c r="J21" s="604"/>
      <c r="K21" s="97"/>
      <c r="L21" s="94"/>
      <c r="M21" s="94"/>
      <c r="N21" s="94"/>
      <c r="O21" s="94"/>
      <c r="P21" s="71"/>
    </row>
    <row r="22" spans="1:16" s="66" customFormat="1" ht="48.75" customHeight="1">
      <c r="A22" s="123" t="s">
        <v>255</v>
      </c>
      <c r="B22" s="92" t="s">
        <v>227</v>
      </c>
      <c r="C22" s="33">
        <v>7.3</v>
      </c>
      <c r="D22" s="33">
        <v>9.9</v>
      </c>
      <c r="E22" s="33">
        <v>0.4</v>
      </c>
      <c r="F22" s="33">
        <v>0.4</v>
      </c>
      <c r="G22" s="33">
        <v>0.3</v>
      </c>
      <c r="H22" s="105">
        <v>350</v>
      </c>
      <c r="I22" s="600" t="s">
        <v>253</v>
      </c>
      <c r="J22" s="599"/>
      <c r="K22" s="54"/>
      <c r="L22" s="27"/>
      <c r="M22" s="95"/>
      <c r="N22" s="27"/>
      <c r="O22" s="95"/>
      <c r="P22" s="70"/>
    </row>
    <row r="23" spans="1:16" s="66" customFormat="1" ht="48.75" customHeight="1">
      <c r="A23" s="123" t="s">
        <v>256</v>
      </c>
      <c r="B23" s="92" t="s">
        <v>260</v>
      </c>
      <c r="C23" s="33">
        <v>7.4</v>
      </c>
      <c r="D23" s="33">
        <v>9.6</v>
      </c>
      <c r="E23" s="33">
        <v>0.3</v>
      </c>
      <c r="F23" s="33">
        <v>1.6</v>
      </c>
      <c r="G23" s="33">
        <v>0.3</v>
      </c>
      <c r="H23" s="105">
        <v>79</v>
      </c>
      <c r="I23" s="600" t="s">
        <v>250</v>
      </c>
      <c r="J23" s="599"/>
      <c r="K23" s="54"/>
      <c r="L23" s="27"/>
      <c r="M23" s="95"/>
      <c r="N23" s="27"/>
      <c r="O23" s="95"/>
      <c r="P23" s="70"/>
    </row>
    <row r="24" spans="1:16" s="66" customFormat="1" ht="48.75" customHeight="1">
      <c r="A24" s="123" t="s">
        <v>257</v>
      </c>
      <c r="B24" s="92" t="s">
        <v>260</v>
      </c>
      <c r="C24" s="33">
        <v>7</v>
      </c>
      <c r="D24" s="33">
        <v>8.9</v>
      </c>
      <c r="E24" s="33">
        <v>0.7</v>
      </c>
      <c r="F24" s="33">
        <v>1.6</v>
      </c>
      <c r="G24" s="33">
        <v>0.2</v>
      </c>
      <c r="H24" s="105">
        <v>790</v>
      </c>
      <c r="I24" s="600" t="s">
        <v>251</v>
      </c>
      <c r="J24" s="599"/>
      <c r="K24" s="54"/>
      <c r="L24" s="27"/>
      <c r="M24" s="95"/>
      <c r="N24" s="27"/>
      <c r="O24" s="95"/>
      <c r="P24" s="70"/>
    </row>
    <row r="25" spans="1:16" s="66" customFormat="1" ht="48.75" customHeight="1">
      <c r="A25" s="125" t="s">
        <v>254</v>
      </c>
      <c r="B25" s="111" t="s">
        <v>260</v>
      </c>
      <c r="C25" s="112">
        <v>7.4</v>
      </c>
      <c r="D25" s="112">
        <v>8.7</v>
      </c>
      <c r="E25" s="112">
        <v>0.4</v>
      </c>
      <c r="F25" s="112">
        <v>0.8</v>
      </c>
      <c r="G25" s="112">
        <v>0.2</v>
      </c>
      <c r="H25" s="129">
        <v>540</v>
      </c>
      <c r="I25" s="597" t="s">
        <v>252</v>
      </c>
      <c r="J25" s="450"/>
      <c r="K25" s="29"/>
      <c r="L25" s="27"/>
      <c r="M25" s="95"/>
      <c r="N25" s="27"/>
      <c r="O25" s="95"/>
      <c r="P25" s="32"/>
    </row>
    <row r="26" spans="1:12" s="408" customFormat="1" ht="14.25" customHeight="1">
      <c r="A26" s="53" t="s">
        <v>422</v>
      </c>
      <c r="B26" s="405"/>
      <c r="C26" s="406"/>
      <c r="D26" s="407"/>
      <c r="E26" s="408" t="s">
        <v>294</v>
      </c>
      <c r="F26" s="401"/>
      <c r="G26" s="407"/>
      <c r="I26" s="407"/>
      <c r="K26" s="104"/>
      <c r="L26" s="402"/>
    </row>
    <row r="27" spans="1:16" s="403" customFormat="1" ht="14.25" customHeight="1">
      <c r="A27" s="53" t="s">
        <v>423</v>
      </c>
      <c r="P27" s="404"/>
    </row>
  </sheetData>
  <sheetProtection/>
  <mergeCells count="14">
    <mergeCell ref="A1:P1"/>
    <mergeCell ref="I16:J16"/>
    <mergeCell ref="B3:H4"/>
    <mergeCell ref="I3:O4"/>
    <mergeCell ref="B15:H16"/>
    <mergeCell ref="I15:J15"/>
    <mergeCell ref="I25:J25"/>
    <mergeCell ref="I17:J17"/>
    <mergeCell ref="I23:J23"/>
    <mergeCell ref="I24:J24"/>
    <mergeCell ref="I20:J20"/>
    <mergeCell ref="I22:J22"/>
    <mergeCell ref="I19:J19"/>
    <mergeCell ref="I21:J21"/>
  </mergeCells>
  <printOptions/>
  <pageMargins left="0.27" right="0.17" top="0.64" bottom="0.96" header="0.5" footer="0.93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0</v>
      </c>
      <c r="C1" s="2" t="b">
        <f>"XL4Poppy"</f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2.75">
      <c r="A4" s="3" t="e">
        <v>#N/A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4</v>
      </c>
      <c r="C7" s="5" t="e">
        <f>=</f>
        <v>#NAME?</v>
      </c>
    </row>
    <row r="8" spans="1:3" ht="12.75">
      <c r="A8" s="7" t="s">
        <v>5</v>
      </c>
      <c r="C8" s="5" t="e">
        <f>=</f>
        <v>#NAME?</v>
      </c>
    </row>
    <row r="9" spans="1:3" ht="12.75">
      <c r="A9" s="8" t="s">
        <v>6</v>
      </c>
      <c r="C9" s="5" t="e">
        <f>FALSE</f>
        <v>#NAME?</v>
      </c>
    </row>
    <row r="10" spans="1:3" ht="12.75">
      <c r="A10" s="7" t="s">
        <v>7</v>
      </c>
      <c r="C10" s="5" t="b">
        <f>A21</f>
        <v>0</v>
      </c>
    </row>
    <row r="11" spans="1:3" ht="13.5" thickBot="1">
      <c r="A11" s="9" t="s">
        <v>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11</v>
      </c>
      <c r="C20" s="5" t="b">
        <f>$A$1INDEX(,2)</f>
        <v>0</v>
      </c>
    </row>
    <row r="21" spans="1:3" ht="12.75">
      <c r="A21" s="12" t="e">
        <f>IF(A3="Book1.",0,99)</f>
        <v>#NAME?</v>
      </c>
      <c r="C21" s="5" t="b">
        <f>$A$2INDEX(,1)</f>
        <v>0</v>
      </c>
    </row>
    <row r="22" spans="1:3" ht="12.75">
      <c r="A22" s="5" t="b">
        <f>TRUE,</f>
        <v>0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A1" sqref="A1:N1"/>
    </sheetView>
  </sheetViews>
  <sheetFormatPr defaultColWidth="8.88671875" defaultRowHeight="13.5"/>
  <cols>
    <col min="1" max="1" width="9.5546875" style="166" customWidth="1"/>
    <col min="2" max="2" width="7.88671875" style="166" customWidth="1"/>
    <col min="3" max="3" width="9.5546875" style="166" customWidth="1"/>
    <col min="4" max="4" width="7.21484375" style="166" customWidth="1"/>
    <col min="5" max="5" width="6.77734375" style="166" customWidth="1"/>
    <col min="6" max="6" width="6.4453125" style="166" customWidth="1"/>
    <col min="7" max="7" width="7.99609375" style="166" customWidth="1"/>
    <col min="8" max="8" width="7.5546875" style="166" customWidth="1"/>
    <col min="9" max="9" width="6.5546875" style="166" customWidth="1"/>
    <col min="10" max="10" width="6.4453125" style="166" customWidth="1"/>
    <col min="11" max="11" width="7.88671875" style="166" customWidth="1"/>
    <col min="12" max="12" width="6.10546875" style="166" customWidth="1"/>
    <col min="13" max="13" width="7.88671875" style="167" customWidth="1"/>
    <col min="14" max="14" width="9.10546875" style="166" customWidth="1"/>
    <col min="15" max="16384" width="7.10546875" style="166" customWidth="1"/>
  </cols>
  <sheetData>
    <row r="1" spans="1:256" s="154" customFormat="1" ht="59.25" customHeight="1">
      <c r="A1" s="417" t="s">
        <v>344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1:256" s="156" customFormat="1" ht="21" customHeight="1">
      <c r="A2" s="418" t="s">
        <v>280</v>
      </c>
      <c r="B2" s="418"/>
      <c r="K2" s="413" t="s">
        <v>281</v>
      </c>
      <c r="L2" s="413"/>
      <c r="M2" s="413"/>
      <c r="N2" s="414"/>
      <c r="IE2" s="157"/>
      <c r="IF2" s="157"/>
      <c r="IG2" s="157"/>
      <c r="IH2" s="157"/>
      <c r="II2" s="157"/>
      <c r="IJ2" s="157"/>
      <c r="IK2" s="157"/>
      <c r="IL2" s="157"/>
      <c r="IM2" s="157"/>
      <c r="IN2" s="157"/>
      <c r="IO2" s="157"/>
      <c r="IP2" s="157"/>
      <c r="IQ2" s="157"/>
      <c r="IR2" s="157"/>
      <c r="IS2" s="157"/>
      <c r="IT2" s="157"/>
      <c r="IU2" s="157"/>
      <c r="IV2" s="157"/>
    </row>
    <row r="3" spans="1:256" s="156" customFormat="1" ht="21" customHeight="1">
      <c r="A3" s="419" t="s">
        <v>101</v>
      </c>
      <c r="B3" s="430" t="s">
        <v>110</v>
      </c>
      <c r="C3" s="430" t="s">
        <v>111</v>
      </c>
      <c r="D3" s="430" t="s">
        <v>112</v>
      </c>
      <c r="E3" s="422" t="s">
        <v>282</v>
      </c>
      <c r="F3" s="423"/>
      <c r="G3" s="423"/>
      <c r="H3" s="423"/>
      <c r="I3" s="423"/>
      <c r="J3" s="423"/>
      <c r="K3" s="423"/>
      <c r="L3" s="424"/>
      <c r="M3" s="410" t="s">
        <v>283</v>
      </c>
      <c r="N3" s="440" t="s">
        <v>100</v>
      </c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  <c r="IV3" s="157"/>
    </row>
    <row r="4" spans="1:256" s="156" customFormat="1" ht="21" customHeight="1">
      <c r="A4" s="420"/>
      <c r="B4" s="431"/>
      <c r="C4" s="409"/>
      <c r="D4" s="431"/>
      <c r="E4" s="425"/>
      <c r="F4" s="426"/>
      <c r="G4" s="426"/>
      <c r="H4" s="426"/>
      <c r="I4" s="426"/>
      <c r="J4" s="426"/>
      <c r="K4" s="426"/>
      <c r="L4" s="415"/>
      <c r="M4" s="411"/>
      <c r="N4" s="425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  <c r="IV4" s="157"/>
    </row>
    <row r="5" spans="1:256" s="156" customFormat="1" ht="21" customHeight="1">
      <c r="A5" s="420"/>
      <c r="B5" s="431"/>
      <c r="C5" s="409"/>
      <c r="D5" s="431"/>
      <c r="E5" s="416" t="s">
        <v>284</v>
      </c>
      <c r="F5" s="430" t="s">
        <v>285</v>
      </c>
      <c r="G5" s="430" t="s">
        <v>108</v>
      </c>
      <c r="H5" s="427" t="s">
        <v>286</v>
      </c>
      <c r="I5" s="430" t="s">
        <v>109</v>
      </c>
      <c r="J5" s="430" t="s">
        <v>287</v>
      </c>
      <c r="K5" s="427" t="s">
        <v>288</v>
      </c>
      <c r="L5" s="430" t="s">
        <v>289</v>
      </c>
      <c r="M5" s="411"/>
      <c r="N5" s="425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  <c r="IV5" s="157"/>
    </row>
    <row r="6" spans="1:256" s="156" customFormat="1" ht="21" customHeight="1">
      <c r="A6" s="420"/>
      <c r="B6" s="431"/>
      <c r="C6" s="409"/>
      <c r="D6" s="431"/>
      <c r="E6" s="444"/>
      <c r="F6" s="431"/>
      <c r="G6" s="431"/>
      <c r="H6" s="431"/>
      <c r="I6" s="431"/>
      <c r="J6" s="431"/>
      <c r="K6" s="431"/>
      <c r="L6" s="431"/>
      <c r="M6" s="411"/>
      <c r="N6" s="425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  <c r="IS6" s="157"/>
      <c r="IT6" s="157"/>
      <c r="IU6" s="157"/>
      <c r="IV6" s="157"/>
    </row>
    <row r="7" spans="1:256" s="156" customFormat="1" ht="21" customHeight="1">
      <c r="A7" s="421"/>
      <c r="B7" s="431"/>
      <c r="C7" s="431"/>
      <c r="D7" s="431"/>
      <c r="E7" s="444"/>
      <c r="F7" s="431"/>
      <c r="G7" s="431"/>
      <c r="H7" s="431"/>
      <c r="I7" s="431"/>
      <c r="J7" s="431"/>
      <c r="K7" s="431"/>
      <c r="L7" s="431"/>
      <c r="M7" s="412"/>
      <c r="N7" s="441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  <c r="IS7" s="157"/>
      <c r="IT7" s="157"/>
      <c r="IU7" s="157"/>
      <c r="IV7" s="157"/>
    </row>
    <row r="8" spans="1:14" s="161" customFormat="1" ht="27.75" customHeight="1">
      <c r="A8" s="140" t="s">
        <v>231</v>
      </c>
      <c r="B8" s="158">
        <v>787</v>
      </c>
      <c r="C8" s="158">
        <v>670</v>
      </c>
      <c r="D8" s="158">
        <v>5</v>
      </c>
      <c r="E8" s="158">
        <v>1</v>
      </c>
      <c r="F8" s="158">
        <v>4</v>
      </c>
      <c r="G8" s="158">
        <v>0</v>
      </c>
      <c r="H8" s="158">
        <v>0</v>
      </c>
      <c r="I8" s="158">
        <v>0</v>
      </c>
      <c r="J8" s="159" t="s">
        <v>98</v>
      </c>
      <c r="K8" s="159" t="s">
        <v>98</v>
      </c>
      <c r="L8" s="158">
        <v>0</v>
      </c>
      <c r="M8" s="160">
        <v>0</v>
      </c>
      <c r="N8" s="161" t="s">
        <v>231</v>
      </c>
    </row>
    <row r="9" spans="1:14" s="161" customFormat="1" ht="27.75" customHeight="1">
      <c r="A9" s="140" t="s">
        <v>223</v>
      </c>
      <c r="B9" s="158">
        <v>690</v>
      </c>
      <c r="C9" s="158">
        <v>728</v>
      </c>
      <c r="D9" s="158">
        <v>14</v>
      </c>
      <c r="E9" s="158">
        <v>0</v>
      </c>
      <c r="F9" s="158">
        <v>13</v>
      </c>
      <c r="G9" s="158">
        <v>1</v>
      </c>
      <c r="H9" s="158">
        <v>0</v>
      </c>
      <c r="I9" s="158">
        <v>0</v>
      </c>
      <c r="J9" s="159" t="s">
        <v>98</v>
      </c>
      <c r="K9" s="159" t="s">
        <v>98</v>
      </c>
      <c r="L9" s="158">
        <v>0</v>
      </c>
      <c r="M9" s="160">
        <v>0</v>
      </c>
      <c r="N9" s="161" t="s">
        <v>223</v>
      </c>
    </row>
    <row r="10" spans="1:14" s="161" customFormat="1" ht="27.75" customHeight="1">
      <c r="A10" s="140" t="s">
        <v>224</v>
      </c>
      <c r="B10" s="158">
        <v>689</v>
      </c>
      <c r="C10" s="158">
        <v>234</v>
      </c>
      <c r="D10" s="158">
        <v>4</v>
      </c>
      <c r="E10" s="158">
        <v>1</v>
      </c>
      <c r="F10" s="158">
        <v>2</v>
      </c>
      <c r="G10" s="158">
        <v>0</v>
      </c>
      <c r="H10" s="158">
        <v>0</v>
      </c>
      <c r="I10" s="158">
        <v>0</v>
      </c>
      <c r="J10" s="159" t="s">
        <v>98</v>
      </c>
      <c r="K10" s="159" t="s">
        <v>98</v>
      </c>
      <c r="L10" s="158">
        <v>1</v>
      </c>
      <c r="M10" s="160">
        <v>1</v>
      </c>
      <c r="N10" s="161" t="s">
        <v>224</v>
      </c>
    </row>
    <row r="11" spans="1:14" s="169" customFormat="1" ht="27.75" customHeight="1">
      <c r="A11" s="168" t="s">
        <v>232</v>
      </c>
      <c r="B11" s="158">
        <v>702</v>
      </c>
      <c r="C11" s="158">
        <v>355</v>
      </c>
      <c r="D11" s="158">
        <v>6</v>
      </c>
      <c r="E11" s="158">
        <v>0</v>
      </c>
      <c r="F11" s="158">
        <v>4</v>
      </c>
      <c r="G11" s="158">
        <v>1</v>
      </c>
      <c r="H11" s="158">
        <v>1</v>
      </c>
      <c r="I11" s="158">
        <v>0</v>
      </c>
      <c r="J11" s="158">
        <v>0</v>
      </c>
      <c r="K11" s="158">
        <v>0</v>
      </c>
      <c r="L11" s="158">
        <v>0</v>
      </c>
      <c r="M11" s="160">
        <v>2</v>
      </c>
      <c r="N11" s="169" t="s">
        <v>232</v>
      </c>
    </row>
    <row r="12" spans="1:14" s="172" customFormat="1" ht="27.75" customHeight="1">
      <c r="A12" s="170" t="s">
        <v>277</v>
      </c>
      <c r="B12" s="173">
        <v>695</v>
      </c>
      <c r="C12" s="174">
        <v>290</v>
      </c>
      <c r="D12" s="174">
        <v>3</v>
      </c>
      <c r="E12" s="174">
        <v>0</v>
      </c>
      <c r="F12" s="174">
        <v>2</v>
      </c>
      <c r="G12" s="174">
        <v>1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1</v>
      </c>
      <c r="N12" s="171" t="s">
        <v>277</v>
      </c>
    </row>
    <row r="13" spans="1:14" s="40" customFormat="1" ht="15.75" customHeight="1">
      <c r="A13" s="40" t="s">
        <v>290</v>
      </c>
      <c r="N13" s="175" t="s">
        <v>279</v>
      </c>
    </row>
    <row r="14" spans="1:256" s="179" customFormat="1" ht="15.75" customHeight="1">
      <c r="A14" s="176" t="s">
        <v>291</v>
      </c>
      <c r="B14" s="176"/>
      <c r="C14" s="176"/>
      <c r="D14" s="176"/>
      <c r="E14" s="177"/>
      <c r="F14" s="177"/>
      <c r="G14" s="177"/>
      <c r="H14" s="177"/>
      <c r="I14" s="177"/>
      <c r="J14" s="177"/>
      <c r="K14" s="177"/>
      <c r="L14" s="177"/>
      <c r="M14" s="178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IE14" s="180"/>
      <c r="IF14" s="180"/>
      <c r="IG14" s="180"/>
      <c r="IH14" s="180"/>
      <c r="II14" s="180"/>
      <c r="IJ14" s="180"/>
      <c r="IK14" s="180"/>
      <c r="IL14" s="180"/>
      <c r="IM14" s="180"/>
      <c r="IN14" s="180"/>
      <c r="IO14" s="180"/>
      <c r="IP14" s="180"/>
      <c r="IQ14" s="180"/>
      <c r="IR14" s="180"/>
      <c r="IS14" s="180"/>
      <c r="IT14" s="180"/>
      <c r="IU14" s="180"/>
      <c r="IV14" s="180"/>
    </row>
    <row r="15" spans="2:256" s="164" customFormat="1" ht="13.5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IE15" s="165"/>
      <c r="IF15" s="165"/>
      <c r="IG15" s="165"/>
      <c r="IH15" s="165"/>
      <c r="II15" s="165"/>
      <c r="IJ15" s="165"/>
      <c r="IK15" s="165"/>
      <c r="IL15" s="165"/>
      <c r="IM15" s="165"/>
      <c r="IN15" s="165"/>
      <c r="IO15" s="165"/>
      <c r="IP15" s="165"/>
      <c r="IQ15" s="165"/>
      <c r="IR15" s="165"/>
      <c r="IS15" s="165"/>
      <c r="IT15" s="165"/>
      <c r="IU15" s="165"/>
      <c r="IV15" s="165"/>
    </row>
    <row r="16" spans="2:256" s="164" customFormat="1" ht="13.5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3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2:31" s="164" customFormat="1" ht="13.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2:31" s="164" customFormat="1" ht="13.5"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2:31" s="164" customFormat="1" ht="13.5"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3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="164" customFormat="1" ht="13.5">
      <c r="M20" s="163"/>
    </row>
  </sheetData>
  <mergeCells count="18">
    <mergeCell ref="A1:N1"/>
    <mergeCell ref="A2:B2"/>
    <mergeCell ref="A3:A7"/>
    <mergeCell ref="B3:B7"/>
    <mergeCell ref="C3:C7"/>
    <mergeCell ref="D3:D7"/>
    <mergeCell ref="M3:M7"/>
    <mergeCell ref="K2:N2"/>
    <mergeCell ref="N3:N7"/>
    <mergeCell ref="I5:I7"/>
    <mergeCell ref="J5:J7"/>
    <mergeCell ref="K5:K7"/>
    <mergeCell ref="E3:L4"/>
    <mergeCell ref="L5:L7"/>
    <mergeCell ref="E5:E7"/>
    <mergeCell ref="F5:F7"/>
    <mergeCell ref="G5:G7"/>
    <mergeCell ref="H5:H7"/>
  </mergeCells>
  <printOptions/>
  <pageMargins left="0.39" right="0.2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I24"/>
  <sheetViews>
    <sheetView zoomScale="80" zoomScaleNormal="80" zoomScaleSheetLayoutView="93" zoomScalePageLayoutView="0" workbookViewId="0" topLeftCell="A1">
      <pane xSplit="1" ySplit="6" topLeftCell="B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1" sqref="A1:I1"/>
    </sheetView>
  </sheetViews>
  <sheetFormatPr defaultColWidth="8.88671875" defaultRowHeight="13.5"/>
  <cols>
    <col min="1" max="1" width="11.88671875" style="25" customWidth="1"/>
    <col min="2" max="2" width="9.21484375" style="25" customWidth="1"/>
    <col min="3" max="3" width="13.88671875" style="25" customWidth="1"/>
    <col min="4" max="4" width="13.5546875" style="25" customWidth="1"/>
    <col min="5" max="5" width="13.4453125" style="25" customWidth="1"/>
    <col min="6" max="6" width="14.3359375" style="25" customWidth="1"/>
    <col min="7" max="7" width="15.5546875" style="25" customWidth="1"/>
    <col min="8" max="8" width="14.77734375" style="25" customWidth="1"/>
    <col min="9" max="9" width="12.88671875" style="25" customWidth="1"/>
    <col min="10" max="16384" width="8.88671875" style="25" customWidth="1"/>
  </cols>
  <sheetData>
    <row r="1" spans="1:9" ht="33.75" customHeight="1">
      <c r="A1" s="464" t="s">
        <v>235</v>
      </c>
      <c r="B1" s="464"/>
      <c r="C1" s="464"/>
      <c r="D1" s="464"/>
      <c r="E1" s="464"/>
      <c r="F1" s="464"/>
      <c r="G1" s="464"/>
      <c r="H1" s="464"/>
      <c r="I1" s="464"/>
    </row>
    <row r="2" spans="1:9" ht="13.5" customHeight="1">
      <c r="A2" s="25" t="s">
        <v>236</v>
      </c>
      <c r="I2" s="45" t="s">
        <v>237</v>
      </c>
    </row>
    <row r="3" spans="1:9" ht="9.75" customHeight="1">
      <c r="A3" s="457" t="s">
        <v>240</v>
      </c>
      <c r="B3" s="465" t="s">
        <v>238</v>
      </c>
      <c r="C3" s="446" t="s">
        <v>239</v>
      </c>
      <c r="D3" s="447"/>
      <c r="E3" s="447"/>
      <c r="F3" s="447"/>
      <c r="G3" s="447"/>
      <c r="H3" s="448"/>
      <c r="I3" s="455" t="s">
        <v>241</v>
      </c>
    </row>
    <row r="4" spans="1:9" ht="10.5" customHeight="1">
      <c r="A4" s="458"/>
      <c r="B4" s="466"/>
      <c r="C4" s="449"/>
      <c r="D4" s="450"/>
      <c r="E4" s="450"/>
      <c r="F4" s="450"/>
      <c r="G4" s="450"/>
      <c r="H4" s="451"/>
      <c r="I4" s="449"/>
    </row>
    <row r="5" spans="1:9" ht="19.5" customHeight="1">
      <c r="A5" s="458"/>
      <c r="B5" s="466"/>
      <c r="C5" s="463"/>
      <c r="D5" s="463" t="s">
        <v>242</v>
      </c>
      <c r="E5" s="463" t="s">
        <v>243</v>
      </c>
      <c r="F5" s="467" t="s">
        <v>244</v>
      </c>
      <c r="G5" s="467" t="s">
        <v>245</v>
      </c>
      <c r="H5" s="462" t="s">
        <v>246</v>
      </c>
      <c r="I5" s="449"/>
    </row>
    <row r="6" spans="1:9" ht="24" customHeight="1">
      <c r="A6" s="459"/>
      <c r="B6" s="445"/>
      <c r="C6" s="445"/>
      <c r="D6" s="445"/>
      <c r="E6" s="445"/>
      <c r="F6" s="454"/>
      <c r="G6" s="454"/>
      <c r="H6" s="461"/>
      <c r="I6" s="456"/>
    </row>
    <row r="7" spans="1:9" ht="16.5" customHeight="1">
      <c r="A7" s="347" t="s">
        <v>102</v>
      </c>
      <c r="B7" s="192">
        <f>C7+B17</f>
        <v>31442</v>
      </c>
      <c r="C7" s="193">
        <f>SUM(E7:G7)</f>
        <v>25025</v>
      </c>
      <c r="D7" s="184" t="s">
        <v>227</v>
      </c>
      <c r="E7" s="184">
        <v>21984</v>
      </c>
      <c r="F7" s="184">
        <v>950</v>
      </c>
      <c r="G7" s="184">
        <v>2091</v>
      </c>
      <c r="H7" s="184" t="s">
        <v>227</v>
      </c>
      <c r="I7" s="37" t="s">
        <v>102</v>
      </c>
    </row>
    <row r="8" spans="1:9" ht="16.5" customHeight="1">
      <c r="A8" s="22" t="s">
        <v>223</v>
      </c>
      <c r="B8" s="194">
        <f>C8+B18</f>
        <v>18342</v>
      </c>
      <c r="C8" s="195">
        <f>SUM(E8:G8)</f>
        <v>10110</v>
      </c>
      <c r="D8" s="184" t="s">
        <v>292</v>
      </c>
      <c r="E8" s="184">
        <v>8120</v>
      </c>
      <c r="F8" s="184">
        <v>715</v>
      </c>
      <c r="G8" s="184">
        <v>1275</v>
      </c>
      <c r="H8" s="184" t="s">
        <v>292</v>
      </c>
      <c r="I8" s="38" t="s">
        <v>223</v>
      </c>
    </row>
    <row r="9" spans="1:9" s="62" customFormat="1" ht="16.5" customHeight="1">
      <c r="A9" s="22" t="s">
        <v>224</v>
      </c>
      <c r="B9" s="194">
        <f>C9+B19</f>
        <v>21720</v>
      </c>
      <c r="C9" s="195">
        <f>SUM(E9:G9)</f>
        <v>12063</v>
      </c>
      <c r="D9" s="184" t="s">
        <v>292</v>
      </c>
      <c r="E9" s="184">
        <v>10136</v>
      </c>
      <c r="F9" s="184">
        <v>528</v>
      </c>
      <c r="G9" s="184">
        <v>1399</v>
      </c>
      <c r="H9" s="184" t="s">
        <v>292</v>
      </c>
      <c r="I9" s="38" t="s">
        <v>224</v>
      </c>
    </row>
    <row r="10" spans="1:9" s="62" customFormat="1" ht="16.5" customHeight="1">
      <c r="A10" s="22" t="s">
        <v>225</v>
      </c>
      <c r="B10" s="194">
        <f>C10+B20</f>
        <v>21733</v>
      </c>
      <c r="C10" s="195">
        <f>SUM(E10:G10)</f>
        <v>12059</v>
      </c>
      <c r="D10" s="184" t="s">
        <v>292</v>
      </c>
      <c r="E10" s="184">
        <v>10136</v>
      </c>
      <c r="F10" s="184">
        <v>545</v>
      </c>
      <c r="G10" s="184">
        <v>1378</v>
      </c>
      <c r="H10" s="184" t="s">
        <v>292</v>
      </c>
      <c r="I10" s="38" t="s">
        <v>225</v>
      </c>
    </row>
    <row r="11" spans="1:9" s="120" customFormat="1" ht="16.5" customHeight="1">
      <c r="A11" s="432" t="s">
        <v>277</v>
      </c>
      <c r="B11" s="122">
        <f>C11+B21</f>
        <v>8578</v>
      </c>
      <c r="C11" s="121">
        <f>SUM(E11:G11)</f>
        <v>2675</v>
      </c>
      <c r="D11" s="181" t="s">
        <v>227</v>
      </c>
      <c r="E11" s="181">
        <v>700</v>
      </c>
      <c r="F11" s="181">
        <v>635</v>
      </c>
      <c r="G11" s="181">
        <v>1340</v>
      </c>
      <c r="H11" s="183" t="s">
        <v>227</v>
      </c>
      <c r="I11" s="182" t="s">
        <v>277</v>
      </c>
    </row>
    <row r="12" ht="15.75" customHeight="1">
      <c r="A12" s="29"/>
    </row>
    <row r="13" spans="1:9" ht="15.75" customHeight="1">
      <c r="A13" s="457" t="s">
        <v>240</v>
      </c>
      <c r="B13" s="446" t="s">
        <v>247</v>
      </c>
      <c r="C13" s="447"/>
      <c r="D13" s="447"/>
      <c r="E13" s="447"/>
      <c r="F13" s="447"/>
      <c r="G13" s="447"/>
      <c r="H13" s="448"/>
      <c r="I13" s="455" t="s">
        <v>241</v>
      </c>
    </row>
    <row r="14" spans="1:9" ht="15.75" customHeight="1">
      <c r="A14" s="458"/>
      <c r="B14" s="449"/>
      <c r="C14" s="450"/>
      <c r="D14" s="450"/>
      <c r="E14" s="450"/>
      <c r="F14" s="450"/>
      <c r="G14" s="450"/>
      <c r="H14" s="451"/>
      <c r="I14" s="449"/>
    </row>
    <row r="15" spans="1:9" ht="22.5" customHeight="1">
      <c r="A15" s="458"/>
      <c r="B15" s="452"/>
      <c r="C15" s="368" t="s">
        <v>248</v>
      </c>
      <c r="D15" s="368" t="s">
        <v>13</v>
      </c>
      <c r="E15" s="368" t="s">
        <v>14</v>
      </c>
      <c r="F15" s="453" t="s">
        <v>15</v>
      </c>
      <c r="G15" s="453" t="s">
        <v>16</v>
      </c>
      <c r="H15" s="460" t="s">
        <v>17</v>
      </c>
      <c r="I15" s="449"/>
    </row>
    <row r="16" spans="1:9" ht="15.75" customHeight="1">
      <c r="A16" s="459"/>
      <c r="B16" s="445"/>
      <c r="C16" s="445"/>
      <c r="D16" s="445"/>
      <c r="E16" s="445"/>
      <c r="F16" s="454"/>
      <c r="G16" s="454"/>
      <c r="H16" s="461"/>
      <c r="I16" s="456"/>
    </row>
    <row r="17" spans="1:9" s="187" customFormat="1" ht="16.5" customHeight="1">
      <c r="A17" s="433" t="s">
        <v>102</v>
      </c>
      <c r="B17" s="196">
        <f>SUM(C17:G17)</f>
        <v>6417</v>
      </c>
      <c r="C17" s="184">
        <v>1204</v>
      </c>
      <c r="D17" s="184">
        <v>2931</v>
      </c>
      <c r="E17" s="184">
        <v>474</v>
      </c>
      <c r="F17" s="184">
        <v>1753</v>
      </c>
      <c r="G17" s="184">
        <v>55</v>
      </c>
      <c r="H17" s="184" t="s">
        <v>293</v>
      </c>
      <c r="I17" s="186" t="s">
        <v>102</v>
      </c>
    </row>
    <row r="18" spans="1:9" s="187" customFormat="1" ht="16.5" customHeight="1">
      <c r="A18" s="434" t="s">
        <v>223</v>
      </c>
      <c r="B18" s="197">
        <f>SUM(C18:G18)</f>
        <v>8232</v>
      </c>
      <c r="C18" s="184">
        <v>2043</v>
      </c>
      <c r="D18" s="184">
        <v>3430</v>
      </c>
      <c r="E18" s="184">
        <v>412</v>
      </c>
      <c r="F18" s="184">
        <v>2311</v>
      </c>
      <c r="G18" s="184">
        <v>36</v>
      </c>
      <c r="H18" s="184" t="s">
        <v>293</v>
      </c>
      <c r="I18" s="185" t="s">
        <v>223</v>
      </c>
    </row>
    <row r="19" spans="1:9" s="188" customFormat="1" ht="16.5" customHeight="1">
      <c r="A19" s="434" t="s">
        <v>224</v>
      </c>
      <c r="B19" s="197">
        <f>SUM(C19:G19)</f>
        <v>9657</v>
      </c>
      <c r="C19" s="184">
        <v>1140</v>
      </c>
      <c r="D19" s="184">
        <v>4318</v>
      </c>
      <c r="E19" s="184">
        <v>510</v>
      </c>
      <c r="F19" s="184">
        <v>3596</v>
      </c>
      <c r="G19" s="184">
        <v>93</v>
      </c>
      <c r="H19" s="184" t="s">
        <v>293</v>
      </c>
      <c r="I19" s="185" t="s">
        <v>224</v>
      </c>
    </row>
    <row r="20" spans="1:9" s="188" customFormat="1" ht="16.5" customHeight="1">
      <c r="A20" s="434" t="s">
        <v>225</v>
      </c>
      <c r="B20" s="197">
        <f>SUM(C20:G20)</f>
        <v>9674</v>
      </c>
      <c r="C20" s="184">
        <v>756</v>
      </c>
      <c r="D20" s="184">
        <v>4714</v>
      </c>
      <c r="E20" s="184">
        <v>856</v>
      </c>
      <c r="F20" s="184">
        <v>3181</v>
      </c>
      <c r="G20" s="184">
        <v>167</v>
      </c>
      <c r="H20" s="184" t="s">
        <v>293</v>
      </c>
      <c r="I20" s="185" t="s">
        <v>225</v>
      </c>
    </row>
    <row r="21" spans="1:9" s="191" customFormat="1" ht="16.5" customHeight="1">
      <c r="A21" s="183" t="s">
        <v>277</v>
      </c>
      <c r="B21" s="189">
        <f>SUM(C21:G21)</f>
        <v>5903</v>
      </c>
      <c r="C21" s="181">
        <v>102</v>
      </c>
      <c r="D21" s="181">
        <v>4565</v>
      </c>
      <c r="E21" s="181">
        <v>800</v>
      </c>
      <c r="F21" s="181">
        <v>427</v>
      </c>
      <c r="G21" s="181">
        <v>9</v>
      </c>
      <c r="H21" s="183" t="s">
        <v>227</v>
      </c>
      <c r="I21" s="190" t="s">
        <v>277</v>
      </c>
    </row>
    <row r="22" spans="1:9" s="40" customFormat="1" ht="18" customHeight="1">
      <c r="A22" s="46" t="s">
        <v>424</v>
      </c>
      <c r="G22" s="435"/>
      <c r="H22" s="435"/>
      <c r="I22" s="435" t="s">
        <v>103</v>
      </c>
    </row>
    <row r="23" ht="12.75">
      <c r="A23" s="29"/>
    </row>
    <row r="24" ht="12.75">
      <c r="A24" s="29"/>
    </row>
  </sheetData>
  <sheetProtection/>
  <mergeCells count="21">
    <mergeCell ref="A1:I1"/>
    <mergeCell ref="B3:B6"/>
    <mergeCell ref="C3:H4"/>
    <mergeCell ref="D5:D6"/>
    <mergeCell ref="E5:E6"/>
    <mergeCell ref="F5:F6"/>
    <mergeCell ref="G5:G6"/>
    <mergeCell ref="I3:I6"/>
    <mergeCell ref="A13:A16"/>
    <mergeCell ref="I13:I16"/>
    <mergeCell ref="H15:H16"/>
    <mergeCell ref="H5:H6"/>
    <mergeCell ref="C5:C6"/>
    <mergeCell ref="A3:A6"/>
    <mergeCell ref="C15:C16"/>
    <mergeCell ref="D15:D16"/>
    <mergeCell ref="E15:E16"/>
    <mergeCell ref="B13:H14"/>
    <mergeCell ref="B15:B16"/>
    <mergeCell ref="F15:F16"/>
    <mergeCell ref="G15:G1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S31"/>
  <sheetViews>
    <sheetView zoomScale="75" zoomScaleNormal="75" zoomScaleSheetLayoutView="70" zoomScalePageLayoutView="0" workbookViewId="0" topLeftCell="A1">
      <pane ySplit="1" topLeftCell="BM2" activePane="bottomLeft" state="frozen"/>
      <selection pane="topLeft" activeCell="B32" sqref="B32"/>
      <selection pane="bottomLeft" activeCell="A1" sqref="A1:S1"/>
    </sheetView>
  </sheetViews>
  <sheetFormatPr defaultColWidth="8.88671875" defaultRowHeight="13.5"/>
  <cols>
    <col min="1" max="1" width="7.99609375" style="25" customWidth="1"/>
    <col min="2" max="2" width="5.99609375" style="25" customWidth="1"/>
    <col min="3" max="3" width="5.4453125" style="25" customWidth="1"/>
    <col min="4" max="4" width="7.88671875" style="25" customWidth="1"/>
    <col min="5" max="5" width="8.6640625" style="25" customWidth="1"/>
    <col min="6" max="6" width="5.4453125" style="25" customWidth="1"/>
    <col min="7" max="7" width="8.99609375" style="25" customWidth="1"/>
    <col min="8" max="8" width="9.21484375" style="25" customWidth="1"/>
    <col min="9" max="9" width="6.4453125" style="25" customWidth="1"/>
    <col min="10" max="10" width="9.10546875" style="25" customWidth="1"/>
    <col min="11" max="12" width="8.88671875" style="25" customWidth="1"/>
    <col min="13" max="13" width="8.6640625" style="25" customWidth="1"/>
    <col min="14" max="15" width="9.4453125" style="25" customWidth="1"/>
    <col min="16" max="16" width="9.21484375" style="25" customWidth="1"/>
    <col min="17" max="17" width="9.3359375" style="25" customWidth="1"/>
    <col min="18" max="18" width="9.10546875" style="25" customWidth="1"/>
    <col min="19" max="19" width="10.10546875" style="25" customWidth="1"/>
    <col min="20" max="16384" width="8.88671875" style="25" customWidth="1"/>
  </cols>
  <sheetData>
    <row r="1" spans="1:19" ht="29.25" customHeight="1">
      <c r="A1" s="464" t="s">
        <v>200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</row>
    <row r="2" ht="12.75">
      <c r="A2" s="29"/>
    </row>
    <row r="3" spans="1:19" ht="17.25" customHeight="1">
      <c r="A3" s="41"/>
      <c r="B3" s="476" t="s">
        <v>170</v>
      </c>
      <c r="C3" s="476"/>
      <c r="D3" s="477"/>
      <c r="E3" s="475" t="s">
        <v>171</v>
      </c>
      <c r="F3" s="476"/>
      <c r="G3" s="477"/>
      <c r="H3" s="475" t="s">
        <v>172</v>
      </c>
      <c r="I3" s="476"/>
      <c r="J3" s="477"/>
      <c r="K3" s="475" t="s">
        <v>173</v>
      </c>
      <c r="L3" s="476"/>
      <c r="M3" s="477"/>
      <c r="N3" s="475" t="s">
        <v>174</v>
      </c>
      <c r="O3" s="476"/>
      <c r="P3" s="477"/>
      <c r="Q3" s="475" t="s">
        <v>175</v>
      </c>
      <c r="R3" s="447"/>
      <c r="S3" s="42"/>
    </row>
    <row r="4" spans="1:19" ht="17.25" customHeight="1">
      <c r="A4" s="50" t="s">
        <v>176</v>
      </c>
      <c r="B4" s="479"/>
      <c r="C4" s="479"/>
      <c r="D4" s="480"/>
      <c r="E4" s="478"/>
      <c r="F4" s="479"/>
      <c r="G4" s="480"/>
      <c r="H4" s="478"/>
      <c r="I4" s="479"/>
      <c r="J4" s="480"/>
      <c r="K4" s="478"/>
      <c r="L4" s="479"/>
      <c r="M4" s="480"/>
      <c r="N4" s="478"/>
      <c r="O4" s="479"/>
      <c r="P4" s="480"/>
      <c r="Q4" s="456"/>
      <c r="R4" s="450"/>
      <c r="S4" s="38" t="s">
        <v>100</v>
      </c>
    </row>
    <row r="5" spans="1:19" ht="17.25" customHeight="1">
      <c r="A5" s="50" t="s">
        <v>177</v>
      </c>
      <c r="B5" s="471" t="s">
        <v>178</v>
      </c>
      <c r="C5" s="472"/>
      <c r="D5" s="465" t="s">
        <v>179</v>
      </c>
      <c r="E5" s="474" t="s">
        <v>178</v>
      </c>
      <c r="F5" s="472"/>
      <c r="G5" s="465" t="s">
        <v>179</v>
      </c>
      <c r="H5" s="474" t="s">
        <v>178</v>
      </c>
      <c r="I5" s="472"/>
      <c r="J5" s="465" t="s">
        <v>179</v>
      </c>
      <c r="K5" s="474" t="s">
        <v>178</v>
      </c>
      <c r="L5" s="472"/>
      <c r="M5" s="465" t="s">
        <v>179</v>
      </c>
      <c r="N5" s="474" t="s">
        <v>178</v>
      </c>
      <c r="O5" s="472"/>
      <c r="P5" s="465" t="s">
        <v>179</v>
      </c>
      <c r="Q5" s="474" t="s">
        <v>178</v>
      </c>
      <c r="R5" s="472"/>
      <c r="S5" s="38" t="s">
        <v>169</v>
      </c>
    </row>
    <row r="6" spans="1:19" ht="17.25" customHeight="1">
      <c r="A6" s="44"/>
      <c r="B6" s="73" t="s">
        <v>180</v>
      </c>
      <c r="C6" s="74" t="s">
        <v>181</v>
      </c>
      <c r="D6" s="470"/>
      <c r="E6" s="74" t="s">
        <v>180</v>
      </c>
      <c r="F6" s="74" t="s">
        <v>181</v>
      </c>
      <c r="G6" s="470"/>
      <c r="H6" s="74" t="s">
        <v>180</v>
      </c>
      <c r="I6" s="74" t="s">
        <v>181</v>
      </c>
      <c r="J6" s="445"/>
      <c r="K6" s="74" t="s">
        <v>180</v>
      </c>
      <c r="L6" s="74" t="s">
        <v>181</v>
      </c>
      <c r="M6" s="445"/>
      <c r="N6" s="74" t="s">
        <v>180</v>
      </c>
      <c r="O6" s="74" t="s">
        <v>181</v>
      </c>
      <c r="P6" s="445"/>
      <c r="Q6" s="74" t="s">
        <v>181</v>
      </c>
      <c r="R6" s="74" t="s">
        <v>234</v>
      </c>
      <c r="S6" s="43"/>
    </row>
    <row r="7" spans="1:19" s="26" customFormat="1" ht="21.75" customHeight="1">
      <c r="A7" s="22" t="s">
        <v>97</v>
      </c>
      <c r="B7" s="75">
        <v>0.004</v>
      </c>
      <c r="C7" s="75" t="s">
        <v>233</v>
      </c>
      <c r="D7" s="75">
        <v>0.004</v>
      </c>
      <c r="E7" s="33">
        <v>0.5</v>
      </c>
      <c r="F7" s="75" t="s">
        <v>233</v>
      </c>
      <c r="G7" s="33">
        <v>0.5</v>
      </c>
      <c r="H7" s="76">
        <v>0.016</v>
      </c>
      <c r="I7" s="75" t="s">
        <v>233</v>
      </c>
      <c r="J7" s="75">
        <v>0.008</v>
      </c>
      <c r="K7" s="34">
        <v>45</v>
      </c>
      <c r="L7" s="75" t="s">
        <v>233</v>
      </c>
      <c r="M7" s="34">
        <v>43</v>
      </c>
      <c r="N7" s="75">
        <v>0.03</v>
      </c>
      <c r="O7" s="75" t="s">
        <v>233</v>
      </c>
      <c r="P7" s="75">
        <v>0.03</v>
      </c>
      <c r="Q7" s="77">
        <v>5</v>
      </c>
      <c r="R7" s="77">
        <v>5</v>
      </c>
      <c r="S7" s="38" t="s">
        <v>97</v>
      </c>
    </row>
    <row r="8" spans="1:19" s="26" customFormat="1" ht="21.75" customHeight="1">
      <c r="A8" s="22" t="s">
        <v>102</v>
      </c>
      <c r="B8" s="75">
        <v>0.003</v>
      </c>
      <c r="C8" s="75" t="s">
        <v>233</v>
      </c>
      <c r="D8" s="75">
        <v>0.004</v>
      </c>
      <c r="E8" s="33">
        <v>0.3</v>
      </c>
      <c r="F8" s="75" t="s">
        <v>233</v>
      </c>
      <c r="G8" s="33">
        <v>0.4</v>
      </c>
      <c r="H8" s="76">
        <v>0.013</v>
      </c>
      <c r="I8" s="75" t="s">
        <v>233</v>
      </c>
      <c r="J8" s="75">
        <v>0.008</v>
      </c>
      <c r="K8" s="34">
        <v>52</v>
      </c>
      <c r="L8" s="75" t="s">
        <v>233</v>
      </c>
      <c r="M8" s="34">
        <v>45</v>
      </c>
      <c r="N8" s="75">
        <v>0.035</v>
      </c>
      <c r="O8" s="75" t="s">
        <v>233</v>
      </c>
      <c r="P8" s="75">
        <v>0.031</v>
      </c>
      <c r="Q8" s="77">
        <v>4.5</v>
      </c>
      <c r="R8" s="77">
        <v>4.5</v>
      </c>
      <c r="S8" s="38" t="s">
        <v>102</v>
      </c>
    </row>
    <row r="9" spans="1:19" s="26" customFormat="1" ht="21.75" customHeight="1">
      <c r="A9" s="22" t="s">
        <v>223</v>
      </c>
      <c r="B9" s="75">
        <v>0.003</v>
      </c>
      <c r="C9" s="75">
        <v>0.003</v>
      </c>
      <c r="D9" s="75">
        <v>0.003</v>
      </c>
      <c r="E9" s="33">
        <v>0.3</v>
      </c>
      <c r="F9" s="75">
        <v>0.2</v>
      </c>
      <c r="G9" s="33">
        <v>0.3</v>
      </c>
      <c r="H9" s="76">
        <v>0.011</v>
      </c>
      <c r="I9" s="75">
        <v>0.011</v>
      </c>
      <c r="J9" s="75">
        <v>0.009</v>
      </c>
      <c r="K9" s="34">
        <v>49</v>
      </c>
      <c r="L9" s="119">
        <v>43</v>
      </c>
      <c r="M9" s="34">
        <v>39</v>
      </c>
      <c r="N9" s="75">
        <v>0.035</v>
      </c>
      <c r="O9" s="75">
        <v>0.036</v>
      </c>
      <c r="P9" s="75">
        <v>0.033</v>
      </c>
      <c r="Q9" s="77">
        <v>4.6</v>
      </c>
      <c r="R9" s="77">
        <v>4.6</v>
      </c>
      <c r="S9" s="38" t="s">
        <v>223</v>
      </c>
    </row>
    <row r="10" spans="1:19" s="64" customFormat="1" ht="21.75" customHeight="1">
      <c r="A10" s="68" t="s">
        <v>224</v>
      </c>
      <c r="B10" s="78">
        <v>0.003</v>
      </c>
      <c r="C10" s="78">
        <v>0.003</v>
      </c>
      <c r="D10" s="78">
        <v>0.003</v>
      </c>
      <c r="E10" s="79">
        <v>0.3</v>
      </c>
      <c r="F10" s="79">
        <v>0.3</v>
      </c>
      <c r="G10" s="80">
        <v>0.3</v>
      </c>
      <c r="H10" s="81">
        <v>0.018</v>
      </c>
      <c r="I10" s="81">
        <v>0.011</v>
      </c>
      <c r="J10" s="78">
        <v>0.011</v>
      </c>
      <c r="K10" s="63">
        <v>45</v>
      </c>
      <c r="L10" s="63">
        <v>45</v>
      </c>
      <c r="M10" s="63">
        <v>38</v>
      </c>
      <c r="N10" s="78">
        <v>0.037</v>
      </c>
      <c r="O10" s="78">
        <v>0.038</v>
      </c>
      <c r="P10" s="78">
        <v>0.033</v>
      </c>
      <c r="Q10" s="80">
        <v>4.5</v>
      </c>
      <c r="R10" s="80">
        <v>4.5</v>
      </c>
      <c r="S10" s="67" t="s">
        <v>224</v>
      </c>
    </row>
    <row r="11" spans="1:19" s="64" customFormat="1" ht="21.75" customHeight="1">
      <c r="A11" s="68" t="s">
        <v>225</v>
      </c>
      <c r="B11" s="78">
        <v>0.002</v>
      </c>
      <c r="C11" s="78">
        <v>0.002</v>
      </c>
      <c r="D11" s="78">
        <v>0.002</v>
      </c>
      <c r="E11" s="79">
        <v>0.4</v>
      </c>
      <c r="F11" s="79">
        <v>0.4</v>
      </c>
      <c r="G11" s="80">
        <v>0.2</v>
      </c>
      <c r="H11" s="81">
        <v>0.013</v>
      </c>
      <c r="I11" s="81">
        <v>0.012</v>
      </c>
      <c r="J11" s="81">
        <v>0.008</v>
      </c>
      <c r="K11" s="63">
        <v>40</v>
      </c>
      <c r="L11" s="63">
        <v>45</v>
      </c>
      <c r="M11" s="63">
        <v>41</v>
      </c>
      <c r="N11" s="78">
        <v>0.041</v>
      </c>
      <c r="O11" s="78">
        <v>0.037</v>
      </c>
      <c r="P11" s="78">
        <v>0.043</v>
      </c>
      <c r="Q11" s="107">
        <v>4.6</v>
      </c>
      <c r="R11" s="107">
        <v>4.6</v>
      </c>
      <c r="S11" s="67" t="s">
        <v>225</v>
      </c>
    </row>
    <row r="12" spans="1:19" s="28" customFormat="1" ht="21.75" customHeight="1">
      <c r="A12" s="59" t="s">
        <v>226</v>
      </c>
      <c r="B12" s="82">
        <v>0.002</v>
      </c>
      <c r="C12" s="82">
        <v>0.003</v>
      </c>
      <c r="D12" s="82">
        <v>0.003</v>
      </c>
      <c r="E12" s="83">
        <v>0.4</v>
      </c>
      <c r="F12" s="83">
        <v>0.3</v>
      </c>
      <c r="G12" s="84">
        <v>0.3</v>
      </c>
      <c r="H12" s="85">
        <v>0.01</v>
      </c>
      <c r="I12" s="85">
        <v>0.01</v>
      </c>
      <c r="J12" s="85">
        <v>0.007</v>
      </c>
      <c r="K12" s="60">
        <v>52</v>
      </c>
      <c r="L12" s="60">
        <v>47</v>
      </c>
      <c r="M12" s="60">
        <v>46</v>
      </c>
      <c r="N12" s="82">
        <v>0.037</v>
      </c>
      <c r="O12" s="82">
        <v>0.033</v>
      </c>
      <c r="P12" s="82">
        <v>0.045</v>
      </c>
      <c r="Q12" s="86">
        <v>4.7</v>
      </c>
      <c r="R12" s="86">
        <v>4.7</v>
      </c>
      <c r="S12" s="61" t="s">
        <v>226</v>
      </c>
    </row>
    <row r="13" spans="1:19" s="26" customFormat="1" ht="21.75" customHeight="1">
      <c r="A13" s="22" t="s">
        <v>182</v>
      </c>
      <c r="B13" s="76">
        <v>0.002</v>
      </c>
      <c r="C13" s="76">
        <v>0.004</v>
      </c>
      <c r="D13" s="76">
        <v>0.004</v>
      </c>
      <c r="E13" s="14">
        <v>0.4</v>
      </c>
      <c r="F13" s="14">
        <v>0.4</v>
      </c>
      <c r="G13" s="14">
        <v>0.2</v>
      </c>
      <c r="H13" s="76">
        <v>0.015</v>
      </c>
      <c r="I13" s="76">
        <v>0.01</v>
      </c>
      <c r="J13" s="76">
        <v>0.01</v>
      </c>
      <c r="K13" s="35">
        <v>45</v>
      </c>
      <c r="L13" s="35">
        <v>61</v>
      </c>
      <c r="M13" s="35">
        <v>56</v>
      </c>
      <c r="N13" s="76">
        <v>0.04</v>
      </c>
      <c r="O13" s="76">
        <v>0.029</v>
      </c>
      <c r="P13" s="76">
        <v>0.04</v>
      </c>
      <c r="Q13" s="14">
        <v>4.3</v>
      </c>
      <c r="R13" s="14">
        <v>4.3</v>
      </c>
      <c r="S13" s="38" t="s">
        <v>183</v>
      </c>
    </row>
    <row r="14" spans="1:19" s="26" customFormat="1" ht="21.75" customHeight="1">
      <c r="A14" s="22" t="s">
        <v>184</v>
      </c>
      <c r="B14" s="76">
        <v>0.001</v>
      </c>
      <c r="C14" s="76">
        <v>0.003</v>
      </c>
      <c r="D14" s="76">
        <v>0.003</v>
      </c>
      <c r="E14" s="14">
        <v>0.5</v>
      </c>
      <c r="F14" s="14">
        <v>0.3</v>
      </c>
      <c r="G14" s="14">
        <v>0.3</v>
      </c>
      <c r="H14" s="76">
        <v>0.014</v>
      </c>
      <c r="I14" s="76">
        <v>0.013</v>
      </c>
      <c r="J14" s="76">
        <v>0.009</v>
      </c>
      <c r="K14" s="35">
        <v>44</v>
      </c>
      <c r="L14" s="35">
        <v>42</v>
      </c>
      <c r="M14" s="35">
        <v>38</v>
      </c>
      <c r="N14" s="76">
        <v>0.045</v>
      </c>
      <c r="O14" s="76">
        <v>0.032</v>
      </c>
      <c r="P14" s="76">
        <v>0.042</v>
      </c>
      <c r="Q14" s="14">
        <v>4.3</v>
      </c>
      <c r="R14" s="14">
        <v>4.4</v>
      </c>
      <c r="S14" s="38" t="s">
        <v>185</v>
      </c>
    </row>
    <row r="15" spans="1:19" s="26" customFormat="1" ht="21.75" customHeight="1">
      <c r="A15" s="22" t="s">
        <v>159</v>
      </c>
      <c r="B15" s="76">
        <v>0.001</v>
      </c>
      <c r="C15" s="76">
        <v>0.002</v>
      </c>
      <c r="D15" s="76">
        <v>0.002</v>
      </c>
      <c r="E15" s="14">
        <v>0.5</v>
      </c>
      <c r="F15" s="14">
        <v>0.3</v>
      </c>
      <c r="G15" s="14">
        <v>0.3</v>
      </c>
      <c r="H15" s="76">
        <v>0.012</v>
      </c>
      <c r="I15" s="76">
        <v>0.012</v>
      </c>
      <c r="J15" s="32">
        <v>0.006</v>
      </c>
      <c r="K15" s="35">
        <v>76</v>
      </c>
      <c r="L15" s="35">
        <v>66</v>
      </c>
      <c r="M15" s="35">
        <v>70</v>
      </c>
      <c r="N15" s="76">
        <v>0.048</v>
      </c>
      <c r="O15" s="76">
        <v>0.038</v>
      </c>
      <c r="P15" s="76">
        <v>0.052</v>
      </c>
      <c r="Q15" s="14">
        <v>4.3</v>
      </c>
      <c r="R15" s="14">
        <v>4.5</v>
      </c>
      <c r="S15" s="38" t="s">
        <v>186</v>
      </c>
    </row>
    <row r="16" spans="1:19" s="26" customFormat="1" ht="21.75" customHeight="1">
      <c r="A16" s="22" t="s">
        <v>160</v>
      </c>
      <c r="B16" s="76">
        <v>0.001</v>
      </c>
      <c r="C16" s="76">
        <v>0.002</v>
      </c>
      <c r="D16" s="76">
        <v>0.002</v>
      </c>
      <c r="E16" s="14">
        <v>0.4</v>
      </c>
      <c r="F16" s="14">
        <v>0.3</v>
      </c>
      <c r="G16" s="14">
        <v>0.3</v>
      </c>
      <c r="H16" s="76">
        <v>0.01</v>
      </c>
      <c r="I16" s="76">
        <v>0.011</v>
      </c>
      <c r="J16" s="76">
        <v>0.007</v>
      </c>
      <c r="K16" s="35">
        <v>55</v>
      </c>
      <c r="L16" s="35">
        <v>44</v>
      </c>
      <c r="M16" s="35">
        <v>43</v>
      </c>
      <c r="N16" s="76">
        <v>0.047</v>
      </c>
      <c r="O16" s="76">
        <v>0.043</v>
      </c>
      <c r="P16" s="76">
        <v>0.057</v>
      </c>
      <c r="Q16" s="14">
        <v>4.8</v>
      </c>
      <c r="R16" s="14">
        <v>4.8</v>
      </c>
      <c r="S16" s="38" t="s">
        <v>187</v>
      </c>
    </row>
    <row r="17" spans="1:19" s="26" customFormat="1" ht="21.75" customHeight="1">
      <c r="A17" s="22" t="s">
        <v>161</v>
      </c>
      <c r="B17" s="76">
        <v>0.001</v>
      </c>
      <c r="C17" s="76">
        <v>0.002</v>
      </c>
      <c r="D17" s="76">
        <v>0.002</v>
      </c>
      <c r="E17" s="14">
        <v>0.4</v>
      </c>
      <c r="F17" s="14">
        <v>0.4</v>
      </c>
      <c r="G17" s="14">
        <v>0.4</v>
      </c>
      <c r="H17" s="76">
        <v>0.007</v>
      </c>
      <c r="I17" s="76">
        <v>0.011</v>
      </c>
      <c r="J17" s="76">
        <v>0.007</v>
      </c>
      <c r="K17" s="35">
        <v>68</v>
      </c>
      <c r="L17" s="35">
        <v>53</v>
      </c>
      <c r="M17" s="35">
        <v>52</v>
      </c>
      <c r="N17" s="76">
        <v>0.048</v>
      </c>
      <c r="O17" s="76">
        <v>0.03</v>
      </c>
      <c r="P17" s="76">
        <v>0.054</v>
      </c>
      <c r="Q17" s="14">
        <v>4.6</v>
      </c>
      <c r="R17" s="14">
        <v>4.6</v>
      </c>
      <c r="S17" s="91" t="s">
        <v>188</v>
      </c>
    </row>
    <row r="18" spans="1:19" s="26" customFormat="1" ht="21.75" customHeight="1">
      <c r="A18" s="22" t="s">
        <v>162</v>
      </c>
      <c r="B18" s="76">
        <v>0.001</v>
      </c>
      <c r="C18" s="76">
        <v>0.002</v>
      </c>
      <c r="D18" s="76">
        <v>0.002</v>
      </c>
      <c r="E18" s="14">
        <v>0.4</v>
      </c>
      <c r="F18" s="14">
        <v>0.3</v>
      </c>
      <c r="G18" s="14">
        <v>0.4</v>
      </c>
      <c r="H18" s="76">
        <v>0.009</v>
      </c>
      <c r="I18" s="76">
        <v>0.011</v>
      </c>
      <c r="J18" s="76">
        <v>0.006</v>
      </c>
      <c r="K18" s="35">
        <v>44</v>
      </c>
      <c r="L18" s="35">
        <v>34</v>
      </c>
      <c r="M18" s="35">
        <v>34</v>
      </c>
      <c r="N18" s="76">
        <v>0.042</v>
      </c>
      <c r="O18" s="76">
        <v>0.036</v>
      </c>
      <c r="P18" s="76">
        <v>0.045</v>
      </c>
      <c r="Q18" s="14">
        <v>5</v>
      </c>
      <c r="R18" s="14">
        <v>5.1</v>
      </c>
      <c r="S18" s="91" t="s">
        <v>189</v>
      </c>
    </row>
    <row r="19" spans="1:19" s="26" customFormat="1" ht="21.75" customHeight="1">
      <c r="A19" s="22" t="s">
        <v>163</v>
      </c>
      <c r="B19" s="76">
        <v>0.002</v>
      </c>
      <c r="C19" s="76">
        <v>0.003</v>
      </c>
      <c r="D19" s="76">
        <v>0.002</v>
      </c>
      <c r="E19" s="14">
        <v>0.4</v>
      </c>
      <c r="F19" s="14">
        <v>0.3</v>
      </c>
      <c r="G19" s="14">
        <v>0.3</v>
      </c>
      <c r="H19" s="76">
        <v>0.006</v>
      </c>
      <c r="I19" s="76">
        <v>0.008</v>
      </c>
      <c r="J19" s="76">
        <v>0.005</v>
      </c>
      <c r="K19" s="35">
        <v>35</v>
      </c>
      <c r="L19" s="35">
        <v>27</v>
      </c>
      <c r="M19" s="35">
        <v>30</v>
      </c>
      <c r="N19" s="76">
        <v>0.027</v>
      </c>
      <c r="O19" s="76">
        <v>0.031</v>
      </c>
      <c r="P19" s="76">
        <v>0.035</v>
      </c>
      <c r="Q19" s="14">
        <v>4.7</v>
      </c>
      <c r="R19" s="14">
        <v>4.7</v>
      </c>
      <c r="S19" s="91" t="s">
        <v>190</v>
      </c>
    </row>
    <row r="20" spans="1:19" s="26" customFormat="1" ht="21.75" customHeight="1">
      <c r="A20" s="22" t="s">
        <v>164</v>
      </c>
      <c r="B20" s="76">
        <v>0.001</v>
      </c>
      <c r="C20" s="76">
        <v>0.002</v>
      </c>
      <c r="D20" s="76">
        <v>0.002</v>
      </c>
      <c r="E20" s="14">
        <v>0.3</v>
      </c>
      <c r="F20" s="14">
        <v>0.2</v>
      </c>
      <c r="G20" s="14">
        <v>0.3</v>
      </c>
      <c r="H20" s="76">
        <v>0.003</v>
      </c>
      <c r="I20" s="76">
        <v>0.005</v>
      </c>
      <c r="J20" s="76">
        <v>0.004</v>
      </c>
      <c r="K20" s="35">
        <v>32</v>
      </c>
      <c r="L20" s="35">
        <v>26</v>
      </c>
      <c r="M20" s="35">
        <v>27</v>
      </c>
      <c r="N20" s="76">
        <v>0.02</v>
      </c>
      <c r="O20" s="76">
        <v>0.023</v>
      </c>
      <c r="P20" s="76">
        <v>0.033</v>
      </c>
      <c r="Q20" s="14">
        <v>5.1</v>
      </c>
      <c r="R20" s="14">
        <v>5.1</v>
      </c>
      <c r="S20" s="38" t="s">
        <v>191</v>
      </c>
    </row>
    <row r="21" spans="1:19" s="26" customFormat="1" ht="21.75" customHeight="1">
      <c r="A21" s="22" t="s">
        <v>165</v>
      </c>
      <c r="B21" s="76">
        <v>0.002</v>
      </c>
      <c r="C21" s="76">
        <v>0.004</v>
      </c>
      <c r="D21" s="76">
        <v>0.002</v>
      </c>
      <c r="E21" s="14">
        <v>0.3</v>
      </c>
      <c r="F21" s="14">
        <v>0.2</v>
      </c>
      <c r="G21" s="14">
        <v>0.2</v>
      </c>
      <c r="H21" s="76">
        <v>0.007</v>
      </c>
      <c r="I21" s="76">
        <v>0.006</v>
      </c>
      <c r="J21" s="76">
        <v>0.004</v>
      </c>
      <c r="K21" s="35">
        <v>29</v>
      </c>
      <c r="L21" s="35">
        <v>30</v>
      </c>
      <c r="M21" s="35">
        <v>28</v>
      </c>
      <c r="N21" s="76">
        <v>0.031</v>
      </c>
      <c r="O21" s="76">
        <v>0.032</v>
      </c>
      <c r="P21" s="76">
        <v>0.04</v>
      </c>
      <c r="Q21" s="14">
        <v>4.8</v>
      </c>
      <c r="R21" s="14">
        <v>4.8</v>
      </c>
      <c r="S21" s="38" t="s">
        <v>192</v>
      </c>
    </row>
    <row r="22" spans="1:19" s="26" customFormat="1" ht="21.75" customHeight="1">
      <c r="A22" s="22" t="s">
        <v>166</v>
      </c>
      <c r="B22" s="76">
        <v>0.001</v>
      </c>
      <c r="C22" s="76">
        <v>0.003</v>
      </c>
      <c r="D22" s="76">
        <v>0.003</v>
      </c>
      <c r="E22" s="14">
        <v>0.3</v>
      </c>
      <c r="F22" s="14">
        <v>0.2</v>
      </c>
      <c r="G22" s="14">
        <v>0.3</v>
      </c>
      <c r="H22" s="76">
        <v>0.01</v>
      </c>
      <c r="I22" s="76">
        <v>0.01</v>
      </c>
      <c r="J22" s="76">
        <v>0.007</v>
      </c>
      <c r="K22" s="35">
        <v>51</v>
      </c>
      <c r="L22" s="35">
        <v>45</v>
      </c>
      <c r="M22" s="35">
        <v>38</v>
      </c>
      <c r="N22" s="76">
        <v>0.04</v>
      </c>
      <c r="O22" s="76">
        <v>0.042</v>
      </c>
      <c r="P22" s="76">
        <v>0.053</v>
      </c>
      <c r="Q22" s="14">
        <v>4.6</v>
      </c>
      <c r="R22" s="14">
        <v>4.6</v>
      </c>
      <c r="S22" s="38" t="s">
        <v>193</v>
      </c>
    </row>
    <row r="23" spans="1:19" s="26" customFormat="1" ht="21.75" customHeight="1">
      <c r="A23" s="22" t="s">
        <v>167</v>
      </c>
      <c r="B23" s="76">
        <v>0.002</v>
      </c>
      <c r="C23" s="76">
        <v>0.003</v>
      </c>
      <c r="D23" s="76">
        <v>0.005</v>
      </c>
      <c r="E23" s="14">
        <v>0.3</v>
      </c>
      <c r="F23" s="14">
        <v>0.3</v>
      </c>
      <c r="G23" s="14">
        <v>0.4</v>
      </c>
      <c r="H23" s="76">
        <v>0.014</v>
      </c>
      <c r="I23" s="76">
        <v>0.015</v>
      </c>
      <c r="J23" s="76">
        <v>0.011</v>
      </c>
      <c r="K23" s="35">
        <v>102</v>
      </c>
      <c r="L23" s="35">
        <v>81</v>
      </c>
      <c r="M23" s="35">
        <v>77</v>
      </c>
      <c r="N23" s="76">
        <v>0.03</v>
      </c>
      <c r="O23" s="76">
        <v>0.032</v>
      </c>
      <c r="P23" s="76">
        <v>0.048</v>
      </c>
      <c r="Q23" s="14">
        <v>4.1</v>
      </c>
      <c r="R23" s="14">
        <v>4</v>
      </c>
      <c r="S23" s="38" t="s">
        <v>194</v>
      </c>
    </row>
    <row r="24" spans="1:19" s="26" customFormat="1" ht="21.75" customHeight="1">
      <c r="A24" s="58" t="s">
        <v>168</v>
      </c>
      <c r="B24" s="87">
        <v>0.002</v>
      </c>
      <c r="C24" s="87">
        <v>0.003</v>
      </c>
      <c r="D24" s="87">
        <v>0.004</v>
      </c>
      <c r="E24" s="88">
        <v>0.4</v>
      </c>
      <c r="F24" s="88">
        <v>0.3</v>
      </c>
      <c r="G24" s="88">
        <v>0.4</v>
      </c>
      <c r="H24" s="87">
        <v>0.01</v>
      </c>
      <c r="I24" s="87">
        <v>0.012</v>
      </c>
      <c r="J24" s="89">
        <v>0.01</v>
      </c>
      <c r="K24" s="36">
        <v>49</v>
      </c>
      <c r="L24" s="36">
        <v>54</v>
      </c>
      <c r="M24" s="90">
        <v>55</v>
      </c>
      <c r="N24" s="87">
        <v>0.027</v>
      </c>
      <c r="O24" s="87">
        <v>0.03</v>
      </c>
      <c r="P24" s="87">
        <v>0.034</v>
      </c>
      <c r="Q24" s="88">
        <v>4.5</v>
      </c>
      <c r="R24" s="88">
        <v>4.4</v>
      </c>
      <c r="S24" s="39" t="s">
        <v>195</v>
      </c>
    </row>
    <row r="25" spans="1:19" s="40" customFormat="1" ht="15.75" customHeight="1">
      <c r="A25" s="72" t="s">
        <v>422</v>
      </c>
      <c r="B25" s="72"/>
      <c r="C25" s="72"/>
      <c r="D25" s="72"/>
      <c r="E25" s="72"/>
      <c r="F25" s="72"/>
      <c r="G25" s="72"/>
      <c r="J25" s="53"/>
      <c r="K25" s="53"/>
      <c r="L25" s="53"/>
      <c r="M25" s="53"/>
      <c r="N25" s="53"/>
      <c r="O25" s="53"/>
      <c r="P25" s="53"/>
      <c r="R25" s="401"/>
      <c r="S25" s="175" t="s">
        <v>294</v>
      </c>
    </row>
    <row r="26" spans="1:19" s="40" customFormat="1" ht="15.75" customHeight="1">
      <c r="A26" s="40" t="s">
        <v>425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</row>
    <row r="27" spans="1:19" s="40" customFormat="1" ht="15.75" customHeight="1">
      <c r="A27" s="473" t="s">
        <v>426</v>
      </c>
      <c r="B27" s="473"/>
      <c r="C27" s="473"/>
      <c r="D27" s="473"/>
      <c r="E27" s="473"/>
      <c r="F27" s="473"/>
      <c r="G27" s="473"/>
      <c r="H27" s="473"/>
      <c r="I27" s="473"/>
      <c r="J27" s="473"/>
      <c r="K27" s="53"/>
      <c r="L27" s="53"/>
      <c r="M27" s="53"/>
      <c r="N27" s="53"/>
      <c r="O27" s="53"/>
      <c r="P27" s="53"/>
      <c r="Q27" s="53"/>
      <c r="R27" s="53"/>
      <c r="S27" s="53"/>
    </row>
    <row r="28" spans="1:19" s="40" customFormat="1" ht="15.75" customHeight="1">
      <c r="A28" s="473" t="s">
        <v>427</v>
      </c>
      <c r="B28" s="473"/>
      <c r="C28" s="473"/>
      <c r="D28" s="473"/>
      <c r="E28" s="473"/>
      <c r="F28" s="473"/>
      <c r="G28" s="473"/>
      <c r="H28" s="473"/>
      <c r="I28" s="473"/>
      <c r="J28" s="473"/>
      <c r="K28" s="53"/>
      <c r="L28" s="53"/>
      <c r="M28" s="53"/>
      <c r="N28" s="53"/>
      <c r="O28" s="53"/>
      <c r="P28" s="53"/>
      <c r="Q28" s="53"/>
      <c r="R28" s="53"/>
      <c r="S28" s="53"/>
    </row>
    <row r="29" spans="1:19" s="40" customFormat="1" ht="15.75" customHeight="1">
      <c r="A29" s="473" t="s">
        <v>428</v>
      </c>
      <c r="B29" s="473"/>
      <c r="C29" s="473"/>
      <c r="D29" s="473"/>
      <c r="E29" s="473"/>
      <c r="F29" s="473"/>
      <c r="G29" s="473"/>
      <c r="H29" s="473"/>
      <c r="I29" s="473"/>
      <c r="J29" s="473"/>
      <c r="K29" s="53"/>
      <c r="L29" s="53"/>
      <c r="M29" s="53"/>
      <c r="N29" s="53"/>
      <c r="O29" s="53"/>
      <c r="P29" s="53"/>
      <c r="Q29" s="53"/>
      <c r="R29" s="53"/>
      <c r="S29" s="53"/>
    </row>
    <row r="30" spans="1:19" s="40" customFormat="1" ht="15.75" customHeight="1">
      <c r="A30" s="53" t="s">
        <v>429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s="40" customFormat="1" ht="15.75" customHeight="1">
      <c r="A31" s="468" t="s">
        <v>430</v>
      </c>
      <c r="B31" s="469"/>
      <c r="C31" s="469"/>
      <c r="D31" s="469"/>
      <c r="E31" s="469"/>
      <c r="F31" s="469"/>
      <c r="G31" s="469"/>
      <c r="H31" s="469"/>
      <c r="I31" s="469"/>
      <c r="J31" s="469"/>
      <c r="K31" s="53"/>
      <c r="L31" s="53"/>
      <c r="M31" s="53"/>
      <c r="N31" s="53"/>
      <c r="O31" s="53"/>
      <c r="P31" s="53"/>
      <c r="Q31" s="53"/>
      <c r="R31" s="53"/>
      <c r="S31" s="53"/>
    </row>
  </sheetData>
  <sheetProtection/>
  <mergeCells count="22">
    <mergeCell ref="Q5:R5"/>
    <mergeCell ref="K5:L5"/>
    <mergeCell ref="J5:J6"/>
    <mergeCell ref="H5:I5"/>
    <mergeCell ref="A1:S1"/>
    <mergeCell ref="Q3:R4"/>
    <mergeCell ref="P5:P6"/>
    <mergeCell ref="K3:M4"/>
    <mergeCell ref="N3:P4"/>
    <mergeCell ref="E3:G4"/>
    <mergeCell ref="B3:D4"/>
    <mergeCell ref="H3:J4"/>
    <mergeCell ref="N5:O5"/>
    <mergeCell ref="M5:M6"/>
    <mergeCell ref="A31:J31"/>
    <mergeCell ref="D5:D6"/>
    <mergeCell ref="G5:G6"/>
    <mergeCell ref="B5:C5"/>
    <mergeCell ref="A27:J27"/>
    <mergeCell ref="E5:F5"/>
    <mergeCell ref="A29:J29"/>
    <mergeCell ref="A28:J28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"/>
  <sheetViews>
    <sheetView zoomScale="85" zoomScaleNormal="85" zoomScaleSheetLayoutView="70" workbookViewId="0" topLeftCell="A1">
      <selection activeCell="A1" sqref="A1:Y1"/>
    </sheetView>
  </sheetViews>
  <sheetFormatPr defaultColWidth="8.88671875" defaultRowHeight="13.5"/>
  <cols>
    <col min="1" max="1" width="9.88671875" style="199" customWidth="1"/>
    <col min="2" max="2" width="6.6640625" style="199" customWidth="1"/>
    <col min="3" max="3" width="6.3359375" style="199" customWidth="1"/>
    <col min="4" max="4" width="5.77734375" style="199" customWidth="1"/>
    <col min="5" max="5" width="7.3359375" style="199" customWidth="1"/>
    <col min="6" max="6" width="6.10546875" style="199" customWidth="1"/>
    <col min="7" max="7" width="5.3359375" style="199" customWidth="1"/>
    <col min="8" max="8" width="5.88671875" style="199" customWidth="1"/>
    <col min="9" max="9" width="6.4453125" style="199" customWidth="1"/>
    <col min="10" max="10" width="7.88671875" style="199" customWidth="1"/>
    <col min="11" max="11" width="8.3359375" style="199" customWidth="1"/>
    <col min="12" max="14" width="5.6640625" style="199" customWidth="1"/>
    <col min="15" max="15" width="4.88671875" style="199" customWidth="1"/>
    <col min="16" max="16" width="6.10546875" style="199" customWidth="1"/>
    <col min="17" max="17" width="6.21484375" style="199" customWidth="1"/>
    <col min="18" max="20" width="5.6640625" style="199" customWidth="1"/>
    <col min="21" max="21" width="6.10546875" style="199" customWidth="1"/>
    <col min="22" max="22" width="5.6640625" style="199" customWidth="1"/>
    <col min="23" max="23" width="4.88671875" style="199" customWidth="1"/>
    <col min="24" max="24" width="5.6640625" style="199" customWidth="1"/>
    <col min="25" max="25" width="6.3359375" style="199" customWidth="1"/>
    <col min="26" max="26" width="10.4453125" style="199" customWidth="1"/>
    <col min="27" max="27" width="4.21484375" style="199" hidden="1" customWidth="1"/>
    <col min="28" max="28" width="5.3359375" style="199" customWidth="1"/>
    <col min="29" max="29" width="4.6640625" style="199" customWidth="1"/>
    <col min="30" max="16384" width="7.10546875" style="199" customWidth="1"/>
  </cols>
  <sheetData>
    <row r="1" spans="1:30" ht="32.25" customHeight="1">
      <c r="A1" s="481" t="s">
        <v>201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198"/>
      <c r="AA1" s="198"/>
      <c r="AB1" s="198"/>
      <c r="AC1" s="198"/>
      <c r="AD1" s="198"/>
    </row>
    <row r="2" spans="1:27" s="132" customFormat="1" ht="18" customHeight="1">
      <c r="A2" s="132" t="s">
        <v>113</v>
      </c>
      <c r="Y2" s="132" t="s">
        <v>296</v>
      </c>
      <c r="AA2" s="200" t="s">
        <v>114</v>
      </c>
    </row>
    <row r="3" spans="1:27" s="132" customFormat="1" ht="36.75" customHeight="1">
      <c r="A3" s="482" t="s">
        <v>297</v>
      </c>
      <c r="B3" s="485" t="s">
        <v>115</v>
      </c>
      <c r="C3" s="502"/>
      <c r="D3" s="485" t="s">
        <v>116</v>
      </c>
      <c r="E3" s="502"/>
      <c r="F3" s="202" t="s">
        <v>117</v>
      </c>
      <c r="G3" s="203" t="s">
        <v>118</v>
      </c>
      <c r="H3" s="203" t="s">
        <v>119</v>
      </c>
      <c r="I3" s="203" t="s">
        <v>120</v>
      </c>
      <c r="J3" s="204"/>
      <c r="K3" s="205" t="s">
        <v>121</v>
      </c>
      <c r="L3" s="206"/>
      <c r="M3" s="206"/>
      <c r="N3" s="206"/>
      <c r="O3" s="206"/>
      <c r="P3" s="206"/>
      <c r="Q3" s="206"/>
      <c r="R3" s="207"/>
      <c r="S3" s="207"/>
      <c r="T3" s="207"/>
      <c r="U3" s="207"/>
      <c r="V3" s="207"/>
      <c r="W3" s="207"/>
      <c r="X3" s="207"/>
      <c r="Y3" s="496" t="s">
        <v>298</v>
      </c>
      <c r="Z3" s="497"/>
      <c r="AA3" s="209"/>
    </row>
    <row r="4" spans="1:27" s="132" customFormat="1" ht="24.75" customHeight="1">
      <c r="A4" s="483"/>
      <c r="B4" s="203" t="s">
        <v>122</v>
      </c>
      <c r="C4" s="203" t="s">
        <v>123</v>
      </c>
      <c r="D4" s="203" t="s">
        <v>122</v>
      </c>
      <c r="E4" s="203" t="s">
        <v>123</v>
      </c>
      <c r="F4" s="210"/>
      <c r="G4" s="211"/>
      <c r="H4" s="211"/>
      <c r="I4" s="211"/>
      <c r="J4" s="212" t="s">
        <v>124</v>
      </c>
      <c r="K4" s="213" t="s">
        <v>125</v>
      </c>
      <c r="L4" s="213" t="s">
        <v>126</v>
      </c>
      <c r="M4" s="213" t="s">
        <v>127</v>
      </c>
      <c r="N4" s="214" t="s">
        <v>128</v>
      </c>
      <c r="O4" s="214" t="s">
        <v>129</v>
      </c>
      <c r="P4" s="205" t="s">
        <v>299</v>
      </c>
      <c r="Q4" s="206"/>
      <c r="R4" s="207"/>
      <c r="S4" s="207"/>
      <c r="T4" s="207"/>
      <c r="U4" s="207"/>
      <c r="V4" s="207"/>
      <c r="W4" s="207"/>
      <c r="X4" s="207"/>
      <c r="Y4" s="498"/>
      <c r="Z4" s="499"/>
      <c r="AA4" s="216"/>
    </row>
    <row r="5" spans="1:27" s="132" customFormat="1" ht="30" customHeight="1">
      <c r="A5" s="483"/>
      <c r="B5" s="217"/>
      <c r="C5" s="217"/>
      <c r="D5" s="217"/>
      <c r="E5" s="217"/>
      <c r="F5" s="218" t="s">
        <v>130</v>
      </c>
      <c r="G5" s="219" t="s">
        <v>131</v>
      </c>
      <c r="H5" s="219" t="s">
        <v>132</v>
      </c>
      <c r="I5" s="219"/>
      <c r="J5" s="220"/>
      <c r="K5" s="221"/>
      <c r="L5" s="221"/>
      <c r="M5" s="221"/>
      <c r="N5" s="221"/>
      <c r="O5" s="221"/>
      <c r="P5" s="205" t="s">
        <v>133</v>
      </c>
      <c r="Q5" s="206"/>
      <c r="R5" s="207"/>
      <c r="S5" s="222"/>
      <c r="T5" s="223" t="s">
        <v>134</v>
      </c>
      <c r="U5" s="207"/>
      <c r="V5" s="207"/>
      <c r="W5" s="207"/>
      <c r="X5" s="222"/>
      <c r="Y5" s="498"/>
      <c r="Z5" s="499"/>
      <c r="AA5" s="216"/>
    </row>
    <row r="6" spans="1:27" s="132" customFormat="1" ht="35.25" customHeight="1">
      <c r="A6" s="483"/>
      <c r="B6" s="211"/>
      <c r="C6" s="211"/>
      <c r="D6" s="211"/>
      <c r="E6" s="211"/>
      <c r="F6" s="218" t="s">
        <v>135</v>
      </c>
      <c r="G6" s="219" t="s">
        <v>136</v>
      </c>
      <c r="H6" s="219" t="s">
        <v>137</v>
      </c>
      <c r="I6" s="219" t="s">
        <v>138</v>
      </c>
      <c r="J6" s="220"/>
      <c r="K6" s="221"/>
      <c r="L6" s="221"/>
      <c r="M6" s="221"/>
      <c r="N6" s="221"/>
      <c r="O6" s="221"/>
      <c r="P6" s="203" t="s">
        <v>139</v>
      </c>
      <c r="Q6" s="203" t="s">
        <v>140</v>
      </c>
      <c r="R6" s="224" t="s">
        <v>141</v>
      </c>
      <c r="S6" s="203" t="s">
        <v>142</v>
      </c>
      <c r="T6" s="203" t="s">
        <v>139</v>
      </c>
      <c r="U6" s="203" t="s">
        <v>140</v>
      </c>
      <c r="V6" s="224" t="s">
        <v>141</v>
      </c>
      <c r="W6" s="203" t="s">
        <v>142</v>
      </c>
      <c r="X6" s="203" t="s">
        <v>128</v>
      </c>
      <c r="Y6" s="498"/>
      <c r="Z6" s="499"/>
      <c r="AA6" s="216"/>
    </row>
    <row r="7" spans="1:27" s="132" customFormat="1" ht="32.25" customHeight="1">
      <c r="A7" s="484"/>
      <c r="B7" s="225" t="s">
        <v>143</v>
      </c>
      <c r="C7" s="225" t="s">
        <v>144</v>
      </c>
      <c r="D7" s="225" t="s">
        <v>143</v>
      </c>
      <c r="E7" s="225" t="s">
        <v>144</v>
      </c>
      <c r="F7" s="226" t="s">
        <v>300</v>
      </c>
      <c r="G7" s="227" t="s">
        <v>301</v>
      </c>
      <c r="H7" s="227" t="s">
        <v>302</v>
      </c>
      <c r="I7" s="227" t="s">
        <v>303</v>
      </c>
      <c r="J7" s="228"/>
      <c r="K7" s="229" t="s">
        <v>304</v>
      </c>
      <c r="L7" s="230" t="s">
        <v>305</v>
      </c>
      <c r="M7" s="230" t="s">
        <v>306</v>
      </c>
      <c r="N7" s="231" t="s">
        <v>307</v>
      </c>
      <c r="O7" s="232" t="s">
        <v>308</v>
      </c>
      <c r="P7" s="226" t="s">
        <v>309</v>
      </c>
      <c r="Q7" s="227" t="s">
        <v>304</v>
      </c>
      <c r="R7" s="233" t="s">
        <v>310</v>
      </c>
      <c r="S7" s="226" t="s">
        <v>311</v>
      </c>
      <c r="T7" s="226" t="s">
        <v>309</v>
      </c>
      <c r="U7" s="227" t="s">
        <v>304</v>
      </c>
      <c r="V7" s="227" t="s">
        <v>310</v>
      </c>
      <c r="W7" s="226" t="s">
        <v>311</v>
      </c>
      <c r="X7" s="227" t="s">
        <v>307</v>
      </c>
      <c r="Y7" s="500"/>
      <c r="Z7" s="501"/>
      <c r="AA7" s="234"/>
    </row>
    <row r="8" spans="1:27" s="243" customFormat="1" ht="15.75" customHeight="1">
      <c r="A8" s="168" t="s">
        <v>312</v>
      </c>
      <c r="B8" s="235">
        <v>977.8</v>
      </c>
      <c r="C8" s="142">
        <v>403601</v>
      </c>
      <c r="D8" s="236">
        <v>977.8</v>
      </c>
      <c r="E8" s="142">
        <v>403423</v>
      </c>
      <c r="F8" s="237">
        <f>E8/C8*100</f>
        <v>99.95589703692508</v>
      </c>
      <c r="G8" s="236">
        <v>447</v>
      </c>
      <c r="H8" s="236">
        <v>447</v>
      </c>
      <c r="I8" s="238">
        <f>H8/G8*100</f>
        <v>100</v>
      </c>
      <c r="J8" s="238">
        <v>504</v>
      </c>
      <c r="K8" s="238">
        <v>57</v>
      </c>
      <c r="L8" s="238">
        <v>131</v>
      </c>
      <c r="M8" s="238">
        <v>259</v>
      </c>
      <c r="N8" s="239" t="s">
        <v>313</v>
      </c>
      <c r="O8" s="240" t="s">
        <v>98</v>
      </c>
      <c r="P8" s="241">
        <v>504</v>
      </c>
      <c r="Q8" s="241">
        <v>57</v>
      </c>
      <c r="R8" s="241">
        <v>131</v>
      </c>
      <c r="S8" s="241">
        <v>259</v>
      </c>
      <c r="T8" s="241">
        <v>164.6</v>
      </c>
      <c r="U8" s="241">
        <v>21.9</v>
      </c>
      <c r="V8" s="241">
        <v>2.1</v>
      </c>
      <c r="W8" s="241">
        <v>125.7</v>
      </c>
      <c r="X8" s="241">
        <v>14.9</v>
      </c>
      <c r="Y8" s="503" t="s">
        <v>312</v>
      </c>
      <c r="Z8" s="504"/>
      <c r="AA8" s="504"/>
    </row>
    <row r="9" spans="1:27" s="243" customFormat="1" ht="15.75" customHeight="1">
      <c r="A9" s="168" t="s">
        <v>223</v>
      </c>
      <c r="B9" s="235">
        <v>977.8</v>
      </c>
      <c r="C9" s="142">
        <v>408364</v>
      </c>
      <c r="D9" s="236">
        <v>977.8</v>
      </c>
      <c r="E9" s="142">
        <v>405267</v>
      </c>
      <c r="F9" s="237">
        <v>100</v>
      </c>
      <c r="G9" s="236">
        <v>456.2</v>
      </c>
      <c r="H9" s="236">
        <v>456.2</v>
      </c>
      <c r="I9" s="238">
        <v>100</v>
      </c>
      <c r="J9" s="238">
        <v>456.2</v>
      </c>
      <c r="K9" s="238">
        <v>67.2</v>
      </c>
      <c r="L9" s="238">
        <v>124.4</v>
      </c>
      <c r="M9" s="238">
        <v>264.6</v>
      </c>
      <c r="N9" s="239" t="s">
        <v>313</v>
      </c>
      <c r="O9" s="240" t="s">
        <v>98</v>
      </c>
      <c r="P9" s="241">
        <v>456.2</v>
      </c>
      <c r="Q9" s="241">
        <v>67.2</v>
      </c>
      <c r="R9" s="241">
        <v>124.4</v>
      </c>
      <c r="S9" s="241">
        <v>264.6</v>
      </c>
      <c r="T9" s="241">
        <v>188</v>
      </c>
      <c r="U9" s="241">
        <v>21.9</v>
      </c>
      <c r="V9" s="241">
        <v>2.1</v>
      </c>
      <c r="W9" s="241">
        <v>134.8</v>
      </c>
      <c r="X9" s="241">
        <v>29.2</v>
      </c>
      <c r="Y9" s="503" t="s">
        <v>223</v>
      </c>
      <c r="Z9" s="509"/>
      <c r="AA9" s="169"/>
    </row>
    <row r="10" spans="1:27" s="243" customFormat="1" ht="15.75" customHeight="1">
      <c r="A10" s="168" t="s">
        <v>224</v>
      </c>
      <c r="B10" s="235">
        <v>977.8</v>
      </c>
      <c r="C10" s="142">
        <v>410915</v>
      </c>
      <c r="D10" s="236">
        <v>977.3</v>
      </c>
      <c r="E10" s="142">
        <v>407658</v>
      </c>
      <c r="F10" s="237">
        <v>100</v>
      </c>
      <c r="G10" s="236">
        <v>454.1</v>
      </c>
      <c r="H10" s="236">
        <v>454.1</v>
      </c>
      <c r="I10" s="238">
        <v>100</v>
      </c>
      <c r="J10" s="238">
        <v>454.1</v>
      </c>
      <c r="K10" s="238">
        <v>65.9</v>
      </c>
      <c r="L10" s="238">
        <v>113</v>
      </c>
      <c r="M10" s="238">
        <v>275.2</v>
      </c>
      <c r="N10" s="239" t="s">
        <v>98</v>
      </c>
      <c r="O10" s="240" t="s">
        <v>98</v>
      </c>
      <c r="P10" s="241">
        <v>454.1</v>
      </c>
      <c r="Q10" s="241">
        <v>65.9</v>
      </c>
      <c r="R10" s="241">
        <v>113</v>
      </c>
      <c r="S10" s="241">
        <v>275.2</v>
      </c>
      <c r="T10" s="241">
        <v>188.9</v>
      </c>
      <c r="U10" s="241">
        <v>41.8</v>
      </c>
      <c r="V10" s="241">
        <v>2.1</v>
      </c>
      <c r="W10" s="241">
        <v>101.5</v>
      </c>
      <c r="X10" s="241">
        <v>43.5</v>
      </c>
      <c r="Y10" s="503" t="s">
        <v>295</v>
      </c>
      <c r="Z10" s="509"/>
      <c r="AA10" s="169"/>
    </row>
    <row r="11" spans="1:29" s="252" customFormat="1" ht="15.75" customHeight="1">
      <c r="A11" s="244" t="s">
        <v>314</v>
      </c>
      <c r="B11" s="245">
        <v>978.6</v>
      </c>
      <c r="C11" s="246">
        <v>414116</v>
      </c>
      <c r="D11" s="247">
        <v>978.1</v>
      </c>
      <c r="E11" s="246">
        <v>413954</v>
      </c>
      <c r="F11" s="248">
        <v>100</v>
      </c>
      <c r="G11" s="249">
        <v>470.8</v>
      </c>
      <c r="H11" s="249">
        <v>470.8</v>
      </c>
      <c r="I11" s="250">
        <v>100</v>
      </c>
      <c r="J11" s="251">
        <v>470.8</v>
      </c>
      <c r="K11" s="247">
        <v>66</v>
      </c>
      <c r="L11" s="247">
        <v>123.5</v>
      </c>
      <c r="M11" s="247">
        <v>281.3</v>
      </c>
      <c r="N11" s="251">
        <v>0</v>
      </c>
      <c r="O11" s="251">
        <v>0</v>
      </c>
      <c r="P11" s="247">
        <v>470.8</v>
      </c>
      <c r="Q11" s="247">
        <v>66</v>
      </c>
      <c r="R11" s="247">
        <v>123.5</v>
      </c>
      <c r="S11" s="247">
        <v>281.3</v>
      </c>
      <c r="T11" s="251">
        <v>184.8</v>
      </c>
      <c r="U11" s="251">
        <v>43.8</v>
      </c>
      <c r="V11" s="251">
        <v>6.5</v>
      </c>
      <c r="W11" s="251">
        <v>90.7</v>
      </c>
      <c r="X11" s="251">
        <v>43.8</v>
      </c>
      <c r="Y11" s="507" t="s">
        <v>314</v>
      </c>
      <c r="Z11" s="508"/>
      <c r="AA11" s="247"/>
      <c r="AB11" s="247"/>
      <c r="AC11" s="247"/>
    </row>
    <row r="12" spans="1:29" s="254" customFormat="1" ht="15.75" customHeight="1">
      <c r="A12" s="170" t="s">
        <v>340</v>
      </c>
      <c r="B12" s="277">
        <v>978.6</v>
      </c>
      <c r="C12" s="278">
        <v>417539</v>
      </c>
      <c r="D12" s="279">
        <v>978.1</v>
      </c>
      <c r="E12" s="278">
        <v>417373</v>
      </c>
      <c r="F12" s="280">
        <v>100</v>
      </c>
      <c r="G12" s="281">
        <v>481.7</v>
      </c>
      <c r="H12" s="281">
        <v>481.7</v>
      </c>
      <c r="I12" s="282">
        <v>100</v>
      </c>
      <c r="J12" s="283">
        <v>481.7</v>
      </c>
      <c r="K12" s="279">
        <v>86.5</v>
      </c>
      <c r="L12" s="279">
        <v>117.8</v>
      </c>
      <c r="M12" s="279">
        <v>277.4</v>
      </c>
      <c r="N12" s="283">
        <v>0</v>
      </c>
      <c r="O12" s="283">
        <v>0</v>
      </c>
      <c r="P12" s="279">
        <v>481.7</v>
      </c>
      <c r="Q12" s="279">
        <v>86.5</v>
      </c>
      <c r="R12" s="279">
        <v>117.8</v>
      </c>
      <c r="S12" s="279">
        <v>277.4</v>
      </c>
      <c r="T12" s="283">
        <v>101.9</v>
      </c>
      <c r="U12" s="283">
        <v>64.8</v>
      </c>
      <c r="V12" s="283">
        <v>1</v>
      </c>
      <c r="W12" s="283">
        <v>35.6</v>
      </c>
      <c r="X12" s="283">
        <v>0.5</v>
      </c>
      <c r="Y12" s="505" t="s">
        <v>340</v>
      </c>
      <c r="Z12" s="506"/>
      <c r="AA12" s="253"/>
      <c r="AB12" s="253"/>
      <c r="AC12" s="253"/>
    </row>
    <row r="14" spans="1:29" s="132" customFormat="1" ht="24.75" customHeight="1">
      <c r="A14" s="482" t="s">
        <v>315</v>
      </c>
      <c r="B14" s="491" t="s">
        <v>316</v>
      </c>
      <c r="C14" s="492"/>
      <c r="D14" s="492"/>
      <c r="E14" s="492"/>
      <c r="F14" s="492"/>
      <c r="G14" s="492"/>
      <c r="H14" s="492"/>
      <c r="I14" s="492"/>
      <c r="J14" s="492"/>
      <c r="K14" s="492"/>
      <c r="L14" s="492"/>
      <c r="M14" s="493"/>
      <c r="N14" s="485" t="s">
        <v>317</v>
      </c>
      <c r="O14" s="486"/>
      <c r="P14" s="486"/>
      <c r="Q14" s="487"/>
      <c r="R14" s="485" t="s">
        <v>318</v>
      </c>
      <c r="S14" s="486"/>
      <c r="T14" s="486"/>
      <c r="U14" s="487"/>
      <c r="V14" s="485" t="s">
        <v>319</v>
      </c>
      <c r="W14" s="486"/>
      <c r="X14" s="486"/>
      <c r="Y14" s="487"/>
      <c r="Z14" s="496" t="s">
        <v>320</v>
      </c>
      <c r="AA14" s="208"/>
      <c r="AB14" s="255"/>
      <c r="AC14" s="256"/>
    </row>
    <row r="15" spans="1:29" s="132" customFormat="1" ht="24.75" customHeight="1">
      <c r="A15" s="483"/>
      <c r="B15" s="491" t="s">
        <v>321</v>
      </c>
      <c r="C15" s="492"/>
      <c r="D15" s="492"/>
      <c r="E15" s="492"/>
      <c r="F15" s="492"/>
      <c r="G15" s="492"/>
      <c r="H15" s="492"/>
      <c r="I15" s="492"/>
      <c r="J15" s="492"/>
      <c r="K15" s="492"/>
      <c r="L15" s="492"/>
      <c r="M15" s="493"/>
      <c r="N15" s="488"/>
      <c r="O15" s="489"/>
      <c r="P15" s="489"/>
      <c r="Q15" s="490"/>
      <c r="R15" s="488"/>
      <c r="S15" s="489"/>
      <c r="T15" s="489"/>
      <c r="U15" s="490"/>
      <c r="V15" s="488"/>
      <c r="W15" s="489"/>
      <c r="X15" s="489"/>
      <c r="Y15" s="490"/>
      <c r="Z15" s="498"/>
      <c r="AA15" s="215"/>
      <c r="AB15" s="255"/>
      <c r="AC15" s="256"/>
    </row>
    <row r="16" spans="1:27" s="132" customFormat="1" ht="24.75" customHeight="1">
      <c r="A16" s="483"/>
      <c r="B16" s="223" t="s">
        <v>322</v>
      </c>
      <c r="C16" s="207"/>
      <c r="D16" s="207"/>
      <c r="E16" s="222"/>
      <c r="F16" s="257"/>
      <c r="G16" s="491" t="s">
        <v>323</v>
      </c>
      <c r="H16" s="492"/>
      <c r="I16" s="492"/>
      <c r="J16" s="492"/>
      <c r="K16" s="492"/>
      <c r="L16" s="492"/>
      <c r="M16" s="493"/>
      <c r="N16" s="258" t="s">
        <v>324</v>
      </c>
      <c r="O16" s="491" t="s">
        <v>325</v>
      </c>
      <c r="P16" s="494"/>
      <c r="Q16" s="495"/>
      <c r="R16" s="259" t="s">
        <v>324</v>
      </c>
      <c r="S16" s="491" t="s">
        <v>325</v>
      </c>
      <c r="T16" s="494"/>
      <c r="U16" s="495"/>
      <c r="V16" s="258" t="s">
        <v>324</v>
      </c>
      <c r="W16" s="491" t="s">
        <v>325</v>
      </c>
      <c r="X16" s="494"/>
      <c r="Y16" s="495"/>
      <c r="Z16" s="498"/>
      <c r="AA16" s="215"/>
    </row>
    <row r="17" spans="1:27" s="132" customFormat="1" ht="36.75" customHeight="1">
      <c r="A17" s="483"/>
      <c r="B17" s="203" t="s">
        <v>326</v>
      </c>
      <c r="C17" s="203" t="s">
        <v>327</v>
      </c>
      <c r="D17" s="224" t="s">
        <v>328</v>
      </c>
      <c r="E17" s="203" t="s">
        <v>329</v>
      </c>
      <c r="F17" s="201" t="s">
        <v>330</v>
      </c>
      <c r="G17" s="203" t="s">
        <v>331</v>
      </c>
      <c r="H17" s="203" t="s">
        <v>332</v>
      </c>
      <c r="I17" s="203" t="s">
        <v>327</v>
      </c>
      <c r="J17" s="224" t="s">
        <v>328</v>
      </c>
      <c r="K17" s="203" t="s">
        <v>333</v>
      </c>
      <c r="L17" s="203" t="s">
        <v>330</v>
      </c>
      <c r="M17" s="203" t="s">
        <v>334</v>
      </c>
      <c r="N17" s="260"/>
      <c r="O17" s="203" t="s">
        <v>335</v>
      </c>
      <c r="P17" s="203" t="s">
        <v>336</v>
      </c>
      <c r="Q17" s="203" t="s">
        <v>337</v>
      </c>
      <c r="R17" s="261"/>
      <c r="S17" s="203" t="s">
        <v>150</v>
      </c>
      <c r="T17" s="203" t="s">
        <v>151</v>
      </c>
      <c r="U17" s="203" t="s">
        <v>152</v>
      </c>
      <c r="V17" s="260"/>
      <c r="W17" s="203" t="s">
        <v>150</v>
      </c>
      <c r="X17" s="203" t="s">
        <v>151</v>
      </c>
      <c r="Y17" s="203" t="s">
        <v>152</v>
      </c>
      <c r="Z17" s="498"/>
      <c r="AA17" s="215"/>
    </row>
    <row r="18" spans="1:29" s="132" customFormat="1" ht="33.75" customHeight="1">
      <c r="A18" s="484"/>
      <c r="B18" s="226" t="s">
        <v>147</v>
      </c>
      <c r="C18" s="227" t="s">
        <v>145</v>
      </c>
      <c r="D18" s="227" t="s">
        <v>148</v>
      </c>
      <c r="E18" s="226" t="s">
        <v>149</v>
      </c>
      <c r="F18" s="262" t="s">
        <v>146</v>
      </c>
      <c r="G18" s="227" t="s">
        <v>153</v>
      </c>
      <c r="H18" s="226" t="s">
        <v>147</v>
      </c>
      <c r="I18" s="227" t="s">
        <v>145</v>
      </c>
      <c r="J18" s="227" t="s">
        <v>148</v>
      </c>
      <c r="K18" s="226" t="s">
        <v>149</v>
      </c>
      <c r="L18" s="227" t="s">
        <v>146</v>
      </c>
      <c r="M18" s="226" t="s">
        <v>154</v>
      </c>
      <c r="N18" s="263" t="s">
        <v>155</v>
      </c>
      <c r="O18" s="227" t="s">
        <v>156</v>
      </c>
      <c r="P18" s="227" t="s">
        <v>157</v>
      </c>
      <c r="Q18" s="227" t="s">
        <v>158</v>
      </c>
      <c r="R18" s="226" t="s">
        <v>155</v>
      </c>
      <c r="S18" s="227" t="s">
        <v>156</v>
      </c>
      <c r="T18" s="227" t="s">
        <v>157</v>
      </c>
      <c r="U18" s="227" t="s">
        <v>158</v>
      </c>
      <c r="V18" s="226" t="s">
        <v>155</v>
      </c>
      <c r="W18" s="227" t="s">
        <v>156</v>
      </c>
      <c r="X18" s="227" t="s">
        <v>157</v>
      </c>
      <c r="Y18" s="227" t="s">
        <v>158</v>
      </c>
      <c r="Z18" s="500"/>
      <c r="AB18" s="215"/>
      <c r="AC18" s="256"/>
    </row>
    <row r="19" spans="1:27" s="243" customFormat="1" ht="15.75" customHeight="1">
      <c r="A19" s="168" t="s">
        <v>231</v>
      </c>
      <c r="B19" s="241">
        <v>1279</v>
      </c>
      <c r="C19" s="264">
        <v>19</v>
      </c>
      <c r="D19" s="264" t="s">
        <v>227</v>
      </c>
      <c r="E19" s="241">
        <v>1269</v>
      </c>
      <c r="F19" s="265" t="s">
        <v>227</v>
      </c>
      <c r="G19" s="264" t="s">
        <v>227</v>
      </c>
      <c r="H19" s="241">
        <v>2984.3</v>
      </c>
      <c r="I19" s="264" t="s">
        <v>227</v>
      </c>
      <c r="J19" s="241">
        <v>596.9</v>
      </c>
      <c r="K19" s="241">
        <v>2387.4</v>
      </c>
      <c r="L19" s="264" t="s">
        <v>227</v>
      </c>
      <c r="M19" s="265" t="s">
        <v>227</v>
      </c>
      <c r="N19" s="142">
        <v>381</v>
      </c>
      <c r="O19" s="142">
        <v>85</v>
      </c>
      <c r="P19" s="266" t="s">
        <v>227</v>
      </c>
      <c r="Q19" s="142">
        <v>11</v>
      </c>
      <c r="R19" s="142">
        <v>0</v>
      </c>
      <c r="S19" s="142">
        <v>0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267">
        <v>0</v>
      </c>
      <c r="Z19" s="503" t="s">
        <v>231</v>
      </c>
      <c r="AA19" s="504"/>
    </row>
    <row r="20" spans="1:27" s="243" customFormat="1" ht="15.75" customHeight="1">
      <c r="A20" s="168" t="s">
        <v>223</v>
      </c>
      <c r="B20" s="241">
        <v>1074.9</v>
      </c>
      <c r="C20" s="264">
        <v>3</v>
      </c>
      <c r="D20" s="264" t="s">
        <v>227</v>
      </c>
      <c r="E20" s="241">
        <v>1071.5</v>
      </c>
      <c r="F20" s="265" t="s">
        <v>227</v>
      </c>
      <c r="G20" s="268">
        <v>34.5</v>
      </c>
      <c r="H20" s="241">
        <v>3729</v>
      </c>
      <c r="I20" s="264" t="s">
        <v>227</v>
      </c>
      <c r="J20" s="241">
        <v>755.6</v>
      </c>
      <c r="K20" s="241">
        <v>2469.4</v>
      </c>
      <c r="L20" s="264" t="s">
        <v>227</v>
      </c>
      <c r="M20" s="264">
        <v>504</v>
      </c>
      <c r="N20" s="269">
        <v>363</v>
      </c>
      <c r="O20" s="142">
        <v>84</v>
      </c>
      <c r="P20" s="266" t="s">
        <v>227</v>
      </c>
      <c r="Q20" s="142">
        <v>10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267">
        <v>0</v>
      </c>
      <c r="Z20" s="242" t="s">
        <v>223</v>
      </c>
      <c r="AA20" s="169"/>
    </row>
    <row r="21" spans="1:27" s="243" customFormat="1" ht="15.75" customHeight="1">
      <c r="A21" s="168" t="s">
        <v>224</v>
      </c>
      <c r="B21" s="241">
        <v>1138</v>
      </c>
      <c r="C21" s="264">
        <v>0.6</v>
      </c>
      <c r="D21" s="264" t="s">
        <v>98</v>
      </c>
      <c r="E21" s="241">
        <v>1120.4</v>
      </c>
      <c r="F21" s="265" t="s">
        <v>98</v>
      </c>
      <c r="G21" s="268" t="s">
        <v>338</v>
      </c>
      <c r="H21" s="241">
        <v>2246.5</v>
      </c>
      <c r="I21" s="270">
        <v>73</v>
      </c>
      <c r="J21" s="241">
        <v>311</v>
      </c>
      <c r="K21" s="241">
        <v>2008.5</v>
      </c>
      <c r="L21" s="264" t="s">
        <v>98</v>
      </c>
      <c r="M21" s="264" t="s">
        <v>98</v>
      </c>
      <c r="N21" s="269">
        <v>295</v>
      </c>
      <c r="O21" s="142">
        <v>96</v>
      </c>
      <c r="P21" s="266" t="s">
        <v>98</v>
      </c>
      <c r="Q21" s="142">
        <v>8</v>
      </c>
      <c r="R21" s="142">
        <v>0</v>
      </c>
      <c r="S21" s="142">
        <v>0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267">
        <v>0</v>
      </c>
      <c r="Z21" s="242" t="s">
        <v>224</v>
      </c>
      <c r="AA21" s="169"/>
    </row>
    <row r="22" spans="1:27" s="252" customFormat="1" ht="15.75" customHeight="1">
      <c r="A22" s="244" t="s">
        <v>232</v>
      </c>
      <c r="B22" s="247">
        <v>1920.5</v>
      </c>
      <c r="C22" s="247">
        <v>20</v>
      </c>
      <c r="D22" s="247">
        <v>2</v>
      </c>
      <c r="E22" s="247">
        <v>1898.5</v>
      </c>
      <c r="F22" s="271">
        <v>0</v>
      </c>
      <c r="G22" s="272">
        <v>0</v>
      </c>
      <c r="H22" s="247">
        <v>3017.7</v>
      </c>
      <c r="I22" s="247">
        <v>0</v>
      </c>
      <c r="J22" s="247">
        <v>730</v>
      </c>
      <c r="K22" s="247">
        <v>2287.7</v>
      </c>
      <c r="L22" s="247">
        <v>0</v>
      </c>
      <c r="M22" s="251">
        <v>0</v>
      </c>
      <c r="N22" s="276">
        <v>291</v>
      </c>
      <c r="O22" s="246">
        <v>103</v>
      </c>
      <c r="P22" s="246">
        <v>0</v>
      </c>
      <c r="Q22" s="246">
        <v>8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73">
        <v>0</v>
      </c>
      <c r="Z22" s="507" t="s">
        <v>232</v>
      </c>
      <c r="AA22" s="508"/>
    </row>
    <row r="23" spans="1:27" s="254" customFormat="1" ht="15.75" customHeight="1">
      <c r="A23" s="170" t="s">
        <v>339</v>
      </c>
      <c r="B23" s="279">
        <v>2284</v>
      </c>
      <c r="C23" s="279">
        <v>18</v>
      </c>
      <c r="D23" s="279">
        <v>1.5</v>
      </c>
      <c r="E23" s="279">
        <v>2264.5</v>
      </c>
      <c r="F23" s="284">
        <v>0</v>
      </c>
      <c r="G23" s="285">
        <v>0</v>
      </c>
      <c r="H23" s="279">
        <v>4745</v>
      </c>
      <c r="I23" s="279">
        <v>1095</v>
      </c>
      <c r="J23" s="279">
        <v>803</v>
      </c>
      <c r="K23" s="279">
        <v>2847</v>
      </c>
      <c r="L23" s="279">
        <v>0</v>
      </c>
      <c r="M23" s="283">
        <v>0</v>
      </c>
      <c r="N23" s="287">
        <v>277</v>
      </c>
      <c r="O23" s="278">
        <v>68</v>
      </c>
      <c r="P23" s="278">
        <v>0</v>
      </c>
      <c r="Q23" s="278">
        <v>6</v>
      </c>
      <c r="R23" s="278">
        <v>0</v>
      </c>
      <c r="S23" s="278">
        <v>0</v>
      </c>
      <c r="T23" s="278">
        <v>0</v>
      </c>
      <c r="U23" s="278">
        <v>0</v>
      </c>
      <c r="V23" s="278">
        <v>0</v>
      </c>
      <c r="W23" s="278">
        <v>0</v>
      </c>
      <c r="X23" s="278">
        <v>0</v>
      </c>
      <c r="Y23" s="286">
        <v>0</v>
      </c>
      <c r="Z23" s="505" t="s">
        <v>339</v>
      </c>
      <c r="AA23" s="506"/>
    </row>
    <row r="24" spans="1:26" s="40" customFormat="1" ht="15.75" customHeight="1">
      <c r="A24" s="40" t="s">
        <v>290</v>
      </c>
      <c r="Z24" s="175" t="s">
        <v>279</v>
      </c>
    </row>
    <row r="25" spans="1:9" s="176" customFormat="1" ht="13.5" customHeight="1">
      <c r="A25" s="176" t="s">
        <v>341</v>
      </c>
      <c r="D25" s="274"/>
      <c r="E25" s="274"/>
      <c r="F25" s="274"/>
      <c r="G25" s="274"/>
      <c r="I25" s="275"/>
    </row>
    <row r="26" spans="1:9" s="176" customFormat="1" ht="13.5" customHeight="1">
      <c r="A26" s="176" t="s">
        <v>342</v>
      </c>
      <c r="D26" s="274"/>
      <c r="E26" s="274"/>
      <c r="F26" s="274"/>
      <c r="G26" s="274"/>
      <c r="I26" s="275"/>
    </row>
  </sheetData>
  <mergeCells count="24">
    <mergeCell ref="Z23:AA23"/>
    <mergeCell ref="Z19:AA19"/>
    <mergeCell ref="Z22:AA22"/>
    <mergeCell ref="Y9:Z9"/>
    <mergeCell ref="Y12:Z12"/>
    <mergeCell ref="Y10:Z10"/>
    <mergeCell ref="Y11:Z11"/>
    <mergeCell ref="B3:C3"/>
    <mergeCell ref="W16:Y16"/>
    <mergeCell ref="D3:E3"/>
    <mergeCell ref="Z14:Z18"/>
    <mergeCell ref="Y8:AA8"/>
    <mergeCell ref="B14:M14"/>
    <mergeCell ref="B15:M15"/>
    <mergeCell ref="A1:Y1"/>
    <mergeCell ref="A14:A18"/>
    <mergeCell ref="N14:Q15"/>
    <mergeCell ref="R14:U15"/>
    <mergeCell ref="V14:Y15"/>
    <mergeCell ref="G16:M16"/>
    <mergeCell ref="O16:Q16"/>
    <mergeCell ref="S16:U16"/>
    <mergeCell ref="A3:A7"/>
    <mergeCell ref="Y3:Z7"/>
  </mergeCells>
  <printOptions/>
  <pageMargins left="0.52" right="0.56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workbookViewId="0" topLeftCell="A1">
      <selection activeCell="A1" sqref="A1:G1"/>
    </sheetView>
  </sheetViews>
  <sheetFormatPr defaultColWidth="8.88671875" defaultRowHeight="13.5"/>
  <cols>
    <col min="1" max="1" width="11.99609375" style="166" customWidth="1"/>
    <col min="2" max="2" width="13.10546875" style="166" customWidth="1"/>
    <col min="3" max="3" width="15.5546875" style="166" customWidth="1"/>
    <col min="4" max="4" width="16.10546875" style="166" customWidth="1"/>
    <col min="5" max="5" width="15.88671875" style="166" customWidth="1"/>
    <col min="6" max="6" width="16.10546875" style="166" customWidth="1"/>
    <col min="7" max="7" width="12.10546875" style="166" customWidth="1"/>
    <col min="8" max="16384" width="15.77734375" style="166" customWidth="1"/>
  </cols>
  <sheetData>
    <row r="1" spans="1:7" s="154" customFormat="1" ht="32.25" customHeight="1">
      <c r="A1" s="510" t="s">
        <v>202</v>
      </c>
      <c r="B1" s="510"/>
      <c r="C1" s="510"/>
      <c r="D1" s="510"/>
      <c r="E1" s="510"/>
      <c r="F1" s="510"/>
      <c r="G1" s="510"/>
    </row>
    <row r="2" s="176" customFormat="1" ht="21.75" customHeight="1"/>
    <row r="3" spans="1:7" s="210" customFormat="1" ht="25.5" customHeight="1">
      <c r="A3" s="511" t="s">
        <v>343</v>
      </c>
      <c r="B3" s="290" t="s">
        <v>18</v>
      </c>
      <c r="C3" s="290" t="s">
        <v>19</v>
      </c>
      <c r="D3" s="290" t="s">
        <v>20</v>
      </c>
      <c r="E3" s="290" t="s">
        <v>21</v>
      </c>
      <c r="F3" s="290" t="s">
        <v>22</v>
      </c>
      <c r="G3" s="514" t="s">
        <v>100</v>
      </c>
    </row>
    <row r="4" spans="1:7" s="210" customFormat="1" ht="25.5" customHeight="1">
      <c r="A4" s="512"/>
      <c r="B4" s="221" t="s">
        <v>23</v>
      </c>
      <c r="C4" s="221" t="s">
        <v>24</v>
      </c>
      <c r="D4" s="221" t="s">
        <v>25</v>
      </c>
      <c r="E4" s="221" t="s">
        <v>26</v>
      </c>
      <c r="F4" s="292" t="s">
        <v>27</v>
      </c>
      <c r="G4" s="515"/>
    </row>
    <row r="5" spans="1:9" s="210" customFormat="1" ht="25.5" customHeight="1">
      <c r="A5" s="513"/>
      <c r="B5" s="294" t="s">
        <v>28</v>
      </c>
      <c r="C5" s="295" t="s">
        <v>28</v>
      </c>
      <c r="D5" s="294" t="s">
        <v>29</v>
      </c>
      <c r="E5" s="295" t="s">
        <v>30</v>
      </c>
      <c r="F5" s="295" t="s">
        <v>29</v>
      </c>
      <c r="G5" s="516"/>
      <c r="H5" s="215"/>
      <c r="I5" s="215"/>
    </row>
    <row r="6" spans="1:11" s="147" customFormat="1" ht="30" customHeight="1">
      <c r="A6" s="140" t="s">
        <v>231</v>
      </c>
      <c r="B6" s="158">
        <v>5</v>
      </c>
      <c r="C6" s="296">
        <v>233182</v>
      </c>
      <c r="D6" s="296">
        <v>2040743</v>
      </c>
      <c r="E6" s="296">
        <v>1519123</v>
      </c>
      <c r="F6" s="297">
        <v>521620</v>
      </c>
      <c r="G6" s="161" t="s">
        <v>231</v>
      </c>
      <c r="H6" s="298"/>
      <c r="I6" s="298"/>
      <c r="J6" s="161"/>
      <c r="K6" s="161"/>
    </row>
    <row r="7" spans="1:11" s="147" customFormat="1" ht="30" customHeight="1">
      <c r="A7" s="140" t="s">
        <v>223</v>
      </c>
      <c r="B7" s="158">
        <v>5</v>
      </c>
      <c r="C7" s="296">
        <v>233182</v>
      </c>
      <c r="D7" s="296">
        <v>2040743</v>
      </c>
      <c r="E7" s="296">
        <v>1589063</v>
      </c>
      <c r="F7" s="297">
        <v>451680</v>
      </c>
      <c r="G7" s="161" t="s">
        <v>223</v>
      </c>
      <c r="H7" s="298"/>
      <c r="I7" s="298"/>
      <c r="J7" s="161"/>
      <c r="K7" s="161"/>
    </row>
    <row r="8" spans="1:11" s="147" customFormat="1" ht="30" customHeight="1">
      <c r="A8" s="140" t="s">
        <v>224</v>
      </c>
      <c r="B8" s="158">
        <v>5</v>
      </c>
      <c r="C8" s="296">
        <v>233182</v>
      </c>
      <c r="D8" s="296">
        <v>2040743</v>
      </c>
      <c r="E8" s="296">
        <v>1644266</v>
      </c>
      <c r="F8" s="297">
        <v>396477</v>
      </c>
      <c r="G8" s="161" t="s">
        <v>224</v>
      </c>
      <c r="H8" s="298"/>
      <c r="I8" s="298"/>
      <c r="J8" s="161"/>
      <c r="K8" s="161"/>
    </row>
    <row r="9" spans="1:11" s="252" customFormat="1" ht="30" customHeight="1">
      <c r="A9" s="244" t="s">
        <v>232</v>
      </c>
      <c r="B9" s="299">
        <v>5</v>
      </c>
      <c r="C9" s="300">
        <v>230906</v>
      </c>
      <c r="D9" s="300">
        <v>2020498</v>
      </c>
      <c r="E9" s="300">
        <v>1651488</v>
      </c>
      <c r="F9" s="301">
        <v>369010</v>
      </c>
      <c r="G9" s="289" t="s">
        <v>232</v>
      </c>
      <c r="H9" s="302"/>
      <c r="I9" s="302"/>
      <c r="J9" s="289"/>
      <c r="K9" s="289"/>
    </row>
    <row r="10" spans="1:11" s="304" customFormat="1" ht="30" customHeight="1">
      <c r="A10" s="170" t="s">
        <v>277</v>
      </c>
      <c r="B10" s="173">
        <v>5</v>
      </c>
      <c r="C10" s="305">
        <v>237206</v>
      </c>
      <c r="D10" s="305">
        <v>2020489</v>
      </c>
      <c r="E10" s="305">
        <v>1709407</v>
      </c>
      <c r="F10" s="306">
        <v>311082</v>
      </c>
      <c r="G10" s="288" t="s">
        <v>277</v>
      </c>
      <c r="H10" s="303"/>
      <c r="I10" s="303"/>
      <c r="J10" s="172"/>
      <c r="K10" s="172"/>
    </row>
    <row r="11" spans="1:7" s="40" customFormat="1" ht="15.75" customHeight="1">
      <c r="A11" s="40" t="s">
        <v>290</v>
      </c>
      <c r="G11" s="175" t="s">
        <v>279</v>
      </c>
    </row>
  </sheetData>
  <mergeCells count="3">
    <mergeCell ref="A1:G1"/>
    <mergeCell ref="A3:A5"/>
    <mergeCell ref="G3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N14"/>
  <sheetViews>
    <sheetView zoomScale="85" zoomScaleNormal="85" zoomScaleSheetLayoutView="91" zoomScalePageLayoutView="0" workbookViewId="0" topLeftCell="A1">
      <selection activeCell="A1" sqref="A1:M1"/>
    </sheetView>
  </sheetViews>
  <sheetFormatPr defaultColWidth="8.88671875" defaultRowHeight="13.5"/>
  <cols>
    <col min="1" max="1" width="8.88671875" style="15" customWidth="1"/>
    <col min="2" max="2" width="9.99609375" style="15" customWidth="1"/>
    <col min="3" max="3" width="12.4453125" style="15" customWidth="1"/>
    <col min="4" max="4" width="13.21484375" style="15" customWidth="1"/>
    <col min="5" max="5" width="8.21484375" style="15" customWidth="1"/>
    <col min="6" max="6" width="9.21484375" style="15" bestFit="1" customWidth="1"/>
    <col min="7" max="7" width="9.5546875" style="15" bestFit="1" customWidth="1"/>
    <col min="8" max="8" width="8.10546875" style="15" customWidth="1"/>
    <col min="9" max="9" width="9.21484375" style="15" bestFit="1" customWidth="1"/>
    <col min="10" max="10" width="9.5546875" style="15" bestFit="1" customWidth="1"/>
    <col min="11" max="11" width="7.77734375" style="15" customWidth="1"/>
    <col min="12" max="13" width="9.21484375" style="15" bestFit="1" customWidth="1"/>
    <col min="14" max="14" width="7.99609375" style="15" customWidth="1"/>
    <col min="15" max="16384" width="8.88671875" style="15" customWidth="1"/>
  </cols>
  <sheetData>
    <row r="1" spans="1:13" ht="50.25" customHeight="1">
      <c r="A1" s="517" t="s">
        <v>219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</row>
    <row r="2" ht="23.25" customHeight="1"/>
    <row r="3" spans="1:14" s="24" customFormat="1" ht="26.25" customHeight="1">
      <c r="A3" s="522" t="s">
        <v>220</v>
      </c>
      <c r="B3" s="519" t="s">
        <v>31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1"/>
      <c r="N3" s="525" t="s">
        <v>221</v>
      </c>
    </row>
    <row r="4" spans="1:14" s="24" customFormat="1" ht="21" customHeight="1">
      <c r="A4" s="523"/>
      <c r="B4" s="519" t="s">
        <v>32</v>
      </c>
      <c r="C4" s="520"/>
      <c r="D4" s="521"/>
      <c r="E4" s="519" t="s">
        <v>33</v>
      </c>
      <c r="F4" s="520"/>
      <c r="G4" s="520"/>
      <c r="H4" s="520"/>
      <c r="I4" s="520"/>
      <c r="J4" s="520"/>
      <c r="K4" s="520"/>
      <c r="L4" s="520"/>
      <c r="M4" s="521"/>
      <c r="N4" s="526"/>
    </row>
    <row r="5" spans="1:14" s="24" customFormat="1" ht="13.5">
      <c r="A5" s="523"/>
      <c r="B5" s="531" t="s">
        <v>34</v>
      </c>
      <c r="C5" s="532"/>
      <c r="D5" s="533"/>
      <c r="E5" s="531" t="s">
        <v>34</v>
      </c>
      <c r="F5" s="532"/>
      <c r="G5" s="533"/>
      <c r="H5" s="531" t="s">
        <v>35</v>
      </c>
      <c r="I5" s="532"/>
      <c r="J5" s="533"/>
      <c r="K5" s="531" t="s">
        <v>37</v>
      </c>
      <c r="L5" s="532"/>
      <c r="M5" s="533"/>
      <c r="N5" s="526"/>
    </row>
    <row r="6" spans="1:14" s="24" customFormat="1" ht="13.5">
      <c r="A6" s="523"/>
      <c r="B6" s="528"/>
      <c r="C6" s="529"/>
      <c r="D6" s="530"/>
      <c r="E6" s="528"/>
      <c r="F6" s="529"/>
      <c r="G6" s="530"/>
      <c r="H6" s="528" t="s">
        <v>36</v>
      </c>
      <c r="I6" s="529"/>
      <c r="J6" s="530"/>
      <c r="K6" s="528" t="s">
        <v>38</v>
      </c>
      <c r="L6" s="529"/>
      <c r="M6" s="530"/>
      <c r="N6" s="526"/>
    </row>
    <row r="7" spans="1:14" s="24" customFormat="1" ht="29.25" customHeight="1">
      <c r="A7" s="523"/>
      <c r="B7" s="18"/>
      <c r="C7" s="17" t="s">
        <v>39</v>
      </c>
      <c r="D7" s="17" t="s">
        <v>41</v>
      </c>
      <c r="E7" s="18"/>
      <c r="F7" s="17" t="s">
        <v>43</v>
      </c>
      <c r="G7" s="17" t="s">
        <v>45</v>
      </c>
      <c r="H7" s="18"/>
      <c r="I7" s="17" t="s">
        <v>47</v>
      </c>
      <c r="J7" s="17" t="s">
        <v>48</v>
      </c>
      <c r="K7" s="18"/>
      <c r="L7" s="17" t="s">
        <v>196</v>
      </c>
      <c r="M7" s="17" t="s">
        <v>51</v>
      </c>
      <c r="N7" s="526"/>
    </row>
    <row r="8" spans="1:14" s="24" customFormat="1" ht="36">
      <c r="A8" s="524"/>
      <c r="B8" s="52"/>
      <c r="C8" s="116" t="s">
        <v>40</v>
      </c>
      <c r="D8" s="116" t="s">
        <v>42</v>
      </c>
      <c r="E8" s="116"/>
      <c r="F8" s="116" t="s">
        <v>44</v>
      </c>
      <c r="G8" s="116" t="s">
        <v>46</v>
      </c>
      <c r="H8" s="116"/>
      <c r="I8" s="116" t="s">
        <v>197</v>
      </c>
      <c r="J8" s="116" t="s">
        <v>49</v>
      </c>
      <c r="K8" s="116"/>
      <c r="L8" s="116" t="s">
        <v>50</v>
      </c>
      <c r="M8" s="116" t="s">
        <v>52</v>
      </c>
      <c r="N8" s="527"/>
    </row>
    <row r="9" spans="1:14" s="25" customFormat="1" ht="39.75" customHeight="1">
      <c r="A9" s="117" t="s">
        <v>102</v>
      </c>
      <c r="B9" s="115">
        <f>SUM(C9:D9)</f>
        <v>114600</v>
      </c>
      <c r="C9" s="115">
        <v>95838</v>
      </c>
      <c r="D9" s="115">
        <v>18762</v>
      </c>
      <c r="E9" s="314">
        <f>SUM(F9:G9)</f>
        <v>612.6</v>
      </c>
      <c r="F9" s="315">
        <v>11</v>
      </c>
      <c r="G9" s="315">
        <v>601.6</v>
      </c>
      <c r="H9" s="316">
        <f>SUM(I9:J9)</f>
        <v>612.6</v>
      </c>
      <c r="I9" s="316">
        <v>11</v>
      </c>
      <c r="J9" s="316">
        <v>601.6</v>
      </c>
      <c r="K9" s="312" t="s">
        <v>222</v>
      </c>
      <c r="L9" s="312" t="s">
        <v>222</v>
      </c>
      <c r="M9" s="312" t="s">
        <v>222</v>
      </c>
      <c r="N9" s="118" t="s">
        <v>102</v>
      </c>
    </row>
    <row r="10" spans="1:14" s="25" customFormat="1" ht="39.75" customHeight="1">
      <c r="A10" s="117" t="s">
        <v>223</v>
      </c>
      <c r="B10" s="115">
        <f>SUM(C10:D10)</f>
        <v>114769</v>
      </c>
      <c r="C10" s="115">
        <v>95657</v>
      </c>
      <c r="D10" s="115">
        <v>19112</v>
      </c>
      <c r="E10" s="314">
        <f>SUM(F10:G10)</f>
        <v>617.7</v>
      </c>
      <c r="F10" s="315">
        <v>12.1</v>
      </c>
      <c r="G10" s="315">
        <v>605.6</v>
      </c>
      <c r="H10" s="316">
        <f>SUM(I10:J10)</f>
        <v>617.7</v>
      </c>
      <c r="I10" s="316">
        <v>12.1</v>
      </c>
      <c r="J10" s="316">
        <v>605.6</v>
      </c>
      <c r="K10" s="312" t="s">
        <v>222</v>
      </c>
      <c r="L10" s="312" t="s">
        <v>222</v>
      </c>
      <c r="M10" s="312" t="s">
        <v>222</v>
      </c>
      <c r="N10" s="118" t="s">
        <v>223</v>
      </c>
    </row>
    <row r="11" spans="1:14" s="25" customFormat="1" ht="39.75" customHeight="1">
      <c r="A11" s="19" t="s">
        <v>224</v>
      </c>
      <c r="B11" s="115">
        <f>SUM(C11:D11)</f>
        <v>123769</v>
      </c>
      <c r="C11" s="115">
        <v>104657</v>
      </c>
      <c r="D11" s="115">
        <v>19112</v>
      </c>
      <c r="E11" s="314">
        <f>SUM(F11:G11)</f>
        <v>618</v>
      </c>
      <c r="F11" s="316">
        <v>12</v>
      </c>
      <c r="G11" s="316">
        <v>606</v>
      </c>
      <c r="H11" s="316">
        <f>SUM(I11:J11)</f>
        <v>618</v>
      </c>
      <c r="I11" s="316">
        <v>12</v>
      </c>
      <c r="J11" s="316">
        <v>606</v>
      </c>
      <c r="K11" s="312" t="s">
        <v>222</v>
      </c>
      <c r="L11" s="312" t="s">
        <v>222</v>
      </c>
      <c r="M11" s="312" t="s">
        <v>222</v>
      </c>
      <c r="N11" s="20" t="s">
        <v>224</v>
      </c>
    </row>
    <row r="12" spans="1:14" s="25" customFormat="1" ht="39.75" customHeight="1">
      <c r="A12" s="19" t="s">
        <v>225</v>
      </c>
      <c r="B12" s="115">
        <f>SUM(C12:D12)</f>
        <v>133999</v>
      </c>
      <c r="C12" s="115">
        <v>119500</v>
      </c>
      <c r="D12" s="115">
        <v>14499</v>
      </c>
      <c r="E12" s="317">
        <f>SUM(F12:G12)</f>
        <v>586</v>
      </c>
      <c r="F12" s="316">
        <v>8</v>
      </c>
      <c r="G12" s="316">
        <v>578</v>
      </c>
      <c r="H12" s="316">
        <f>SUM(I12:J12)</f>
        <v>587</v>
      </c>
      <c r="I12" s="316">
        <v>8</v>
      </c>
      <c r="J12" s="316">
        <v>579</v>
      </c>
      <c r="K12" s="312" t="s">
        <v>222</v>
      </c>
      <c r="L12" s="312" t="s">
        <v>222</v>
      </c>
      <c r="M12" s="312" t="s">
        <v>222</v>
      </c>
      <c r="N12" s="20" t="s">
        <v>225</v>
      </c>
    </row>
    <row r="13" spans="1:14" s="311" customFormat="1" ht="39.75" customHeight="1">
      <c r="A13" s="307" t="s">
        <v>277</v>
      </c>
      <c r="B13" s="308">
        <v>131300</v>
      </c>
      <c r="C13" s="308">
        <v>116600</v>
      </c>
      <c r="D13" s="308">
        <v>14700</v>
      </c>
      <c r="E13" s="308">
        <v>574</v>
      </c>
      <c r="F13" s="309">
        <v>7</v>
      </c>
      <c r="G13" s="309">
        <v>567</v>
      </c>
      <c r="H13" s="308">
        <v>574</v>
      </c>
      <c r="I13" s="309">
        <v>7</v>
      </c>
      <c r="J13" s="309">
        <v>567</v>
      </c>
      <c r="K13" s="313" t="s">
        <v>222</v>
      </c>
      <c r="L13" s="313" t="s">
        <v>222</v>
      </c>
      <c r="M13" s="313" t="s">
        <v>222</v>
      </c>
      <c r="N13" s="310" t="s">
        <v>277</v>
      </c>
    </row>
    <row r="14" spans="1:8" s="408" customFormat="1" ht="21" customHeight="1">
      <c r="A14" s="53" t="s">
        <v>431</v>
      </c>
      <c r="B14" s="53"/>
      <c r="H14" s="72" t="s">
        <v>432</v>
      </c>
    </row>
    <row r="15" ht="23.25" customHeight="1"/>
    <row r="16" s="57" customFormat="1" ht="13.5"/>
    <row r="17" s="57" customFormat="1" ht="13.5"/>
    <row r="18" s="57" customFormat="1" ht="13.5"/>
    <row r="19" s="57" customFormat="1" ht="13.5"/>
    <row r="20" s="57" customFormat="1" ht="13.5"/>
    <row r="21" s="57" customFormat="1" ht="13.5"/>
    <row r="22" s="57" customFormat="1" ht="13.5"/>
    <row r="23" s="57" customFormat="1" ht="13.5"/>
    <row r="24" s="57" customFormat="1" ht="13.5"/>
    <row r="25" s="57" customFormat="1" ht="13.5"/>
    <row r="26" s="57" customFormat="1" ht="13.5"/>
    <row r="27" s="57" customFormat="1" ht="13.5"/>
    <row r="28" s="57" customFormat="1" ht="13.5"/>
    <row r="29" s="57" customFormat="1" ht="13.5"/>
    <row r="30" s="57" customFormat="1" ht="13.5"/>
    <row r="31" s="57" customFormat="1" ht="13.5"/>
    <row r="32" s="57" customFormat="1" ht="13.5"/>
    <row r="33" s="57" customFormat="1" ht="13.5"/>
    <row r="34" s="57" customFormat="1" ht="13.5"/>
    <row r="35" s="57" customFormat="1" ht="13.5"/>
    <row r="36" s="57" customFormat="1" ht="13.5"/>
    <row r="37" s="57" customFormat="1" ht="13.5"/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  <row r="45" s="57" customFormat="1" ht="13.5"/>
    <row r="46" s="57" customFormat="1" ht="13.5"/>
    <row r="47" s="57" customFormat="1" ht="13.5"/>
    <row r="48" s="57" customFormat="1" ht="13.5"/>
    <row r="49" s="57" customFormat="1" ht="13.5"/>
    <row r="50" s="57" customFormat="1" ht="13.5"/>
    <row r="51" s="57" customFormat="1" ht="13.5"/>
    <row r="52" s="57" customFormat="1" ht="13.5"/>
    <row r="53" s="57" customFormat="1" ht="13.5"/>
    <row r="54" s="57" customFormat="1" ht="13.5"/>
    <row r="55" s="57" customFormat="1" ht="13.5"/>
    <row r="56" s="57" customFormat="1" ht="13.5"/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</sheetData>
  <sheetProtection/>
  <mergeCells count="12">
    <mergeCell ref="N3:N8"/>
    <mergeCell ref="K6:M6"/>
    <mergeCell ref="B5:D6"/>
    <mergeCell ref="E5:G6"/>
    <mergeCell ref="H5:J5"/>
    <mergeCell ref="H6:J6"/>
    <mergeCell ref="K5:M5"/>
    <mergeCell ref="A1:M1"/>
    <mergeCell ref="B3:M3"/>
    <mergeCell ref="B4:D4"/>
    <mergeCell ref="E4:M4"/>
    <mergeCell ref="A3:A8"/>
  </mergeCells>
  <printOptions/>
  <pageMargins left="0.58" right="0.75" top="1" bottom="0.55" header="0.5" footer="0.3"/>
  <pageSetup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SheetLayoutView="85" workbookViewId="0" topLeftCell="A1">
      <selection activeCell="A1" sqref="A1:P1"/>
    </sheetView>
  </sheetViews>
  <sheetFormatPr defaultColWidth="8.88671875" defaultRowHeight="13.5"/>
  <cols>
    <col min="1" max="1" width="7.10546875" style="318" customWidth="1"/>
    <col min="2" max="2" width="10.6640625" style="318" customWidth="1"/>
    <col min="3" max="3" width="8.99609375" style="318" customWidth="1"/>
    <col min="4" max="4" width="9.10546875" style="318" customWidth="1"/>
    <col min="5" max="5" width="8.77734375" style="318" customWidth="1"/>
    <col min="6" max="6" width="8.10546875" style="318" customWidth="1"/>
    <col min="7" max="7" width="8.5546875" style="318" customWidth="1"/>
    <col min="8" max="8" width="8.6640625" style="318" customWidth="1"/>
    <col min="9" max="9" width="9.3359375" style="318" customWidth="1"/>
    <col min="10" max="10" width="8.77734375" style="318" customWidth="1"/>
    <col min="11" max="11" width="11.3359375" style="318" customWidth="1"/>
    <col min="12" max="14" width="5.6640625" style="318" customWidth="1"/>
    <col min="15" max="15" width="7.77734375" style="318" customWidth="1"/>
    <col min="16" max="19" width="7.10546875" style="318" customWidth="1"/>
    <col min="20" max="20" width="5.99609375" style="318" bestFit="1" customWidth="1"/>
    <col min="21" max="21" width="7.5546875" style="318" bestFit="1" customWidth="1"/>
    <col min="22" max="16384" width="7.10546875" style="318" customWidth="1"/>
  </cols>
  <sheetData>
    <row r="1" spans="1:16" ht="50.25" customHeight="1">
      <c r="A1" s="540" t="s">
        <v>351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</row>
    <row r="2" s="319" customFormat="1" ht="14.25"/>
    <row r="3" spans="1:15" s="319" customFormat="1" ht="6.75" customHeight="1">
      <c r="A3" s="542" t="s">
        <v>352</v>
      </c>
      <c r="B3" s="545" t="s">
        <v>228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7"/>
      <c r="O3" s="537" t="s">
        <v>353</v>
      </c>
    </row>
    <row r="4" spans="1:15" s="321" customFormat="1" ht="12.75">
      <c r="A4" s="543"/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9"/>
      <c r="O4" s="538"/>
    </row>
    <row r="5" spans="1:15" s="321" customFormat="1" ht="12.75">
      <c r="A5" s="543"/>
      <c r="B5" s="322" t="s">
        <v>54</v>
      </c>
      <c r="C5" s="550" t="s">
        <v>229</v>
      </c>
      <c r="D5" s="551"/>
      <c r="E5" s="552"/>
      <c r="F5" s="550" t="s">
        <v>230</v>
      </c>
      <c r="G5" s="551"/>
      <c r="H5" s="552"/>
      <c r="I5" s="323" t="s">
        <v>58</v>
      </c>
      <c r="J5" s="323" t="s">
        <v>354</v>
      </c>
      <c r="K5" s="323" t="s">
        <v>355</v>
      </c>
      <c r="L5" s="550" t="s">
        <v>65</v>
      </c>
      <c r="M5" s="551"/>
      <c r="N5" s="552"/>
      <c r="O5" s="538"/>
    </row>
    <row r="6" spans="1:15" s="321" customFormat="1" ht="12.75">
      <c r="A6" s="543"/>
      <c r="B6" s="324" t="s">
        <v>356</v>
      </c>
      <c r="C6" s="553" t="s">
        <v>56</v>
      </c>
      <c r="D6" s="554"/>
      <c r="E6" s="555"/>
      <c r="F6" s="553" t="s">
        <v>57</v>
      </c>
      <c r="G6" s="554"/>
      <c r="H6" s="555"/>
      <c r="I6" s="325" t="s">
        <v>59</v>
      </c>
      <c r="J6" s="326" t="s">
        <v>357</v>
      </c>
      <c r="K6" s="325" t="s">
        <v>64</v>
      </c>
      <c r="L6" s="553" t="s">
        <v>66</v>
      </c>
      <c r="M6" s="554"/>
      <c r="N6" s="555"/>
      <c r="O6" s="538"/>
    </row>
    <row r="7" spans="1:15" s="321" customFormat="1" ht="25.5">
      <c r="A7" s="543"/>
      <c r="B7" s="327"/>
      <c r="C7" s="323" t="s">
        <v>72</v>
      </c>
      <c r="D7" s="323" t="s">
        <v>73</v>
      </c>
      <c r="E7" s="323" t="s">
        <v>74</v>
      </c>
      <c r="F7" s="323" t="s">
        <v>72</v>
      </c>
      <c r="G7" s="323" t="s">
        <v>73</v>
      </c>
      <c r="H7" s="323" t="s">
        <v>74</v>
      </c>
      <c r="I7" s="556" t="s">
        <v>60</v>
      </c>
      <c r="J7" s="326" t="s">
        <v>61</v>
      </c>
      <c r="K7" s="328"/>
      <c r="L7" s="323" t="s">
        <v>75</v>
      </c>
      <c r="M7" s="323" t="s">
        <v>77</v>
      </c>
      <c r="N7" s="323" t="s">
        <v>79</v>
      </c>
      <c r="O7" s="538"/>
    </row>
    <row r="8" spans="1:15" s="132" customFormat="1" ht="25.5">
      <c r="A8" s="544"/>
      <c r="B8" s="320" t="s">
        <v>55</v>
      </c>
      <c r="C8" s="329" t="s">
        <v>358</v>
      </c>
      <c r="D8" s="329" t="s">
        <v>359</v>
      </c>
      <c r="E8" s="329" t="s">
        <v>83</v>
      </c>
      <c r="F8" s="329" t="s">
        <v>358</v>
      </c>
      <c r="G8" s="329" t="s">
        <v>359</v>
      </c>
      <c r="H8" s="329" t="s">
        <v>83</v>
      </c>
      <c r="I8" s="557"/>
      <c r="J8" s="329" t="s">
        <v>62</v>
      </c>
      <c r="K8" s="329" t="s">
        <v>345</v>
      </c>
      <c r="L8" s="329" t="s">
        <v>76</v>
      </c>
      <c r="M8" s="329" t="s">
        <v>78</v>
      </c>
      <c r="N8" s="329" t="s">
        <v>80</v>
      </c>
      <c r="O8" s="539"/>
    </row>
    <row r="9" spans="1:15" s="132" customFormat="1" ht="27" customHeight="1">
      <c r="A9" s="291" t="s">
        <v>231</v>
      </c>
      <c r="B9" s="215" t="s">
        <v>374</v>
      </c>
      <c r="C9" s="332">
        <v>300</v>
      </c>
      <c r="D9" s="332">
        <v>80</v>
      </c>
      <c r="E9" s="215">
        <v>8</v>
      </c>
      <c r="F9" s="332">
        <v>559</v>
      </c>
      <c r="G9" s="332">
        <v>51</v>
      </c>
      <c r="H9" s="335">
        <v>1.3</v>
      </c>
      <c r="I9" s="215" t="s">
        <v>227</v>
      </c>
      <c r="J9" s="336">
        <v>10297</v>
      </c>
      <c r="K9" s="215" t="s">
        <v>227</v>
      </c>
      <c r="L9" s="215" t="s">
        <v>227</v>
      </c>
      <c r="M9" s="215" t="s">
        <v>227</v>
      </c>
      <c r="N9" s="215" t="s">
        <v>227</v>
      </c>
      <c r="O9" s="293" t="s">
        <v>231</v>
      </c>
    </row>
    <row r="10" spans="1:15" s="132" customFormat="1" ht="27" customHeight="1">
      <c r="A10" s="291" t="s">
        <v>223</v>
      </c>
      <c r="B10" s="215" t="s">
        <v>346</v>
      </c>
      <c r="C10" s="332">
        <v>300</v>
      </c>
      <c r="D10" s="332">
        <v>80</v>
      </c>
      <c r="E10" s="215">
        <v>8</v>
      </c>
      <c r="F10" s="332">
        <v>559</v>
      </c>
      <c r="G10" s="332">
        <v>53</v>
      </c>
      <c r="H10" s="335" t="s">
        <v>375</v>
      </c>
      <c r="I10" s="215" t="s">
        <v>98</v>
      </c>
      <c r="J10" s="336">
        <v>10297</v>
      </c>
      <c r="K10" s="215" t="s">
        <v>98</v>
      </c>
      <c r="L10" s="215" t="s">
        <v>98</v>
      </c>
      <c r="M10" s="215" t="s">
        <v>98</v>
      </c>
      <c r="N10" s="215" t="s">
        <v>98</v>
      </c>
      <c r="O10" s="293" t="s">
        <v>223</v>
      </c>
    </row>
    <row r="11" spans="1:15" s="132" customFormat="1" ht="27" customHeight="1">
      <c r="A11" s="291" t="s">
        <v>224</v>
      </c>
      <c r="B11" s="215" t="s">
        <v>346</v>
      </c>
      <c r="C11" s="332">
        <v>300</v>
      </c>
      <c r="D11" s="332">
        <v>88</v>
      </c>
      <c r="E11" s="215" t="s">
        <v>227</v>
      </c>
      <c r="F11" s="332">
        <v>543</v>
      </c>
      <c r="G11" s="332">
        <v>53</v>
      </c>
      <c r="H11" s="335" t="s">
        <v>375</v>
      </c>
      <c r="I11" s="215" t="s">
        <v>347</v>
      </c>
      <c r="J11" s="336">
        <v>9387</v>
      </c>
      <c r="K11" s="215" t="s">
        <v>348</v>
      </c>
      <c r="L11" s="215" t="s">
        <v>98</v>
      </c>
      <c r="M11" s="215" t="s">
        <v>98</v>
      </c>
      <c r="N11" s="215" t="s">
        <v>98</v>
      </c>
      <c r="O11" s="293" t="s">
        <v>224</v>
      </c>
    </row>
    <row r="12" spans="1:15" s="216" customFormat="1" ht="27" customHeight="1">
      <c r="A12" s="291" t="s">
        <v>232</v>
      </c>
      <c r="B12" s="215" t="s">
        <v>374</v>
      </c>
      <c r="C12" s="332">
        <v>600</v>
      </c>
      <c r="D12" s="332">
        <v>88</v>
      </c>
      <c r="E12" s="332" t="s">
        <v>227</v>
      </c>
      <c r="F12" s="332">
        <v>531</v>
      </c>
      <c r="G12" s="332">
        <v>56</v>
      </c>
      <c r="H12" s="332" t="s">
        <v>227</v>
      </c>
      <c r="I12" s="332" t="s">
        <v>98</v>
      </c>
      <c r="J12" s="332">
        <v>9387</v>
      </c>
      <c r="K12" s="332" t="s">
        <v>98</v>
      </c>
      <c r="L12" s="332" t="s">
        <v>98</v>
      </c>
      <c r="M12" s="332" t="s">
        <v>98</v>
      </c>
      <c r="N12" s="332" t="s">
        <v>98</v>
      </c>
      <c r="O12" s="293" t="s">
        <v>232</v>
      </c>
    </row>
    <row r="13" spans="1:15" s="340" customFormat="1" ht="27" customHeight="1">
      <c r="A13" s="338" t="s">
        <v>277</v>
      </c>
      <c r="B13" s="345" t="s">
        <v>376</v>
      </c>
      <c r="C13" s="341" t="s">
        <v>227</v>
      </c>
      <c r="D13" s="341">
        <v>688</v>
      </c>
      <c r="E13" s="341" t="s">
        <v>227</v>
      </c>
      <c r="F13" s="341" t="s">
        <v>227</v>
      </c>
      <c r="G13" s="341">
        <v>574</v>
      </c>
      <c r="H13" s="341" t="s">
        <v>227</v>
      </c>
      <c r="I13" s="341" t="s">
        <v>227</v>
      </c>
      <c r="J13" s="341">
        <v>9387</v>
      </c>
      <c r="K13" s="341" t="s">
        <v>227</v>
      </c>
      <c r="L13" s="341" t="s">
        <v>227</v>
      </c>
      <c r="M13" s="341" t="s">
        <v>227</v>
      </c>
      <c r="N13" s="341" t="s">
        <v>227</v>
      </c>
      <c r="O13" s="339" t="s">
        <v>226</v>
      </c>
    </row>
    <row r="14" spans="6:7" s="321" customFormat="1" ht="19.5" customHeight="1">
      <c r="F14" s="342"/>
      <c r="G14" s="343"/>
    </row>
    <row r="15" spans="1:9" s="321" customFormat="1" ht="18.75" customHeight="1">
      <c r="A15" s="534" t="s">
        <v>363</v>
      </c>
      <c r="B15" s="550" t="s">
        <v>364</v>
      </c>
      <c r="C15" s="551"/>
      <c r="D15" s="551"/>
      <c r="E15" s="551"/>
      <c r="F15" s="551"/>
      <c r="G15" s="551"/>
      <c r="H15" s="552"/>
      <c r="I15" s="558" t="s">
        <v>353</v>
      </c>
    </row>
    <row r="16" spans="1:9" s="321" customFormat="1" ht="18" customHeight="1">
      <c r="A16" s="535"/>
      <c r="B16" s="561" t="s">
        <v>53</v>
      </c>
      <c r="C16" s="562"/>
      <c r="D16" s="562"/>
      <c r="E16" s="562"/>
      <c r="F16" s="562"/>
      <c r="G16" s="562"/>
      <c r="H16" s="563"/>
      <c r="I16" s="559"/>
    </row>
    <row r="17" spans="1:9" s="321" customFormat="1" ht="17.25" customHeight="1">
      <c r="A17" s="535"/>
      <c r="B17" s="323" t="s">
        <v>67</v>
      </c>
      <c r="C17" s="550" t="s">
        <v>365</v>
      </c>
      <c r="D17" s="551"/>
      <c r="E17" s="551"/>
      <c r="F17" s="551"/>
      <c r="G17" s="552"/>
      <c r="H17" s="323" t="s">
        <v>69</v>
      </c>
      <c r="I17" s="559"/>
    </row>
    <row r="18" spans="1:9" s="321" customFormat="1" ht="17.25" customHeight="1">
      <c r="A18" s="535"/>
      <c r="B18" s="326" t="s">
        <v>356</v>
      </c>
      <c r="C18" s="561" t="s">
        <v>349</v>
      </c>
      <c r="D18" s="562"/>
      <c r="E18" s="562"/>
      <c r="F18" s="562"/>
      <c r="G18" s="563"/>
      <c r="H18" s="326" t="s">
        <v>356</v>
      </c>
      <c r="I18" s="559"/>
    </row>
    <row r="19" spans="1:9" s="321" customFormat="1" ht="12.75">
      <c r="A19" s="535"/>
      <c r="B19" s="328"/>
      <c r="C19" s="333" t="s">
        <v>366</v>
      </c>
      <c r="D19" s="326" t="s">
        <v>367</v>
      </c>
      <c r="E19" s="326" t="s">
        <v>368</v>
      </c>
      <c r="F19" s="326" t="s">
        <v>369</v>
      </c>
      <c r="G19" s="333" t="s">
        <v>370</v>
      </c>
      <c r="H19" s="328"/>
      <c r="I19" s="559"/>
    </row>
    <row r="20" spans="1:9" s="321" customFormat="1" ht="25.5">
      <c r="A20" s="536"/>
      <c r="B20" s="329" t="s">
        <v>68</v>
      </c>
      <c r="C20" s="329" t="s">
        <v>350</v>
      </c>
      <c r="D20" s="334" t="s">
        <v>371</v>
      </c>
      <c r="E20" s="334" t="s">
        <v>372</v>
      </c>
      <c r="F20" s="334" t="s">
        <v>373</v>
      </c>
      <c r="G20" s="329" t="s">
        <v>71</v>
      </c>
      <c r="H20" s="334" t="s">
        <v>84</v>
      </c>
      <c r="I20" s="560"/>
    </row>
    <row r="21" spans="1:9" s="210" customFormat="1" ht="27" customHeight="1">
      <c r="A21" s="330" t="s">
        <v>360</v>
      </c>
      <c r="B21" s="331">
        <v>15</v>
      </c>
      <c r="C21" s="331">
        <f>SUM(D21:G21)</f>
        <v>42</v>
      </c>
      <c r="D21" s="331">
        <v>2</v>
      </c>
      <c r="E21" s="331">
        <v>1</v>
      </c>
      <c r="F21" s="331">
        <v>15</v>
      </c>
      <c r="G21" s="331">
        <v>24</v>
      </c>
      <c r="H21" s="331">
        <v>43</v>
      </c>
      <c r="I21" s="344" t="s">
        <v>360</v>
      </c>
    </row>
    <row r="22" spans="1:9" s="210" customFormat="1" ht="27" customHeight="1">
      <c r="A22" s="330" t="s">
        <v>223</v>
      </c>
      <c r="B22" s="331">
        <v>15</v>
      </c>
      <c r="C22" s="331">
        <f>SUM(D22:G22)</f>
        <v>42</v>
      </c>
      <c r="D22" s="331">
        <v>2</v>
      </c>
      <c r="E22" s="331">
        <v>2</v>
      </c>
      <c r="F22" s="331">
        <v>13</v>
      </c>
      <c r="G22" s="331">
        <v>25</v>
      </c>
      <c r="H22" s="331">
        <v>45</v>
      </c>
      <c r="I22" s="344" t="s">
        <v>223</v>
      </c>
    </row>
    <row r="23" spans="1:9" s="210" customFormat="1" ht="27" customHeight="1">
      <c r="A23" s="330" t="s">
        <v>224</v>
      </c>
      <c r="B23" s="331">
        <v>16</v>
      </c>
      <c r="C23" s="331">
        <f>SUM(D23:G23)</f>
        <v>43</v>
      </c>
      <c r="D23" s="331">
        <v>2</v>
      </c>
      <c r="E23" s="331">
        <v>2</v>
      </c>
      <c r="F23" s="331">
        <v>14</v>
      </c>
      <c r="G23" s="331">
        <v>25</v>
      </c>
      <c r="H23" s="331">
        <v>42</v>
      </c>
      <c r="I23" s="344" t="s">
        <v>224</v>
      </c>
    </row>
    <row r="24" spans="1:9" s="210" customFormat="1" ht="27" customHeight="1">
      <c r="A24" s="330" t="s">
        <v>362</v>
      </c>
      <c r="B24" s="331">
        <v>15</v>
      </c>
      <c r="C24" s="331">
        <f>SUM(D24:G24)</f>
        <v>42</v>
      </c>
      <c r="D24" s="331" t="s">
        <v>361</v>
      </c>
      <c r="E24" s="331">
        <v>5</v>
      </c>
      <c r="F24" s="331">
        <v>12</v>
      </c>
      <c r="G24" s="331">
        <v>25</v>
      </c>
      <c r="H24" s="331">
        <v>42</v>
      </c>
      <c r="I24" s="344" t="s">
        <v>362</v>
      </c>
    </row>
    <row r="25" spans="1:9" s="337" customFormat="1" ht="27" customHeight="1">
      <c r="A25" s="338" t="s">
        <v>277</v>
      </c>
      <c r="B25" s="345">
        <v>15</v>
      </c>
      <c r="C25" s="345">
        <f>SUM(D25:G25)</f>
        <v>42</v>
      </c>
      <c r="D25" s="346" t="s">
        <v>227</v>
      </c>
      <c r="E25" s="346">
        <v>5</v>
      </c>
      <c r="F25" s="346">
        <v>12</v>
      </c>
      <c r="G25" s="346">
        <v>25</v>
      </c>
      <c r="H25" s="346">
        <v>42</v>
      </c>
      <c r="I25" s="339" t="s">
        <v>226</v>
      </c>
    </row>
    <row r="26" spans="1:7" s="408" customFormat="1" ht="21" customHeight="1">
      <c r="A26" s="53" t="s">
        <v>431</v>
      </c>
      <c r="B26" s="53"/>
      <c r="G26" s="72" t="s">
        <v>432</v>
      </c>
    </row>
    <row r="27" s="319" customFormat="1" ht="14.25"/>
  </sheetData>
  <mergeCells count="17">
    <mergeCell ref="F6:H6"/>
    <mergeCell ref="I7:I8"/>
    <mergeCell ref="B15:H15"/>
    <mergeCell ref="I15:I20"/>
    <mergeCell ref="B16:H16"/>
    <mergeCell ref="C17:G17"/>
    <mergeCell ref="C18:G18"/>
    <mergeCell ref="A15:A20"/>
    <mergeCell ref="O3:O8"/>
    <mergeCell ref="A1:P1"/>
    <mergeCell ref="A3:A8"/>
    <mergeCell ref="B3:N4"/>
    <mergeCell ref="C5:E5"/>
    <mergeCell ref="F5:H5"/>
    <mergeCell ref="L5:N5"/>
    <mergeCell ref="C6:E6"/>
    <mergeCell ref="L6:N6"/>
  </mergeCells>
  <printOptions/>
  <pageMargins left="0.63" right="0.62" top="0.34" bottom="0.984251968503937" header="0.2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M1"/>
    </sheetView>
  </sheetViews>
  <sheetFormatPr defaultColWidth="8.88671875" defaultRowHeight="13.5"/>
  <cols>
    <col min="1" max="1" width="7.10546875" style="348" customWidth="1"/>
    <col min="2" max="2" width="10.21484375" style="369" customWidth="1"/>
    <col min="3" max="3" width="13.99609375" style="369" customWidth="1"/>
    <col min="4" max="4" width="9.6640625" style="348" customWidth="1"/>
    <col min="5" max="5" width="8.88671875" style="348" customWidth="1"/>
    <col min="6" max="6" width="8.88671875" style="369" customWidth="1"/>
    <col min="7" max="7" width="8.88671875" style="348" customWidth="1"/>
    <col min="8" max="8" width="8.5546875" style="369" customWidth="1"/>
    <col min="9" max="9" width="8.5546875" style="348" customWidth="1"/>
    <col min="10" max="10" width="8.88671875" style="348" customWidth="1"/>
    <col min="11" max="11" width="8.4453125" style="348" customWidth="1"/>
    <col min="12" max="12" width="9.6640625" style="348" customWidth="1"/>
    <col min="13" max="16384" width="7.10546875" style="348" customWidth="1"/>
  </cols>
  <sheetData>
    <row r="1" spans="1:13" ht="32.25" customHeight="1">
      <c r="A1" s="566" t="s">
        <v>433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2:8" s="349" customFormat="1" ht="17.25" customHeight="1">
      <c r="B2" s="350"/>
      <c r="C2" s="350"/>
      <c r="F2" s="350"/>
      <c r="H2" s="350"/>
    </row>
    <row r="3" spans="1:13" s="321" customFormat="1" ht="14.25" customHeight="1">
      <c r="A3" s="569" t="s">
        <v>381</v>
      </c>
      <c r="B3" s="351" t="s">
        <v>54</v>
      </c>
      <c r="C3" s="569" t="s">
        <v>88</v>
      </c>
      <c r="D3" s="572" t="s">
        <v>382</v>
      </c>
      <c r="E3" s="573"/>
      <c r="F3" s="573"/>
      <c r="G3" s="574"/>
      <c r="H3" s="572" t="s">
        <v>383</v>
      </c>
      <c r="I3" s="573"/>
      <c r="J3" s="573"/>
      <c r="K3" s="574"/>
      <c r="L3" s="352" t="s">
        <v>384</v>
      </c>
      <c r="M3" s="567" t="s">
        <v>385</v>
      </c>
    </row>
    <row r="4" spans="1:13" s="321" customFormat="1" ht="14.25" customHeight="1">
      <c r="A4" s="570"/>
      <c r="B4" s="575" t="s">
        <v>386</v>
      </c>
      <c r="C4" s="570"/>
      <c r="D4" s="553" t="s">
        <v>387</v>
      </c>
      <c r="E4" s="554"/>
      <c r="F4" s="554"/>
      <c r="G4" s="555"/>
      <c r="H4" s="553" t="s">
        <v>387</v>
      </c>
      <c r="I4" s="554"/>
      <c r="J4" s="554"/>
      <c r="K4" s="555"/>
      <c r="L4" s="325" t="s">
        <v>64</v>
      </c>
      <c r="M4" s="559"/>
    </row>
    <row r="5" spans="1:13" s="321" customFormat="1" ht="11.25" customHeight="1">
      <c r="A5" s="570"/>
      <c r="B5" s="575"/>
      <c r="C5" s="570"/>
      <c r="D5" s="553" t="s">
        <v>89</v>
      </c>
      <c r="E5" s="554"/>
      <c r="F5" s="554"/>
      <c r="G5" s="555"/>
      <c r="H5" s="553" t="s">
        <v>90</v>
      </c>
      <c r="I5" s="554"/>
      <c r="J5" s="554"/>
      <c r="K5" s="555"/>
      <c r="L5" s="326" t="s">
        <v>388</v>
      </c>
      <c r="M5" s="559"/>
    </row>
    <row r="6" spans="1:13" s="321" customFormat="1" ht="21.75" customHeight="1">
      <c r="A6" s="570"/>
      <c r="B6" s="353"/>
      <c r="C6" s="570"/>
      <c r="D6" s="564"/>
      <c r="E6" s="323" t="s">
        <v>72</v>
      </c>
      <c r="F6" s="323" t="s">
        <v>73</v>
      </c>
      <c r="G6" s="323" t="s">
        <v>74</v>
      </c>
      <c r="H6" s="564"/>
      <c r="I6" s="323" t="s">
        <v>72</v>
      </c>
      <c r="J6" s="323" t="s">
        <v>73</v>
      </c>
      <c r="K6" s="323" t="s">
        <v>74</v>
      </c>
      <c r="L6" s="328"/>
      <c r="M6" s="559"/>
    </row>
    <row r="7" spans="1:13" s="321" customFormat="1" ht="22.5" customHeight="1">
      <c r="A7" s="571"/>
      <c r="B7" s="354" t="s">
        <v>55</v>
      </c>
      <c r="C7" s="571"/>
      <c r="D7" s="565"/>
      <c r="E7" s="355" t="s">
        <v>81</v>
      </c>
      <c r="F7" s="355" t="s">
        <v>82</v>
      </c>
      <c r="G7" s="355" t="s">
        <v>83</v>
      </c>
      <c r="H7" s="565"/>
      <c r="I7" s="355" t="s">
        <v>81</v>
      </c>
      <c r="J7" s="355" t="s">
        <v>82</v>
      </c>
      <c r="K7" s="355" t="s">
        <v>83</v>
      </c>
      <c r="L7" s="355" t="s">
        <v>377</v>
      </c>
      <c r="M7" s="568"/>
    </row>
    <row r="8" spans="1:13" s="357" customFormat="1" ht="17.25" customHeight="1">
      <c r="A8" s="356" t="s">
        <v>378</v>
      </c>
      <c r="B8" s="357" t="s">
        <v>379</v>
      </c>
      <c r="C8" s="357" t="s">
        <v>227</v>
      </c>
      <c r="D8" s="358">
        <v>142806</v>
      </c>
      <c r="E8" s="370" t="s">
        <v>227</v>
      </c>
      <c r="F8" s="358">
        <v>130667</v>
      </c>
      <c r="G8" s="376">
        <v>12139</v>
      </c>
      <c r="H8" s="358">
        <v>96237</v>
      </c>
      <c r="I8" s="370" t="s">
        <v>227</v>
      </c>
      <c r="J8" s="358">
        <v>90620</v>
      </c>
      <c r="K8" s="360">
        <v>5617</v>
      </c>
      <c r="L8" s="266" t="s">
        <v>389</v>
      </c>
      <c r="M8" s="359" t="s">
        <v>378</v>
      </c>
    </row>
    <row r="9" spans="1:13" s="357" customFormat="1" ht="45.75" customHeight="1">
      <c r="A9" s="356" t="s">
        <v>295</v>
      </c>
      <c r="B9" s="357" t="s">
        <v>380</v>
      </c>
      <c r="C9" s="357" t="s">
        <v>98</v>
      </c>
      <c r="D9" s="361" t="s">
        <v>390</v>
      </c>
      <c r="E9" s="370" t="s">
        <v>292</v>
      </c>
      <c r="F9" s="361" t="s">
        <v>391</v>
      </c>
      <c r="G9" s="362" t="s">
        <v>392</v>
      </c>
      <c r="H9" s="361" t="s">
        <v>393</v>
      </c>
      <c r="I9" s="370" t="s">
        <v>227</v>
      </c>
      <c r="J9" s="361" t="s">
        <v>394</v>
      </c>
      <c r="K9" s="363" t="s">
        <v>395</v>
      </c>
      <c r="L9" s="397" t="s">
        <v>396</v>
      </c>
      <c r="M9" s="359" t="s">
        <v>295</v>
      </c>
    </row>
    <row r="10" spans="1:13" s="366" customFormat="1" ht="35.25" customHeight="1">
      <c r="A10" s="364" t="s">
        <v>397</v>
      </c>
      <c r="B10" s="371" t="s">
        <v>398</v>
      </c>
      <c r="C10" s="372" t="s">
        <v>389</v>
      </c>
      <c r="D10" s="373" t="s">
        <v>399</v>
      </c>
      <c r="E10" s="374" t="s">
        <v>389</v>
      </c>
      <c r="F10" s="373" t="s">
        <v>400</v>
      </c>
      <c r="G10" s="373" t="s">
        <v>401</v>
      </c>
      <c r="H10" s="373" t="s">
        <v>402</v>
      </c>
      <c r="I10" s="374" t="s">
        <v>227</v>
      </c>
      <c r="J10" s="373" t="s">
        <v>403</v>
      </c>
      <c r="K10" s="373" t="s">
        <v>404</v>
      </c>
      <c r="L10" s="375" t="s">
        <v>389</v>
      </c>
      <c r="M10" s="365" t="s">
        <v>405</v>
      </c>
    </row>
    <row r="11" spans="1:13" s="367" customFormat="1" ht="35.25" customHeight="1">
      <c r="A11" s="377" t="s">
        <v>226</v>
      </c>
      <c r="B11" s="379">
        <v>3</v>
      </c>
      <c r="C11" s="379" t="s">
        <v>227</v>
      </c>
      <c r="D11" s="380">
        <v>142000</v>
      </c>
      <c r="E11" s="379" t="s">
        <v>227</v>
      </c>
      <c r="F11" s="380" t="s">
        <v>227</v>
      </c>
      <c r="G11" s="380">
        <v>142000</v>
      </c>
      <c r="H11" s="380">
        <v>105820</v>
      </c>
      <c r="I11" s="379" t="s">
        <v>227</v>
      </c>
      <c r="J11" s="380" t="s">
        <v>227</v>
      </c>
      <c r="K11" s="380">
        <v>105820</v>
      </c>
      <c r="L11" s="381" t="s">
        <v>227</v>
      </c>
      <c r="M11" s="378" t="s">
        <v>226</v>
      </c>
    </row>
    <row r="12" spans="1:7" s="408" customFormat="1" ht="18" customHeight="1">
      <c r="A12" s="53" t="s">
        <v>431</v>
      </c>
      <c r="B12" s="53"/>
      <c r="G12" s="72" t="s">
        <v>432</v>
      </c>
    </row>
  </sheetData>
  <mergeCells count="13">
    <mergeCell ref="D6:D7"/>
    <mergeCell ref="H6:H7"/>
    <mergeCell ref="A1:M1"/>
    <mergeCell ref="M3:M7"/>
    <mergeCell ref="A3:A7"/>
    <mergeCell ref="C3:C7"/>
    <mergeCell ref="D3:G3"/>
    <mergeCell ref="H3:K3"/>
    <mergeCell ref="B4:B5"/>
    <mergeCell ref="D4:G4"/>
    <mergeCell ref="H4:K4"/>
    <mergeCell ref="D5:G5"/>
    <mergeCell ref="H5:K5"/>
  </mergeCells>
  <printOptions/>
  <pageMargins left="0.53" right="0.38" top="0.68" bottom="0.5" header="0.5" footer="0.3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2012-08-13T05:45:12Z</cp:lastPrinted>
  <dcterms:created xsi:type="dcterms:W3CDTF">2000-12-15T03:44:06Z</dcterms:created>
  <dcterms:modified xsi:type="dcterms:W3CDTF">2012-10-22T02:33:07Z</dcterms:modified>
  <cp:category/>
  <cp:version/>
  <cp:contentType/>
  <cp:contentStatus/>
</cp:coreProperties>
</file>