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91" firstSheet="14" activeTab="22"/>
  </bookViews>
  <sheets>
    <sheet name="1.학교 총개황" sheetId="1" r:id="rId1"/>
    <sheet name="2.유치원" sheetId="2" r:id="rId2"/>
    <sheet name="2. 유치원(계속)" sheetId="3" r:id="rId3"/>
    <sheet name="3.초등학교" sheetId="4" r:id="rId4"/>
    <sheet name="3 초등학교(계속)" sheetId="5" r:id="rId5"/>
    <sheet name="4.중학교(국·공립)" sheetId="6" r:id="rId6"/>
    <sheet name="5.중학교(사립)" sheetId="7" r:id="rId7"/>
    <sheet name="6.일반계 고등학교(국.공립)" sheetId="8" r:id="rId8"/>
    <sheet name="7.일반계고등학교(사립)" sheetId="9" r:id="rId9"/>
    <sheet name="8.전문계고등학교(국.공립)" sheetId="10" r:id="rId10"/>
    <sheet name="9.전문계고등학교(사립)" sheetId="11" r:id="rId11"/>
    <sheet name="10.전문대학" sheetId="12" r:id="rId12"/>
    <sheet name="11.교육대학교" sheetId="13" r:id="rId13"/>
    <sheet name="12.대학(교)" sheetId="14" r:id="rId14"/>
    <sheet name="13.대학원(1)" sheetId="15" r:id="rId15"/>
    <sheet name="13.대학원 (2)" sheetId="16" r:id="rId16"/>
    <sheet name="14.기타학교" sheetId="17" r:id="rId17"/>
    <sheet name="15.적령아동취학" sheetId="18" r:id="rId18"/>
    <sheet name="16.사설학원 및 독서실" sheetId="19" r:id="rId19"/>
    <sheet name="17.공공도서관" sheetId="20" r:id="rId20"/>
    <sheet name="18.박물관" sheetId="21" r:id="rId21"/>
    <sheet name="19.문화재" sheetId="22" r:id="rId22"/>
    <sheet name="20.예술단" sheetId="23" r:id="rId23"/>
    <sheet name="21.문화공간" sheetId="24" r:id="rId24"/>
    <sheet name="22.체육시설" sheetId="25" r:id="rId25"/>
    <sheet name="23. 운동장 " sheetId="26" r:id="rId26"/>
    <sheet name="24.청소년수련시설" sheetId="27" r:id="rId27"/>
    <sheet name="25.언론매체" sheetId="28" r:id="rId28"/>
    <sheet name="26.출판,인쇄 및 기록매체업 현황(산업세분류별)" sheetId="29" r:id="rId29"/>
  </sheets>
  <definedNames>
    <definedName name="_xlnm.Print_Area" localSheetId="15">'13.대학원 (2)'!$A$1:$J$24</definedName>
    <definedName name="_xlnm.Print_Area" localSheetId="16">'14.기타학교'!$A$1:$M$40</definedName>
    <definedName name="_xlnm.Print_Area" localSheetId="1">'2.유치원'!$A$1:$N$16</definedName>
    <definedName name="_xlnm.Print_Area" localSheetId="23">'21.문화공간'!$A$1:$N$17</definedName>
    <definedName name="_xlnm.Print_Area" localSheetId="24">'22.체육시설'!$A$1:$S$28</definedName>
    <definedName name="_xlnm.Print_Area" localSheetId="3">'3.초등학교'!$A$1:$L$17</definedName>
    <definedName name="_xlnm.Print_Area" localSheetId="5">'4.중학교(국·공립)'!$A$1:$M$21</definedName>
    <definedName name="_xlnm.Print_Area" localSheetId="7">'6.일반계 고등학교(국.공립)'!$A$1:$M$29</definedName>
    <definedName name="_xlnm.Print_Area" localSheetId="8">'7.일반계고등학교(사립)'!$A$1:$M$25</definedName>
    <definedName name="_xlnm.Print_Area" localSheetId="9">'8.전문계고등학교(국.공립)'!$A$1:$M$33</definedName>
    <definedName name="_xlnm.Print_Area" localSheetId="10">'9.전문계고등학교(사립)'!$A$1:$M$34</definedName>
  </definedNames>
  <calcPr fullCalcOnLoad="1"/>
</workbook>
</file>

<file path=xl/comments20.xml><?xml version="1.0" encoding="utf-8"?>
<comments xmlns="http://schemas.openxmlformats.org/spreadsheetml/2006/main">
  <authors>
    <author>임직원</author>
  </authors>
  <commentList>
    <comment ref="A14" authorId="0">
      <text>
        <r>
          <rPr>
            <b/>
            <sz val="9"/>
            <rFont val="굴림"/>
            <family val="3"/>
          </rPr>
          <t>임직원:</t>
        </r>
        <r>
          <rPr>
            <sz val="9"/>
            <rFont val="굴림"/>
            <family val="3"/>
          </rPr>
          <t xml:space="preserve">
수정할것 수치가 틀림확인할거</t>
        </r>
      </text>
    </comment>
  </commentList>
</comments>
</file>

<file path=xl/sharedStrings.xml><?xml version="1.0" encoding="utf-8"?>
<sst xmlns="http://schemas.openxmlformats.org/spreadsheetml/2006/main" count="2215" uniqueCount="1086">
  <si>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</si>
  <si>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</si>
  <si>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</si>
  <si>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</si>
  <si>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</si>
  <si>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</si>
  <si>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2006</t>
    </r>
    <r>
      <rPr>
        <sz val="9"/>
        <rFont val="돋움"/>
        <family val="3"/>
      </rPr>
      <t>년부터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입학정원은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산출하지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않음</t>
    </r>
    <r>
      <rPr>
        <sz val="9"/>
        <rFont val="Arial"/>
        <family val="2"/>
      </rPr>
      <t>.</t>
    </r>
  </si>
  <si>
    <r>
      <t xml:space="preserve">         2)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</si>
  <si>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3)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 xml:space="preserve">  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</si>
  <si>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t xml:space="preserve"> 2004(Jejusi)</t>
  </si>
  <si>
    <t xml:space="preserve"> 2005(Jejusi)</t>
  </si>
  <si>
    <t>(Unit : number, person, thousand m²)</t>
  </si>
  <si>
    <t>Students</t>
  </si>
  <si>
    <t>Teachers</t>
  </si>
  <si>
    <t>Graduation</t>
  </si>
  <si>
    <t>Entrance</t>
  </si>
  <si>
    <t>계</t>
  </si>
  <si>
    <t>남</t>
  </si>
  <si>
    <t>여</t>
  </si>
  <si>
    <t>School</t>
  </si>
  <si>
    <t>of</t>
  </si>
  <si>
    <t>Entrants to</t>
  </si>
  <si>
    <t>schools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</si>
  <si>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문화정책과</t>
    </r>
  </si>
  <si>
    <r>
      <t>c</t>
    </r>
    <r>
      <rPr>
        <sz val="10"/>
        <rFont val="Arial"/>
        <family val="2"/>
      </rPr>
      <t>enter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</si>
  <si>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문화정책과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복지청소년과</t>
    </r>
  </si>
  <si>
    <r>
      <t xml:space="preserve">Source : </t>
    </r>
    <r>
      <rPr>
        <sz val="10"/>
        <rFont val="Arial"/>
        <family val="2"/>
      </rPr>
      <t>Jeju Special Self-Governing Province Cultural Policy Div</t>
    </r>
    <r>
      <rPr>
        <sz val="10"/>
        <rFont val="Arial"/>
        <family val="2"/>
      </rPr>
      <t>,  Welfare &amp; Youth Div.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</si>
  <si>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면적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실내체육관</t>
    </r>
    <r>
      <rPr>
        <sz val="9"/>
        <rFont val="Arial"/>
        <family val="2"/>
      </rPr>
      <t>-</t>
    </r>
    <r>
      <rPr>
        <sz val="9"/>
        <rFont val="굴림"/>
        <family val="3"/>
      </rPr>
      <t>연건축면적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종합경기장</t>
    </r>
    <r>
      <rPr>
        <sz val="9"/>
        <rFont val="Arial"/>
        <family val="2"/>
      </rPr>
      <t>-</t>
    </r>
    <r>
      <rPr>
        <sz val="9"/>
        <rFont val="굴림"/>
        <family val="3"/>
      </rPr>
      <t>부지면적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테니스장</t>
    </r>
    <r>
      <rPr>
        <sz val="9"/>
        <rFont val="Arial"/>
        <family val="2"/>
      </rPr>
      <t>-</t>
    </r>
    <r>
      <rPr>
        <sz val="9"/>
        <rFont val="굴림"/>
        <family val="3"/>
      </rPr>
      <t>부지면적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수영장</t>
    </r>
    <r>
      <rPr>
        <sz val="9"/>
        <rFont val="Arial"/>
        <family val="2"/>
      </rPr>
      <t>-</t>
    </r>
    <r>
      <rPr>
        <sz val="9"/>
        <rFont val="굴림"/>
        <family val="3"/>
      </rPr>
      <t>연건축면적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</si>
  <si>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스포츠산업과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축정과</t>
    </r>
    <r>
      <rPr>
        <sz val="9"/>
        <rFont val="Arial"/>
        <family val="2"/>
      </rPr>
      <t>(</t>
    </r>
    <r>
      <rPr>
        <sz val="9"/>
        <rFont val="굴림"/>
        <family val="3"/>
      </rPr>
      <t>승마장</t>
    </r>
    <r>
      <rPr>
        <sz val="9"/>
        <rFont val="Arial"/>
        <family val="2"/>
      </rPr>
      <t xml:space="preserve">), </t>
    </r>
    <r>
      <rPr>
        <sz val="9"/>
        <rFont val="굴림"/>
        <family val="3"/>
      </rPr>
      <t>도시계획과</t>
    </r>
    <r>
      <rPr>
        <sz val="9"/>
        <rFont val="Arial"/>
        <family val="2"/>
      </rPr>
      <t>(</t>
    </r>
    <r>
      <rPr>
        <sz val="9"/>
        <rFont val="굴림"/>
        <family val="3"/>
      </rPr>
      <t>골프장</t>
    </r>
    <r>
      <rPr>
        <sz val="9"/>
        <rFont val="Arial"/>
        <family val="2"/>
      </rPr>
      <t>)</t>
    </r>
  </si>
  <si>
    <t xml:space="preserve">Source : Jeju Special Self-Governing Province  Sports Industry Div. Livestock Policy Div.Urban Planning Div.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</si>
  <si>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 ( )</t>
    </r>
    <r>
      <rPr>
        <sz val="10"/>
        <rFont val="돋움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미포함</t>
    </r>
  </si>
  <si>
    <r>
      <t xml:space="preserve">       </t>
    </r>
    <r>
      <rPr>
        <sz val="10"/>
        <rFont val="Arial"/>
        <family val="2"/>
      </rPr>
      <t xml:space="preserve">  2)    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실습실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</si>
  <si>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</si>
  <si>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>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통합작성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되었음</t>
    </r>
    <r>
      <rPr>
        <sz val="10"/>
        <rFont val="Arial"/>
        <family val="2"/>
      </rPr>
      <t xml:space="preserve">.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</si>
  <si>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제주산업정보대학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제주한라대학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제주관광대학</t>
    </r>
  </si>
  <si>
    <r>
      <t>※</t>
    </r>
    <r>
      <rPr>
        <sz val="10"/>
        <rFont val="Arial"/>
        <family val="2"/>
      </rPr>
      <t xml:space="preserve"> 200</t>
    </r>
    <r>
      <rPr>
        <sz val="10"/>
        <rFont val="Arial"/>
        <family val="2"/>
      </rPr>
      <t>8</t>
    </r>
    <r>
      <rPr>
        <sz val="10"/>
        <rFont val="Arial"/>
        <family val="2"/>
      </rPr>
      <t>. 4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재학생수임</t>
    </r>
  </si>
  <si>
    <t>Jeju National University</t>
  </si>
  <si>
    <t>소장품 (점)</t>
  </si>
  <si>
    <r>
      <t>주</t>
    </r>
    <r>
      <rPr>
        <sz val="11"/>
        <rFont val="Arial"/>
        <family val="2"/>
      </rPr>
      <t xml:space="preserve"> : 1) </t>
    </r>
    <r>
      <rPr>
        <sz val="10"/>
        <rFont val="돋움"/>
        <family val="3"/>
      </rPr>
      <t>건물연면적</t>
    </r>
    <r>
      <rPr>
        <sz val="11"/>
        <rFont val="Arial"/>
        <family val="2"/>
      </rPr>
      <t>(2008</t>
    </r>
    <r>
      <rPr>
        <sz val="10"/>
        <rFont val="돋움"/>
        <family val="3"/>
      </rPr>
      <t>년부터</t>
    </r>
    <r>
      <rPr>
        <sz val="11"/>
        <rFont val="Arial"/>
        <family val="2"/>
      </rPr>
      <t>)</t>
    </r>
  </si>
  <si>
    <t>(단위: 개,명)</t>
  </si>
  <si>
    <t>(Unit : number, person)</t>
  </si>
  <si>
    <t>서적출판업
Publishing of books</t>
  </si>
  <si>
    <t xml:space="preserve">신문, 잡지 및 정기
 간행물  출판업
 Publishing of newspapers, magazines and periodicals </t>
  </si>
  <si>
    <t>기타  인쇄물 출판업
Other Publishing of
prints</t>
  </si>
  <si>
    <t>게임 소프트웨어 
개발 및 공급업
 Game software development and supply</t>
  </si>
  <si>
    <t>시스템.응용 
소프트웨어개발 및 
공급업
System and application software development and supply</t>
  </si>
  <si>
    <t>오디오물 출판및 
원판 녹음업
Audio publishing and  original master recordings</t>
  </si>
  <si>
    <t>연    별</t>
  </si>
  <si>
    <t>시    별</t>
  </si>
  <si>
    <t>Si</t>
  </si>
  <si>
    <t>제주시</t>
  </si>
  <si>
    <t>Jeju-si</t>
  </si>
  <si>
    <t>서귀포시</t>
  </si>
  <si>
    <t>Seogwipo-si</t>
  </si>
  <si>
    <t>자료 : 제주특별자치도 경제정책과(사업체조사보고서)</t>
  </si>
  <si>
    <t>Source : Jeju Special Self-Governing Province Economic Policy Div.(Report of the Census On Establishments)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</si>
  <si>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복지청소년과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</si>
  <si>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Sports Industry Div</t>
    </r>
  </si>
  <si>
    <t>Total</t>
  </si>
  <si>
    <t>Male</t>
  </si>
  <si>
    <t>Female</t>
  </si>
  <si>
    <t>Graduates</t>
  </si>
  <si>
    <t>higher school</t>
  </si>
  <si>
    <t>Entrants</t>
  </si>
  <si>
    <t>area</t>
  </si>
  <si>
    <r>
      <t xml:space="preserve">'98. 2. </t>
    </r>
    <r>
      <rPr>
        <sz val="10"/>
        <rFont val="Arial"/>
        <family val="2"/>
      </rPr>
      <t>6</t>
    </r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</si>
  <si>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</si>
  <si>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</si>
  <si>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</si>
  <si>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</si>
  <si>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</si>
  <si>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</si>
  <si>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</si>
  <si>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</si>
  <si>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</si>
  <si>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</si>
  <si>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</si>
  <si>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Number</t>
  </si>
  <si>
    <t>Students</t>
  </si>
  <si>
    <t>Teachers</t>
  </si>
  <si>
    <t>Graduation</t>
  </si>
  <si>
    <t>Entrance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</si>
  <si>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</si>
  <si>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</si>
  <si>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</si>
  <si>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</si>
  <si>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</si>
  <si>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</si>
  <si>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</si>
  <si>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</si>
  <si>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</si>
  <si>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</si>
  <si>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</si>
  <si>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</si>
  <si>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</si>
  <si>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</si>
  <si>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</si>
  <si>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</si>
  <si>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</si>
  <si>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</si>
  <si>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</si>
  <si>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</si>
  <si>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</si>
  <si>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t>5. 중     학     교 (사립)          Middle Schools (Private)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</si>
  <si>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</si>
  <si>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 xml:space="preserve">  2 0 0 4(Jejusi)</t>
  </si>
  <si>
    <t xml:space="preserve">  2 0 0 5(Jejusi)</t>
  </si>
  <si>
    <t>제주산업정보대학</t>
  </si>
  <si>
    <t>Year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</si>
  <si>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</si>
  <si>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Source : Jeju Special Self-Governing Province Office of Education,
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</si>
  <si>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>2 0 0 6</t>
  </si>
  <si>
    <t>2 0 0 6</t>
  </si>
  <si>
    <r>
      <t>자료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제주특별자치도교육청</t>
    </r>
    <r>
      <rPr>
        <sz val="9"/>
        <rFont val="Arial"/>
        <family val="2"/>
      </rPr>
      <t>,</t>
    </r>
    <r>
      <rPr>
        <sz val="9"/>
        <rFont val="돋움"/>
        <family val="3"/>
      </rPr>
      <t>「제주교육통계연보」</t>
    </r>
  </si>
  <si>
    <r>
      <t xml:space="preserve">   </t>
    </r>
    <r>
      <rPr>
        <sz val="9"/>
        <rFont val="돋움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돋움"/>
        <family val="3"/>
      </rPr>
      <t>교지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대지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체육장</t>
    </r>
  </si>
  <si>
    <r>
      <t xml:space="preserve">         2) </t>
    </r>
    <r>
      <rPr>
        <sz val="9"/>
        <rFont val="돋움"/>
        <family val="3"/>
      </rPr>
      <t>건물</t>
    </r>
    <r>
      <rPr>
        <sz val="9"/>
        <rFont val="Arial"/>
        <family val="2"/>
      </rPr>
      <t xml:space="preserve"> = </t>
    </r>
    <r>
      <rPr>
        <sz val="9"/>
        <rFont val="돋움"/>
        <family val="3"/>
      </rPr>
      <t>보통교실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특별교실</t>
    </r>
    <r>
      <rPr>
        <sz val="9"/>
        <rFont val="Arial"/>
        <family val="2"/>
      </rPr>
      <t xml:space="preserve"> + </t>
    </r>
    <r>
      <rPr>
        <sz val="9"/>
        <rFont val="돋움"/>
        <family val="3"/>
      </rPr>
      <t>관리실</t>
    </r>
    <r>
      <rPr>
        <sz val="9"/>
        <rFont val="Arial"/>
        <family val="2"/>
      </rPr>
      <t xml:space="preserve"> +</t>
    </r>
    <r>
      <rPr>
        <sz val="9"/>
        <rFont val="돋움"/>
        <family val="3"/>
      </rPr>
      <t>기타</t>
    </r>
    <r>
      <rPr>
        <sz val="9"/>
        <rFont val="Arial"/>
        <family val="2"/>
      </rPr>
      <t>(</t>
    </r>
    <r>
      <rPr>
        <sz val="9"/>
        <rFont val="돋움"/>
        <family val="3"/>
      </rPr>
      <t>면적을</t>
    </r>
    <r>
      <rPr>
        <sz val="9"/>
        <rFont val="Arial"/>
        <family val="2"/>
      </rPr>
      <t xml:space="preserve"> 1,000</t>
    </r>
    <r>
      <rPr>
        <sz val="9"/>
        <rFont val="돋움"/>
        <family val="3"/>
      </rPr>
      <t>㎡로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표시함에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따른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시별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전체합과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맞지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  <r>
      <rPr>
        <sz val="9"/>
        <rFont val="Arial"/>
        <family val="2"/>
      </rPr>
      <t>)</t>
    </r>
  </si>
  <si>
    <t>'90. 3. 2</t>
  </si>
  <si>
    <t>1985. 1. 10</t>
  </si>
  <si>
    <r>
      <t xml:space="preserve">         3) </t>
    </r>
    <r>
      <rPr>
        <sz val="9"/>
        <rFont val="돋움"/>
        <family val="3"/>
      </rPr>
      <t>보통교실에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한함</t>
    </r>
  </si>
  <si>
    <t xml:space="preserve">연별 </t>
  </si>
  <si>
    <t>사 무 직 원 수
Clerical staffs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</si>
  <si>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</si>
  <si>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</si>
  <si>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</si>
  <si>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</si>
  <si>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t xml:space="preserve">기  타 </t>
  </si>
  <si>
    <r>
      <t>o</t>
    </r>
    <r>
      <rPr>
        <sz val="10"/>
        <rFont val="Arial"/>
        <family val="2"/>
      </rPr>
      <t>thers</t>
    </r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</si>
  <si>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</si>
  <si>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</si>
  <si>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r>
      <t xml:space="preserve">교실수 </t>
    </r>
    <r>
      <rPr>
        <vertAlign val="superscript"/>
        <sz val="9"/>
        <rFont val="돋움"/>
        <family val="3"/>
      </rPr>
      <t xml:space="preserve">3)
</t>
    </r>
    <r>
      <rPr>
        <sz val="9"/>
        <rFont val="돋움"/>
        <family val="3"/>
      </rPr>
      <t>No. of 
Classrooms</t>
    </r>
  </si>
  <si>
    <t xml:space="preserve">Year </t>
  </si>
  <si>
    <t>계
Total</t>
  </si>
  <si>
    <t>남
Male</t>
  </si>
  <si>
    <t xml:space="preserve">Jeju Library </t>
  </si>
  <si>
    <t>Hansupul Library</t>
  </si>
  <si>
    <t>Dongnyeok Library</t>
  </si>
  <si>
    <t>Jeju Udang Library</t>
  </si>
  <si>
    <t>Jeju Tamna Library</t>
  </si>
  <si>
    <t>Aewol-eup Library</t>
  </si>
  <si>
    <t>Jocheon-eup  Library</t>
  </si>
  <si>
    <t>Hangyeong-myeon Library</t>
  </si>
  <si>
    <t>제주특별자치도 한라도서관</t>
  </si>
  <si>
    <t>Jeju Miracle Library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</si>
  <si>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한국도서관협회</t>
    </r>
    <r>
      <rPr>
        <sz val="10"/>
        <rFont val="Arial"/>
        <family val="2"/>
      </rPr>
      <t>,</t>
    </r>
    <r>
      <rPr>
        <sz val="10"/>
        <rFont val="굴림"/>
        <family val="3"/>
      </rPr>
      <t>국가도서관통계시스템</t>
    </r>
    <r>
      <rPr>
        <sz val="10"/>
        <rFont val="Arial"/>
        <family val="2"/>
      </rPr>
      <t>(http://www.libsta.go.kr)</t>
    </r>
  </si>
  <si>
    <t>Source :  Korean Library Association ,Si</t>
  </si>
  <si>
    <r>
      <t xml:space="preserve">18. </t>
    </r>
    <r>
      <rPr>
        <b/>
        <sz val="18"/>
        <color indexed="8"/>
        <rFont val="굴림"/>
        <family val="3"/>
      </rPr>
      <t>박</t>
    </r>
    <r>
      <rPr>
        <b/>
        <sz val="18"/>
        <color indexed="8"/>
        <rFont val="Arial"/>
        <family val="2"/>
      </rPr>
      <t xml:space="preserve">       </t>
    </r>
    <r>
      <rPr>
        <b/>
        <sz val="18"/>
        <color indexed="8"/>
        <rFont val="굴림"/>
        <family val="3"/>
      </rPr>
      <t>물</t>
    </r>
    <r>
      <rPr>
        <b/>
        <sz val="18"/>
        <color indexed="8"/>
        <rFont val="Arial"/>
        <family val="2"/>
      </rPr>
      <t xml:space="preserve">    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 Museums</t>
    </r>
  </si>
  <si>
    <t>여
Female</t>
  </si>
  <si>
    <t>졸업자수</t>
  </si>
  <si>
    <t>진학자수</t>
  </si>
  <si>
    <t>Entrants to</t>
  </si>
  <si>
    <t>Source : Jeju Special Self-Governing Province  Welfare &amp; Youth Div.</t>
  </si>
  <si>
    <t>School</t>
  </si>
  <si>
    <t>higher school</t>
  </si>
  <si>
    <t>land area</t>
  </si>
  <si>
    <t>Building area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</si>
  <si>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</si>
  <si>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</si>
  <si>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</si>
  <si>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</si>
  <si>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</si>
  <si>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</si>
  <si>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</si>
  <si>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</si>
  <si>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</si>
  <si>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</si>
  <si>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</si>
  <si>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</si>
  <si>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</si>
  <si>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</si>
  <si>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</si>
  <si>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 xml:space="preserve">2 0 0 8 </t>
  </si>
  <si>
    <t>2 0 0 8</t>
  </si>
  <si>
    <t>2 0 0 9</t>
  </si>
  <si>
    <t>2 0 0 7</t>
  </si>
  <si>
    <t>-</t>
  </si>
  <si>
    <r>
      <t xml:space="preserve">17.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</si>
  <si>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연별및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도서관별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</si>
  <si>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</si>
  <si>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도서관수</t>
  </si>
  <si>
    <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</si>
  <si>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자료수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</si>
  <si>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</si>
  <si>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t>Year &amp; Library</t>
  </si>
  <si>
    <t>Number of</t>
  </si>
  <si>
    <t>도서</t>
  </si>
  <si>
    <t>비도서</t>
  </si>
  <si>
    <t>이용자수</t>
  </si>
  <si>
    <t>Staffs</t>
  </si>
  <si>
    <t>libraries</t>
  </si>
  <si>
    <t>Seats</t>
  </si>
  <si>
    <t>books</t>
  </si>
  <si>
    <t>Non-book</t>
  </si>
  <si>
    <t>Annual users</t>
  </si>
  <si>
    <t>Annual books lent</t>
  </si>
  <si>
    <t>Budget</t>
  </si>
  <si>
    <t>-</t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</si>
  <si>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</si>
  <si>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2 0 0 5</t>
  </si>
  <si>
    <t>국립제주박물관</t>
  </si>
  <si>
    <t>Jeju National Museum</t>
  </si>
  <si>
    <t>Jeju Folklore and Natural 
History Museum</t>
  </si>
  <si>
    <t>제주대박물관</t>
  </si>
  <si>
    <t>Source : Folklore and Natural History Museum, Jeju National Museum,</t>
  </si>
  <si>
    <t xml:space="preserve">       Cheju National Univ. Museum</t>
  </si>
  <si>
    <t>cultural</t>
  </si>
  <si>
    <t>properties</t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</si>
  <si>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</si>
  <si>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</si>
  <si>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</si>
  <si>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</si>
  <si>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</si>
  <si>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                                       'Source : Jeju Special Self-Governing Province Office of Education,
                                                       </t>
    </r>
    <r>
      <rPr>
        <sz val="9"/>
        <rFont val="돋움"/>
        <family val="3"/>
      </rPr>
      <t>「</t>
    </r>
    <r>
      <rPr>
        <sz val="9"/>
        <rFont val="Arial"/>
        <family val="2"/>
      </rPr>
      <t>Statistical Yearbook of Jeju Education</t>
    </r>
    <r>
      <rPr>
        <sz val="9"/>
        <rFont val="돋움"/>
        <family val="3"/>
      </rPr>
      <t>」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</si>
  <si>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</si>
  <si>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</si>
  <si>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</si>
  <si>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</si>
  <si>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</si>
  <si>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</si>
  <si>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Number,</t>
    </r>
    <r>
      <rPr>
        <sz val="10"/>
        <rFont val="Arial"/>
        <family val="2"/>
      </rPr>
      <t xml:space="preserve">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</si>
  <si>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t xml:space="preserve">    Source : Graduate School</t>
  </si>
  <si>
    <t>Source : Graduate School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</si>
  <si>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문화체육과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</si>
  <si>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</si>
  <si>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</si>
  <si>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</si>
  <si>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</si>
  <si>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r>
      <t xml:space="preserve">XIV. </t>
    </r>
    <r>
      <rPr>
        <b/>
        <sz val="22"/>
        <rFont val="돋움"/>
        <family val="3"/>
      </rPr>
      <t>교육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문화</t>
    </r>
    <r>
      <rPr>
        <b/>
        <sz val="22"/>
        <rFont val="Arial"/>
        <family val="2"/>
      </rPr>
      <t xml:space="preserve">     EDUCATION &amp; CULTURE</t>
    </r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</si>
  <si>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</si>
  <si>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</si>
  <si>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</si>
  <si>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</si>
  <si>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</si>
  <si>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민속자료</t>
  </si>
  <si>
    <t>무형문화재</t>
  </si>
  <si>
    <r>
      <t xml:space="preserve"> </t>
    </r>
    <r>
      <rPr>
        <sz val="10"/>
        <rFont val="Arial"/>
        <family val="2"/>
      </rPr>
      <t xml:space="preserve">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</si>
  <si>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</si>
  <si>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</si>
  <si>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</si>
  <si>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</si>
  <si>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</si>
  <si>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</si>
  <si>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</si>
  <si>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</si>
  <si>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</si>
  <si>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</si>
  <si>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</si>
  <si>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</si>
  <si>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</si>
  <si>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</si>
  <si>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</si>
  <si>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</si>
  <si>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</si>
  <si>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</si>
  <si>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</si>
  <si>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</si>
  <si>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 xml:space="preserve">20.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</si>
  <si>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</si>
  <si>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</si>
  <si>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</si>
  <si>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</si>
  <si>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</si>
  <si>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</si>
  <si>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</si>
  <si>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</si>
  <si>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</si>
  <si>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</si>
  <si>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</si>
  <si>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</si>
  <si>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</si>
  <si>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</si>
  <si>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</si>
  <si>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</si>
  <si>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</si>
  <si>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t>1985. 1. 10</t>
  </si>
  <si>
    <t>-</t>
  </si>
  <si>
    <t>2 0 0 4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</si>
  <si>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</si>
  <si>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</si>
  <si>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</si>
  <si>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</si>
  <si>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</si>
  <si>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</si>
  <si>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 xml:space="preserve">21.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</si>
  <si>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</si>
  <si>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</si>
  <si>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</si>
  <si>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</si>
  <si>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</si>
  <si>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</si>
  <si>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</si>
  <si>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</si>
  <si>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영화상영관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</si>
  <si>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</si>
  <si>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</si>
  <si>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</si>
  <si>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</si>
  <si>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</si>
  <si>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</si>
  <si>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</si>
  <si>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</si>
  <si>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Welfare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</si>
  <si>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</si>
  <si>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</si>
  <si>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</si>
  <si>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</si>
  <si>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</si>
  <si>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</si>
  <si>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</si>
  <si>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</si>
  <si>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</si>
  <si>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</si>
  <si>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</si>
  <si>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</si>
  <si>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</si>
  <si>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</si>
  <si>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</si>
  <si>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</si>
  <si>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</si>
  <si>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</si>
  <si>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</si>
  <si>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</si>
  <si>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</si>
  <si>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</si>
  <si>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</si>
  <si>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</si>
  <si>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</si>
  <si>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</si>
  <si>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t>복지회관</t>
  </si>
  <si>
    <r>
      <t>(</t>
    </r>
    <r>
      <rPr>
        <sz val="10"/>
        <rFont val="돋움"/>
        <family val="3"/>
      </rPr>
      <t>종합복지관</t>
    </r>
    <r>
      <rPr>
        <sz val="10"/>
        <rFont val="Arial"/>
        <family val="2"/>
      </rPr>
      <t>)</t>
    </r>
  </si>
  <si>
    <t>청소년회관</t>
  </si>
  <si>
    <t>(수련시설)</t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</si>
  <si>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</si>
  <si>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</si>
  <si>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t>2 0 0 4</t>
  </si>
  <si>
    <t>(Unit : number)</t>
  </si>
  <si>
    <t>Broadcasting stations</t>
  </si>
  <si>
    <t>Newspaper publishers</t>
  </si>
  <si>
    <t>T     V</t>
  </si>
  <si>
    <t>종합유선</t>
  </si>
  <si>
    <t>중계유선</t>
  </si>
  <si>
    <t>음악유선</t>
  </si>
  <si>
    <t>기타방송</t>
  </si>
  <si>
    <t>Television</t>
  </si>
  <si>
    <t>Radio</t>
  </si>
  <si>
    <t>Daily</t>
  </si>
  <si>
    <t>Weekly</t>
  </si>
  <si>
    <t>제주우당도서관</t>
  </si>
  <si>
    <t>제주탐라도서관</t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</si>
  <si>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>1)</t>
    </r>
  </si>
  <si>
    <t>'98. 2. 6</t>
  </si>
  <si>
    <t>'98. 2. 6</t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</si>
  <si>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</si>
  <si>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</si>
  <si>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</si>
  <si>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</si>
  <si>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애월체육공원운동장</t>
  </si>
  <si>
    <t>Aewol  Life Gymnasium Playground</t>
  </si>
  <si>
    <t>제주종합경기장
주경기장</t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</si>
  <si>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</si>
  <si>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</si>
  <si>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</si>
  <si>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</si>
  <si>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</si>
  <si>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</si>
  <si>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</si>
  <si>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t>CATV 
broadcasting</t>
  </si>
  <si>
    <t>Relay 
broadcasting</t>
  </si>
  <si>
    <t>Music
broadcasting</t>
  </si>
  <si>
    <t>Other 
broadcasting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</si>
  <si>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</si>
  <si>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</si>
  <si>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</si>
  <si>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타</t>
    </r>
  </si>
  <si>
    <r>
      <t>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</si>
  <si>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</si>
  <si>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>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간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</si>
  <si>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</si>
  <si>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4(Jejusi)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</si>
  <si>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</si>
  <si>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4(Bukjeju)</t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</si>
  <si>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</si>
  <si>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2 0 0 5(Jejusi)</t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</si>
  <si>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</si>
  <si>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 0 0 5(Bukjeju)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</si>
  <si>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</si>
  <si>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</si>
  <si>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</si>
  <si>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</si>
  <si>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</si>
  <si>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</si>
  <si>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t>-</t>
  </si>
  <si>
    <r>
      <t xml:space="preserve">졸업자현황
</t>
    </r>
    <r>
      <rPr>
        <sz val="10"/>
        <rFont val="Arial"/>
        <family val="2"/>
      </rPr>
      <t>Graduation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</si>
  <si>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</si>
  <si>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</si>
  <si>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</si>
  <si>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</si>
  <si>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</si>
  <si>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</si>
  <si>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</si>
  <si>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</si>
  <si>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</si>
  <si>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</si>
  <si>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</si>
  <si>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</si>
  <si>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</si>
  <si>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</si>
  <si>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</si>
  <si>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r>
      <t>2</t>
    </r>
    <r>
      <rPr>
        <sz val="10"/>
        <rFont val="Arial"/>
        <family val="2"/>
      </rPr>
      <t xml:space="preserve"> 0 1 0</t>
    </r>
  </si>
  <si>
    <t>2 0 1 0</t>
  </si>
  <si>
    <t>Teachers  College
Jeju National University
of Education</t>
  </si>
  <si>
    <t>제주대학교
사라캠퍼스</t>
  </si>
  <si>
    <t>제주대학교
사라캠퍼스</t>
  </si>
  <si>
    <t xml:space="preserve">2 01 0 </t>
  </si>
  <si>
    <t xml:space="preserve">2 0 1 0 </t>
  </si>
  <si>
    <t xml:space="preserve">       2 0 1 0 </t>
  </si>
  <si>
    <r>
      <t xml:space="preserve">16.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</si>
  <si>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</si>
  <si>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</si>
  <si>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t>사  설  학  원   Private Institute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</si>
  <si>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</si>
  <si>
    <r>
      <t xml:space="preserve">Source : Jeju Special Self-Governing Province Office of Education,
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</si>
  <si>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주 : 1) 사설학원법에 의한 학원분리표 변경</t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</si>
  <si>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</si>
  <si>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</si>
  <si>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</si>
  <si>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</si>
  <si>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</si>
  <si>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</si>
  <si>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</si>
  <si>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</si>
  <si>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</si>
  <si>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시    별</t>
  </si>
  <si>
    <t>구기
체육관
Ball game</t>
  </si>
  <si>
    <t>투기
체육관
match</t>
  </si>
  <si>
    <t>생활
체육관
Sport for all</t>
  </si>
  <si>
    <t>Si</t>
  </si>
  <si>
    <t>2 0 0 4</t>
  </si>
  <si>
    <t>2 0 0 7</t>
  </si>
  <si>
    <r>
      <t>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</si>
  <si>
    <t>Jeju-si</t>
  </si>
  <si>
    <t>서귀포시</t>
  </si>
  <si>
    <t>Seogwipo-si</t>
  </si>
  <si>
    <r>
      <t>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고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육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설</t>
    </r>
    <r>
      <rPr>
        <sz val="9"/>
        <rFont val="Arial"/>
        <family val="2"/>
      </rPr>
      <t xml:space="preserve">     Reported sports facilities</t>
    </r>
  </si>
  <si>
    <r>
      <t>등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육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설</t>
    </r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</si>
  <si>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</si>
  <si>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</si>
  <si>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t>본교</t>
  </si>
  <si>
    <t>분교</t>
  </si>
  <si>
    <t>School</t>
  </si>
  <si>
    <r>
      <t>B</t>
    </r>
    <r>
      <rPr>
        <sz val="10"/>
        <rFont val="Arial"/>
        <family val="2"/>
      </rPr>
      <t>ranch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</si>
  <si>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</t>
    </r>
    <r>
      <rPr>
        <sz val="10"/>
        <rFont val="굴림"/>
        <family val="3"/>
      </rPr>
      <t>대학교</t>
    </r>
  </si>
  <si>
    <r>
      <t xml:space="preserve">* </t>
    </r>
    <r>
      <rPr>
        <sz val="10"/>
        <rFont val="돋움"/>
        <family val="3"/>
      </rPr>
      <t>제주대학교와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제주교육대학교가</t>
    </r>
    <r>
      <rPr>
        <sz val="10"/>
        <rFont val="Arial"/>
        <family val="2"/>
      </rPr>
      <t xml:space="preserve"> 2008. 3. 1</t>
    </r>
    <r>
      <rPr>
        <sz val="10"/>
        <rFont val="돋움"/>
        <family val="3"/>
      </rPr>
      <t>일자로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작성하였음</t>
    </r>
  </si>
  <si>
    <t>한경도서관</t>
  </si>
  <si>
    <t>애월도서관</t>
  </si>
  <si>
    <t>조천도서관</t>
  </si>
  <si>
    <t>주 : 1) 인건비, 자료구입비, 기타운영비 합계</t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</si>
  <si>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</si>
  <si>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</si>
  <si>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 xml:space="preserve">26. 출판, 인쇄 및 기록매체업 현황(산업세분류)
</t>
    </r>
    <r>
      <rPr>
        <sz val="16"/>
        <color indexed="8"/>
        <rFont val="HY중고딕"/>
        <family val="1"/>
      </rPr>
      <t xml:space="preserve"> Publishing , Printing and Reproduction of Recorded Media Companies(by Industrial Classes)</t>
    </r>
  </si>
  <si>
    <t>사업체수</t>
  </si>
  <si>
    <t>종사자수</t>
  </si>
  <si>
    <t>Establishments</t>
  </si>
  <si>
    <t>Employees</t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</si>
  <si>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</si>
  <si>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</si>
  <si>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</si>
  <si>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</si>
  <si>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</si>
  <si>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</si>
  <si>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</si>
  <si>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</si>
  <si>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</si>
  <si>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</si>
  <si>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t>2 0 0 4</t>
  </si>
  <si>
    <t>2 0 0 7</t>
  </si>
  <si>
    <r>
      <t>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시</t>
    </r>
  </si>
  <si>
    <t>Jeju-si</t>
  </si>
  <si>
    <t>서귀포시</t>
  </si>
  <si>
    <t>Seogwipo-si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</si>
  <si>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</si>
  <si>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</si>
  <si>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</si>
  <si>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</si>
  <si>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</si>
  <si>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</si>
  <si>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</si>
  <si>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</si>
  <si>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</si>
  <si>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</si>
  <si>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</si>
  <si>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</si>
  <si>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스포츠산업과</t>
    </r>
  </si>
  <si>
    <r>
      <t xml:space="preserve">23. </t>
    </r>
    <r>
      <rPr>
        <b/>
        <sz val="18"/>
        <color indexed="8"/>
        <rFont val="굴림"/>
        <family val="3"/>
      </rPr>
      <t>운동장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</si>
  <si>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24.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</si>
  <si>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r>
      <t xml:space="preserve">25. </t>
    </r>
    <r>
      <rPr>
        <b/>
        <sz val="18"/>
        <rFont val="돋움"/>
        <family val="3"/>
      </rPr>
      <t>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체</t>
    </r>
    <r>
      <rPr>
        <b/>
        <sz val="18"/>
        <rFont val="Arial"/>
        <family val="2"/>
      </rPr>
      <t xml:space="preserve">               Mass Media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</si>
  <si>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2006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입학정원은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않음</t>
    </r>
    <r>
      <rPr>
        <sz val="10"/>
        <rFont val="Arial"/>
        <family val="2"/>
      </rPr>
      <t>.</t>
    </r>
  </si>
  <si>
    <r>
      <t xml:space="preserve">         2)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</si>
  <si>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</si>
  <si>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</si>
  <si>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Culture &amp; Sports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</si>
  <si>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</si>
  <si>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14.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</si>
  <si>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</si>
  <si>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</si>
  <si>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</si>
  <si>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</si>
  <si>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t xml:space="preserve">2 0 0 9 </t>
  </si>
  <si>
    <t xml:space="preserve">2 0 10 </t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</si>
  <si>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   Kindergartens (con't)</t>
    </r>
  </si>
  <si>
    <t>3. 초 등 학 교(계속)     Elementary Schools(con't)</t>
  </si>
  <si>
    <t xml:space="preserve">  2 0 0 6</t>
  </si>
  <si>
    <t xml:space="preserve">  2 0 0 8</t>
  </si>
  <si>
    <t xml:space="preserve">  2 0 0 7</t>
  </si>
  <si>
    <t xml:space="preserve">  2 0 0 9</t>
  </si>
  <si>
    <t xml:space="preserve">  2 0 10 </t>
  </si>
  <si>
    <r>
      <t xml:space="preserve">Source : Jeju Special Self-Governing Province Office of 
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>Education,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</t>
    </r>
    <r>
      <rPr>
        <sz val="10"/>
        <rFont val="Arial"/>
        <family val="2"/>
      </rPr>
      <t xml:space="preserve"> Yearbook of Jeju
</t>
    </r>
    <r>
      <rPr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E</t>
    </r>
    <r>
      <rPr>
        <sz val="10"/>
        <rFont val="Arial"/>
        <family val="2"/>
      </rPr>
      <t>ducation</t>
    </r>
    <r>
      <rPr>
        <sz val="10"/>
        <rFont val="돋움"/>
        <family val="3"/>
      </rPr>
      <t>」</t>
    </r>
  </si>
  <si>
    <t xml:space="preserve">2 0 1 0 </t>
  </si>
  <si>
    <r>
      <t>2</t>
    </r>
    <r>
      <rPr>
        <sz val="10"/>
        <rFont val="Arial"/>
        <family val="2"/>
      </rPr>
      <t xml:space="preserve"> 0 1 0 </t>
    </r>
  </si>
  <si>
    <t>실   험
실습실
Laboratories</t>
  </si>
  <si>
    <t xml:space="preserve">2 0 1 0 </t>
  </si>
  <si>
    <t xml:space="preserve">2 0 1 0 </t>
  </si>
  <si>
    <t xml:space="preserve">2 0 0 9 </t>
  </si>
  <si>
    <t xml:space="preserve">2 0 0 9 </t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</si>
  <si>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</si>
  <si>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4) </t>
    </r>
    <r>
      <rPr>
        <sz val="10"/>
        <rFont val="돋움"/>
        <family val="3"/>
      </rPr>
      <t>방송통신고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교원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사무직원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제주제일고등학교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겸용</t>
    </r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</si>
  <si>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</si>
  <si>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Kindergarten</t>
  </si>
  <si>
    <t>Elementary school</t>
  </si>
  <si>
    <t>Middle school</t>
  </si>
  <si>
    <t>[ National &amp; Public]</t>
  </si>
  <si>
    <t>[Private]</t>
  </si>
  <si>
    <t>General High school</t>
  </si>
  <si>
    <t>[ Private]</t>
  </si>
  <si>
    <t>Vocational High school</t>
  </si>
  <si>
    <t>Junior College</t>
  </si>
  <si>
    <t>University of Education</t>
  </si>
  <si>
    <t>College and University</t>
  </si>
  <si>
    <t>Graduate School</t>
  </si>
  <si>
    <t>Other Schools</t>
  </si>
  <si>
    <r>
      <t xml:space="preserve">15.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</si>
  <si>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t>적령아동</t>
  </si>
  <si>
    <t>조기입학자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</si>
  <si>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</si>
  <si>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</si>
  <si>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</si>
  <si>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</si>
  <si>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</si>
  <si>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</si>
  <si>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</si>
  <si>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</si>
  <si>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</si>
  <si>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>2 0 0 6</t>
  </si>
  <si>
    <t xml:space="preserve"> </t>
  </si>
  <si>
    <r>
      <t xml:space="preserve">6.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</si>
  <si>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</si>
  <si>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Source : Jeju Special Self-Governing Province Office of Education,
</t>
    </r>
  </si>
  <si>
    <r>
      <t xml:space="preserve">           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</si>
  <si>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</si>
  <si>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</si>
  <si>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과령아</t>
    </r>
  </si>
  <si>
    <r>
      <t xml:space="preserve">Children </t>
    </r>
    <r>
      <rPr>
        <sz val="10"/>
        <rFont val="Arial"/>
        <family val="2"/>
      </rPr>
      <t>of</t>
    </r>
  </si>
  <si>
    <r>
      <t>s</t>
    </r>
    <r>
      <rPr>
        <sz val="10"/>
        <rFont val="Arial"/>
        <family val="2"/>
      </rPr>
      <t>chooling</t>
    </r>
  </si>
  <si>
    <r>
      <t xml:space="preserve">
children</t>
    </r>
    <r>
      <rPr>
        <sz val="10"/>
        <rFont val="Arial"/>
        <family val="2"/>
      </rPr>
      <t xml:space="preserve"> over</t>
    </r>
  </si>
  <si>
    <t>조기입학신청자</t>
  </si>
  <si>
    <t>Children under</t>
  </si>
  <si>
    <r>
      <t>t</t>
    </r>
    <r>
      <rPr>
        <sz val="10"/>
        <rFont val="Arial"/>
        <family val="2"/>
      </rPr>
      <t>he schooling 
age</t>
    </r>
  </si>
  <si>
    <r>
      <t>t</t>
    </r>
    <r>
      <rPr>
        <sz val="10"/>
        <rFont val="Arial"/>
        <family val="2"/>
      </rPr>
      <t>he schooling
 age</t>
    </r>
  </si>
  <si>
    <t>2004(Bukjeju)</t>
  </si>
  <si>
    <t>2005(Bukjeju)</t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</si>
  <si>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</si>
  <si>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</si>
  <si>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</si>
  <si>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</si>
  <si>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>문화재
자   료</t>
  </si>
  <si>
    <t xml:space="preserve">
등   록
문화재
</t>
  </si>
  <si>
    <t>중요무형
문 화 재</t>
  </si>
  <si>
    <t xml:space="preserve">  Source : Cultural Property Div. </t>
  </si>
  <si>
    <t xml:space="preserve"> 2004(Jejusi)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</si>
  <si>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</si>
  <si>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</si>
  <si>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</si>
  <si>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연속간행물(종)</t>
  </si>
  <si>
    <t>periodical</t>
  </si>
  <si>
    <t>대출책수</t>
  </si>
  <si>
    <t>열람책수</t>
  </si>
  <si>
    <r>
      <t xml:space="preserve">Annual </t>
    </r>
    <r>
      <rPr>
        <sz val="10"/>
        <rFont val="Arial"/>
        <family val="2"/>
      </rPr>
      <t>reading books</t>
    </r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</si>
  <si>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</si>
  <si>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</si>
  <si>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</si>
  <si>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t>2004(Bukjeju)</t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</si>
  <si>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</si>
  <si>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 xml:space="preserve">   주 : 1) 2004년도 일반주간 + 특수주간 포함</t>
  </si>
  <si>
    <t xml:space="preserve">         2) 2004년도 중계유선 + 음악유선 + 기타방송 = KCTV 통합 </t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</si>
  <si>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</si>
  <si>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</si>
  <si>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</si>
  <si>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</si>
  <si>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</si>
  <si>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</si>
  <si>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</si>
  <si>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</si>
  <si>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7. </t>
    </r>
    <r>
      <rPr>
        <b/>
        <sz val="18"/>
        <rFont val="돋움"/>
        <family val="3"/>
      </rPr>
      <t>일반계고등학교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</si>
  <si>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r>
      <t xml:space="preserve">학급수
</t>
    </r>
    <r>
      <rPr>
        <sz val="10"/>
        <rFont val="Arial"/>
        <family val="2"/>
      </rPr>
      <t>No. of
 class
-rooms</t>
    </r>
  </si>
  <si>
    <t>2 0 0 5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</si>
  <si>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</si>
  <si>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</si>
  <si>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</si>
  <si>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</si>
  <si>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</si>
  <si>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</si>
  <si>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</si>
  <si>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</si>
  <si>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22.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</si>
  <si>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사무직원수
</t>
    </r>
    <r>
      <rPr>
        <sz val="10"/>
        <rFont val="Arial"/>
        <family val="2"/>
      </rPr>
      <t>Clerical Staffs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</si>
  <si>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</si>
  <si>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</si>
  <si>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</si>
  <si>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</si>
  <si>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>교실수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Number</t>
    </r>
  </si>
  <si>
    <r>
      <t xml:space="preserve">진학자수
</t>
    </r>
    <r>
      <rPr>
        <sz val="10"/>
        <rFont val="Arial"/>
        <family val="2"/>
      </rPr>
      <t>Entrants to
 higher school</t>
    </r>
  </si>
  <si>
    <t>2 0 0 6</t>
  </si>
  <si>
    <t>Clerical staffs</t>
  </si>
  <si>
    <t>입학지원자수</t>
  </si>
  <si>
    <t>입학지원자수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</si>
  <si>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</si>
  <si>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</si>
  <si>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</si>
  <si>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</si>
  <si>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Entrance </t>
    </r>
  </si>
  <si>
    <t>Clerical staffs</t>
  </si>
  <si>
    <t>Graduation</t>
  </si>
  <si>
    <r>
      <t>석사과정</t>
    </r>
    <r>
      <rPr>
        <sz val="10"/>
        <rFont val="Arial"/>
        <family val="2"/>
      </rPr>
      <t xml:space="preserve"> MD cource</t>
    </r>
  </si>
  <si>
    <r>
      <t>박사과정</t>
    </r>
    <r>
      <rPr>
        <sz val="10"/>
        <rFont val="Arial"/>
        <family val="2"/>
      </rPr>
      <t xml:space="preserve"> DD cource</t>
    </r>
  </si>
  <si>
    <t>계</t>
  </si>
  <si>
    <r>
      <t>여</t>
    </r>
    <r>
      <rPr>
        <sz val="10"/>
        <rFont val="Arial"/>
        <family val="2"/>
      </rPr>
      <t xml:space="preserve"> </t>
    </r>
  </si>
  <si>
    <t>석사과정</t>
  </si>
  <si>
    <t>박사과정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</si>
  <si>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</si>
  <si>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</si>
  <si>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</si>
  <si>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t>Total</t>
  </si>
  <si>
    <t>Female</t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</si>
  <si>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</si>
  <si>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Applicants</t>
  </si>
  <si>
    <t>Entrants</t>
  </si>
  <si>
    <t>2 0 0 5</t>
  </si>
  <si>
    <t>2 0 0 6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</si>
  <si>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Graduate Schools(Cont'd)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</si>
  <si>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대학원별</t>
    </r>
  </si>
  <si>
    <r>
      <t>Year &amp;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Graduate Schools</t>
    </r>
  </si>
  <si>
    <r>
      <t>교실수</t>
    </r>
    <r>
      <rPr>
        <vertAlign val="superscript"/>
        <sz val="10"/>
        <rFont val="Arial"/>
        <family val="2"/>
      </rPr>
      <t xml:space="preserve"> 3)</t>
    </r>
  </si>
  <si>
    <t>School</t>
  </si>
  <si>
    <t>Building</t>
  </si>
  <si>
    <t>Applicants</t>
  </si>
  <si>
    <r>
      <t xml:space="preserve"> 8.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 xml:space="preserve">( 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Vocational  High  Schools  (National and Public)</t>
    </r>
  </si>
  <si>
    <r>
      <t xml:space="preserve"> 9. </t>
    </r>
    <r>
      <rPr>
        <b/>
        <sz val="18"/>
        <rFont val="돋움"/>
        <family val="3"/>
      </rPr>
      <t>전문계고등학교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Vocational  High  Schools  (Private)</t>
    </r>
  </si>
  <si>
    <t>제주대학교</t>
  </si>
  <si>
    <t>Cheju National University</t>
  </si>
  <si>
    <t>제주영지학교</t>
  </si>
  <si>
    <t>제주영송학교</t>
  </si>
  <si>
    <r>
      <t>방송통신고등학교</t>
    </r>
    <r>
      <rPr>
        <vertAlign val="superscript"/>
        <sz val="10"/>
        <rFont val="굴림"/>
        <family val="3"/>
      </rPr>
      <t>4)</t>
    </r>
  </si>
  <si>
    <t>Jeju Young-gi Special School</t>
  </si>
  <si>
    <t>Jeju Young-song Special School</t>
  </si>
  <si>
    <t>Air and Correspondence High School</t>
  </si>
  <si>
    <t>제주도서관</t>
  </si>
  <si>
    <t>제주기적의도서관</t>
  </si>
  <si>
    <t>한수풀도서관</t>
  </si>
  <si>
    <t>동녘도서관</t>
  </si>
  <si>
    <t>(Unit : number, m²)</t>
  </si>
  <si>
    <t>land area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</si>
  <si>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</si>
  <si>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</si>
  <si>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Number of schools</t>
  </si>
  <si>
    <t>Clerical staffs</t>
  </si>
  <si>
    <t>졸업자수</t>
  </si>
  <si>
    <t>land area</t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</si>
  <si>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</si>
  <si>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교지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대지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체육장</t>
    </r>
  </si>
  <si>
    <r>
      <t xml:space="preserve">         2) </t>
    </r>
    <r>
      <rPr>
        <sz val="10"/>
        <rFont val="돋움"/>
        <family val="3"/>
      </rPr>
      <t>건물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특별교실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관리실</t>
    </r>
    <r>
      <rPr>
        <sz val="10"/>
        <rFont val="Arial"/>
        <family val="2"/>
      </rPr>
      <t xml:space="preserve"> +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면적을</t>
    </r>
    <r>
      <rPr>
        <sz val="10"/>
        <rFont val="Arial"/>
        <family val="2"/>
      </rPr>
      <t xml:space="preserve"> 1,000</t>
    </r>
    <r>
      <rPr>
        <sz val="10"/>
        <rFont val="돋움"/>
        <family val="3"/>
      </rPr>
      <t>㎡로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  <r>
      <rPr>
        <sz val="10"/>
        <rFont val="Arial"/>
        <family val="2"/>
      </rPr>
      <t>)</t>
    </r>
  </si>
  <si>
    <r>
      <t xml:space="preserve">         3) </t>
    </r>
    <r>
      <rPr>
        <sz val="10"/>
        <rFont val="돋움"/>
        <family val="3"/>
      </rPr>
      <t>보통교실에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한함</t>
    </r>
  </si>
  <si>
    <r>
      <t>학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</si>
  <si>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2 0 0 9</t>
  </si>
  <si>
    <t xml:space="preserve">2 0 1 0 </t>
  </si>
  <si>
    <t xml:space="preserve">2 01 0 </t>
  </si>
  <si>
    <t xml:space="preserve">2 0 1 0 </t>
  </si>
  <si>
    <t xml:space="preserve">2 0 0 9 </t>
  </si>
  <si>
    <t xml:space="preserve">2 0 1 0 </t>
  </si>
  <si>
    <t xml:space="preserve">2 0 1 0 </t>
  </si>
  <si>
    <t xml:space="preserve">2 0 1 0  </t>
  </si>
  <si>
    <t xml:space="preserve">   2 0 0 9</t>
  </si>
  <si>
    <t>2 0 1 0</t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</si>
  <si>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</si>
  <si>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</si>
  <si>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</si>
  <si>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</si>
  <si>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Entrants to</t>
  </si>
  <si>
    <t>classrooms</t>
  </si>
  <si>
    <t>Male</t>
  </si>
  <si>
    <t>Female</t>
  </si>
  <si>
    <t>2 0 0 6</t>
  </si>
  <si>
    <t xml:space="preserve"> </t>
  </si>
  <si>
    <t>-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</si>
  <si>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</si>
  <si>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2005(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</si>
  <si>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 xml:space="preserve"> 2004(Jejusi)</t>
  </si>
  <si>
    <t xml:space="preserve"> 2005(Jejusi)</t>
  </si>
  <si>
    <t>2004(Bukjeju)</t>
  </si>
  <si>
    <t>2005(Bukjeju)</t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</si>
  <si>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</si>
  <si>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</si>
  <si>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</si>
  <si>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</si>
  <si>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t>Jeju College of Technology</t>
  </si>
  <si>
    <t>Cheju Halla College</t>
  </si>
  <si>
    <t>Cheju Tourism College</t>
  </si>
  <si>
    <r>
      <t xml:space="preserve">Number </t>
    </r>
    <r>
      <rPr>
        <sz val="10"/>
        <rFont val="Arial"/>
        <family val="2"/>
      </rPr>
      <t>of</t>
    </r>
  </si>
  <si>
    <t>연별 및 대학별</t>
  </si>
  <si>
    <t>Year &amp; College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</si>
  <si>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</si>
  <si>
    <t>Number of schools</t>
  </si>
  <si>
    <t>Students</t>
  </si>
  <si>
    <t>Teachers</t>
  </si>
  <si>
    <t>Clerical staffs</t>
  </si>
  <si>
    <t>Graduation</t>
  </si>
  <si>
    <t>Entrance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</si>
  <si>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</si>
  <si>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</si>
  <si>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</si>
  <si>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</si>
  <si>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</si>
  <si>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</si>
  <si>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</si>
  <si>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</si>
  <si>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</si>
  <si>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</si>
  <si>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</si>
  <si>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</si>
  <si>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</si>
  <si>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</si>
  <si>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</si>
  <si>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</si>
  <si>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</si>
  <si>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</si>
  <si>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</si>
  <si>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</si>
  <si>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</si>
  <si>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</si>
  <si>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</si>
  <si>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</si>
  <si>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</si>
  <si>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</si>
  <si>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</si>
  <si>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</si>
  <si>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</si>
  <si>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</si>
  <si>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</si>
  <si>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</si>
  <si>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</si>
  <si>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</si>
  <si>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</si>
  <si>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</si>
  <si>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</si>
  <si>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-</t>
  </si>
  <si>
    <t>2 0 0 7</t>
  </si>
  <si>
    <t>제주특별자치도
민속자연사박물관</t>
  </si>
  <si>
    <t>jeju National Univ. Museum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</si>
  <si>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제주특별자치도민속자연사박물관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제주대박물관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</si>
  <si>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2002</t>
    </r>
    <r>
      <rPr>
        <sz val="10"/>
        <rFont val="굴림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국립제주박물관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추가</t>
    </r>
  </si>
  <si>
    <t>Number of</t>
  </si>
  <si>
    <t>계</t>
  </si>
  <si>
    <t>남</t>
  </si>
  <si>
    <t>여</t>
  </si>
  <si>
    <t>입학자</t>
  </si>
  <si>
    <t>2 0 0 6</t>
  </si>
  <si>
    <t>(Unit : number, person, thousand m²)</t>
  </si>
  <si>
    <t xml:space="preserve">Building </t>
  </si>
  <si>
    <t>Total</t>
  </si>
  <si>
    <t>Male</t>
  </si>
  <si>
    <t>Female</t>
  </si>
  <si>
    <t>Graduates</t>
  </si>
  <si>
    <t>Employed</t>
  </si>
  <si>
    <t>Applicants</t>
  </si>
  <si>
    <t>Entrants</t>
  </si>
  <si>
    <t>area</t>
  </si>
  <si>
    <r>
      <t xml:space="preserve">10. </t>
    </r>
    <r>
      <rPr>
        <b/>
        <sz val="18"/>
        <rFont val="돋움"/>
        <family val="3"/>
      </rPr>
      <t>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             Junior Colleges</t>
    </r>
  </si>
  <si>
    <t>Year &amp; College</t>
  </si>
  <si>
    <t>Military</t>
  </si>
  <si>
    <t>departments</t>
  </si>
  <si>
    <t>Employed</t>
  </si>
  <si>
    <t>served</t>
  </si>
  <si>
    <t xml:space="preserve">Source : Jeju College of Technology, Jeju Halla College,Jeju Tour College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</si>
  <si>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</si>
  <si>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</si>
  <si>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</si>
  <si>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</si>
  <si>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</si>
  <si>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</si>
  <si>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</si>
  <si>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</si>
  <si>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</si>
  <si>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</si>
  <si>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</si>
  <si>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</si>
  <si>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</si>
  <si>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</si>
  <si>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</si>
  <si>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</si>
  <si>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연별</t>
  </si>
  <si>
    <r>
      <t>Y</t>
    </r>
    <r>
      <rPr>
        <sz val="10"/>
        <rFont val="Arial"/>
        <family val="2"/>
      </rPr>
      <t>ear</t>
    </r>
  </si>
  <si>
    <r>
      <t>Number</t>
    </r>
    <r>
      <rPr>
        <sz val="10"/>
        <rFont val="Arial"/>
        <family val="2"/>
      </rPr>
      <t xml:space="preserve"> of</t>
    </r>
    <r>
      <rPr>
        <sz val="10"/>
        <rFont val="Arial"/>
        <family val="2"/>
      </rPr>
      <t xml:space="preserve"> </t>
    </r>
  </si>
  <si>
    <r>
      <t>Source : Jeju Special Self-Governing Province Office of Education,</t>
    </r>
    <r>
      <rPr>
        <sz val="10"/>
        <rFont val="Arial"/>
        <family val="2"/>
      </rPr>
      <t xml:space="preserve">
</t>
    </r>
  </si>
  <si>
    <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</si>
  <si>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r>
      <t>교실수</t>
    </r>
    <r>
      <rPr>
        <vertAlign val="superscript"/>
        <sz val="10"/>
        <rFont val="Arial"/>
        <family val="2"/>
      </rPr>
      <t xml:space="preserve">3)
</t>
    </r>
    <r>
      <rPr>
        <sz val="10"/>
        <rFont val="Arial"/>
        <family val="2"/>
      </rPr>
      <t xml:space="preserve">
Number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</si>
  <si>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</si>
  <si>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</si>
  <si>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</si>
  <si>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11.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                       University of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</si>
  <si>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</si>
  <si>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</si>
  <si>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</si>
  <si>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</si>
  <si>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</si>
  <si>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</si>
  <si>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</si>
  <si>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>Departments</t>
  </si>
  <si>
    <r>
      <t>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</si>
  <si>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</si>
  <si>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</si>
  <si>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</si>
  <si>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</si>
  <si>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</si>
  <si>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</si>
  <si>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Building</t>
  </si>
  <si>
    <t xml:space="preserve">                           Source : Jeju National University of Education</t>
  </si>
  <si>
    <r>
      <t xml:space="preserve">12.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(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>)                 Colleges and Universities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</si>
  <si>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</si>
  <si>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</si>
  <si>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</si>
  <si>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>입학정원</t>
  </si>
  <si>
    <t>quota</t>
  </si>
  <si>
    <t>입학정원</t>
  </si>
  <si>
    <t>Admission</t>
  </si>
  <si>
    <t xml:space="preserve">Admission </t>
  </si>
  <si>
    <t>quota</t>
  </si>
  <si>
    <t>연별</t>
  </si>
  <si>
    <t>독서실  Reading room</t>
  </si>
  <si>
    <t>학 원 수  Number of institutions</t>
  </si>
  <si>
    <t>수강자수 Attendants</t>
  </si>
  <si>
    <t>이수자수
Course completed</t>
  </si>
  <si>
    <t>강사수
Instructors</t>
  </si>
  <si>
    <t>강의실
Classrooms</t>
  </si>
  <si>
    <t>독서실수
Reading rooms</t>
  </si>
  <si>
    <t>열람실수
Rooms</t>
  </si>
  <si>
    <t>열  람
좌석수
Seats</t>
  </si>
  <si>
    <t xml:space="preserve">학교교과 교습학원 
Tutoring school curriculum </t>
  </si>
  <si>
    <t>평생직업 교육학원 
Continuing Education</t>
  </si>
  <si>
    <t>입시
검정
및보습
Admission &amp; Supplemental course</t>
  </si>
  <si>
    <t>국제화
International</t>
  </si>
  <si>
    <t>예능
Arts</t>
  </si>
  <si>
    <t>특수
교육
Special</t>
  </si>
  <si>
    <t>기타
Others</t>
  </si>
  <si>
    <t>직업
기술
Occupational skills</t>
  </si>
  <si>
    <t>국제화International</t>
  </si>
  <si>
    <t>인문
사회Liberal arts &amp; social sciences</t>
  </si>
  <si>
    <t>기예Crafts</t>
  </si>
  <si>
    <t>여</t>
  </si>
  <si>
    <t>2 0 1 0</t>
  </si>
  <si>
    <t>Halla  Library</t>
  </si>
  <si>
    <t>(Unit : number, person, thousand m²)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</si>
  <si>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대학별</t>
    </r>
  </si>
  <si>
    <t>2 0 0 8</t>
  </si>
  <si>
    <t xml:space="preserve">2 0 0 7 </t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</si>
  <si>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</si>
  <si>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단과대학수</t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</si>
  <si>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</si>
  <si>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</si>
  <si>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</si>
  <si>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</si>
  <si>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</si>
  <si>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</si>
  <si>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</si>
  <si>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</si>
  <si>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Year &amp; College</t>
  </si>
  <si>
    <t>Students</t>
  </si>
  <si>
    <t>Teachers</t>
  </si>
  <si>
    <t>Clerical staffs</t>
  </si>
  <si>
    <t>Graduation</t>
  </si>
  <si>
    <t>Entrance</t>
  </si>
  <si>
    <t>Number of</t>
  </si>
  <si>
    <t>계</t>
  </si>
  <si>
    <t>남</t>
  </si>
  <si>
    <t>여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</si>
  <si>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</si>
  <si>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</si>
  <si>
    <t>취업자수</t>
  </si>
  <si>
    <t>입대자수</t>
  </si>
  <si>
    <r>
      <t xml:space="preserve">* </t>
    </r>
    <r>
      <rPr>
        <sz val="10"/>
        <rFont val="돋움"/>
        <family val="3"/>
      </rPr>
      <t>제주대학교와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제주교육대학교가</t>
    </r>
    <r>
      <rPr>
        <sz val="10"/>
        <rFont val="Arial"/>
        <family val="2"/>
      </rPr>
      <t xml:space="preserve"> 2008. 3. 1</t>
    </r>
    <r>
      <rPr>
        <sz val="10"/>
        <rFont val="돋움"/>
        <family val="3"/>
      </rPr>
      <t>일자로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작성하였음</t>
    </r>
  </si>
  <si>
    <t>제주대학교 대학원</t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</si>
  <si>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</si>
  <si>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</si>
  <si>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</si>
  <si>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</si>
  <si>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</si>
  <si>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</si>
  <si>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</si>
  <si>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</si>
  <si>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</si>
  <si>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</si>
  <si>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</si>
  <si>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</si>
  <si>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</si>
  <si>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</si>
  <si>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</si>
  <si>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제주대학교사회교육대학원</t>
  </si>
  <si>
    <t>jeju National University Social Education</t>
  </si>
  <si>
    <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</si>
  <si>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t>Graduate School of Educ.  jeju National University</t>
  </si>
  <si>
    <t>제주대학교교육대학원</t>
  </si>
  <si>
    <t>Graduate School of Business Administration  jeju National University</t>
  </si>
  <si>
    <t>제주대학교경영대학원</t>
  </si>
  <si>
    <t>Graduate School of Public Administration  jeju National University</t>
  </si>
  <si>
    <t>제주대학교행정대학원</t>
  </si>
  <si>
    <t>Graduate School of Industry  jeju National University</t>
  </si>
  <si>
    <t>제주대학교산업대학원</t>
  </si>
  <si>
    <t>Graduate School of Interpretation jeju National University</t>
  </si>
  <si>
    <t>제주대학교통역대학원</t>
  </si>
  <si>
    <t xml:space="preserve"> Jeju National University the Graduate school of Interpretation</t>
  </si>
  <si>
    <t>제주대학교의학전문대학원</t>
  </si>
  <si>
    <t>jeju National University school of medicine</t>
  </si>
  <si>
    <t>제주대학교법학전문대학원</t>
  </si>
  <si>
    <t>jeju National University Law</t>
  </si>
  <si>
    <t>제주대학교사회교육대학원</t>
  </si>
  <si>
    <t>jeju National University Social Education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</si>
  <si>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대학원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</si>
  <si>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2) DD : Doctor`s Degree</t>
    </r>
  </si>
  <si>
    <r>
      <t xml:space="preserve">* </t>
    </r>
    <r>
      <rPr>
        <sz val="10"/>
        <color indexed="8"/>
        <rFont val="돋움"/>
        <family val="3"/>
      </rPr>
      <t>제주대학교와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제주교육대학교가</t>
    </r>
    <r>
      <rPr>
        <sz val="10"/>
        <color indexed="8"/>
        <rFont val="Arial"/>
        <family val="2"/>
      </rPr>
      <t xml:space="preserve"> 2008. 3. 1</t>
    </r>
    <r>
      <rPr>
        <sz val="10"/>
        <color indexed="8"/>
        <rFont val="돋움"/>
        <family val="3"/>
      </rPr>
      <t>일자로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통합하여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통합된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작성하였음</t>
    </r>
  </si>
  <si>
    <t>입학지원자수</t>
  </si>
  <si>
    <t>입학자수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</si>
  <si>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</si>
  <si>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</si>
  <si>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</si>
  <si>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</si>
  <si>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</si>
  <si>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</si>
  <si>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</si>
  <si>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</si>
  <si>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</si>
  <si>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</si>
  <si>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</si>
  <si>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</si>
  <si>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</si>
  <si>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</si>
  <si>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</si>
  <si>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</si>
  <si>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</si>
  <si>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t>2 0 0 4</t>
  </si>
  <si>
    <t>2 0 0 5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</si>
  <si>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</si>
  <si>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제주대학교</t>
    </r>
  </si>
  <si>
    <t>Source : Jeju National University</t>
  </si>
  <si>
    <r>
      <t xml:space="preserve">13.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</si>
  <si>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</si>
  <si>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대학원수</t>
  </si>
  <si>
    <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</si>
  <si>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</si>
  <si>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</si>
  <si>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2005(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</si>
  <si>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2004(Jejusi)</t>
  </si>
  <si>
    <t>2004(Bukjeju)</t>
  </si>
  <si>
    <t>2005(Jejusi)</t>
  </si>
  <si>
    <t>2005(Bukjeju)</t>
  </si>
  <si>
    <t xml:space="preserve"> 2 0 0 4(Bukjeju)</t>
  </si>
  <si>
    <t xml:space="preserve"> 2 0 0 5(Bukjeju)</t>
  </si>
  <si>
    <t>2004(Bukjeju)</t>
  </si>
  <si>
    <t>2005(Bukjeju )</t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</si>
  <si>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</si>
  <si>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</si>
  <si>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</si>
  <si>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r>
      <t>연별</t>
    </r>
    <r>
      <rPr>
        <sz val="10"/>
        <rFont val="Arial"/>
        <family val="2"/>
      </rPr>
      <t xml:space="preserve"> </t>
    </r>
  </si>
  <si>
    <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</si>
  <si>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</si>
  <si>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</si>
  <si>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Year &amp;
Graduate Schools</t>
  </si>
  <si>
    <t>Departments</t>
  </si>
  <si>
    <t>Entrance quota</t>
  </si>
  <si>
    <t>Students in MD course</t>
  </si>
  <si>
    <t>Students in DD course</t>
  </si>
  <si>
    <t>Teachers</t>
  </si>
  <si>
    <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</si>
  <si>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</si>
  <si>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여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</si>
  <si>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</si>
  <si>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</si>
  <si>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</si>
  <si>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</si>
  <si>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</si>
  <si>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</si>
  <si>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</si>
  <si>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2 0 0 4</t>
  </si>
  <si>
    <t>2 0 0 5</t>
  </si>
  <si>
    <t>2 0 0 6</t>
  </si>
  <si>
    <t>2 0 0 7</t>
  </si>
  <si>
    <t>-</t>
  </si>
  <si>
    <t>2 0 0 4</t>
  </si>
  <si>
    <t>2 0 0 5</t>
  </si>
  <si>
    <t>2 0 0 6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</si>
  <si>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</si>
  <si>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</si>
  <si>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</si>
  <si>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</si>
  <si>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</si>
  <si>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</si>
  <si>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</si>
  <si>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</si>
  <si>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</si>
  <si>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</si>
  <si>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</si>
  <si>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</si>
  <si>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</si>
  <si>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</si>
  <si>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</si>
  <si>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t>초등학교</t>
  </si>
  <si>
    <t>일반계고등학교</t>
  </si>
  <si>
    <t>실업계고등학교</t>
  </si>
  <si>
    <t>교육대학교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</si>
  <si>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</si>
  <si>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Source : Jeju Province Office of Education,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</si>
  <si>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t>Note : ( ) represents the number of branch school, nt included in the total.</t>
  </si>
  <si>
    <r>
      <t>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</si>
  <si>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</si>
  <si>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[</t>
    </r>
    <r>
      <rPr>
        <sz val="10"/>
        <color indexed="48"/>
        <rFont val="돋움"/>
        <family val="3"/>
      </rPr>
      <t>국</t>
    </r>
    <r>
      <rPr>
        <sz val="10"/>
        <color indexed="48"/>
        <rFont val="Arial"/>
        <family val="2"/>
      </rPr>
      <t>.</t>
    </r>
    <r>
      <rPr>
        <sz val="10"/>
        <color indexed="48"/>
        <rFont val="돋움"/>
        <family val="3"/>
      </rPr>
      <t>공립</t>
    </r>
    <r>
      <rPr>
        <sz val="10"/>
        <color indexed="48"/>
        <rFont val="Arial"/>
        <family val="2"/>
      </rPr>
      <t>]</t>
    </r>
  </si>
  <si>
    <r>
      <t>[</t>
    </r>
    <r>
      <rPr>
        <sz val="10"/>
        <color indexed="48"/>
        <rFont val="돋움"/>
        <family val="3"/>
      </rPr>
      <t>사</t>
    </r>
    <r>
      <rPr>
        <sz val="10"/>
        <color indexed="48"/>
        <rFont val="Arial"/>
        <family val="2"/>
      </rPr>
      <t xml:space="preserve">    </t>
    </r>
    <r>
      <rPr>
        <sz val="10"/>
        <color indexed="48"/>
        <rFont val="돋움"/>
        <family val="3"/>
      </rPr>
      <t>립</t>
    </r>
    <r>
      <rPr>
        <sz val="10"/>
        <color indexed="48"/>
        <rFont val="Arial"/>
        <family val="2"/>
      </rPr>
      <t>]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</si>
  <si>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</si>
  <si>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</si>
  <si>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</si>
  <si>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</si>
  <si>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</si>
  <si>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</si>
  <si>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</si>
  <si>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</si>
  <si>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</si>
  <si>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사무직원수</t>
    </r>
    <r>
      <rPr>
        <sz val="10"/>
        <rFont val="Arial"/>
        <family val="2"/>
      </rPr>
      <t xml:space="preserve"> 
Clerical staffs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</si>
  <si>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</si>
  <si>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</si>
  <si>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</t>
    </r>
  </si>
  <si>
    <t>Rooms</t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</si>
  <si>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</si>
  <si>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</si>
  <si>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</si>
  <si>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계</t>
  </si>
  <si>
    <t>보통교실</t>
  </si>
  <si>
    <t>유희실</t>
  </si>
  <si>
    <t>공작실</t>
  </si>
  <si>
    <t>Number</t>
  </si>
  <si>
    <t>Classes</t>
  </si>
  <si>
    <t>Total</t>
  </si>
  <si>
    <t>Class-rooms</t>
  </si>
  <si>
    <t>Play-rooms</t>
  </si>
  <si>
    <t>Workshops room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</si>
  <si>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제주특별자치도교육청</t>
    </r>
    <r>
      <rPr>
        <sz val="10"/>
        <rFont val="Arial"/>
        <family val="2"/>
      </rPr>
      <t>,</t>
    </r>
    <r>
      <rPr>
        <sz val="10"/>
        <rFont val="돋움"/>
        <family val="3"/>
      </rPr>
      <t>「제주교육통계연보」</t>
    </r>
  </si>
  <si>
    <t>2 0 0 6</t>
  </si>
  <si>
    <t>3. 초 등 학 교     Elementary Schools</t>
  </si>
  <si>
    <t>(단위 : 개, 명, 천㎡)</t>
  </si>
  <si>
    <t>(Unit : number, person, thousand ㎡)</t>
  </si>
  <si>
    <t>졸업자수</t>
  </si>
  <si>
    <t>진학자수</t>
  </si>
  <si>
    <t>School</t>
  </si>
  <si>
    <t>Graduates</t>
  </si>
  <si>
    <t>land area</t>
  </si>
  <si>
    <t>…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</si>
  <si>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</si>
  <si>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사무직원수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</si>
  <si>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>교실수</t>
    </r>
    <r>
      <rPr>
        <vertAlign val="superscript"/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</si>
  <si>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</t>
    </r>
  </si>
  <si>
    <r>
      <t xml:space="preserve">Source : </t>
    </r>
    <r>
      <rPr>
        <sz val="10"/>
        <rFont val="Arial"/>
        <family val="2"/>
      </rPr>
      <t>Graduate School</t>
    </r>
  </si>
  <si>
    <r>
      <t xml:space="preserve">Source : Jeju </t>
    </r>
    <r>
      <rPr>
        <sz val="10"/>
        <rFont val="Arial"/>
        <family val="2"/>
      </rPr>
      <t xml:space="preserve">Special Self-Governing </t>
    </r>
    <r>
      <rPr>
        <sz val="10"/>
        <rFont val="Arial"/>
        <family val="2"/>
      </rPr>
      <t>Province Office of Education,</t>
    </r>
  </si>
  <si>
    <t>「Statistical Yearbook of Jeju Education」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</si>
  <si>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,</t>
    </r>
    <r>
      <rPr>
        <sz val="10"/>
        <rFont val="돋움"/>
        <family val="3"/>
      </rPr>
      <t>명</t>
    </r>
    <r>
      <rPr>
        <sz val="10"/>
        <rFont val="Arial"/>
        <family val="2"/>
      </rPr>
      <t>,</t>
    </r>
    <r>
      <rPr>
        <sz val="10"/>
        <rFont val="돋움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</si>
  <si>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 xml:space="preserve">(Unit : number, </t>
    </r>
    <r>
      <rPr>
        <sz val="10"/>
        <rFont val="Arial"/>
        <family val="2"/>
      </rPr>
      <t>person,</t>
    </r>
    <r>
      <rPr>
        <sz val="10"/>
        <rFont val="Arial"/>
        <family val="2"/>
      </rPr>
      <t>volume,  1000 won)</t>
    </r>
  </si>
  <si>
    <r>
      <t>N</t>
    </r>
    <r>
      <rPr>
        <sz val="10"/>
        <rFont val="Arial"/>
        <family val="2"/>
      </rPr>
      <t>umber Of</t>
    </r>
  </si>
  <si>
    <r>
      <t>d</t>
    </r>
    <r>
      <rPr>
        <sz val="10"/>
        <rFont val="Arial"/>
        <family val="2"/>
      </rPr>
      <t>ata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</si>
  <si>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</si>
  <si>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</si>
  <si>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>1985. 1. 10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</si>
  <si>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공보관실</t>
    </r>
  </si>
  <si>
    <r>
      <t>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Information Officer</t>
    </r>
  </si>
</sst>
</file>

<file path=xl/styles.xml><?xml version="1.0" encoding="utf-8"?>
<styleSheet xmlns="http://schemas.openxmlformats.org/spreadsheetml/2006/main">
  <numFmts count="4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"/>
    <numFmt numFmtId="178" formatCode="#,##0.0;[Red]#,##0.0"/>
    <numFmt numFmtId="179" formatCode="#,##0;;\-;"/>
    <numFmt numFmtId="180" formatCode="#,##0_ "/>
    <numFmt numFmtId="181" formatCode="_ * #,##0_ ;_ * \-#,##0_ ;_ * &quot;-&quot;_ ;_ @_ "/>
    <numFmt numFmtId="182" formatCode="_-* #,##0_-;&quot;\&quot;\!\-* #,##0_-;_-* &quot;-&quot;_-;_-@_-"/>
    <numFmt numFmtId="183" formatCode="0.0_);[Red]\(0.0\)"/>
    <numFmt numFmtId="184" formatCode="#,##0.0"/>
    <numFmt numFmtId="185" formatCode="#,##0.0_ "/>
    <numFmt numFmtId="186" formatCode="#,##0;;\-"/>
    <numFmt numFmtId="187" formatCode="#,##0.0;;\-"/>
    <numFmt numFmtId="188" formatCode="0_ "/>
    <numFmt numFmtId="189" formatCode="0.0"/>
    <numFmt numFmtId="190" formatCode="0.0_ "/>
    <numFmt numFmtId="191" formatCode="#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_);[Red]\(#,##0\)"/>
    <numFmt numFmtId="199" formatCode="\-"/>
    <numFmt numFmtId="200" formatCode="0_);[Red]\(0\)"/>
    <numFmt numFmtId="201" formatCode="#,##0\ ;;\-\ ;"/>
    <numFmt numFmtId="202" formatCode="0.0;[Red]0.0"/>
    <numFmt numFmtId="203" formatCode="#,##0.0_);[Red]\(#,##0.0\)"/>
    <numFmt numFmtId="204" formatCode="#,##0;\-#,##0;\-"/>
    <numFmt numFmtId="205" formatCode="0;[Red]0"/>
    <numFmt numFmtId="206" formatCode="0_);\(0\)"/>
    <numFmt numFmtId="207" formatCode="#,##0_);\(#,##0\)"/>
    <numFmt numFmtId="208" formatCode="#,##0\ ;;\ \-;"/>
    <numFmt numFmtId="209" formatCode="#,##0.0;;\-;"/>
  </numFmts>
  <fonts count="64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sz val="9"/>
      <name val="Arial Narrow"/>
      <family val="2"/>
    </font>
    <font>
      <b/>
      <sz val="11"/>
      <color indexed="10"/>
      <name val="돋움"/>
      <family val="3"/>
    </font>
    <font>
      <sz val="11"/>
      <name val="돋움"/>
      <family val="3"/>
    </font>
    <font>
      <sz val="10"/>
      <color indexed="48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8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10"/>
      <name val="굴림"/>
      <family val="3"/>
    </font>
    <font>
      <sz val="16"/>
      <name val="돋움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돋움"/>
      <family val="3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sz val="9"/>
      <name val="굴림"/>
      <family val="3"/>
    </font>
    <font>
      <b/>
      <sz val="9"/>
      <name val="굴림"/>
      <family val="3"/>
    </font>
    <font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1"/>
      <color indexed="10"/>
      <name val="굴림"/>
      <family val="3"/>
    </font>
    <font>
      <b/>
      <sz val="16"/>
      <color indexed="8"/>
      <name val="HY중고딕"/>
      <family val="1"/>
    </font>
    <font>
      <sz val="16"/>
      <color indexed="8"/>
      <name val="HY중고딕"/>
      <family val="1"/>
    </font>
    <font>
      <sz val="11"/>
      <color indexed="8"/>
      <name val="굴림"/>
      <family val="3"/>
    </font>
    <font>
      <sz val="11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1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sz val="10"/>
      <color indexed="10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1" fontId="12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65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" vertical="center" wrapText="1" shrinkToFit="1"/>
    </xf>
    <xf numFmtId="180" fontId="11" fillId="0" borderId="0" xfId="17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/>
    </xf>
    <xf numFmtId="180" fontId="8" fillId="0" borderId="4" xfId="17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81" fontId="8" fillId="0" borderId="1" xfId="2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4" xfId="2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80" fontId="6" fillId="0" borderId="0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80" fontId="15" fillId="0" borderId="0" xfId="1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86" fontId="15" fillId="0" borderId="0" xfId="17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1" fillId="0" borderId="0" xfId="17" applyNumberFormat="1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185" fontId="11" fillId="0" borderId="0" xfId="17" applyNumberFormat="1" applyFont="1" applyBorder="1" applyAlignment="1">
      <alignment horizontal="center" vertical="center"/>
    </xf>
    <xf numFmtId="186" fontId="15" fillId="0" borderId="0" xfId="17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5" fontId="15" fillId="0" borderId="0" xfId="17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186" fontId="0" fillId="0" borderId="0" xfId="17" applyNumberFormat="1" applyFont="1" applyBorder="1" applyAlignment="1">
      <alignment horizontal="center" vertical="center"/>
    </xf>
    <xf numFmtId="186" fontId="0" fillId="0" borderId="4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87" fontId="15" fillId="0" borderId="0" xfId="17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 shrinkToFit="1"/>
    </xf>
    <xf numFmtId="3" fontId="8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186" fontId="0" fillId="0" borderId="1" xfId="17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0" fillId="0" borderId="0" xfId="17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86" fontId="8" fillId="0" borderId="1" xfId="17" applyNumberFormat="1" applyFont="1" applyBorder="1" applyAlignment="1">
      <alignment horizontal="center" vertical="center" shrinkToFit="1"/>
    </xf>
    <xf numFmtId="186" fontId="8" fillId="0" borderId="0" xfId="17" applyNumberFormat="1" applyFont="1" applyBorder="1" applyAlignment="1">
      <alignment horizontal="center" vertical="center" shrinkToFit="1"/>
    </xf>
    <xf numFmtId="187" fontId="8" fillId="0" borderId="0" xfId="17" applyNumberFormat="1" applyFont="1" applyBorder="1" applyAlignment="1">
      <alignment horizontal="center" vertical="center" shrinkToFit="1"/>
    </xf>
    <xf numFmtId="186" fontId="8" fillId="0" borderId="4" xfId="17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 vertical="center" wrapText="1" shrinkToFit="1"/>
    </xf>
    <xf numFmtId="181" fontId="8" fillId="0" borderId="1" xfId="21" applyFont="1" applyBorder="1" applyAlignment="1">
      <alignment horizontal="left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left" vertical="center"/>
    </xf>
    <xf numFmtId="179" fontId="8" fillId="0" borderId="0" xfId="0" applyNumberFormat="1" applyFont="1" applyBorder="1" applyAlignment="1">
      <alignment horizontal="center" vertical="center" shrinkToFit="1"/>
    </xf>
    <xf numFmtId="181" fontId="8" fillId="0" borderId="4" xfId="21" applyFont="1" applyBorder="1" applyAlignment="1">
      <alignment horizontal="left" vertical="center" shrinkToFit="1"/>
    </xf>
    <xf numFmtId="180" fontId="8" fillId="0" borderId="0" xfId="17" applyNumberFormat="1" applyFont="1" applyAlignment="1">
      <alignment/>
    </xf>
    <xf numFmtId="180" fontId="6" fillId="0" borderId="0" xfId="17" applyNumberFormat="1" applyFont="1" applyAlignment="1">
      <alignment/>
    </xf>
    <xf numFmtId="179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17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shrinkToFit="1"/>
    </xf>
    <xf numFmtId="180" fontId="0" fillId="0" borderId="0" xfId="17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81" fontId="8" fillId="0" borderId="1" xfId="21" applyFont="1" applyBorder="1" applyAlignment="1">
      <alignment vertical="center" shrinkToFit="1"/>
    </xf>
    <xf numFmtId="0" fontId="8" fillId="0" borderId="0" xfId="0" applyFont="1" applyAlignment="1">
      <alignment horizontal="centerContinuous" vertical="center" shrinkToFit="1"/>
    </xf>
    <xf numFmtId="0" fontId="6" fillId="0" borderId="4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9" fillId="2" borderId="0" xfId="0" applyFont="1" applyFill="1" applyAlignment="1">
      <alignment vertical="center"/>
    </xf>
    <xf numFmtId="179" fontId="8" fillId="0" borderId="4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indent="1"/>
    </xf>
    <xf numFmtId="186" fontId="8" fillId="0" borderId="0" xfId="18" applyNumberFormat="1" applyFont="1" applyBorder="1" applyAlignment="1">
      <alignment horizontal="center" vertical="center"/>
    </xf>
    <xf numFmtId="186" fontId="8" fillId="0" borderId="4" xfId="0" applyNumberFormat="1" applyFont="1" applyBorder="1" applyAlignment="1">
      <alignment horizontal="center" vertical="center"/>
    </xf>
    <xf numFmtId="186" fontId="8" fillId="0" borderId="0" xfId="19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199" fontId="0" fillId="0" borderId="0" xfId="18" applyNumberFormat="1" applyFont="1" applyBorder="1" applyAlignment="1">
      <alignment horizontal="center" vertical="center"/>
    </xf>
    <xf numFmtId="188" fontId="8" fillId="0" borderId="1" xfId="1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9" fontId="0" fillId="0" borderId="0" xfId="0" applyNumberFormat="1" applyFont="1" applyBorder="1" applyAlignment="1">
      <alignment horizontal="center" vertical="center" shrinkToFit="1"/>
    </xf>
    <xf numFmtId="182" fontId="0" fillId="0" borderId="0" xfId="18" applyFont="1" applyBorder="1" applyAlignment="1">
      <alignment horizontal="center" vertical="center"/>
    </xf>
    <xf numFmtId="182" fontId="8" fillId="0" borderId="0" xfId="19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Continuous" vertical="center"/>
    </xf>
    <xf numFmtId="3" fontId="0" fillId="0" borderId="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3" fontId="8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20" fillId="2" borderId="0" xfId="0" applyFont="1" applyFill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right" vertical="center" shrinkToFit="1"/>
    </xf>
    <xf numFmtId="198" fontId="8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8" fillId="0" borderId="4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81" fontId="31" fillId="0" borderId="1" xfId="21" applyFont="1" applyBorder="1" applyAlignment="1">
      <alignment horizontal="left" vertic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81" fontId="31" fillId="0" borderId="1" xfId="21" applyFont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81" fontId="31" fillId="0" borderId="0" xfId="21" applyFont="1" applyBorder="1" applyAlignment="1">
      <alignment horizontal="left" vertical="center" indent="1"/>
    </xf>
    <xf numFmtId="0" fontId="31" fillId="0" borderId="1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181" fontId="31" fillId="0" borderId="0" xfId="21" applyFont="1" applyBorder="1" applyAlignment="1">
      <alignment horizontal="left" vertical="center"/>
    </xf>
    <xf numFmtId="188" fontId="8" fillId="0" borderId="1" xfId="19" applyNumberFormat="1" applyFont="1" applyFill="1" applyBorder="1" applyAlignment="1">
      <alignment horizontal="center" vertical="center"/>
    </xf>
    <xf numFmtId="199" fontId="8" fillId="0" borderId="0" xfId="0" applyNumberFormat="1" applyFont="1" applyFill="1" applyBorder="1" applyAlignment="1">
      <alignment horizontal="center" vertical="center" shrinkToFit="1"/>
    </xf>
    <xf numFmtId="182" fontId="8" fillId="0" borderId="0" xfId="18" applyFont="1" applyBorder="1" applyAlignment="1">
      <alignment horizontal="center" vertical="center"/>
    </xf>
    <xf numFmtId="182" fontId="8" fillId="0" borderId="4" xfId="18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81" fontId="8" fillId="0" borderId="4" xfId="21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right" vertical="center" wrapText="1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81" fontId="8" fillId="0" borderId="4" xfId="2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left" vertical="center" indent="2"/>
    </xf>
    <xf numFmtId="0" fontId="8" fillId="0" borderId="4" xfId="0" applyFont="1" applyBorder="1" applyAlignment="1">
      <alignment horizontal="left" vertical="center" indent="1"/>
    </xf>
    <xf numFmtId="181" fontId="8" fillId="0" borderId="4" xfId="2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3"/>
    </xf>
    <xf numFmtId="0" fontId="31" fillId="0" borderId="0" xfId="0" applyFont="1" applyBorder="1" applyAlignment="1">
      <alignment horizontal="left" vertical="center" indent="3"/>
    </xf>
    <xf numFmtId="181" fontId="31" fillId="0" borderId="0" xfId="21" applyFont="1" applyBorder="1" applyAlignment="1">
      <alignment horizontal="left" vertical="center" indent="3"/>
    </xf>
    <xf numFmtId="0" fontId="31" fillId="0" borderId="0" xfId="0" applyFont="1" applyBorder="1" applyAlignment="1">
      <alignment horizontal="left" vertical="center" indent="2"/>
    </xf>
    <xf numFmtId="181" fontId="31" fillId="0" borderId="0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indent="1"/>
    </xf>
    <xf numFmtId="181" fontId="8" fillId="0" borderId="0" xfId="21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41" fontId="8" fillId="0" borderId="0" xfId="17" applyFont="1" applyBorder="1" applyAlignment="1">
      <alignment horizontal="right" vertical="center"/>
    </xf>
    <xf numFmtId="41" fontId="8" fillId="0" borderId="0" xfId="17" applyFont="1" applyFill="1" applyBorder="1" applyAlignment="1">
      <alignment horizontal="right" vertical="center"/>
    </xf>
    <xf numFmtId="41" fontId="8" fillId="0" borderId="0" xfId="17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6" fontId="6" fillId="0" borderId="0" xfId="17" applyNumberFormat="1" applyFont="1" applyBorder="1" applyAlignment="1">
      <alignment horizontal="center" vertical="center" shrinkToFit="1"/>
    </xf>
    <xf numFmtId="41" fontId="6" fillId="0" borderId="0" xfId="17" applyFont="1" applyFill="1" applyBorder="1" applyAlignment="1">
      <alignment horizontal="right" vertical="center"/>
    </xf>
    <xf numFmtId="0" fontId="0" fillId="0" borderId="0" xfId="0" applyFont="1" applyBorder="1" applyAlignment="1" quotePrefix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shrinkToFit="1"/>
    </xf>
    <xf numFmtId="181" fontId="8" fillId="0" borderId="1" xfId="21" applyFont="1" applyBorder="1" applyAlignment="1">
      <alignment horizontal="left" vertical="center" indent="2" shrinkToFit="1"/>
    </xf>
    <xf numFmtId="0" fontId="8" fillId="0" borderId="1" xfId="0" applyFont="1" applyBorder="1" applyAlignment="1">
      <alignment horizontal="left" vertical="center" indent="2" shrinkToFi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1" shrinkToFit="1"/>
    </xf>
    <xf numFmtId="0" fontId="2" fillId="0" borderId="0" xfId="0" applyFont="1" applyFill="1" applyAlignment="1">
      <alignment horizontal="center" vertical="center"/>
    </xf>
    <xf numFmtId="180" fontId="0" fillId="0" borderId="1" xfId="17" applyNumberFormat="1" applyFont="1" applyFill="1" applyBorder="1" applyAlignment="1">
      <alignment horizontal="center" vertical="center"/>
    </xf>
    <xf numFmtId="180" fontId="0" fillId="0" borderId="0" xfId="17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181" fontId="8" fillId="0" borderId="1" xfId="21" applyFont="1" applyBorder="1" applyAlignment="1">
      <alignment horizontal="left" vertical="center" indent="1" shrinkToFit="1"/>
    </xf>
    <xf numFmtId="180" fontId="8" fillId="0" borderId="0" xfId="17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 wrapText="1"/>
    </xf>
    <xf numFmtId="180" fontId="8" fillId="0" borderId="0" xfId="17" applyNumberFormat="1" applyFont="1" applyAlignment="1">
      <alignment horizontal="center" vertical="center"/>
    </xf>
    <xf numFmtId="41" fontId="8" fillId="0" borderId="0" xfId="17" applyFont="1" applyAlignment="1">
      <alignment horizontal="center" vertical="center" shrinkToFit="1"/>
    </xf>
    <xf numFmtId="41" fontId="8" fillId="0" borderId="0" xfId="17" applyFont="1" applyBorder="1" applyAlignment="1">
      <alignment horizontal="center" vertical="center" shrinkToFit="1"/>
    </xf>
    <xf numFmtId="180" fontId="8" fillId="0" borderId="0" xfId="17" applyNumberFormat="1" applyFont="1" applyAlignment="1">
      <alignment horizontal="center" vertical="center" shrinkToFit="1"/>
    </xf>
    <xf numFmtId="180" fontId="8" fillId="0" borderId="0" xfId="17" applyNumberFormat="1" applyFont="1" applyBorder="1" applyAlignment="1">
      <alignment horizontal="center" vertical="center" shrinkToFit="1"/>
    </xf>
    <xf numFmtId="180" fontId="8" fillId="0" borderId="1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Fill="1" applyBorder="1" applyAlignment="1">
      <alignment horizontal="center" vertical="center" shrinkToFit="1"/>
    </xf>
    <xf numFmtId="180" fontId="8" fillId="0" borderId="0" xfId="17" applyNumberFormat="1" applyFont="1" applyFill="1" applyAlignment="1">
      <alignment horizontal="center" vertical="center"/>
    </xf>
    <xf numFmtId="180" fontId="0" fillId="0" borderId="0" xfId="17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Continuous" vertical="center"/>
    </xf>
    <xf numFmtId="0" fontId="3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 quotePrefix="1">
      <alignment horizontal="center" vertical="center"/>
    </xf>
    <xf numFmtId="0" fontId="26" fillId="2" borderId="13" xfId="0" applyFont="1" applyFill="1" applyBorder="1" applyAlignment="1" quotePrefix="1">
      <alignment horizontal="center" vertical="center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9" fillId="2" borderId="0" xfId="0" applyFont="1" applyFill="1" applyAlignment="1" quotePrefix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5" xfId="0" applyFont="1" applyFill="1" applyBorder="1" applyAlignment="1" quotePrefix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6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12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quotePrefix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0" xfId="0" applyFont="1" applyFill="1" applyAlignment="1" quotePrefix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shrinkToFit="1"/>
    </xf>
    <xf numFmtId="0" fontId="0" fillId="2" borderId="0" xfId="0" applyFont="1" applyFill="1" applyAlignment="1">
      <alignment horizontal="left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 horizontal="right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80" fontId="6" fillId="0" borderId="0" xfId="17" applyNumberFormat="1" applyFont="1" applyBorder="1" applyAlignment="1">
      <alignment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81" fontId="0" fillId="0" borderId="1" xfId="21" applyFont="1" applyBorder="1" applyAlignment="1">
      <alignment horizontal="center" vertical="center"/>
    </xf>
    <xf numFmtId="20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179" fontId="8" fillId="0" borderId="1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0" xfId="0" applyNumberFormat="1" applyFont="1" applyFill="1" applyAlignment="1">
      <alignment horizontal="center" vertical="center"/>
    </xf>
    <xf numFmtId="180" fontId="8" fillId="0" borderId="0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horizontal="right" vertic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Fill="1" applyAlignment="1">
      <alignment horizontal="center" vertical="center"/>
    </xf>
    <xf numFmtId="41" fontId="8" fillId="0" borderId="0" xfId="17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horizontal="center" vertical="center"/>
    </xf>
    <xf numFmtId="186" fontId="8" fillId="0" borderId="1" xfId="17" applyNumberFormat="1" applyFont="1" applyBorder="1" applyAlignment="1">
      <alignment vertical="center" shrinkToFit="1"/>
    </xf>
    <xf numFmtId="186" fontId="8" fillId="0" borderId="0" xfId="17" applyNumberFormat="1" applyFont="1" applyBorder="1" applyAlignment="1">
      <alignment vertical="center" shrinkToFit="1"/>
    </xf>
    <xf numFmtId="180" fontId="8" fillId="0" borderId="0" xfId="17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180" fontId="0" fillId="0" borderId="0" xfId="17" applyNumberFormat="1" applyFont="1" applyAlignment="1">
      <alignment vertical="center" shrinkToFit="1"/>
    </xf>
    <xf numFmtId="179" fontId="8" fillId="0" borderId="1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80" fontId="8" fillId="0" borderId="4" xfId="17" applyNumberFormat="1" applyFont="1" applyBorder="1" applyAlignment="1">
      <alignment vertical="center" shrinkToFit="1"/>
    </xf>
    <xf numFmtId="179" fontId="0" fillId="2" borderId="0" xfId="0" applyNumberFormat="1" applyFont="1" applyFill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180" fontId="0" fillId="0" borderId="0" xfId="17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indent="1" shrinkToFit="1"/>
    </xf>
    <xf numFmtId="0" fontId="0" fillId="0" borderId="1" xfId="0" applyFont="1" applyBorder="1" applyAlignment="1">
      <alignment horizontal="left" vertical="center" wrapText="1" indent="1" shrinkToFit="1"/>
    </xf>
    <xf numFmtId="179" fontId="0" fillId="2" borderId="2" xfId="0" applyNumberFormat="1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left" vertical="center" indent="1" shrinkToFit="1"/>
    </xf>
    <xf numFmtId="181" fontId="8" fillId="0" borderId="1" xfId="21" applyFont="1" applyBorder="1" applyAlignment="1">
      <alignment horizontal="center" vertical="center" shrinkToFit="1"/>
    </xf>
    <xf numFmtId="180" fontId="8" fillId="0" borderId="0" xfId="17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180" fontId="8" fillId="0" borderId="1" xfId="17" applyNumberFormat="1" applyFont="1" applyBorder="1" applyAlignment="1">
      <alignment horizontal="right" vertical="center"/>
    </xf>
    <xf numFmtId="180" fontId="8" fillId="0" borderId="4" xfId="17" applyNumberFormat="1" applyFont="1" applyBorder="1" applyAlignment="1">
      <alignment horizontal="right" vertical="center"/>
    </xf>
    <xf numFmtId="180" fontId="0" fillId="0" borderId="0" xfId="17" applyNumberFormat="1" applyFont="1" applyBorder="1" applyAlignment="1">
      <alignment horizontal="right" vertical="center"/>
    </xf>
    <xf numFmtId="180" fontId="8" fillId="0" borderId="1" xfId="17" applyNumberFormat="1" applyFont="1" applyBorder="1" applyAlignment="1">
      <alignment vertical="center" shrinkToFit="1"/>
    </xf>
    <xf numFmtId="180" fontId="8" fillId="0" borderId="1" xfId="17" applyNumberFormat="1" applyFont="1" applyFill="1" applyBorder="1" applyAlignment="1">
      <alignment vertical="center" shrinkToFit="1"/>
    </xf>
    <xf numFmtId="180" fontId="0" fillId="0" borderId="1" xfId="17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80" fontId="0" fillId="0" borderId="0" xfId="17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180" fontId="0" fillId="0" borderId="1" xfId="17" applyNumberFormat="1" applyFont="1" applyBorder="1" applyAlignment="1">
      <alignment horizontal="right" vertical="center"/>
    </xf>
    <xf numFmtId="180" fontId="0" fillId="0" borderId="4" xfId="17" applyNumberFormat="1" applyFont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 shrinkToFit="1"/>
    </xf>
    <xf numFmtId="176" fontId="6" fillId="2" borderId="0" xfId="0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wrapText="1" indent="1" shrinkToFit="1"/>
    </xf>
    <xf numFmtId="0" fontId="0" fillId="2" borderId="2" xfId="0" applyFont="1" applyFill="1" applyBorder="1" applyAlignment="1">
      <alignment horizontal="left" vertical="center" indent="1" shrinkToFit="1"/>
    </xf>
    <xf numFmtId="179" fontId="8" fillId="2" borderId="0" xfId="0" applyNumberFormat="1" applyFont="1" applyFill="1" applyBorder="1" applyAlignment="1">
      <alignment horizontal="right" vertical="center"/>
    </xf>
    <xf numFmtId="188" fontId="8" fillId="0" borderId="0" xfId="19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 indent="1" shrinkToFit="1"/>
    </xf>
    <xf numFmtId="0" fontId="0" fillId="2" borderId="0" xfId="0" applyFont="1" applyFill="1" applyAlignment="1" quotePrefix="1">
      <alignment horizontal="left" vertical="center"/>
    </xf>
    <xf numFmtId="0" fontId="4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8" fillId="2" borderId="2" xfId="0" applyFont="1" applyFill="1" applyBorder="1" applyAlignment="1">
      <alignment horizontal="center" vertical="center" shrinkToFit="1"/>
    </xf>
    <xf numFmtId="180" fontId="0" fillId="2" borderId="0" xfId="0" applyNumberFormat="1" applyFont="1" applyFill="1" applyAlignment="1">
      <alignment horizontal="center" vertical="center"/>
    </xf>
    <xf numFmtId="180" fontId="0" fillId="2" borderId="9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180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179" fontId="28" fillId="2" borderId="0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vertical="center"/>
    </xf>
    <xf numFmtId="179" fontId="0" fillId="2" borderId="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40" fillId="2" borderId="3" xfId="0" applyFont="1" applyFill="1" applyBorder="1" applyAlignment="1">
      <alignment horizontal="center" vertical="center" wrapText="1" shrinkToFit="1"/>
    </xf>
    <xf numFmtId="0" fontId="28" fillId="2" borderId="9" xfId="0" applyFont="1" applyFill="1" applyBorder="1" applyAlignment="1">
      <alignment horizontal="center" vertical="center" shrinkToFit="1"/>
    </xf>
    <xf numFmtId="0" fontId="40" fillId="2" borderId="8" xfId="0" applyFont="1" applyFill="1" applyBorder="1" applyAlignment="1">
      <alignment horizontal="center" vertical="center" wrapText="1" shrinkToFit="1"/>
    </xf>
    <xf numFmtId="0" fontId="40" fillId="2" borderId="8" xfId="0" applyFont="1" applyFill="1" applyBorder="1" applyAlignment="1" quotePrefix="1">
      <alignment horizontal="center" vertical="center" wrapText="1" shrinkToFit="1"/>
    </xf>
    <xf numFmtId="179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79" fontId="28" fillId="2" borderId="0" xfId="0" applyNumberFormat="1" applyFont="1" applyFill="1" applyBorder="1" applyAlignment="1">
      <alignment horizontal="center" vertical="center"/>
    </xf>
    <xf numFmtId="179" fontId="28" fillId="2" borderId="4" xfId="0" applyNumberFormat="1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shrinkToFit="1"/>
    </xf>
    <xf numFmtId="179" fontId="28" fillId="2" borderId="0" xfId="0" applyNumberFormat="1" applyFont="1" applyFill="1" applyAlignment="1">
      <alignment horizontal="center" vertical="center" shrinkToFit="1"/>
    </xf>
    <xf numFmtId="0" fontId="43" fillId="2" borderId="0" xfId="0" applyFont="1" applyFill="1" applyAlignment="1">
      <alignment vertical="center"/>
    </xf>
    <xf numFmtId="0" fontId="44" fillId="2" borderId="4" xfId="0" applyFont="1" applyFill="1" applyBorder="1" applyAlignment="1">
      <alignment horizontal="center" vertical="center" shrinkToFit="1"/>
    </xf>
    <xf numFmtId="179" fontId="44" fillId="2" borderId="0" xfId="0" applyNumberFormat="1" applyFont="1" applyFill="1" applyAlignment="1">
      <alignment horizontal="center" vertical="center" shrinkToFit="1"/>
    </xf>
    <xf numFmtId="0" fontId="32" fillId="2" borderId="0" xfId="0" applyFont="1" applyFill="1" applyAlignment="1">
      <alignment vertical="center"/>
    </xf>
    <xf numFmtId="0" fontId="40" fillId="2" borderId="4" xfId="0" applyFont="1" applyFill="1" applyBorder="1" applyAlignment="1">
      <alignment horizontal="center" vertical="center" shrinkToFit="1"/>
    </xf>
    <xf numFmtId="198" fontId="28" fillId="2" borderId="0" xfId="0" applyNumberFormat="1" applyFont="1" applyFill="1" applyAlignment="1">
      <alignment horizontal="center" vertical="center" shrinkToFit="1"/>
    </xf>
    <xf numFmtId="0" fontId="28" fillId="2" borderId="1" xfId="0" applyFont="1" applyFill="1" applyBorder="1" applyAlignment="1" quotePrefix="1">
      <alignment horizontal="center" vertical="center" shrinkToFit="1"/>
    </xf>
    <xf numFmtId="0" fontId="40" fillId="2" borderId="7" xfId="0" applyFont="1" applyFill="1" applyBorder="1" applyAlignment="1">
      <alignment horizontal="center" vertical="center" shrinkToFit="1"/>
    </xf>
    <xf numFmtId="198" fontId="28" fillId="2" borderId="9" xfId="0" applyNumberFormat="1" applyFont="1" applyFill="1" applyBorder="1" applyAlignment="1">
      <alignment horizontal="center" vertical="center" shrinkToFit="1"/>
    </xf>
    <xf numFmtId="179" fontId="44" fillId="2" borderId="9" xfId="0" applyNumberFormat="1" applyFont="1" applyFill="1" applyBorder="1" applyAlignment="1">
      <alignment horizontal="center" vertical="center" shrinkToFit="1"/>
    </xf>
    <xf numFmtId="179" fontId="28" fillId="2" borderId="9" xfId="0" applyNumberFormat="1" applyFont="1" applyFill="1" applyBorder="1" applyAlignment="1">
      <alignment horizontal="center" vertical="center"/>
    </xf>
    <xf numFmtId="179" fontId="28" fillId="2" borderId="9" xfId="0" applyNumberFormat="1" applyFont="1" applyFill="1" applyBorder="1" applyAlignment="1">
      <alignment horizontal="center" vertical="center" shrinkToFit="1"/>
    </xf>
    <xf numFmtId="0" fontId="26" fillId="2" borderId="12" xfId="0" applyFont="1" applyFill="1" applyBorder="1" applyAlignment="1">
      <alignment horizontal="center" vertical="center" shrinkToFit="1"/>
    </xf>
    <xf numFmtId="0" fontId="40" fillId="2" borderId="14" xfId="0" applyFont="1" applyFill="1" applyBorder="1" applyAlignment="1">
      <alignment horizontal="centerContinuous" vertical="center" shrinkToFit="1"/>
    </xf>
    <xf numFmtId="0" fontId="28" fillId="2" borderId="15" xfId="0" applyFont="1" applyFill="1" applyBorder="1" applyAlignment="1">
      <alignment horizontal="centerContinuous" vertical="center" shrinkToFit="1"/>
    </xf>
    <xf numFmtId="0" fontId="28" fillId="2" borderId="10" xfId="0" applyFont="1" applyFill="1" applyBorder="1" applyAlignment="1">
      <alignment horizontal="centerContinuous" vertical="center" shrinkToFit="1"/>
    </xf>
    <xf numFmtId="0" fontId="26" fillId="2" borderId="9" xfId="0" applyFont="1" applyFill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wrapText="1" shrinkToFit="1"/>
    </xf>
    <xf numFmtId="0" fontId="40" fillId="2" borderId="9" xfId="0" applyFont="1" applyFill="1" applyBorder="1" applyAlignment="1">
      <alignment horizontal="center" vertical="center" wrapText="1"/>
    </xf>
    <xf numFmtId="198" fontId="28" fillId="2" borderId="0" xfId="0" applyNumberFormat="1" applyFont="1" applyFill="1" applyAlignment="1">
      <alignment horizontal="center" vertical="center"/>
    </xf>
    <xf numFmtId="179" fontId="28" fillId="2" borderId="2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Alignment="1">
      <alignment vertical="center" shrinkToFit="1"/>
    </xf>
    <xf numFmtId="0" fontId="32" fillId="2" borderId="1" xfId="0" applyFont="1" applyFill="1" applyBorder="1" applyAlignment="1">
      <alignment horizontal="center" vertical="center" shrinkToFit="1"/>
    </xf>
    <xf numFmtId="0" fontId="32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justify"/>
    </xf>
    <xf numFmtId="0" fontId="9" fillId="0" borderId="6" xfId="0" applyFont="1" applyBorder="1" applyAlignment="1">
      <alignment horizontal="center"/>
    </xf>
    <xf numFmtId="0" fontId="0" fillId="2" borderId="13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center"/>
    </xf>
    <xf numFmtId="0" fontId="6" fillId="0" borderId="4" xfId="2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41" fontId="8" fillId="0" borderId="0" xfId="17" applyNumberFormat="1" applyFont="1" applyFill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horizontal="right" vertical="center"/>
    </xf>
    <xf numFmtId="179" fontId="0" fillId="2" borderId="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1" shrinkToFit="1"/>
    </xf>
    <xf numFmtId="179" fontId="0" fillId="2" borderId="0" xfId="0" applyNumberFormat="1" applyFont="1" applyFill="1" applyBorder="1" applyAlignment="1">
      <alignment horizontal="right" vertical="center" shrinkToFit="1"/>
    </xf>
    <xf numFmtId="179" fontId="0" fillId="2" borderId="4" xfId="0" applyNumberFormat="1" applyFont="1" applyFill="1" applyBorder="1" applyAlignment="1">
      <alignment horizontal="right" vertical="center" shrinkToFit="1"/>
    </xf>
    <xf numFmtId="179" fontId="0" fillId="2" borderId="9" xfId="0" applyNumberFormat="1" applyFont="1" applyFill="1" applyBorder="1" applyAlignment="1">
      <alignment horizontal="right" vertical="center" shrinkToFit="1"/>
    </xf>
    <xf numFmtId="179" fontId="0" fillId="2" borderId="7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vertical="center" shrinkToFit="1"/>
    </xf>
    <xf numFmtId="200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28" fillId="2" borderId="0" xfId="0" applyFont="1" applyFill="1" applyAlignment="1" quotePrefix="1">
      <alignment horizontal="left" vertical="center"/>
    </xf>
    <xf numFmtId="179" fontId="28" fillId="2" borderId="0" xfId="0" applyNumberFormat="1" applyFont="1" applyFill="1" applyAlignment="1" quotePrefix="1">
      <alignment horizontal="left" vertical="center"/>
    </xf>
    <xf numFmtId="183" fontId="20" fillId="2" borderId="0" xfId="0" applyNumberFormat="1" applyFont="1" applyFill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 wrapText="1" shrinkToFit="1"/>
    </xf>
    <xf numFmtId="206" fontId="8" fillId="0" borderId="0" xfId="17" applyNumberFormat="1" applyFont="1" applyBorder="1" applyAlignment="1">
      <alignment horizontal="right" vertical="center"/>
    </xf>
    <xf numFmtId="206" fontId="8" fillId="0" borderId="0" xfId="0" applyNumberFormat="1" applyFont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Border="1" applyAlignment="1">
      <alignment horizontal="right" vertical="center"/>
    </xf>
    <xf numFmtId="41" fontId="8" fillId="2" borderId="1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176" fontId="8" fillId="2" borderId="9" xfId="0" applyNumberFormat="1" applyFont="1" applyFill="1" applyBorder="1" applyAlignment="1">
      <alignment horizontal="right" vertical="center"/>
    </xf>
    <xf numFmtId="179" fontId="8" fillId="2" borderId="9" xfId="0" applyNumberFormat="1" applyFont="1" applyFill="1" applyBorder="1" applyAlignment="1">
      <alignment horizontal="right" vertical="center"/>
    </xf>
    <xf numFmtId="41" fontId="6" fillId="0" borderId="1" xfId="17" applyFont="1" applyBorder="1" applyAlignment="1">
      <alignment horizontal="right" vertical="center"/>
    </xf>
    <xf numFmtId="41" fontId="6" fillId="0" borderId="0" xfId="17" applyFont="1" applyBorder="1" applyAlignment="1">
      <alignment horizontal="right" vertical="center"/>
    </xf>
    <xf numFmtId="41" fontId="6" fillId="0" borderId="4" xfId="17" applyFont="1" applyBorder="1" applyAlignment="1">
      <alignment horizontal="right" vertical="center"/>
    </xf>
    <xf numFmtId="41" fontId="0" fillId="0" borderId="0" xfId="17" applyFont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179" fontId="6" fillId="2" borderId="0" xfId="0" applyNumberFormat="1" applyFont="1" applyFill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0" fillId="2" borderId="17" xfId="0" applyFill="1" applyBorder="1" applyAlignment="1">
      <alignment/>
    </xf>
    <xf numFmtId="0" fontId="37" fillId="2" borderId="18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vertical="center" shrinkToFit="1"/>
    </xf>
    <xf numFmtId="0" fontId="37" fillId="2" borderId="19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wrapText="1"/>
    </xf>
    <xf numFmtId="0" fontId="37" fillId="2" borderId="20" xfId="0" applyFont="1" applyFill="1" applyBorder="1" applyAlignment="1">
      <alignment horizontal="center" wrapText="1"/>
    </xf>
    <xf numFmtId="0" fontId="37" fillId="2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shrinkToFit="1"/>
    </xf>
    <xf numFmtId="0" fontId="51" fillId="2" borderId="19" xfId="0" applyFont="1" applyFill="1" applyBorder="1" applyAlignment="1">
      <alignment horizontal="center" wrapText="1"/>
    </xf>
    <xf numFmtId="0" fontId="51" fillId="2" borderId="1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Font="1" applyAlignment="1">
      <alignment horizontal="center" vertical="center"/>
    </xf>
    <xf numFmtId="176" fontId="8" fillId="0" borderId="0" xfId="17" applyNumberFormat="1" applyFont="1" applyBorder="1" applyAlignment="1">
      <alignment horizontal="right" vertical="center"/>
    </xf>
    <xf numFmtId="176" fontId="8" fillId="0" borderId="0" xfId="17" applyNumberFormat="1" applyFont="1" applyAlignment="1">
      <alignment horizontal="right" vertical="center"/>
    </xf>
    <xf numFmtId="176" fontId="8" fillId="0" borderId="0" xfId="17" applyNumberFormat="1" applyFont="1" applyFill="1" applyBorder="1" applyAlignment="1">
      <alignment horizontal="right" vertical="center"/>
    </xf>
    <xf numFmtId="176" fontId="8" fillId="2" borderId="1" xfId="17" applyNumberFormat="1" applyFont="1" applyFill="1" applyBorder="1" applyAlignment="1">
      <alignment horizontal="right" vertical="center"/>
    </xf>
    <xf numFmtId="176" fontId="8" fillId="2" borderId="0" xfId="17" applyNumberFormat="1" applyFont="1" applyFill="1" applyBorder="1" applyAlignment="1">
      <alignment horizontal="right" vertical="center"/>
    </xf>
    <xf numFmtId="176" fontId="8" fillId="2" borderId="4" xfId="17" applyNumberFormat="1" applyFont="1" applyFill="1" applyBorder="1" applyAlignment="1">
      <alignment horizontal="right" vertical="center"/>
    </xf>
    <xf numFmtId="41" fontId="8" fillId="0" borderId="0" xfId="17" applyFont="1" applyBorder="1" applyAlignment="1" quotePrefix="1">
      <alignment horizontal="center" vertical="center"/>
    </xf>
    <xf numFmtId="41" fontId="8" fillId="0" borderId="1" xfId="17" applyFont="1" applyFill="1" applyBorder="1" applyAlignment="1">
      <alignment horizontal="center" vertical="center"/>
    </xf>
    <xf numFmtId="41" fontId="8" fillId="0" borderId="4" xfId="17" applyFont="1" applyFill="1" applyBorder="1" applyAlignment="1">
      <alignment horizontal="center" vertical="center"/>
    </xf>
    <xf numFmtId="41" fontId="8" fillId="0" borderId="0" xfId="17" applyFont="1" applyBorder="1" applyAlignment="1">
      <alignment horizontal="right" vertical="center" indent="1"/>
    </xf>
    <xf numFmtId="41" fontId="8" fillId="0" borderId="0" xfId="17" applyFont="1" applyFill="1" applyAlignment="1">
      <alignment horizontal="right" vertical="center" indent="1"/>
    </xf>
    <xf numFmtId="41" fontId="8" fillId="0" borderId="0" xfId="17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center" vertical="center" shrinkToFit="1"/>
    </xf>
    <xf numFmtId="3" fontId="0" fillId="0" borderId="0" xfId="0" applyNumberFormat="1" applyFont="1" applyAlignment="1">
      <alignment horizontal="right" vertical="center" shrinkToFit="1"/>
    </xf>
    <xf numFmtId="186" fontId="8" fillId="0" borderId="0" xfId="17" applyNumberFormat="1" applyFont="1" applyBorder="1" applyAlignment="1">
      <alignment horizontal="right" vertical="center" shrinkToFit="1"/>
    </xf>
    <xf numFmtId="186" fontId="8" fillId="0" borderId="9" xfId="17" applyNumberFormat="1" applyFont="1" applyBorder="1" applyAlignment="1">
      <alignment horizontal="center" vertical="center" shrinkToFit="1"/>
    </xf>
    <xf numFmtId="41" fontId="8" fillId="0" borderId="9" xfId="17" applyFont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 shrinkToFit="1"/>
    </xf>
    <xf numFmtId="0" fontId="0" fillId="0" borderId="9" xfId="0" applyFont="1" applyBorder="1" applyAlignment="1">
      <alignment vertical="center"/>
    </xf>
    <xf numFmtId="0" fontId="37" fillId="0" borderId="3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48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08" fontId="4" fillId="2" borderId="16" xfId="0" applyNumberFormat="1" applyFont="1" applyFill="1" applyBorder="1" applyAlignment="1">
      <alignment horizontal="center" wrapText="1"/>
    </xf>
    <xf numFmtId="208" fontId="4" fillId="2" borderId="0" xfId="0" applyNumberFormat="1" applyFont="1" applyFill="1" applyBorder="1" applyAlignment="1">
      <alignment horizontal="center" wrapText="1"/>
    </xf>
    <xf numFmtId="208" fontId="4" fillId="2" borderId="0" xfId="0" applyNumberFormat="1" applyFont="1" applyFill="1" applyBorder="1" applyAlignment="1">
      <alignment horizontal="center" vertical="center" wrapText="1"/>
    </xf>
    <xf numFmtId="208" fontId="4" fillId="2" borderId="18" xfId="0" applyNumberFormat="1" applyFont="1" applyFill="1" applyBorder="1" applyAlignment="1">
      <alignment horizontal="center" vertical="center" wrapText="1"/>
    </xf>
    <xf numFmtId="208" fontId="4" fillId="2" borderId="19" xfId="0" applyNumberFormat="1" applyFont="1" applyFill="1" applyBorder="1" applyAlignment="1">
      <alignment horizontal="center" vertical="center" wrapText="1"/>
    </xf>
    <xf numFmtId="208" fontId="52" fillId="2" borderId="16" xfId="0" applyNumberFormat="1" applyFont="1" applyFill="1" applyBorder="1" applyAlignment="1">
      <alignment horizontal="center" vertical="center" wrapText="1"/>
    </xf>
    <xf numFmtId="208" fontId="52" fillId="2" borderId="0" xfId="0" applyNumberFormat="1" applyFont="1" applyFill="1" applyBorder="1" applyAlignment="1">
      <alignment horizontal="center" vertical="center" wrapText="1"/>
    </xf>
    <xf numFmtId="208" fontId="4" fillId="2" borderId="4" xfId="0" applyNumberFormat="1" applyFont="1" applyFill="1" applyBorder="1" applyAlignment="1">
      <alignment horizontal="center" vertical="center" wrapText="1"/>
    </xf>
    <xf numFmtId="208" fontId="4" fillId="2" borderId="9" xfId="0" applyNumberFormat="1" applyFont="1" applyFill="1" applyBorder="1" applyAlignment="1">
      <alignment horizontal="center" vertical="center" wrapText="1"/>
    </xf>
    <xf numFmtId="208" fontId="4" fillId="2" borderId="7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180" fontId="0" fillId="2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2" borderId="1" xfId="0" applyNumberFormat="1" applyFont="1" applyFill="1" applyBorder="1" applyAlignment="1">
      <alignment horizontal="left" vertical="center"/>
    </xf>
    <xf numFmtId="205" fontId="6" fillId="2" borderId="0" xfId="0" applyNumberFormat="1" applyFont="1" applyFill="1" applyBorder="1" applyAlignment="1">
      <alignment horizontal="left" vertical="center"/>
    </xf>
    <xf numFmtId="41" fontId="8" fillId="0" borderId="9" xfId="17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8" fillId="0" borderId="9" xfId="17" applyFont="1" applyFill="1" applyBorder="1" applyAlignment="1">
      <alignment horizontal="right" vertical="center" indent="1"/>
    </xf>
    <xf numFmtId="41" fontId="8" fillId="0" borderId="9" xfId="17" applyFont="1" applyFill="1" applyBorder="1" applyAlignment="1">
      <alignment horizontal="right" vertical="center"/>
    </xf>
    <xf numFmtId="41" fontId="8" fillId="0" borderId="9" xfId="17" applyFont="1" applyBorder="1" applyAlignment="1">
      <alignment horizontal="right" vertical="center" indent="1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8" fillId="2" borderId="2" xfId="17" applyNumberFormat="1" applyFont="1" applyFill="1" applyBorder="1" applyAlignment="1">
      <alignment horizontal="right" vertical="center"/>
    </xf>
    <xf numFmtId="176" fontId="8" fillId="2" borderId="9" xfId="17" applyNumberFormat="1" applyFont="1" applyFill="1" applyBorder="1" applyAlignment="1">
      <alignment horizontal="right" vertical="center"/>
    </xf>
    <xf numFmtId="176" fontId="8" fillId="2" borderId="7" xfId="17" applyNumberFormat="1" applyFont="1" applyFill="1" applyBorder="1" applyAlignment="1">
      <alignment horizontal="right" vertical="center"/>
    </xf>
    <xf numFmtId="181" fontId="31" fillId="0" borderId="1" xfId="21" applyFont="1" applyBorder="1" applyAlignment="1">
      <alignment horizontal="center" vertical="center"/>
    </xf>
    <xf numFmtId="180" fontId="8" fillId="0" borderId="9" xfId="17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9" fontId="8" fillId="0" borderId="2" xfId="0" applyNumberFormat="1" applyFont="1" applyBorder="1" applyAlignment="1">
      <alignment vertical="center" shrinkToFit="1"/>
    </xf>
    <xf numFmtId="179" fontId="8" fillId="0" borderId="9" xfId="0" applyNumberFormat="1" applyFont="1" applyBorder="1" applyAlignment="1">
      <alignment vertical="center" shrinkToFit="1"/>
    </xf>
    <xf numFmtId="180" fontId="8" fillId="0" borderId="9" xfId="17" applyNumberFormat="1" applyFont="1" applyBorder="1" applyAlignment="1">
      <alignment vertical="center" shrinkToFit="1"/>
    </xf>
    <xf numFmtId="180" fontId="8" fillId="0" borderId="7" xfId="17" applyNumberFormat="1" applyFont="1" applyBorder="1" applyAlignment="1">
      <alignment vertical="center" shrinkToFit="1"/>
    </xf>
    <xf numFmtId="0" fontId="4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179" fontId="0" fillId="0" borderId="9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/>
    </xf>
    <xf numFmtId="180" fontId="8" fillId="0" borderId="2" xfId="17" applyNumberFormat="1" applyFont="1" applyFill="1" applyBorder="1" applyAlignment="1">
      <alignment horizontal="center" vertical="center" shrinkToFit="1"/>
    </xf>
    <xf numFmtId="180" fontId="8" fillId="0" borderId="9" xfId="17" applyNumberFormat="1" applyFont="1" applyFill="1" applyBorder="1" applyAlignment="1">
      <alignment horizontal="center" vertical="center" shrinkToFit="1"/>
    </xf>
    <xf numFmtId="179" fontId="9" fillId="0" borderId="9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79" fontId="0" fillId="2" borderId="9" xfId="0" applyNumberFormat="1" applyFont="1" applyFill="1" applyBorder="1" applyAlignment="1">
      <alignment horizontal="right" vertical="center"/>
    </xf>
    <xf numFmtId="179" fontId="6" fillId="2" borderId="0" xfId="0" applyNumberFormat="1" applyFont="1" applyFill="1" applyAlignment="1">
      <alignment horizontal="right" vertical="center"/>
    </xf>
    <xf numFmtId="179" fontId="0" fillId="2" borderId="0" xfId="0" applyNumberFormat="1" applyFont="1" applyFill="1" applyAlignment="1">
      <alignment horizontal="right" vertical="center"/>
    </xf>
    <xf numFmtId="179" fontId="19" fillId="2" borderId="0" xfId="0" applyNumberFormat="1" applyFont="1" applyFill="1" applyAlignment="1">
      <alignment horizontal="center" vertical="center" shrinkToFit="1"/>
    </xf>
    <xf numFmtId="179" fontId="19" fillId="2" borderId="0" xfId="0" applyNumberFormat="1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209" fontId="0" fillId="2" borderId="9" xfId="0" applyNumberFormat="1" applyFont="1" applyFill="1" applyBorder="1" applyAlignment="1">
      <alignment horizontal="right" vertical="center" shrinkToFit="1"/>
    </xf>
    <xf numFmtId="0" fontId="0" fillId="2" borderId="9" xfId="0" applyFont="1" applyFill="1" applyBorder="1" applyAlignment="1" quotePrefix="1">
      <alignment horizontal="right" vertical="center"/>
    </xf>
    <xf numFmtId="0" fontId="40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41" fontId="40" fillId="2" borderId="2" xfId="17" applyFont="1" applyFill="1" applyBorder="1" applyAlignment="1">
      <alignment horizontal="center" vertical="center" wrapText="1"/>
    </xf>
    <xf numFmtId="41" fontId="40" fillId="2" borderId="9" xfId="17" applyFont="1" applyFill="1" applyBorder="1" applyAlignment="1">
      <alignment horizontal="center" vertical="center" wrapText="1"/>
    </xf>
    <xf numFmtId="41" fontId="40" fillId="2" borderId="7" xfId="17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quotePrefix="1">
      <alignment vertical="center" wrapText="1"/>
    </xf>
    <xf numFmtId="176" fontId="0" fillId="2" borderId="0" xfId="0" applyNumberFormat="1" applyFont="1" applyFill="1" applyBorder="1" applyAlignment="1">
      <alignment horizontal="right" vertical="center" shrinkToFit="1"/>
    </xf>
    <xf numFmtId="179" fontId="0" fillId="2" borderId="2" xfId="0" applyNumberFormat="1" applyFont="1" applyFill="1" applyBorder="1" applyAlignment="1">
      <alignment horizontal="right" vertical="center" shrinkToFit="1"/>
    </xf>
    <xf numFmtId="179" fontId="0" fillId="2" borderId="9" xfId="0" applyNumberFormat="1" applyFont="1" applyFill="1" applyBorder="1" applyAlignment="1">
      <alignment vertical="center" shrinkToFit="1"/>
    </xf>
    <xf numFmtId="200" fontId="0" fillId="2" borderId="9" xfId="0" applyNumberFormat="1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188" fontId="8" fillId="0" borderId="2" xfId="19" applyNumberFormat="1" applyFont="1" applyFill="1" applyBorder="1" applyAlignment="1">
      <alignment horizontal="center" vertical="center"/>
    </xf>
    <xf numFmtId="201" fontId="0" fillId="2" borderId="9" xfId="0" applyNumberFormat="1" applyFont="1" applyFill="1" applyBorder="1" applyAlignment="1">
      <alignment horizontal="center" vertical="center" shrinkToFit="1"/>
    </xf>
    <xf numFmtId="49" fontId="0" fillId="2" borderId="9" xfId="0" applyNumberFormat="1" applyFont="1" applyFill="1" applyBorder="1" applyAlignment="1" quotePrefix="1">
      <alignment horizontal="center" vertical="center" shrinkToFit="1"/>
    </xf>
    <xf numFmtId="188" fontId="8" fillId="0" borderId="9" xfId="19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179" fontId="44" fillId="2" borderId="0" xfId="0" applyNumberFormat="1" applyFont="1" applyFill="1" applyBorder="1" applyAlignment="1">
      <alignment horizontal="center" vertical="center" shrinkToFit="1"/>
    </xf>
    <xf numFmtId="198" fontId="28" fillId="2" borderId="0" xfId="0" applyNumberFormat="1" applyFont="1" applyFill="1" applyBorder="1" applyAlignment="1">
      <alignment horizontal="center" vertical="center"/>
    </xf>
    <xf numFmtId="179" fontId="28" fillId="2" borderId="7" xfId="0" applyNumberFormat="1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79" fontId="0" fillId="2" borderId="4" xfId="0" applyNumberFormat="1" applyFont="1" applyFill="1" applyBorder="1" applyAlignment="1">
      <alignment horizontal="center" vertical="center"/>
    </xf>
    <xf numFmtId="208" fontId="54" fillId="2" borderId="0" xfId="0" applyNumberFormat="1" applyFont="1" applyFill="1" applyBorder="1" applyAlignment="1">
      <alignment horizontal="center" vertical="center" wrapText="1"/>
    </xf>
    <xf numFmtId="179" fontId="0" fillId="2" borderId="2" xfId="0" applyNumberFormat="1" applyFont="1" applyFill="1" applyBorder="1" applyAlignment="1">
      <alignment horizontal="right" vertical="center"/>
    </xf>
    <xf numFmtId="179" fontId="0" fillId="2" borderId="7" xfId="0" applyNumberFormat="1" applyFont="1" applyFill="1" applyBorder="1" applyAlignment="1">
      <alignment horizontal="right" vertical="center"/>
    </xf>
    <xf numFmtId="180" fontId="8" fillId="0" borderId="2" xfId="17" applyNumberFormat="1" applyFont="1" applyFill="1" applyBorder="1" applyAlignment="1">
      <alignment horizontal="center" vertical="center"/>
    </xf>
    <xf numFmtId="180" fontId="8" fillId="0" borderId="7" xfId="17" applyNumberFormat="1" applyFont="1" applyFill="1" applyBorder="1" applyAlignment="1">
      <alignment horizontal="center" vertical="center"/>
    </xf>
    <xf numFmtId="180" fontId="8" fillId="0" borderId="4" xfId="17" applyNumberFormat="1" applyFont="1" applyBorder="1" applyAlignment="1">
      <alignment vertical="center"/>
    </xf>
    <xf numFmtId="180" fontId="8" fillId="0" borderId="0" xfId="17" applyNumberFormat="1" applyFont="1" applyAlignment="1">
      <alignment vertical="center" shrinkToFit="1"/>
    </xf>
    <xf numFmtId="179" fontId="19" fillId="2" borderId="0" xfId="0" applyNumberFormat="1" applyFont="1" applyFill="1" applyAlignment="1">
      <alignment vertical="center" shrinkToFit="1"/>
    </xf>
    <xf numFmtId="179" fontId="0" fillId="2" borderId="0" xfId="0" applyNumberFormat="1" applyFont="1" applyFill="1" applyAlignment="1">
      <alignment vertical="center" shrinkToFit="1"/>
    </xf>
    <xf numFmtId="41" fontId="8" fillId="0" borderId="0" xfId="17" applyNumberFormat="1" applyFont="1" applyFill="1" applyAlignment="1">
      <alignment horizontal="right" vertical="center"/>
    </xf>
    <xf numFmtId="179" fontId="19" fillId="2" borderId="0" xfId="0" applyNumberFormat="1" applyFont="1" applyFill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179" fontId="0" fillId="2" borderId="7" xfId="0" applyNumberFormat="1" applyFont="1" applyFill="1" applyBorder="1" applyAlignment="1">
      <alignment horizontal="center" vertical="center" shrinkToFit="1"/>
    </xf>
    <xf numFmtId="180" fontId="0" fillId="0" borderId="0" xfId="17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 shrinkToFit="1"/>
    </xf>
    <xf numFmtId="0" fontId="0" fillId="0" borderId="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198" fontId="0" fillId="2" borderId="9" xfId="0" applyNumberFormat="1" applyFont="1" applyFill="1" applyBorder="1" applyAlignment="1">
      <alignment horizontal="center" vertical="center" shrinkToFit="1"/>
    </xf>
    <xf numFmtId="179" fontId="19" fillId="2" borderId="9" xfId="0" applyNumberFormat="1" applyFont="1" applyFill="1" applyBorder="1" applyAlignment="1">
      <alignment horizontal="center" vertical="center" shrinkToFit="1"/>
    </xf>
    <xf numFmtId="198" fontId="0" fillId="2" borderId="9" xfId="0" applyNumberFormat="1" applyFont="1" applyFill="1" applyBorder="1" applyAlignment="1">
      <alignment horizontal="center" vertical="center"/>
    </xf>
    <xf numFmtId="204" fontId="0" fillId="2" borderId="9" xfId="0" applyNumberFormat="1" applyFont="1" applyFill="1" applyBorder="1" applyAlignment="1">
      <alignment horizontal="center" vertical="center"/>
    </xf>
    <xf numFmtId="179" fontId="0" fillId="2" borderId="7" xfId="0" applyNumberFormat="1" applyFont="1" applyFill="1" applyBorder="1" applyAlignment="1">
      <alignment horizontal="center" vertical="center"/>
    </xf>
    <xf numFmtId="41" fontId="8" fillId="0" borderId="9" xfId="17" applyNumberFormat="1" applyFont="1" applyBorder="1" applyAlignment="1">
      <alignment horizontal="right" vertical="center"/>
    </xf>
    <xf numFmtId="41" fontId="6" fillId="0" borderId="7" xfId="17" applyFont="1" applyBorder="1" applyAlignment="1">
      <alignment horizontal="right" vertical="center"/>
    </xf>
    <xf numFmtId="0" fontId="0" fillId="2" borderId="1" xfId="0" applyFont="1" applyFill="1" applyBorder="1" applyAlignment="1" quotePrefix="1">
      <alignment horizontal="left" vertical="center" indent="1" shrinkToFit="1"/>
    </xf>
    <xf numFmtId="0" fontId="42" fillId="2" borderId="1" xfId="0" applyFont="1" applyFill="1" applyBorder="1" applyAlignment="1">
      <alignment horizontal="left" vertical="center" indent="1" shrinkToFit="1"/>
    </xf>
    <xf numFmtId="0" fontId="0" fillId="2" borderId="2" xfId="0" applyFont="1" applyFill="1" applyBorder="1" applyAlignment="1" quotePrefix="1">
      <alignment horizontal="left" vertical="center" inden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81" fontId="8" fillId="0" borderId="1" xfId="21" applyFont="1" applyBorder="1" applyAlignment="1">
      <alignment horizontal="left" vertical="center" shrinkToFit="1"/>
    </xf>
    <xf numFmtId="0" fontId="0" fillId="2" borderId="0" xfId="0" applyFont="1" applyFill="1" applyAlignment="1" quotePrefix="1">
      <alignment horizontal="center" vertical="center" shrinkToFit="1"/>
    </xf>
    <xf numFmtId="49" fontId="0" fillId="2" borderId="0" xfId="0" applyNumberFormat="1" applyFont="1" applyFill="1" applyAlignment="1" quotePrefix="1">
      <alignment horizontal="center" vertical="center" shrinkToFit="1"/>
    </xf>
    <xf numFmtId="0" fontId="40" fillId="2" borderId="0" xfId="0" applyFont="1" applyFill="1" applyBorder="1" applyAlignment="1">
      <alignment horizontal="center" vertical="center" shrinkToFit="1"/>
    </xf>
    <xf numFmtId="198" fontId="28" fillId="2" borderId="0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8" fillId="2" borderId="7" xfId="0" applyFont="1" applyFill="1" applyBorder="1" applyAlignment="1">
      <alignment horizontal="center" vertical="center" wrapText="1"/>
    </xf>
    <xf numFmtId="41" fontId="58" fillId="2" borderId="2" xfId="0" applyNumberFormat="1" applyFont="1" applyFill="1" applyBorder="1" applyAlignment="1">
      <alignment horizontal="center" vertical="center"/>
    </xf>
    <xf numFmtId="41" fontId="58" fillId="2" borderId="9" xfId="17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/>
    </xf>
    <xf numFmtId="41" fontId="58" fillId="0" borderId="0" xfId="17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41" fontId="59" fillId="0" borderId="0" xfId="17" applyFont="1" applyBorder="1" applyAlignment="1">
      <alignment vertical="top" wrapText="1"/>
    </xf>
    <xf numFmtId="41" fontId="58" fillId="0" borderId="0" xfId="17" applyFont="1" applyBorder="1" applyAlignment="1">
      <alignment vertical="top" wrapText="1"/>
    </xf>
    <xf numFmtId="0" fontId="58" fillId="0" borderId="1" xfId="0" applyFont="1" applyBorder="1" applyAlignment="1">
      <alignment horizontal="center"/>
    </xf>
    <xf numFmtId="0" fontId="60" fillId="2" borderId="5" xfId="0" applyFont="1" applyFill="1" applyBorder="1" applyAlignment="1">
      <alignment horizontal="center" vertical="center"/>
    </xf>
    <xf numFmtId="41" fontId="61" fillId="2" borderId="0" xfId="17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41" fontId="62" fillId="2" borderId="0" xfId="0" applyNumberFormat="1" applyFont="1" applyFill="1" applyBorder="1" applyAlignment="1">
      <alignment horizontal="center" vertical="center"/>
    </xf>
    <xf numFmtId="41" fontId="62" fillId="2" borderId="0" xfId="17" applyFont="1" applyFill="1" applyBorder="1" applyAlignment="1">
      <alignment horizontal="center" vertical="center"/>
    </xf>
    <xf numFmtId="41" fontId="62" fillId="0" borderId="0" xfId="17" applyFont="1" applyFill="1" applyBorder="1" applyAlignment="1">
      <alignment horizontal="center" vertical="center"/>
    </xf>
    <xf numFmtId="0" fontId="59" fillId="0" borderId="1" xfId="0" applyFont="1" applyBorder="1" applyAlignment="1">
      <alignment wrapText="1"/>
    </xf>
    <xf numFmtId="0" fontId="58" fillId="0" borderId="5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41" fontId="62" fillId="2" borderId="4" xfId="17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 shrinkToFit="1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 quotePrefix="1">
      <alignment horizontal="center" vertical="center" wrapText="1"/>
    </xf>
    <xf numFmtId="0" fontId="26" fillId="2" borderId="5" xfId="0" applyFont="1" applyFill="1" applyBorder="1" applyAlignment="1" quotePrefix="1">
      <alignment horizontal="center" vertical="center" wrapText="1"/>
    </xf>
    <xf numFmtId="0" fontId="26" fillId="2" borderId="8" xfId="0" applyFont="1" applyFill="1" applyBorder="1" applyAlignment="1" quotePrefix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8" fillId="2" borderId="0" xfId="0" applyFont="1" applyFill="1" applyBorder="1" applyAlignment="1" quotePrefix="1">
      <alignment horizontal="right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 quotePrefix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81" fontId="31" fillId="0" borderId="1" xfId="21" applyFont="1" applyBorder="1" applyAlignment="1">
      <alignment horizontal="left" vertical="center"/>
    </xf>
    <xf numFmtId="181" fontId="31" fillId="0" borderId="0" xfId="21" applyFont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8" fillId="0" borderId="0" xfId="0" applyFont="1" applyBorder="1" applyAlignment="1" quotePrefix="1">
      <alignment horizontal="left" vertical="center" wrapText="1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right" vertical="center"/>
    </xf>
    <xf numFmtId="0" fontId="9" fillId="2" borderId="13" xfId="0" applyFont="1" applyFill="1" applyBorder="1" applyAlignment="1" quotePrefix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9" fontId="0" fillId="2" borderId="0" xfId="0" applyNumberFormat="1" applyFont="1" applyFill="1" applyAlignment="1">
      <alignment horizontal="right" vertical="center" shrinkToFit="1"/>
    </xf>
    <xf numFmtId="0" fontId="9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181" fontId="31" fillId="0" borderId="1" xfId="21" applyFont="1" applyBorder="1" applyAlignment="1">
      <alignment horizontal="left" vertical="center" indent="1"/>
    </xf>
    <xf numFmtId="181" fontId="31" fillId="0" borderId="0" xfId="21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81" fontId="8" fillId="0" borderId="0" xfId="21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quotePrefix="1">
      <alignment horizontal="center" vertical="center" wrapText="1"/>
    </xf>
    <xf numFmtId="0" fontId="9" fillId="2" borderId="1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shrinkToFit="1"/>
    </xf>
    <xf numFmtId="181" fontId="8" fillId="0" borderId="1" xfId="21" applyFont="1" applyBorder="1" applyAlignment="1">
      <alignment horizontal="center" vertical="center" shrinkToFit="1"/>
    </xf>
    <xf numFmtId="181" fontId="8" fillId="0" borderId="0" xfId="2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 shrinkToFit="1"/>
    </xf>
    <xf numFmtId="0" fontId="9" fillId="2" borderId="13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 wrapText="1"/>
    </xf>
    <xf numFmtId="0" fontId="0" fillId="2" borderId="0" xfId="0" applyFont="1" applyFill="1" applyAlignment="1" quotePrefix="1">
      <alignment horizontal="right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46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quotePrefix="1">
      <alignment horizontal="center" vertical="center" shrinkToFit="1"/>
    </xf>
    <xf numFmtId="0" fontId="9" fillId="2" borderId="5" xfId="0" applyFont="1" applyFill="1" applyBorder="1" applyAlignment="1" quotePrefix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0" fillId="2" borderId="3" xfId="0" applyFont="1" applyFill="1" applyBorder="1" applyAlignment="1">
      <alignment horizontal="center" vertical="center" wrapText="1" shrinkToFit="1"/>
    </xf>
    <xf numFmtId="0" fontId="40" fillId="2" borderId="6" xfId="0" applyFont="1" applyFill="1" applyBorder="1" applyAlignment="1">
      <alignment horizontal="center" vertical="center" wrapText="1" shrinkToFit="1"/>
    </xf>
    <xf numFmtId="0" fontId="40" fillId="2" borderId="5" xfId="0" applyFont="1" applyFill="1" applyBorder="1" applyAlignment="1">
      <alignment horizontal="center" vertical="center" wrapText="1" shrinkToFit="1"/>
    </xf>
    <xf numFmtId="0" fontId="40" fillId="2" borderId="8" xfId="0" applyFont="1" applyFill="1" applyBorder="1" applyAlignment="1">
      <alignment horizontal="center" vertical="center" wrapText="1" shrinkToFit="1"/>
    </xf>
    <xf numFmtId="0" fontId="55" fillId="2" borderId="0" xfId="0" applyFont="1" applyFill="1" applyAlignment="1">
      <alignment horizontal="left" vertical="center"/>
    </xf>
    <xf numFmtId="0" fontId="40" fillId="2" borderId="14" xfId="0" applyFont="1" applyFill="1" applyBorder="1" applyAlignment="1">
      <alignment horizontal="center" vertical="center" wrapText="1" shrinkToFit="1"/>
    </xf>
    <xf numFmtId="0" fontId="40" fillId="2" borderId="15" xfId="0" applyFont="1" applyFill="1" applyBorder="1" applyAlignment="1">
      <alignment horizontal="center" vertical="center" wrapText="1" shrinkToFit="1"/>
    </xf>
    <xf numFmtId="0" fontId="40" fillId="2" borderId="10" xfId="0" applyFont="1" applyFill="1" applyBorder="1" applyAlignment="1">
      <alignment horizontal="center" vertical="center" wrapText="1" shrinkToFit="1"/>
    </xf>
    <xf numFmtId="0" fontId="40" fillId="2" borderId="8" xfId="0" applyFont="1" applyFill="1" applyBorder="1" applyAlignment="1" quotePrefix="1">
      <alignment horizontal="center" vertical="center" wrapText="1" shrinkToFit="1"/>
    </xf>
    <xf numFmtId="0" fontId="40" fillId="2" borderId="3" xfId="0" applyFont="1" applyFill="1" applyBorder="1" applyAlignment="1" quotePrefix="1">
      <alignment horizontal="center" vertical="center" wrapText="1" shrinkToFit="1"/>
    </xf>
    <xf numFmtId="0" fontId="46" fillId="2" borderId="0" xfId="0" applyFont="1" applyFill="1" applyAlignment="1" quotePrefix="1">
      <alignment horizontal="center" vertical="center"/>
    </xf>
    <xf numFmtId="0" fontId="9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49" fillId="2" borderId="0" xfId="0" applyFont="1" applyFill="1" applyAlignment="1">
      <alignment horizontal="center" wrapText="1"/>
    </xf>
    <xf numFmtId="0" fontId="37" fillId="2" borderId="23" xfId="0" applyFont="1" applyFill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45" fillId="2" borderId="17" xfId="0" applyFont="1" applyFill="1" applyBorder="1" applyAlignment="1">
      <alignment horizontal="left"/>
    </xf>
    <xf numFmtId="0" fontId="0" fillId="0" borderId="15" xfId="0" applyFont="1" applyBorder="1" applyAlignment="1">
      <alignment/>
    </xf>
  </cellXfs>
  <cellStyles count="11">
    <cellStyle name="Normal" xfId="0"/>
    <cellStyle name="Percent" xfId="15"/>
    <cellStyle name="Comma" xfId="16"/>
    <cellStyle name="Comma [0]" xfId="17"/>
    <cellStyle name="쉼표 [0]_14.교육및문화" xfId="18"/>
    <cellStyle name="쉼표 [0]_기획감사14" xfId="19"/>
    <cellStyle name="Followed Hyperlink" xfId="20"/>
    <cellStyle name="콤마 [0]_해안선및도서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">
      <pane ySplit="6" topLeftCell="BM25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4.140625" style="0" customWidth="1"/>
    <col min="2" max="2" width="10.28125" style="0" customWidth="1"/>
    <col min="3" max="3" width="9.421875" style="0" customWidth="1"/>
    <col min="4" max="4" width="12.2812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1" width="10.00390625" style="0" customWidth="1"/>
    <col min="12" max="12" width="7.8515625" style="0" customWidth="1"/>
    <col min="13" max="13" width="9.421875" style="0" bestFit="1" customWidth="1"/>
    <col min="14" max="14" width="9.421875" style="0" customWidth="1"/>
    <col min="15" max="15" width="7.8515625" style="0" customWidth="1"/>
    <col min="16" max="16" width="9.57421875" style="0" customWidth="1"/>
    <col min="17" max="17" width="20.57421875" style="0" customWidth="1"/>
  </cols>
  <sheetData>
    <row r="1" spans="1:18" s="376" customFormat="1" ht="27.75" customHeight="1">
      <c r="A1" s="374" t="s">
        <v>226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5"/>
    </row>
    <row r="2" spans="1:18" s="378" customFormat="1" ht="23.25" customHeight="1">
      <c r="A2" s="377" t="s">
        <v>1007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69"/>
    </row>
    <row r="3" spans="1:18" s="381" customFormat="1" ht="18" customHeight="1">
      <c r="A3" s="196" t="s">
        <v>1008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79" t="s">
        <v>1009</v>
      </c>
      <c r="R3" s="380"/>
    </row>
    <row r="4" spans="1:18" s="26" customFormat="1" ht="21.75" customHeight="1">
      <c r="A4" s="955" t="s">
        <v>1010</v>
      </c>
      <c r="B4" s="963" t="s">
        <v>525</v>
      </c>
      <c r="C4" s="964"/>
      <c r="D4" s="958" t="s">
        <v>1011</v>
      </c>
      <c r="E4" s="958" t="s">
        <v>1012</v>
      </c>
      <c r="F4" s="242" t="s">
        <v>1013</v>
      </c>
      <c r="G4" s="243"/>
      <c r="H4" s="244"/>
      <c r="I4" s="242" t="s">
        <v>1014</v>
      </c>
      <c r="J4" s="243"/>
      <c r="K4" s="243"/>
      <c r="L4" s="243"/>
      <c r="M4" s="243"/>
      <c r="N4" s="243"/>
      <c r="O4" s="244"/>
      <c r="P4" s="958" t="s">
        <v>104</v>
      </c>
      <c r="Q4" s="972" t="s">
        <v>1006</v>
      </c>
      <c r="R4" s="25"/>
    </row>
    <row r="5" spans="1:18" s="28" customFormat="1" ht="22.5" customHeight="1">
      <c r="A5" s="956"/>
      <c r="B5" s="965"/>
      <c r="C5" s="966"/>
      <c r="D5" s="959"/>
      <c r="E5" s="959"/>
      <c r="F5" s="971" t="s">
        <v>1015</v>
      </c>
      <c r="G5" s="971" t="s">
        <v>1016</v>
      </c>
      <c r="H5" s="971" t="s">
        <v>1017</v>
      </c>
      <c r="I5" s="971" t="s">
        <v>1015</v>
      </c>
      <c r="J5" s="8" t="s">
        <v>1018</v>
      </c>
      <c r="K5" s="30"/>
      <c r="L5" s="30"/>
      <c r="M5" s="8" t="s">
        <v>1019</v>
      </c>
      <c r="N5" s="30"/>
      <c r="O5" s="31"/>
      <c r="P5" s="969"/>
      <c r="Q5" s="973"/>
      <c r="R5" s="25"/>
    </row>
    <row r="6" spans="1:18" s="28" customFormat="1" ht="54.75" customHeight="1">
      <c r="A6" s="957"/>
      <c r="B6" s="967"/>
      <c r="C6" s="968"/>
      <c r="D6" s="960"/>
      <c r="E6" s="960"/>
      <c r="F6" s="960"/>
      <c r="G6" s="975"/>
      <c r="H6" s="975"/>
      <c r="I6" s="960"/>
      <c r="J6" s="10" t="s">
        <v>1020</v>
      </c>
      <c r="K6" s="11" t="s">
        <v>1016</v>
      </c>
      <c r="L6" s="11" t="s">
        <v>1017</v>
      </c>
      <c r="M6" s="12" t="s">
        <v>1020</v>
      </c>
      <c r="N6" s="11" t="s">
        <v>1016</v>
      </c>
      <c r="O6" s="11" t="s">
        <v>1017</v>
      </c>
      <c r="P6" s="970"/>
      <c r="Q6" s="974"/>
      <c r="R6" s="25"/>
    </row>
    <row r="7" spans="1:17" s="36" customFormat="1" ht="13.5" customHeight="1">
      <c r="A7" s="274" t="s">
        <v>965</v>
      </c>
      <c r="B7" s="299">
        <v>101</v>
      </c>
      <c r="C7" s="686">
        <v>0</v>
      </c>
      <c r="D7" s="299">
        <v>2016</v>
      </c>
      <c r="E7" s="299">
        <v>2510</v>
      </c>
      <c r="F7" s="299">
        <v>86612</v>
      </c>
      <c r="G7" s="299">
        <v>47905</v>
      </c>
      <c r="H7" s="299">
        <v>38707</v>
      </c>
      <c r="I7" s="299">
        <v>4091</v>
      </c>
      <c r="J7" s="299">
        <v>3329</v>
      </c>
      <c r="K7" s="299">
        <v>1765</v>
      </c>
      <c r="L7" s="299">
        <v>1564</v>
      </c>
      <c r="M7" s="299">
        <v>762</v>
      </c>
      <c r="N7" s="299">
        <v>479</v>
      </c>
      <c r="O7" s="299">
        <v>283</v>
      </c>
      <c r="P7" s="517">
        <v>26.017422649444278</v>
      </c>
      <c r="Q7" s="286" t="s">
        <v>967</v>
      </c>
    </row>
    <row r="8" spans="1:17" s="39" customFormat="1" ht="13.5" customHeight="1">
      <c r="A8" s="275" t="s">
        <v>0</v>
      </c>
      <c r="B8" s="299">
        <v>88</v>
      </c>
      <c r="C8" s="653">
        <v>-8</v>
      </c>
      <c r="D8" s="299">
        <v>641</v>
      </c>
      <c r="E8" s="299">
        <v>730</v>
      </c>
      <c r="F8" s="299">
        <v>17024</v>
      </c>
      <c r="G8" s="299">
        <v>8680</v>
      </c>
      <c r="H8" s="299">
        <v>8344</v>
      </c>
      <c r="I8" s="299">
        <v>1415</v>
      </c>
      <c r="J8" s="299">
        <v>1136</v>
      </c>
      <c r="K8" s="299">
        <v>587</v>
      </c>
      <c r="L8" s="299">
        <v>549</v>
      </c>
      <c r="M8" s="299">
        <v>279</v>
      </c>
      <c r="N8" s="299">
        <v>155</v>
      </c>
      <c r="O8" s="299">
        <v>124</v>
      </c>
      <c r="P8" s="517">
        <v>14.985915492957746</v>
      </c>
      <c r="Q8" s="286" t="s">
        <v>968</v>
      </c>
    </row>
    <row r="9" spans="1:17" s="36" customFormat="1" ht="13.5" customHeight="1">
      <c r="A9" s="274" t="s">
        <v>966</v>
      </c>
      <c r="B9" s="299">
        <v>101</v>
      </c>
      <c r="C9" s="686">
        <v>0</v>
      </c>
      <c r="D9" s="299">
        <v>1988</v>
      </c>
      <c r="E9" s="299">
        <v>1872</v>
      </c>
      <c r="F9" s="299">
        <v>87459</v>
      </c>
      <c r="G9" s="299">
        <v>48338</v>
      </c>
      <c r="H9" s="299">
        <v>39121</v>
      </c>
      <c r="I9" s="299">
        <v>4218</v>
      </c>
      <c r="J9" s="299">
        <v>3424</v>
      </c>
      <c r="K9" s="299">
        <v>1752</v>
      </c>
      <c r="L9" s="299">
        <v>1672</v>
      </c>
      <c r="M9" s="299">
        <v>794</v>
      </c>
      <c r="N9" s="299">
        <v>496</v>
      </c>
      <c r="O9" s="299">
        <v>298</v>
      </c>
      <c r="P9" s="517">
        <v>26</v>
      </c>
      <c r="Q9" s="286" t="s">
        <v>969</v>
      </c>
    </row>
    <row r="10" spans="1:17" s="39" customFormat="1" ht="13.5" customHeight="1">
      <c r="A10" s="275" t="s">
        <v>1</v>
      </c>
      <c r="B10" s="299">
        <v>88</v>
      </c>
      <c r="C10" s="653">
        <v>-8</v>
      </c>
      <c r="D10" s="299">
        <v>632</v>
      </c>
      <c r="E10" s="299">
        <v>643</v>
      </c>
      <c r="F10" s="299">
        <v>16739</v>
      </c>
      <c r="G10" s="299">
        <v>8649</v>
      </c>
      <c r="H10" s="299">
        <v>8090</v>
      </c>
      <c r="I10" s="299">
        <v>1454</v>
      </c>
      <c r="J10" s="299">
        <v>1139</v>
      </c>
      <c r="K10" s="299">
        <v>580</v>
      </c>
      <c r="L10" s="299">
        <v>559</v>
      </c>
      <c r="M10" s="299">
        <v>315</v>
      </c>
      <c r="N10" s="299">
        <v>170</v>
      </c>
      <c r="O10" s="299">
        <v>145</v>
      </c>
      <c r="P10" s="517">
        <v>15</v>
      </c>
      <c r="Q10" s="286" t="s">
        <v>970</v>
      </c>
    </row>
    <row r="11" spans="1:17" s="39" customFormat="1" ht="13.5" customHeight="1">
      <c r="A11" s="49" t="s">
        <v>1005</v>
      </c>
      <c r="B11" s="299">
        <v>189</v>
      </c>
      <c r="C11" s="654">
        <v>10</v>
      </c>
      <c r="D11" s="299">
        <v>2720</v>
      </c>
      <c r="E11" s="299">
        <v>2487</v>
      </c>
      <c r="F11" s="299">
        <v>103546</v>
      </c>
      <c r="G11" s="299">
        <v>55915</v>
      </c>
      <c r="H11" s="299">
        <v>47631</v>
      </c>
      <c r="I11" s="299">
        <v>5787</v>
      </c>
      <c r="J11" s="299">
        <v>4667</v>
      </c>
      <c r="K11" s="299">
        <v>2345</v>
      </c>
      <c r="L11" s="299">
        <v>2322</v>
      </c>
      <c r="M11" s="299">
        <v>1120</v>
      </c>
      <c r="N11" s="299">
        <v>673</v>
      </c>
      <c r="O11" s="299">
        <v>447</v>
      </c>
      <c r="P11" s="517">
        <v>22.186843796871653</v>
      </c>
      <c r="Q11" s="50" t="s">
        <v>1005</v>
      </c>
    </row>
    <row r="12" spans="1:17" s="39" customFormat="1" ht="13.5" customHeight="1">
      <c r="A12" s="49" t="s">
        <v>1001</v>
      </c>
      <c r="B12" s="299">
        <v>191</v>
      </c>
      <c r="C12" s="653">
        <v>10</v>
      </c>
      <c r="D12" s="299">
        <v>2698</v>
      </c>
      <c r="E12" s="299">
        <v>3218</v>
      </c>
      <c r="F12" s="299">
        <v>98693</v>
      </c>
      <c r="G12" s="299">
        <v>51480</v>
      </c>
      <c r="H12" s="299">
        <v>47213</v>
      </c>
      <c r="I12" s="299">
        <v>5838</v>
      </c>
      <c r="J12" s="299">
        <v>4752</v>
      </c>
      <c r="K12" s="299">
        <v>2298</v>
      </c>
      <c r="L12" s="299">
        <v>2454</v>
      </c>
      <c r="M12" s="299">
        <v>1086</v>
      </c>
      <c r="N12" s="299">
        <v>657</v>
      </c>
      <c r="O12" s="299">
        <v>429</v>
      </c>
      <c r="P12" s="517">
        <v>20.768728956228955</v>
      </c>
      <c r="Q12" s="50" t="s">
        <v>1001</v>
      </c>
    </row>
    <row r="13" spans="1:17" s="39" customFormat="1" ht="13.5" customHeight="1">
      <c r="A13" s="49" t="s">
        <v>170</v>
      </c>
      <c r="B13" s="299">
        <v>190</v>
      </c>
      <c r="C13" s="653">
        <v>-10</v>
      </c>
      <c r="D13" s="299">
        <v>2728</v>
      </c>
      <c r="E13" s="299">
        <v>3354</v>
      </c>
      <c r="F13" s="299">
        <v>99563</v>
      </c>
      <c r="G13" s="299">
        <v>52454</v>
      </c>
      <c r="H13" s="299">
        <v>47109</v>
      </c>
      <c r="I13" s="299">
        <v>6104</v>
      </c>
      <c r="J13" s="299">
        <v>4844</v>
      </c>
      <c r="K13" s="299">
        <v>2246</v>
      </c>
      <c r="L13" s="299">
        <v>2598</v>
      </c>
      <c r="M13" s="299">
        <v>1163</v>
      </c>
      <c r="N13" s="299">
        <v>696</v>
      </c>
      <c r="O13" s="299">
        <v>467</v>
      </c>
      <c r="P13" s="517">
        <v>20</v>
      </c>
      <c r="Q13" s="50" t="s">
        <v>170</v>
      </c>
    </row>
    <row r="14" spans="1:17" s="39" customFormat="1" ht="13.5" customHeight="1">
      <c r="A14" s="49" t="s">
        <v>681</v>
      </c>
      <c r="B14" s="299">
        <v>192</v>
      </c>
      <c r="C14" s="653">
        <v>-10</v>
      </c>
      <c r="D14" s="299">
        <v>2742</v>
      </c>
      <c r="E14" s="299">
        <v>2530</v>
      </c>
      <c r="F14" s="299">
        <v>98125</v>
      </c>
      <c r="G14" s="299">
        <v>51668</v>
      </c>
      <c r="H14" s="299">
        <v>46467</v>
      </c>
      <c r="I14" s="299">
        <v>6076</v>
      </c>
      <c r="J14" s="299">
        <v>4924</v>
      </c>
      <c r="K14" s="299">
        <v>2252</v>
      </c>
      <c r="L14" s="299">
        <v>2672</v>
      </c>
      <c r="M14" s="299">
        <v>1152</v>
      </c>
      <c r="N14" s="299">
        <v>688</v>
      </c>
      <c r="O14" s="299">
        <v>464</v>
      </c>
      <c r="P14" s="517">
        <v>192</v>
      </c>
      <c r="Q14" s="39" t="s">
        <v>681</v>
      </c>
    </row>
    <row r="15" spans="1:17" s="42" customFormat="1" ht="13.5" customHeight="1">
      <c r="A15" s="629" t="s">
        <v>682</v>
      </c>
      <c r="B15" s="663">
        <f>B16+B17+B18+B21+B24+B27+B28+B29+B30+B31</f>
        <v>191</v>
      </c>
      <c r="C15" s="664">
        <v>9</v>
      </c>
      <c r="D15" s="664">
        <f>D16+D17+D18+D21+D24+D27+D28+D29+D30+D31</f>
        <v>2734</v>
      </c>
      <c r="E15" s="664">
        <f aca="true" t="shared" si="0" ref="E15:O15">E16+E17+E18+E21+E24+E27+E28+E29+E30+E31</f>
        <v>2552</v>
      </c>
      <c r="F15" s="664">
        <f t="shared" si="0"/>
        <v>95544</v>
      </c>
      <c r="G15" s="664">
        <f t="shared" si="0"/>
        <v>49781</v>
      </c>
      <c r="H15" s="664">
        <f t="shared" si="0"/>
        <v>45763</v>
      </c>
      <c r="I15" s="664">
        <f t="shared" si="0"/>
        <v>5955</v>
      </c>
      <c r="J15" s="664">
        <f t="shared" si="0"/>
        <v>4841</v>
      </c>
      <c r="K15" s="664">
        <f t="shared" si="0"/>
        <v>2217</v>
      </c>
      <c r="L15" s="664">
        <f t="shared" si="0"/>
        <v>2624</v>
      </c>
      <c r="M15" s="664">
        <f t="shared" si="0"/>
        <v>1114</v>
      </c>
      <c r="N15" s="664">
        <f t="shared" si="0"/>
        <v>675</v>
      </c>
      <c r="O15" s="664">
        <f t="shared" si="0"/>
        <v>439</v>
      </c>
      <c r="P15" s="665">
        <v>19</v>
      </c>
      <c r="Q15" s="41" t="s">
        <v>682</v>
      </c>
    </row>
    <row r="16" spans="1:17" s="19" customFormat="1" ht="13.5" customHeight="1">
      <c r="A16" s="630" t="s">
        <v>1028</v>
      </c>
      <c r="B16" s="655">
        <v>67</v>
      </c>
      <c r="C16" s="686"/>
      <c r="D16" s="656">
        <v>175</v>
      </c>
      <c r="E16" s="656">
        <v>191</v>
      </c>
      <c r="F16" s="656">
        <v>3914</v>
      </c>
      <c r="G16" s="656">
        <v>2037</v>
      </c>
      <c r="H16" s="656">
        <v>1877</v>
      </c>
      <c r="I16" s="656">
        <f>J16+M16</f>
        <v>302</v>
      </c>
      <c r="J16" s="656">
        <v>241</v>
      </c>
      <c r="K16" s="656">
        <v>2</v>
      </c>
      <c r="L16" s="656">
        <v>239</v>
      </c>
      <c r="M16" s="656">
        <v>61</v>
      </c>
      <c r="N16" s="656">
        <v>24</v>
      </c>
      <c r="O16" s="656">
        <v>37</v>
      </c>
      <c r="P16" s="665">
        <f>F16/J16</f>
        <v>16.240663900414937</v>
      </c>
      <c r="Q16" s="509" t="s">
        <v>526</v>
      </c>
    </row>
    <row r="17" spans="1:17" s="19" customFormat="1" ht="13.5" customHeight="1">
      <c r="A17" s="630" t="s">
        <v>1021</v>
      </c>
      <c r="B17" s="655">
        <v>61</v>
      </c>
      <c r="C17" s="657">
        <v>9</v>
      </c>
      <c r="D17" s="656">
        <v>1215</v>
      </c>
      <c r="E17" s="656">
        <v>1226</v>
      </c>
      <c r="F17" s="656">
        <v>33881</v>
      </c>
      <c r="G17" s="656">
        <f>F17-H17</f>
        <v>17866</v>
      </c>
      <c r="H17" s="656">
        <v>16015</v>
      </c>
      <c r="I17" s="656">
        <f>J17+M17</f>
        <v>1941</v>
      </c>
      <c r="J17" s="656">
        <v>1685</v>
      </c>
      <c r="K17" s="656">
        <f>J17-L17</f>
        <v>431</v>
      </c>
      <c r="L17" s="656">
        <v>1254</v>
      </c>
      <c r="M17" s="656">
        <v>256</v>
      </c>
      <c r="N17" s="656">
        <f>M17-O17</f>
        <v>123</v>
      </c>
      <c r="O17" s="656">
        <v>133</v>
      </c>
      <c r="P17" s="665">
        <f aca="true" t="shared" si="1" ref="P17:P31">F17/J17</f>
        <v>20.107418397626112</v>
      </c>
      <c r="Q17" s="815" t="s">
        <v>527</v>
      </c>
    </row>
    <row r="18" spans="1:17" s="19" customFormat="1" ht="13.5" customHeight="1">
      <c r="A18" s="630" t="s">
        <v>1029</v>
      </c>
      <c r="B18" s="655">
        <v>27</v>
      </c>
      <c r="C18" s="686"/>
      <c r="D18" s="656">
        <v>520</v>
      </c>
      <c r="E18" s="656">
        <v>543</v>
      </c>
      <c r="F18" s="656">
        <v>19219</v>
      </c>
      <c r="G18" s="656">
        <f aca="true" t="shared" si="2" ref="G18:G31">F18-H18</f>
        <v>10147</v>
      </c>
      <c r="H18" s="656">
        <v>9072</v>
      </c>
      <c r="I18" s="656">
        <f aca="true" t="shared" si="3" ref="I18:I31">J18+M18</f>
        <v>1041</v>
      </c>
      <c r="J18" s="113">
        <v>925</v>
      </c>
      <c r="K18" s="656">
        <f aca="true" t="shared" si="4" ref="K18:K30">J18-L18</f>
        <v>394</v>
      </c>
      <c r="L18" s="656">
        <v>531</v>
      </c>
      <c r="M18" s="656">
        <v>116</v>
      </c>
      <c r="N18" s="656">
        <f aca="true" t="shared" si="5" ref="N18:N30">M18-O18</f>
        <v>70</v>
      </c>
      <c r="O18" s="656">
        <v>46</v>
      </c>
      <c r="P18" s="665">
        <f t="shared" si="1"/>
        <v>20.7772972972973</v>
      </c>
      <c r="Q18" s="816" t="s">
        <v>528</v>
      </c>
    </row>
    <row r="19" spans="1:17" s="43" customFormat="1" ht="13.5" customHeight="1">
      <c r="A19" s="631" t="s">
        <v>1030</v>
      </c>
      <c r="B19" s="655">
        <v>22</v>
      </c>
      <c r="C19" s="686"/>
      <c r="D19" s="656">
        <v>415</v>
      </c>
      <c r="E19" s="656">
        <v>436</v>
      </c>
      <c r="F19" s="656">
        <v>15013</v>
      </c>
      <c r="G19" s="656">
        <f t="shared" si="2"/>
        <v>8092</v>
      </c>
      <c r="H19" s="656">
        <v>6921</v>
      </c>
      <c r="I19" s="656">
        <f t="shared" si="3"/>
        <v>844</v>
      </c>
      <c r="J19" s="656">
        <v>749</v>
      </c>
      <c r="K19" s="656">
        <f t="shared" si="4"/>
        <v>281</v>
      </c>
      <c r="L19" s="656">
        <v>468</v>
      </c>
      <c r="M19" s="656">
        <v>95</v>
      </c>
      <c r="N19" s="656">
        <f t="shared" si="5"/>
        <v>54</v>
      </c>
      <c r="O19" s="656">
        <v>41</v>
      </c>
      <c r="P19" s="665">
        <f t="shared" si="1"/>
        <v>20.044058744993325</v>
      </c>
      <c r="Q19" s="815" t="s">
        <v>529</v>
      </c>
    </row>
    <row r="20" spans="1:17" s="43" customFormat="1" ht="13.5" customHeight="1">
      <c r="A20" s="631" t="s">
        <v>1031</v>
      </c>
      <c r="B20" s="655">
        <v>5</v>
      </c>
      <c r="C20" s="686"/>
      <c r="D20" s="656">
        <v>105</v>
      </c>
      <c r="E20" s="656">
        <v>107</v>
      </c>
      <c r="F20" s="656">
        <v>4206</v>
      </c>
      <c r="G20" s="656">
        <f t="shared" si="2"/>
        <v>2055</v>
      </c>
      <c r="H20" s="656">
        <v>2151</v>
      </c>
      <c r="I20" s="656">
        <f t="shared" si="3"/>
        <v>197</v>
      </c>
      <c r="J20" s="656">
        <v>176</v>
      </c>
      <c r="K20" s="656">
        <f t="shared" si="4"/>
        <v>113</v>
      </c>
      <c r="L20" s="656">
        <v>63</v>
      </c>
      <c r="M20" s="656">
        <v>21</v>
      </c>
      <c r="N20" s="656">
        <f t="shared" si="5"/>
        <v>16</v>
      </c>
      <c r="O20" s="656">
        <v>5</v>
      </c>
      <c r="P20" s="665">
        <f t="shared" si="1"/>
        <v>23.897727272727273</v>
      </c>
      <c r="Q20" s="815" t="s">
        <v>530</v>
      </c>
    </row>
    <row r="21" spans="1:17" s="19" customFormat="1" ht="13.5" customHeight="1">
      <c r="A21" s="630" t="s">
        <v>1022</v>
      </c>
      <c r="B21" s="655">
        <v>12</v>
      </c>
      <c r="C21" s="686"/>
      <c r="D21" s="656">
        <v>306</v>
      </c>
      <c r="E21" s="656">
        <v>334</v>
      </c>
      <c r="F21" s="656">
        <v>11832</v>
      </c>
      <c r="G21" s="656">
        <f t="shared" si="2"/>
        <v>6117</v>
      </c>
      <c r="H21" s="656">
        <v>5715</v>
      </c>
      <c r="I21" s="656">
        <f t="shared" si="3"/>
        <v>720</v>
      </c>
      <c r="J21" s="656">
        <v>637</v>
      </c>
      <c r="K21" s="656">
        <f t="shared" si="4"/>
        <v>423</v>
      </c>
      <c r="L21" s="656">
        <v>214</v>
      </c>
      <c r="M21" s="656">
        <v>83</v>
      </c>
      <c r="N21" s="656">
        <f t="shared" si="5"/>
        <v>48</v>
      </c>
      <c r="O21" s="656">
        <v>35</v>
      </c>
      <c r="P21" s="665">
        <f t="shared" si="1"/>
        <v>18.574568288854003</v>
      </c>
      <c r="Q21" s="816" t="s">
        <v>531</v>
      </c>
    </row>
    <row r="22" spans="1:17" s="43" customFormat="1" ht="13.5" customHeight="1">
      <c r="A22" s="631" t="s">
        <v>1030</v>
      </c>
      <c r="B22" s="655">
        <v>7</v>
      </c>
      <c r="C22" s="686"/>
      <c r="D22" s="656">
        <v>156</v>
      </c>
      <c r="E22" s="656">
        <v>164</v>
      </c>
      <c r="F22" s="656">
        <v>5707</v>
      </c>
      <c r="G22" s="656">
        <f t="shared" si="2"/>
        <v>2818</v>
      </c>
      <c r="H22" s="656">
        <v>2889</v>
      </c>
      <c r="I22" s="656">
        <f t="shared" si="3"/>
        <v>384</v>
      </c>
      <c r="J22" s="656">
        <v>338</v>
      </c>
      <c r="K22" s="656">
        <f t="shared" si="4"/>
        <v>182</v>
      </c>
      <c r="L22" s="656">
        <v>156</v>
      </c>
      <c r="M22" s="656">
        <v>46</v>
      </c>
      <c r="N22" s="656">
        <f t="shared" si="5"/>
        <v>22</v>
      </c>
      <c r="O22" s="656">
        <v>24</v>
      </c>
      <c r="P22" s="665">
        <f t="shared" si="1"/>
        <v>16.884615384615383</v>
      </c>
      <c r="Q22" s="815" t="s">
        <v>529</v>
      </c>
    </row>
    <row r="23" spans="1:17" s="43" customFormat="1" ht="13.5" customHeight="1">
      <c r="A23" s="631" t="s">
        <v>1031</v>
      </c>
      <c r="B23" s="655">
        <v>5</v>
      </c>
      <c r="C23" s="686"/>
      <c r="D23" s="656">
        <v>150</v>
      </c>
      <c r="E23" s="656">
        <v>170</v>
      </c>
      <c r="F23" s="656">
        <v>6125</v>
      </c>
      <c r="G23" s="656">
        <f t="shared" si="2"/>
        <v>3299</v>
      </c>
      <c r="H23" s="656">
        <v>2826</v>
      </c>
      <c r="I23" s="656">
        <f t="shared" si="3"/>
        <v>336</v>
      </c>
      <c r="J23" s="656">
        <v>299</v>
      </c>
      <c r="K23" s="656">
        <f t="shared" si="4"/>
        <v>241</v>
      </c>
      <c r="L23" s="656">
        <v>58</v>
      </c>
      <c r="M23" s="656">
        <v>37</v>
      </c>
      <c r="N23" s="656">
        <f t="shared" si="5"/>
        <v>26</v>
      </c>
      <c r="O23" s="656">
        <v>11</v>
      </c>
      <c r="P23" s="665">
        <f t="shared" si="1"/>
        <v>20.48494983277592</v>
      </c>
      <c r="Q23" s="815" t="s">
        <v>532</v>
      </c>
    </row>
    <row r="24" spans="1:17" s="19" customFormat="1" ht="13.5" customHeight="1">
      <c r="A24" s="630" t="s">
        <v>1023</v>
      </c>
      <c r="B24" s="655">
        <v>8</v>
      </c>
      <c r="C24" s="686"/>
      <c r="D24" s="656">
        <v>188</v>
      </c>
      <c r="E24" s="656">
        <v>198</v>
      </c>
      <c r="F24" s="656">
        <v>6233</v>
      </c>
      <c r="G24" s="656">
        <f t="shared" si="2"/>
        <v>3293</v>
      </c>
      <c r="H24" s="656">
        <v>2940</v>
      </c>
      <c r="I24" s="656">
        <f t="shared" si="3"/>
        <v>470</v>
      </c>
      <c r="J24" s="656">
        <v>401</v>
      </c>
      <c r="K24" s="656">
        <f t="shared" si="4"/>
        <v>257</v>
      </c>
      <c r="L24" s="656">
        <v>144</v>
      </c>
      <c r="M24" s="656">
        <v>69</v>
      </c>
      <c r="N24" s="656">
        <f t="shared" si="5"/>
        <v>50</v>
      </c>
      <c r="O24" s="656">
        <v>19</v>
      </c>
      <c r="P24" s="665">
        <f t="shared" si="1"/>
        <v>15.54364089775561</v>
      </c>
      <c r="Q24" s="816" t="s">
        <v>533</v>
      </c>
    </row>
    <row r="25" spans="1:17" s="43" customFormat="1" ht="13.5" customHeight="1">
      <c r="A25" s="631" t="s">
        <v>1030</v>
      </c>
      <c r="B25" s="655">
        <v>6</v>
      </c>
      <c r="C25" s="686"/>
      <c r="D25" s="656">
        <v>134</v>
      </c>
      <c r="E25" s="656">
        <v>139</v>
      </c>
      <c r="F25" s="656">
        <v>4211</v>
      </c>
      <c r="G25" s="656">
        <f t="shared" si="2"/>
        <v>1853</v>
      </c>
      <c r="H25" s="656">
        <v>2358</v>
      </c>
      <c r="I25" s="656">
        <f t="shared" si="3"/>
        <v>338</v>
      </c>
      <c r="J25" s="656">
        <v>287</v>
      </c>
      <c r="K25" s="656">
        <f t="shared" si="4"/>
        <v>164</v>
      </c>
      <c r="L25" s="656">
        <v>123</v>
      </c>
      <c r="M25" s="656">
        <v>51</v>
      </c>
      <c r="N25" s="656">
        <f t="shared" si="5"/>
        <v>37</v>
      </c>
      <c r="O25" s="656">
        <v>14</v>
      </c>
      <c r="P25" s="665">
        <f t="shared" si="1"/>
        <v>14.67247386759582</v>
      </c>
      <c r="Q25" s="815" t="s">
        <v>529</v>
      </c>
    </row>
    <row r="26" spans="1:17" s="43" customFormat="1" ht="13.5" customHeight="1">
      <c r="A26" s="631" t="s">
        <v>1031</v>
      </c>
      <c r="B26" s="655">
        <v>2</v>
      </c>
      <c r="C26" s="686"/>
      <c r="D26" s="656">
        <v>54</v>
      </c>
      <c r="E26" s="656">
        <v>59</v>
      </c>
      <c r="F26" s="656">
        <v>2022</v>
      </c>
      <c r="G26" s="656">
        <f t="shared" si="2"/>
        <v>1440</v>
      </c>
      <c r="H26" s="656">
        <v>582</v>
      </c>
      <c r="I26" s="656">
        <f t="shared" si="3"/>
        <v>132</v>
      </c>
      <c r="J26" s="656">
        <v>114</v>
      </c>
      <c r="K26" s="656">
        <f t="shared" si="4"/>
        <v>93</v>
      </c>
      <c r="L26" s="656">
        <v>21</v>
      </c>
      <c r="M26" s="656">
        <v>18</v>
      </c>
      <c r="N26" s="656">
        <f t="shared" si="5"/>
        <v>13</v>
      </c>
      <c r="O26" s="656">
        <v>5</v>
      </c>
      <c r="P26" s="665">
        <f t="shared" si="1"/>
        <v>17.736842105263158</v>
      </c>
      <c r="Q26" s="815" t="s">
        <v>532</v>
      </c>
    </row>
    <row r="27" spans="1:17" s="19" customFormat="1" ht="13.5" customHeight="1">
      <c r="A27" s="630" t="s">
        <v>1032</v>
      </c>
      <c r="B27" s="655">
        <v>3</v>
      </c>
      <c r="C27" s="686"/>
      <c r="D27" s="656">
        <v>75</v>
      </c>
      <c r="E27" s="533">
        <v>0</v>
      </c>
      <c r="F27" s="656">
        <v>8035</v>
      </c>
      <c r="G27" s="656">
        <v>3582</v>
      </c>
      <c r="H27" s="656">
        <v>4453</v>
      </c>
      <c r="I27" s="656">
        <f t="shared" si="3"/>
        <v>403</v>
      </c>
      <c r="J27" s="656">
        <v>244</v>
      </c>
      <c r="K27" s="656">
        <v>161</v>
      </c>
      <c r="L27" s="656">
        <v>83</v>
      </c>
      <c r="M27" s="656">
        <v>159</v>
      </c>
      <c r="N27" s="656">
        <v>117</v>
      </c>
      <c r="O27" s="656">
        <v>42</v>
      </c>
      <c r="P27" s="665">
        <f t="shared" si="1"/>
        <v>32.93032786885246</v>
      </c>
      <c r="Q27" s="509" t="s">
        <v>534</v>
      </c>
    </row>
    <row r="28" spans="1:17" s="19" customFormat="1" ht="13.5" customHeight="1">
      <c r="A28" s="630" t="s">
        <v>1024</v>
      </c>
      <c r="B28" s="658">
        <v>0</v>
      </c>
      <c r="C28" s="686" t="s">
        <v>552</v>
      </c>
      <c r="D28" s="659">
        <v>0</v>
      </c>
      <c r="E28" s="533">
        <v>0</v>
      </c>
      <c r="F28" s="637">
        <v>293</v>
      </c>
      <c r="G28" s="656">
        <v>98</v>
      </c>
      <c r="H28" s="638">
        <v>195</v>
      </c>
      <c r="I28" s="659">
        <v>0</v>
      </c>
      <c r="J28" s="659">
        <v>0</v>
      </c>
      <c r="K28" s="659">
        <f t="shared" si="4"/>
        <v>0</v>
      </c>
      <c r="L28" s="659">
        <v>0</v>
      </c>
      <c r="M28" s="659">
        <v>0</v>
      </c>
      <c r="N28" s="659">
        <f t="shared" si="5"/>
        <v>0</v>
      </c>
      <c r="O28" s="659">
        <v>0</v>
      </c>
      <c r="P28" s="665">
        <v>0</v>
      </c>
      <c r="Q28" s="509" t="s">
        <v>535</v>
      </c>
    </row>
    <row r="29" spans="1:17" s="19" customFormat="1" ht="13.5" customHeight="1">
      <c r="A29" s="630" t="s">
        <v>1033</v>
      </c>
      <c r="B29" s="655">
        <v>1</v>
      </c>
      <c r="C29" s="686"/>
      <c r="D29" s="656">
        <v>50</v>
      </c>
      <c r="E29" s="533">
        <v>0</v>
      </c>
      <c r="F29" s="656">
        <v>9584</v>
      </c>
      <c r="G29" s="656">
        <v>5240</v>
      </c>
      <c r="H29" s="656">
        <v>4344</v>
      </c>
      <c r="I29" s="656">
        <f t="shared" si="3"/>
        <v>892</v>
      </c>
      <c r="J29" s="656">
        <v>564</v>
      </c>
      <c r="K29" s="656">
        <v>478</v>
      </c>
      <c r="L29" s="656">
        <v>86</v>
      </c>
      <c r="M29" s="656">
        <v>328</v>
      </c>
      <c r="N29" s="656">
        <v>222</v>
      </c>
      <c r="O29" s="656">
        <v>106</v>
      </c>
      <c r="P29" s="665">
        <f t="shared" si="1"/>
        <v>16.99290780141844</v>
      </c>
      <c r="Q29" s="815" t="s">
        <v>536</v>
      </c>
    </row>
    <row r="30" spans="1:17" s="19" customFormat="1" ht="13.5" customHeight="1">
      <c r="A30" s="630" t="s">
        <v>1034</v>
      </c>
      <c r="B30" s="655">
        <v>9</v>
      </c>
      <c r="C30" s="686"/>
      <c r="D30" s="656">
        <v>124</v>
      </c>
      <c r="E30" s="533">
        <v>0</v>
      </c>
      <c r="F30" s="656">
        <v>1683</v>
      </c>
      <c r="G30" s="656">
        <f t="shared" si="2"/>
        <v>921</v>
      </c>
      <c r="H30" s="656">
        <v>762</v>
      </c>
      <c r="I30" s="656">
        <f t="shared" si="3"/>
        <v>51</v>
      </c>
      <c r="J30" s="656">
        <v>31</v>
      </c>
      <c r="K30" s="656">
        <f t="shared" si="4"/>
        <v>25</v>
      </c>
      <c r="L30" s="656">
        <v>6</v>
      </c>
      <c r="M30" s="656">
        <v>20</v>
      </c>
      <c r="N30" s="656">
        <f t="shared" si="5"/>
        <v>9</v>
      </c>
      <c r="O30" s="656">
        <v>11</v>
      </c>
      <c r="P30" s="665">
        <f t="shared" si="1"/>
        <v>54.29032258064516</v>
      </c>
      <c r="Q30" s="509" t="s">
        <v>537</v>
      </c>
    </row>
    <row r="31" spans="1:17" s="19" customFormat="1" ht="13.5" customHeight="1">
      <c r="A31" s="632" t="s">
        <v>1035</v>
      </c>
      <c r="B31" s="660">
        <v>3</v>
      </c>
      <c r="C31" s="813"/>
      <c r="D31" s="661">
        <v>81</v>
      </c>
      <c r="E31" s="662">
        <v>60</v>
      </c>
      <c r="F31" s="661">
        <v>870</v>
      </c>
      <c r="G31" s="661">
        <f t="shared" si="2"/>
        <v>480</v>
      </c>
      <c r="H31" s="661">
        <v>390</v>
      </c>
      <c r="I31" s="661">
        <f t="shared" si="3"/>
        <v>135</v>
      </c>
      <c r="J31" s="661">
        <v>113</v>
      </c>
      <c r="K31" s="661">
        <v>46</v>
      </c>
      <c r="L31" s="661">
        <v>67</v>
      </c>
      <c r="M31" s="661">
        <v>22</v>
      </c>
      <c r="N31" s="661">
        <v>12</v>
      </c>
      <c r="O31" s="661">
        <v>10</v>
      </c>
      <c r="P31" s="814">
        <f t="shared" si="1"/>
        <v>7.699115044247788</v>
      </c>
      <c r="Q31" s="817" t="s">
        <v>538</v>
      </c>
    </row>
    <row r="32" spans="1:17" s="45" customFormat="1" ht="21" customHeight="1">
      <c r="A32" s="17" t="s">
        <v>1025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M32" s="46"/>
      <c r="N32" s="46"/>
      <c r="O32" s="46"/>
      <c r="P32" s="46"/>
      <c r="Q32" s="46" t="s">
        <v>1026</v>
      </c>
    </row>
    <row r="33" spans="1:17" s="45" customFormat="1" ht="16.5" customHeight="1">
      <c r="A33" s="961" t="s">
        <v>30</v>
      </c>
      <c r="B33" s="961"/>
      <c r="C33" s="961"/>
      <c r="D33" s="961"/>
      <c r="E33" s="961"/>
      <c r="F33" s="961"/>
      <c r="G33" s="961"/>
      <c r="H33" s="961"/>
      <c r="I33" s="961"/>
      <c r="J33" s="962"/>
      <c r="Q33" s="48" t="s">
        <v>1027</v>
      </c>
    </row>
    <row r="34" spans="1:17" s="45" customFormat="1" ht="16.5" customHeight="1">
      <c r="A34" s="708" t="s">
        <v>31</v>
      </c>
      <c r="Q34" s="47"/>
    </row>
    <row r="35" spans="1:8" ht="12.75">
      <c r="A35" t="s">
        <v>32</v>
      </c>
      <c r="F35" s="478"/>
      <c r="G35" s="478"/>
      <c r="H35" s="478"/>
    </row>
    <row r="36" ht="12.75">
      <c r="A36" t="s">
        <v>33</v>
      </c>
    </row>
  </sheetData>
  <mergeCells count="11">
    <mergeCell ref="P4:P6"/>
    <mergeCell ref="F5:F6"/>
    <mergeCell ref="Q4:Q6"/>
    <mergeCell ref="G5:G6"/>
    <mergeCell ref="H5:H6"/>
    <mergeCell ref="I5:I6"/>
    <mergeCell ref="A4:A6"/>
    <mergeCell ref="E4:E6"/>
    <mergeCell ref="A33:J33"/>
    <mergeCell ref="D4:D6"/>
    <mergeCell ref="B4:C6"/>
  </mergeCells>
  <printOptions/>
  <pageMargins left="0.27" right="0.34" top="0.984251968503937" bottom="0.7" header="0.34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0"/>
  <sheetViews>
    <sheetView zoomScaleSheetLayoutView="100" workbookViewId="0" topLeftCell="A1">
      <selection activeCell="C5" sqref="C5:D6"/>
    </sheetView>
  </sheetViews>
  <sheetFormatPr defaultColWidth="9.140625" defaultRowHeight="12.75"/>
  <cols>
    <col min="1" max="1" width="14.00390625" style="0" customWidth="1"/>
    <col min="2" max="2" width="9.8515625" style="0" customWidth="1"/>
    <col min="3" max="3" width="8.8515625" style="0" customWidth="1"/>
    <col min="4" max="4" width="8.7109375" style="0" customWidth="1"/>
    <col min="5" max="5" width="11.8515625" style="0" customWidth="1"/>
    <col min="6" max="6" width="15.7109375" style="0" customWidth="1"/>
    <col min="7" max="7" width="13.00390625" style="0" customWidth="1"/>
    <col min="8" max="11" width="12.57421875" style="0" customWidth="1"/>
    <col min="12" max="12" width="6.7109375" style="0" customWidth="1"/>
    <col min="13" max="13" width="7.8515625" style="0" customWidth="1"/>
    <col min="14" max="14" width="6.8515625" style="0" customWidth="1"/>
    <col min="15" max="15" width="10.28125" style="0" customWidth="1"/>
    <col min="16" max="17" width="10.421875" style="0" customWidth="1"/>
    <col min="18" max="18" width="8.57421875" style="0" customWidth="1"/>
    <col min="19" max="21" width="8.140625" style="0" customWidth="1"/>
    <col min="22" max="22" width="13.57421875" style="0" customWidth="1"/>
  </cols>
  <sheetData>
    <row r="1" spans="1:22" s="21" customFormat="1" ht="32.25" customHeight="1">
      <c r="A1" s="982" t="s">
        <v>654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  <c r="S1" s="20"/>
      <c r="T1" s="20"/>
      <c r="U1" s="20"/>
      <c r="V1" s="20"/>
    </row>
    <row r="2" spans="1:13" s="23" customFormat="1" ht="15" customHeight="1">
      <c r="A2" s="22" t="s">
        <v>671</v>
      </c>
      <c r="K2" s="24"/>
      <c r="M2" s="63" t="s">
        <v>217</v>
      </c>
    </row>
    <row r="3" spans="1:13" s="45" customFormat="1" ht="15" customHeight="1">
      <c r="A3" s="844" t="s">
        <v>978</v>
      </c>
      <c r="B3" s="993" t="s">
        <v>680</v>
      </c>
      <c r="C3" s="987"/>
      <c r="D3" s="988"/>
      <c r="E3" s="87" t="s">
        <v>69</v>
      </c>
      <c r="F3" s="986" t="s">
        <v>691</v>
      </c>
      <c r="G3" s="987"/>
      <c r="H3" s="988"/>
      <c r="I3" s="986" t="s">
        <v>692</v>
      </c>
      <c r="J3" s="987"/>
      <c r="K3" s="988"/>
      <c r="L3" s="836" t="s">
        <v>2</v>
      </c>
      <c r="M3" s="837"/>
    </row>
    <row r="4" spans="1:13" s="45" customFormat="1" ht="15" customHeight="1">
      <c r="A4" s="994"/>
      <c r="B4" s="989" t="s">
        <v>672</v>
      </c>
      <c r="C4" s="990"/>
      <c r="D4" s="991"/>
      <c r="E4" s="32"/>
      <c r="F4" s="992" t="s">
        <v>78</v>
      </c>
      <c r="G4" s="990"/>
      <c r="H4" s="991"/>
      <c r="I4" s="992" t="s">
        <v>79</v>
      </c>
      <c r="J4" s="990"/>
      <c r="K4" s="991"/>
      <c r="L4" s="984"/>
      <c r="M4" s="985"/>
    </row>
    <row r="5" spans="1:13" s="45" customFormat="1" ht="15" customHeight="1">
      <c r="A5" s="994"/>
      <c r="B5" s="150"/>
      <c r="C5" s="52" t="s">
        <v>446</v>
      </c>
      <c r="D5" s="52" t="s">
        <v>447</v>
      </c>
      <c r="E5" s="121" t="s">
        <v>809</v>
      </c>
      <c r="F5" s="52" t="s">
        <v>83</v>
      </c>
      <c r="G5" s="52" t="s">
        <v>84</v>
      </c>
      <c r="H5" s="52" t="s">
        <v>85</v>
      </c>
      <c r="I5" s="52" t="s">
        <v>83</v>
      </c>
      <c r="J5" s="52" t="s">
        <v>84</v>
      </c>
      <c r="K5" s="52" t="s">
        <v>85</v>
      </c>
      <c r="L5" s="984"/>
      <c r="M5" s="985"/>
    </row>
    <row r="6" spans="1:13" s="45" customFormat="1" ht="15" customHeight="1">
      <c r="A6" s="819"/>
      <c r="B6" s="124"/>
      <c r="C6" s="818" t="s">
        <v>448</v>
      </c>
      <c r="D6" s="73" t="s">
        <v>449</v>
      </c>
      <c r="E6" s="122" t="s">
        <v>696</v>
      </c>
      <c r="F6" s="73" t="s">
        <v>1055</v>
      </c>
      <c r="G6" s="73" t="s">
        <v>697</v>
      </c>
      <c r="H6" s="73" t="s">
        <v>698</v>
      </c>
      <c r="I6" s="73" t="s">
        <v>1055</v>
      </c>
      <c r="J6" s="73" t="s">
        <v>697</v>
      </c>
      <c r="K6" s="73" t="s">
        <v>698</v>
      </c>
      <c r="L6" s="838"/>
      <c r="M6" s="839"/>
    </row>
    <row r="7" spans="1:12" s="76" customFormat="1" ht="12.75" customHeight="1">
      <c r="A7" s="238" t="s">
        <v>965</v>
      </c>
      <c r="B7" s="486">
        <v>2</v>
      </c>
      <c r="C7" s="487">
        <v>2</v>
      </c>
      <c r="D7" s="140">
        <v>0</v>
      </c>
      <c r="E7" s="488">
        <v>51</v>
      </c>
      <c r="F7" s="488">
        <v>1547</v>
      </c>
      <c r="G7" s="488">
        <v>435</v>
      </c>
      <c r="H7" s="488">
        <v>1112</v>
      </c>
      <c r="I7" s="488">
        <v>115</v>
      </c>
      <c r="J7" s="488">
        <f>I7-K7</f>
        <v>63</v>
      </c>
      <c r="K7" s="488">
        <v>52</v>
      </c>
      <c r="L7" s="40" t="s">
        <v>9</v>
      </c>
    </row>
    <row r="8" spans="1:12" s="113" customFormat="1" ht="12.75" customHeight="1">
      <c r="A8" s="281" t="s">
        <v>0</v>
      </c>
      <c r="B8" s="489">
        <v>4</v>
      </c>
      <c r="C8" s="489">
        <v>4</v>
      </c>
      <c r="D8" s="700" t="s">
        <v>1002</v>
      </c>
      <c r="E8" s="490">
        <v>77</v>
      </c>
      <c r="F8" s="490">
        <v>2000</v>
      </c>
      <c r="G8" s="490">
        <v>1197</v>
      </c>
      <c r="H8" s="490">
        <v>803</v>
      </c>
      <c r="I8" s="490">
        <v>177</v>
      </c>
      <c r="J8" s="488">
        <f>I8-K8</f>
        <v>108</v>
      </c>
      <c r="K8" s="490">
        <v>69</v>
      </c>
      <c r="L8" s="38" t="s">
        <v>973</v>
      </c>
    </row>
    <row r="9" spans="1:13" s="76" customFormat="1" ht="12.75" customHeight="1">
      <c r="A9" s="238" t="s">
        <v>966</v>
      </c>
      <c r="B9" s="486">
        <v>2</v>
      </c>
      <c r="C9" s="487">
        <v>2</v>
      </c>
      <c r="D9" s="140" t="s">
        <v>174</v>
      </c>
      <c r="E9" s="488">
        <v>52</v>
      </c>
      <c r="F9" s="488">
        <v>1615</v>
      </c>
      <c r="G9" s="488">
        <v>463</v>
      </c>
      <c r="H9" s="488">
        <v>1152</v>
      </c>
      <c r="I9" s="488">
        <v>113</v>
      </c>
      <c r="J9" s="488">
        <f>I9-K9</f>
        <v>62</v>
      </c>
      <c r="K9" s="488">
        <v>51</v>
      </c>
      <c r="L9" s="823" t="s">
        <v>10</v>
      </c>
      <c r="M9" s="824"/>
    </row>
    <row r="10" spans="1:13" s="76" customFormat="1" ht="12.75" customHeight="1">
      <c r="A10" s="281" t="s">
        <v>1</v>
      </c>
      <c r="B10" s="486">
        <v>4</v>
      </c>
      <c r="C10" s="487">
        <v>4</v>
      </c>
      <c r="D10" s="140">
        <v>0</v>
      </c>
      <c r="E10" s="488">
        <v>77</v>
      </c>
      <c r="F10" s="488">
        <v>1951</v>
      </c>
      <c r="G10" s="488">
        <v>1167</v>
      </c>
      <c r="H10" s="488">
        <v>784</v>
      </c>
      <c r="I10" s="488">
        <v>174</v>
      </c>
      <c r="J10" s="488">
        <f>I10-K10</f>
        <v>108</v>
      </c>
      <c r="K10" s="488">
        <v>66</v>
      </c>
      <c r="L10" s="825" t="s">
        <v>974</v>
      </c>
      <c r="M10" s="983"/>
    </row>
    <row r="11" spans="1:13" s="76" customFormat="1" ht="12.75" customHeight="1">
      <c r="A11" s="84" t="s">
        <v>699</v>
      </c>
      <c r="B11" s="491">
        <v>6</v>
      </c>
      <c r="C11" s="492">
        <v>6</v>
      </c>
      <c r="D11" s="140">
        <v>0</v>
      </c>
      <c r="E11" s="488">
        <v>130</v>
      </c>
      <c r="F11" s="488">
        <v>3616</v>
      </c>
      <c r="G11" s="488">
        <v>1595</v>
      </c>
      <c r="H11" s="488">
        <v>2021</v>
      </c>
      <c r="I11" s="488">
        <v>287</v>
      </c>
      <c r="J11" s="488">
        <v>170</v>
      </c>
      <c r="K11" s="493">
        <v>117</v>
      </c>
      <c r="L11" s="863" t="s">
        <v>699</v>
      </c>
      <c r="M11" s="866"/>
    </row>
    <row r="12" spans="1:13" s="76" customFormat="1" ht="12.75" customHeight="1">
      <c r="A12" s="84" t="s">
        <v>1001</v>
      </c>
      <c r="B12" s="491">
        <v>6</v>
      </c>
      <c r="C12" s="492">
        <v>6</v>
      </c>
      <c r="D12" s="140" t="s">
        <v>174</v>
      </c>
      <c r="E12" s="488">
        <v>130</v>
      </c>
      <c r="F12" s="488">
        <f>SUM(G12:H12)</f>
        <v>3790</v>
      </c>
      <c r="G12" s="488">
        <v>1583</v>
      </c>
      <c r="H12" s="488">
        <v>2207</v>
      </c>
      <c r="I12" s="488">
        <f>SUM(J12:K12)</f>
        <v>291</v>
      </c>
      <c r="J12" s="488">
        <v>165</v>
      </c>
      <c r="K12" s="493">
        <v>126</v>
      </c>
      <c r="L12" s="863" t="s">
        <v>1001</v>
      </c>
      <c r="M12" s="866"/>
    </row>
    <row r="13" spans="1:13" s="76" customFormat="1" ht="12.75" customHeight="1">
      <c r="A13" s="84" t="s">
        <v>870</v>
      </c>
      <c r="B13" s="491">
        <v>6</v>
      </c>
      <c r="C13" s="492">
        <v>6</v>
      </c>
      <c r="D13" s="140" t="s">
        <v>174</v>
      </c>
      <c r="E13" s="488">
        <v>132</v>
      </c>
      <c r="F13" s="488">
        <v>4008</v>
      </c>
      <c r="G13" s="488">
        <v>1690</v>
      </c>
      <c r="H13" s="488">
        <v>2318</v>
      </c>
      <c r="I13" s="488">
        <v>292</v>
      </c>
      <c r="J13" s="488">
        <v>169</v>
      </c>
      <c r="K13" s="493">
        <v>123</v>
      </c>
      <c r="L13" s="863" t="s">
        <v>171</v>
      </c>
      <c r="M13" s="935"/>
    </row>
    <row r="14" spans="1:13" s="76" customFormat="1" ht="12.75" customHeight="1">
      <c r="A14" s="84" t="s">
        <v>681</v>
      </c>
      <c r="B14" s="491">
        <v>6</v>
      </c>
      <c r="C14" s="492">
        <v>6</v>
      </c>
      <c r="D14" s="140" t="s">
        <v>1002</v>
      </c>
      <c r="E14" s="488">
        <v>132</v>
      </c>
      <c r="F14" s="488">
        <v>4186</v>
      </c>
      <c r="G14" s="488">
        <v>1823</v>
      </c>
      <c r="H14" s="488">
        <v>2363</v>
      </c>
      <c r="I14" s="488">
        <v>286</v>
      </c>
      <c r="J14" s="488">
        <v>159</v>
      </c>
      <c r="K14" s="493">
        <v>127</v>
      </c>
      <c r="L14" s="863" t="s">
        <v>681</v>
      </c>
      <c r="M14" s="935"/>
    </row>
    <row r="15" spans="1:13" s="76" customFormat="1" ht="12.75" customHeight="1">
      <c r="A15" s="733" t="s">
        <v>519</v>
      </c>
      <c r="B15" s="741">
        <v>6</v>
      </c>
      <c r="C15" s="742">
        <v>6</v>
      </c>
      <c r="D15" s="703">
        <v>0</v>
      </c>
      <c r="E15" s="743">
        <v>134</v>
      </c>
      <c r="F15" s="743">
        <v>4211</v>
      </c>
      <c r="G15" s="743">
        <v>1853</v>
      </c>
      <c r="H15" s="743">
        <v>2358</v>
      </c>
      <c r="I15" s="743">
        <v>287</v>
      </c>
      <c r="J15" s="743">
        <v>164</v>
      </c>
      <c r="K15" s="744">
        <v>123</v>
      </c>
      <c r="L15" s="872" t="s">
        <v>690</v>
      </c>
      <c r="M15" s="873"/>
    </row>
    <row r="16" spans="1:22" s="82" customFormat="1" ht="10.5" customHeight="1">
      <c r="A16" s="80"/>
      <c r="B16" s="157"/>
      <c r="C16" s="157"/>
      <c r="D16" s="30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80"/>
    </row>
    <row r="17" spans="1:13" s="45" customFormat="1" ht="13.5" customHeight="1">
      <c r="A17" s="844" t="s">
        <v>978</v>
      </c>
      <c r="B17" s="986" t="s">
        <v>72</v>
      </c>
      <c r="C17" s="987"/>
      <c r="D17" s="988"/>
      <c r="E17" s="986" t="s">
        <v>73</v>
      </c>
      <c r="F17" s="988"/>
      <c r="G17" s="986" t="s">
        <v>693</v>
      </c>
      <c r="H17" s="988"/>
      <c r="I17" s="246" t="s">
        <v>74</v>
      </c>
      <c r="J17" s="53" t="s">
        <v>75</v>
      </c>
      <c r="K17" s="165" t="s">
        <v>1072</v>
      </c>
      <c r="L17" s="836" t="s">
        <v>2</v>
      </c>
      <c r="M17" s="837"/>
    </row>
    <row r="18" spans="1:13" s="45" customFormat="1" ht="13.5" customHeight="1">
      <c r="A18" s="994"/>
      <c r="B18" s="995" t="s">
        <v>673</v>
      </c>
      <c r="C18" s="996"/>
      <c r="D18" s="997"/>
      <c r="E18" s="998" t="s">
        <v>80</v>
      </c>
      <c r="F18" s="999"/>
      <c r="G18" s="998" t="s">
        <v>81</v>
      </c>
      <c r="H18" s="999"/>
      <c r="I18" s="68"/>
      <c r="J18" s="32"/>
      <c r="K18" s="67"/>
      <c r="L18" s="984"/>
      <c r="M18" s="985"/>
    </row>
    <row r="19" spans="1:13" s="45" customFormat="1" ht="15" customHeight="1">
      <c r="A19" s="994"/>
      <c r="B19" s="87" t="s">
        <v>83</v>
      </c>
      <c r="C19" s="87" t="s">
        <v>84</v>
      </c>
      <c r="D19" s="151" t="s">
        <v>85</v>
      </c>
      <c r="E19" s="88" t="s">
        <v>674</v>
      </c>
      <c r="F19" s="152" t="s">
        <v>87</v>
      </c>
      <c r="G19" s="53" t="s">
        <v>838</v>
      </c>
      <c r="H19" s="145" t="s">
        <v>694</v>
      </c>
      <c r="I19" s="68"/>
      <c r="J19" s="32"/>
      <c r="K19" s="67"/>
      <c r="L19" s="984"/>
      <c r="M19" s="985"/>
    </row>
    <row r="20" spans="1:13" s="45" customFormat="1" ht="13.5" customHeight="1">
      <c r="A20" s="994"/>
      <c r="B20" s="70"/>
      <c r="C20" s="153"/>
      <c r="D20" s="66"/>
      <c r="E20" s="154"/>
      <c r="F20" s="150" t="s">
        <v>695</v>
      </c>
      <c r="G20" s="283" t="s">
        <v>841</v>
      </c>
      <c r="H20" s="66"/>
      <c r="I20" s="150" t="s">
        <v>651</v>
      </c>
      <c r="J20" s="153" t="s">
        <v>652</v>
      </c>
      <c r="K20" s="70"/>
      <c r="L20" s="984"/>
      <c r="M20" s="985"/>
    </row>
    <row r="21" spans="1:13" s="45" customFormat="1" ht="13.5" customHeight="1">
      <c r="A21" s="819"/>
      <c r="B21" s="72" t="s">
        <v>1055</v>
      </c>
      <c r="C21" s="73" t="s">
        <v>96</v>
      </c>
      <c r="D21" s="71" t="s">
        <v>97</v>
      </c>
      <c r="E21" s="73" t="s">
        <v>98</v>
      </c>
      <c r="F21" s="282" t="s">
        <v>948</v>
      </c>
      <c r="G21" s="155" t="s">
        <v>843</v>
      </c>
      <c r="H21" s="71" t="s">
        <v>100</v>
      </c>
      <c r="I21" s="124" t="s">
        <v>675</v>
      </c>
      <c r="J21" s="73" t="s">
        <v>101</v>
      </c>
      <c r="K21" s="72" t="s">
        <v>77</v>
      </c>
      <c r="L21" s="838"/>
      <c r="M21" s="839"/>
    </row>
    <row r="22" spans="1:12" s="76" customFormat="1" ht="12" customHeight="1">
      <c r="A22" s="238" t="s">
        <v>965</v>
      </c>
      <c r="B22" s="487">
        <v>24</v>
      </c>
      <c r="C22" s="702">
        <v>17</v>
      </c>
      <c r="D22" s="487">
        <v>7</v>
      </c>
      <c r="E22" s="488">
        <v>513</v>
      </c>
      <c r="F22" s="488">
        <v>464</v>
      </c>
      <c r="G22" s="488">
        <v>790</v>
      </c>
      <c r="H22" s="488">
        <v>511</v>
      </c>
      <c r="I22" s="488">
        <v>303</v>
      </c>
      <c r="J22" s="488">
        <v>32.3</v>
      </c>
      <c r="K22" s="488">
        <v>59</v>
      </c>
      <c r="L22" s="40" t="s">
        <v>9</v>
      </c>
    </row>
    <row r="23" spans="1:12" s="113" customFormat="1" ht="12" customHeight="1">
      <c r="A23" s="281" t="s">
        <v>0</v>
      </c>
      <c r="B23" s="489">
        <v>31</v>
      </c>
      <c r="C23" s="701" t="s">
        <v>546</v>
      </c>
      <c r="D23" s="489">
        <v>9</v>
      </c>
      <c r="E23" s="490">
        <v>644</v>
      </c>
      <c r="F23" s="490">
        <v>573</v>
      </c>
      <c r="G23" s="490">
        <v>723</v>
      </c>
      <c r="H23" s="490">
        <v>720</v>
      </c>
      <c r="I23" s="490">
        <v>115.5</v>
      </c>
      <c r="J23" s="490">
        <v>41.4</v>
      </c>
      <c r="K23" s="490">
        <v>84</v>
      </c>
      <c r="L23" s="38" t="s">
        <v>973</v>
      </c>
    </row>
    <row r="24" spans="1:13" s="76" customFormat="1" ht="12" customHeight="1">
      <c r="A24" s="238" t="s">
        <v>966</v>
      </c>
      <c r="B24" s="487">
        <v>26</v>
      </c>
      <c r="C24" s="702">
        <v>17</v>
      </c>
      <c r="D24" s="487">
        <v>9</v>
      </c>
      <c r="E24" s="488">
        <v>511</v>
      </c>
      <c r="F24" s="488">
        <v>476</v>
      </c>
      <c r="G24" s="488">
        <v>872</v>
      </c>
      <c r="H24" s="488">
        <v>586</v>
      </c>
      <c r="I24" s="488">
        <v>305</v>
      </c>
      <c r="J24" s="488">
        <v>33</v>
      </c>
      <c r="K24" s="488">
        <v>59</v>
      </c>
      <c r="L24" s="823" t="s">
        <v>10</v>
      </c>
      <c r="M24" s="824"/>
    </row>
    <row r="25" spans="1:13" s="76" customFormat="1" ht="12" customHeight="1">
      <c r="A25" s="281" t="s">
        <v>1</v>
      </c>
      <c r="B25" s="487">
        <v>32</v>
      </c>
      <c r="C25" s="702" t="s">
        <v>546</v>
      </c>
      <c r="D25" s="487">
        <v>9</v>
      </c>
      <c r="E25" s="488">
        <v>592</v>
      </c>
      <c r="F25" s="488">
        <v>519</v>
      </c>
      <c r="G25" s="488">
        <v>685</v>
      </c>
      <c r="H25" s="488">
        <v>673</v>
      </c>
      <c r="I25" s="488">
        <v>127</v>
      </c>
      <c r="J25" s="488">
        <v>41</v>
      </c>
      <c r="K25" s="488">
        <v>81</v>
      </c>
      <c r="L25" s="825" t="s">
        <v>974</v>
      </c>
      <c r="M25" s="983"/>
    </row>
    <row r="26" spans="1:13" s="76" customFormat="1" ht="12" customHeight="1">
      <c r="A26" s="84" t="s">
        <v>699</v>
      </c>
      <c r="B26" s="492">
        <v>58</v>
      </c>
      <c r="C26" s="492">
        <v>40</v>
      </c>
      <c r="D26" s="492">
        <v>18</v>
      </c>
      <c r="E26" s="488">
        <v>1159</v>
      </c>
      <c r="F26" s="488">
        <v>1062</v>
      </c>
      <c r="G26" s="488">
        <v>1596</v>
      </c>
      <c r="H26" s="488">
        <v>1339</v>
      </c>
      <c r="I26" s="488">
        <v>432.2</v>
      </c>
      <c r="J26" s="488">
        <v>73.7</v>
      </c>
      <c r="K26" s="493">
        <v>143</v>
      </c>
      <c r="L26" s="863" t="s">
        <v>699</v>
      </c>
      <c r="M26" s="866"/>
    </row>
    <row r="27" spans="1:13" s="76" customFormat="1" ht="12" customHeight="1">
      <c r="A27" s="84" t="s">
        <v>1001</v>
      </c>
      <c r="B27" s="492">
        <f>SUM(C27:D27)</f>
        <v>55</v>
      </c>
      <c r="C27" s="492">
        <v>38</v>
      </c>
      <c r="D27" s="492">
        <v>17</v>
      </c>
      <c r="E27" s="488">
        <v>1100</v>
      </c>
      <c r="F27" s="488">
        <v>983</v>
      </c>
      <c r="G27" s="488">
        <v>1755</v>
      </c>
      <c r="H27" s="488">
        <v>1425</v>
      </c>
      <c r="I27" s="488">
        <v>432</v>
      </c>
      <c r="J27" s="488">
        <v>74</v>
      </c>
      <c r="K27" s="493">
        <v>139</v>
      </c>
      <c r="L27" s="863" t="s">
        <v>1001</v>
      </c>
      <c r="M27" s="866"/>
    </row>
    <row r="28" spans="1:13" s="76" customFormat="1" ht="12" customHeight="1">
      <c r="A28" s="84" t="s">
        <v>171</v>
      </c>
      <c r="B28" s="492">
        <v>54</v>
      </c>
      <c r="C28" s="492">
        <v>40</v>
      </c>
      <c r="D28" s="492">
        <v>14</v>
      </c>
      <c r="E28" s="488">
        <v>1111</v>
      </c>
      <c r="F28" s="488">
        <v>970</v>
      </c>
      <c r="G28" s="488">
        <v>1705</v>
      </c>
      <c r="H28" s="488">
        <v>1468</v>
      </c>
      <c r="I28" s="488">
        <v>433</v>
      </c>
      <c r="J28" s="488">
        <v>75</v>
      </c>
      <c r="K28" s="488">
        <v>139</v>
      </c>
      <c r="L28" s="863" t="s">
        <v>171</v>
      </c>
      <c r="M28" s="935"/>
    </row>
    <row r="29" spans="1:13" s="76" customFormat="1" ht="12" customHeight="1">
      <c r="A29" s="84" t="s">
        <v>681</v>
      </c>
      <c r="B29" s="492">
        <v>54</v>
      </c>
      <c r="C29" s="492">
        <v>39</v>
      </c>
      <c r="D29" s="492">
        <v>15</v>
      </c>
      <c r="E29" s="488">
        <v>1187</v>
      </c>
      <c r="F29" s="488">
        <v>1096</v>
      </c>
      <c r="G29" s="488">
        <v>1454</v>
      </c>
      <c r="H29" s="488">
        <v>1492</v>
      </c>
      <c r="I29" s="488">
        <v>432</v>
      </c>
      <c r="J29" s="488">
        <v>74</v>
      </c>
      <c r="K29" s="488">
        <v>135</v>
      </c>
      <c r="L29" s="863" t="s">
        <v>681</v>
      </c>
      <c r="M29" s="935"/>
    </row>
    <row r="30" spans="1:13" s="750" customFormat="1" ht="12" customHeight="1">
      <c r="A30" s="733" t="s">
        <v>520</v>
      </c>
      <c r="B30" s="742">
        <v>51</v>
      </c>
      <c r="C30" s="742">
        <v>37</v>
      </c>
      <c r="D30" s="742">
        <v>14</v>
      </c>
      <c r="E30" s="743">
        <v>1294</v>
      </c>
      <c r="F30" s="743">
        <v>1111</v>
      </c>
      <c r="G30" s="743">
        <v>1466</v>
      </c>
      <c r="H30" s="743">
        <v>1477</v>
      </c>
      <c r="I30" s="743">
        <v>432</v>
      </c>
      <c r="J30" s="743">
        <v>77</v>
      </c>
      <c r="K30" s="743">
        <v>139</v>
      </c>
      <c r="L30" s="872" t="s">
        <v>682</v>
      </c>
      <c r="M30" s="873"/>
    </row>
    <row r="31" spans="1:22" s="19" customFormat="1" ht="13.5" customHeight="1">
      <c r="A31" s="18" t="s">
        <v>1059</v>
      </c>
      <c r="B31" s="44"/>
      <c r="C31" s="44"/>
      <c r="D31" s="44"/>
      <c r="E31" s="44"/>
      <c r="G31" s="46" t="s">
        <v>676</v>
      </c>
      <c r="H31" s="989" t="s">
        <v>810</v>
      </c>
      <c r="I31" s="989"/>
      <c r="J31" s="989"/>
      <c r="K31" s="989"/>
      <c r="L31" s="989"/>
      <c r="M31" s="989"/>
      <c r="N31" s="158"/>
      <c r="O31" s="158"/>
      <c r="P31" s="158"/>
      <c r="Q31" s="158"/>
      <c r="R31" s="158"/>
      <c r="S31" s="158"/>
      <c r="T31" s="158"/>
      <c r="U31" s="158"/>
      <c r="V31" s="47"/>
    </row>
    <row r="32" spans="1:9" s="19" customFormat="1" ht="14.25" customHeight="1">
      <c r="A32" s="47" t="s">
        <v>677</v>
      </c>
      <c r="B32" s="47"/>
      <c r="C32" s="47"/>
      <c r="D32" s="47"/>
      <c r="E32" s="47"/>
      <c r="I32" s="7" t="s">
        <v>811</v>
      </c>
    </row>
    <row r="33" s="19" customFormat="1" ht="14.25" customHeight="1">
      <c r="A33" s="19" t="s">
        <v>678</v>
      </c>
    </row>
    <row r="34" ht="12.75">
      <c r="A34" s="149"/>
    </row>
    <row r="35" ht="12.75">
      <c r="A35" s="149"/>
    </row>
    <row r="36" ht="12.75">
      <c r="A36" s="149"/>
    </row>
    <row r="37" ht="12.75">
      <c r="A37" s="149"/>
    </row>
    <row r="38" ht="12.75">
      <c r="A38" s="149"/>
    </row>
    <row r="39" ht="12.75">
      <c r="A39" s="149"/>
    </row>
    <row r="40" ht="12.75">
      <c r="A40" s="149"/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ht="12.75">
      <c r="A106" s="149"/>
    </row>
    <row r="107" ht="12.75">
      <c r="A107" s="149"/>
    </row>
    <row r="108" ht="12.75">
      <c r="A108" s="149"/>
    </row>
    <row r="109" ht="12.75">
      <c r="A109" s="149"/>
    </row>
    <row r="110" ht="12.75">
      <c r="A110" s="149"/>
    </row>
    <row r="111" ht="12.75">
      <c r="A111" s="149"/>
    </row>
    <row r="112" ht="12.75">
      <c r="A112" s="149"/>
    </row>
    <row r="113" ht="12.75">
      <c r="A113" s="149"/>
    </row>
    <row r="114" ht="12.75">
      <c r="A114" s="149"/>
    </row>
    <row r="115" ht="12.75">
      <c r="A115" s="149"/>
    </row>
    <row r="116" ht="12.75">
      <c r="A116" s="149"/>
    </row>
    <row r="117" spans="1:2" ht="12.75">
      <c r="A117" s="149"/>
      <c r="B117" t="s">
        <v>670</v>
      </c>
    </row>
    <row r="118" ht="12.75">
      <c r="A118" s="149"/>
    </row>
    <row r="119" ht="12.75">
      <c r="A119" s="149"/>
    </row>
    <row r="120" ht="12.75">
      <c r="A120" s="149"/>
    </row>
  </sheetData>
  <mergeCells count="32">
    <mergeCell ref="B17:D17"/>
    <mergeCell ref="E17:F17"/>
    <mergeCell ref="A3:A6"/>
    <mergeCell ref="L29:M29"/>
    <mergeCell ref="L12:M12"/>
    <mergeCell ref="A17:A21"/>
    <mergeCell ref="F3:H3"/>
    <mergeCell ref="B18:D18"/>
    <mergeCell ref="E18:F18"/>
    <mergeCell ref="G18:H18"/>
    <mergeCell ref="H31:M31"/>
    <mergeCell ref="L24:M24"/>
    <mergeCell ref="L25:M25"/>
    <mergeCell ref="G17:H17"/>
    <mergeCell ref="L30:M30"/>
    <mergeCell ref="L13:M13"/>
    <mergeCell ref="L28:M28"/>
    <mergeCell ref="L27:M27"/>
    <mergeCell ref="L17:M21"/>
    <mergeCell ref="L26:M26"/>
    <mergeCell ref="L14:M14"/>
    <mergeCell ref="L15:M15"/>
    <mergeCell ref="A1:M1"/>
    <mergeCell ref="L9:M9"/>
    <mergeCell ref="L10:M10"/>
    <mergeCell ref="L11:M11"/>
    <mergeCell ref="L3:M6"/>
    <mergeCell ref="I3:K3"/>
    <mergeCell ref="B4:D4"/>
    <mergeCell ref="F4:H4"/>
    <mergeCell ref="I4:K4"/>
    <mergeCell ref="B3:D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9"/>
  <sheetViews>
    <sheetView zoomScaleSheetLayoutView="100" workbookViewId="0" topLeftCell="A7">
      <selection activeCell="K5" sqref="K5"/>
    </sheetView>
  </sheetViews>
  <sheetFormatPr defaultColWidth="9.140625" defaultRowHeight="12.75"/>
  <cols>
    <col min="1" max="1" width="15.7109375" style="0" customWidth="1"/>
    <col min="2" max="2" width="9.421875" style="0" customWidth="1"/>
    <col min="3" max="4" width="8.7109375" style="0" customWidth="1"/>
    <col min="5" max="5" width="12.57421875" style="0" customWidth="1"/>
    <col min="6" max="6" width="12.140625" style="0" customWidth="1"/>
    <col min="7" max="7" width="11.28125" style="0" customWidth="1"/>
    <col min="8" max="9" width="9.8515625" style="0" customWidth="1"/>
    <col min="10" max="11" width="10.7109375" style="0" customWidth="1"/>
    <col min="12" max="12" width="14.8515625" style="0" customWidth="1"/>
    <col min="13" max="13" width="15.140625" style="0" customWidth="1"/>
    <col min="14" max="15" width="6.7109375" style="0" customWidth="1"/>
    <col min="16" max="16" width="9.28125" style="0" customWidth="1"/>
    <col min="17" max="17" width="12.00390625" style="0" customWidth="1"/>
    <col min="18" max="18" width="9.28125" style="0" bestFit="1" customWidth="1"/>
    <col min="19" max="19" width="8.57421875" style="0" customWidth="1"/>
    <col min="20" max="21" width="10.7109375" style="0" customWidth="1"/>
    <col min="22" max="22" width="9.7109375" style="0" customWidth="1"/>
    <col min="23" max="23" width="15.421875" style="0" customWidth="1"/>
  </cols>
  <sheetData>
    <row r="1" spans="1:23" s="21" customFormat="1" ht="32.25" customHeight="1">
      <c r="A1" s="982" t="s">
        <v>655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13" s="1" customFormat="1" ht="13.5" customHeight="1">
      <c r="A2" s="196" t="s">
        <v>671</v>
      </c>
      <c r="K2" s="379"/>
      <c r="M2" s="206" t="s">
        <v>218</v>
      </c>
    </row>
    <row r="3" spans="1:12" s="390" customFormat="1" ht="14.25" customHeight="1">
      <c r="A3" s="950" t="s">
        <v>978</v>
      </c>
      <c r="B3" s="1003" t="s">
        <v>680</v>
      </c>
      <c r="C3" s="940"/>
      <c r="D3" s="1000"/>
      <c r="E3" s="391" t="s">
        <v>69</v>
      </c>
      <c r="F3" s="934" t="s">
        <v>691</v>
      </c>
      <c r="G3" s="940"/>
      <c r="H3" s="1000"/>
      <c r="I3" s="934" t="s">
        <v>692</v>
      </c>
      <c r="J3" s="940"/>
      <c r="K3" s="1000"/>
      <c r="L3" s="939" t="s">
        <v>5</v>
      </c>
    </row>
    <row r="4" spans="1:12" s="390" customFormat="1" ht="14.25" customHeight="1">
      <c r="A4" s="951"/>
      <c r="B4" s="1004" t="s">
        <v>719</v>
      </c>
      <c r="C4" s="942"/>
      <c r="D4" s="951"/>
      <c r="E4" s="423"/>
      <c r="F4" s="941" t="s">
        <v>720</v>
      </c>
      <c r="G4" s="942"/>
      <c r="H4" s="951"/>
      <c r="I4" s="941" t="s">
        <v>721</v>
      </c>
      <c r="J4" s="942"/>
      <c r="K4" s="951"/>
      <c r="L4" s="941"/>
    </row>
    <row r="5" spans="1:12" s="390" customFormat="1" ht="14.25" customHeight="1">
      <c r="A5" s="951"/>
      <c r="B5" s="384"/>
      <c r="C5" s="52" t="s">
        <v>446</v>
      </c>
      <c r="D5" s="52" t="s">
        <v>447</v>
      </c>
      <c r="E5" s="424" t="s">
        <v>768</v>
      </c>
      <c r="F5" s="391" t="s">
        <v>769</v>
      </c>
      <c r="G5" s="391" t="s">
        <v>770</v>
      </c>
      <c r="H5" s="391" t="s">
        <v>771</v>
      </c>
      <c r="I5" s="391" t="s">
        <v>769</v>
      </c>
      <c r="J5" s="391" t="s">
        <v>770</v>
      </c>
      <c r="K5" s="391" t="s">
        <v>771</v>
      </c>
      <c r="L5" s="941"/>
    </row>
    <row r="6" spans="1:12" s="390" customFormat="1" ht="15" customHeight="1">
      <c r="A6" s="952"/>
      <c r="B6" s="397"/>
      <c r="C6" s="818" t="s">
        <v>448</v>
      </c>
      <c r="D6" s="73" t="s">
        <v>449</v>
      </c>
      <c r="E6" s="425" t="s">
        <v>696</v>
      </c>
      <c r="F6" s="396" t="s">
        <v>1055</v>
      </c>
      <c r="G6" s="396" t="s">
        <v>96</v>
      </c>
      <c r="H6" s="396" t="s">
        <v>97</v>
      </c>
      <c r="I6" s="396" t="s">
        <v>95</v>
      </c>
      <c r="J6" s="396" t="s">
        <v>96</v>
      </c>
      <c r="K6" s="396" t="s">
        <v>97</v>
      </c>
      <c r="L6" s="943"/>
    </row>
    <row r="7" spans="1:12" s="161" customFormat="1" ht="12" customHeight="1">
      <c r="A7" s="130" t="s">
        <v>709</v>
      </c>
      <c r="B7" s="362">
        <v>2</v>
      </c>
      <c r="C7" s="362">
        <v>2</v>
      </c>
      <c r="D7" s="359" t="s">
        <v>1002</v>
      </c>
      <c r="E7" s="362">
        <v>60</v>
      </c>
      <c r="F7" s="362">
        <v>1758</v>
      </c>
      <c r="G7" s="362">
        <v>1267</v>
      </c>
      <c r="H7" s="362">
        <v>491</v>
      </c>
      <c r="I7" s="362">
        <v>128</v>
      </c>
      <c r="J7" s="361">
        <f>I7-K7</f>
        <v>110</v>
      </c>
      <c r="K7" s="362">
        <v>18</v>
      </c>
      <c r="L7" s="83" t="s">
        <v>704</v>
      </c>
    </row>
    <row r="8" spans="1:12" s="75" customFormat="1" ht="12" customHeight="1">
      <c r="A8" s="160" t="s">
        <v>702</v>
      </c>
      <c r="B8" s="361" t="s">
        <v>1002</v>
      </c>
      <c r="C8" s="361" t="s">
        <v>1002</v>
      </c>
      <c r="D8" s="359" t="s">
        <v>1002</v>
      </c>
      <c r="E8" s="361" t="s">
        <v>1002</v>
      </c>
      <c r="F8" s="361" t="s">
        <v>1002</v>
      </c>
      <c r="G8" s="361" t="s">
        <v>1002</v>
      </c>
      <c r="H8" s="361" t="s">
        <v>1002</v>
      </c>
      <c r="I8" s="361" t="s">
        <v>1002</v>
      </c>
      <c r="J8" s="361" t="s">
        <v>1002</v>
      </c>
      <c r="K8" s="361" t="s">
        <v>1002</v>
      </c>
      <c r="L8" s="156" t="s">
        <v>706</v>
      </c>
    </row>
    <row r="9" spans="1:12" s="161" customFormat="1" ht="12" customHeight="1">
      <c r="A9" s="130" t="s">
        <v>708</v>
      </c>
      <c r="B9" s="362">
        <v>2</v>
      </c>
      <c r="C9" s="362">
        <v>2</v>
      </c>
      <c r="D9" s="359" t="s">
        <v>1002</v>
      </c>
      <c r="E9" s="362">
        <v>60</v>
      </c>
      <c r="F9" s="362">
        <v>1811</v>
      </c>
      <c r="G9" s="362">
        <v>1272</v>
      </c>
      <c r="H9" s="362">
        <v>539</v>
      </c>
      <c r="I9" s="362">
        <v>126</v>
      </c>
      <c r="J9" s="361">
        <f>I9-K9</f>
        <v>109</v>
      </c>
      <c r="K9" s="362">
        <v>17</v>
      </c>
      <c r="L9" s="83" t="s">
        <v>705</v>
      </c>
    </row>
    <row r="10" spans="1:12" s="75" customFormat="1" ht="12" customHeight="1">
      <c r="A10" s="160" t="s">
        <v>703</v>
      </c>
      <c r="B10" s="362" t="s">
        <v>701</v>
      </c>
      <c r="C10" s="362" t="s">
        <v>701</v>
      </c>
      <c r="D10" s="359" t="s">
        <v>1002</v>
      </c>
      <c r="E10" s="362" t="s">
        <v>701</v>
      </c>
      <c r="F10" s="362" t="s">
        <v>701</v>
      </c>
      <c r="G10" s="362" t="s">
        <v>701</v>
      </c>
      <c r="H10" s="362" t="s">
        <v>701</v>
      </c>
      <c r="I10" s="362" t="s">
        <v>701</v>
      </c>
      <c r="J10" s="362" t="s">
        <v>701</v>
      </c>
      <c r="K10" s="362" t="s">
        <v>701</v>
      </c>
      <c r="L10" s="156" t="s">
        <v>707</v>
      </c>
    </row>
    <row r="11" spans="1:12" s="161" customFormat="1" ht="12" customHeight="1">
      <c r="A11" s="84" t="s">
        <v>773</v>
      </c>
      <c r="B11" s="363">
        <v>2</v>
      </c>
      <c r="C11" s="364">
        <v>2</v>
      </c>
      <c r="D11" s="359" t="s">
        <v>1002</v>
      </c>
      <c r="E11" s="364">
        <v>60</v>
      </c>
      <c r="F11" s="364">
        <v>1865</v>
      </c>
      <c r="G11" s="364">
        <v>1328</v>
      </c>
      <c r="H11" s="364">
        <v>537</v>
      </c>
      <c r="I11" s="364">
        <v>125</v>
      </c>
      <c r="J11" s="364">
        <v>107</v>
      </c>
      <c r="K11" s="364">
        <v>18</v>
      </c>
      <c r="L11" s="50" t="s">
        <v>773</v>
      </c>
    </row>
    <row r="12" spans="1:12" s="161" customFormat="1" ht="12" customHeight="1">
      <c r="A12" s="84" t="s">
        <v>1001</v>
      </c>
      <c r="B12" s="363">
        <v>2</v>
      </c>
      <c r="C12" s="364">
        <v>2</v>
      </c>
      <c r="D12" s="360" t="s">
        <v>174</v>
      </c>
      <c r="E12" s="364">
        <v>58</v>
      </c>
      <c r="F12" s="364">
        <f>SUM(G12:H12)</f>
        <v>1958</v>
      </c>
      <c r="G12" s="364">
        <v>1423</v>
      </c>
      <c r="H12" s="364">
        <v>535</v>
      </c>
      <c r="I12" s="364">
        <f>SUM(J12:K12)</f>
        <v>121</v>
      </c>
      <c r="J12" s="364">
        <v>100</v>
      </c>
      <c r="K12" s="364">
        <v>21</v>
      </c>
      <c r="L12" s="50" t="s">
        <v>1001</v>
      </c>
    </row>
    <row r="13" spans="1:12" s="161" customFormat="1" ht="12" customHeight="1">
      <c r="A13" s="84" t="s">
        <v>171</v>
      </c>
      <c r="B13" s="363">
        <v>2</v>
      </c>
      <c r="C13" s="364">
        <v>2</v>
      </c>
      <c r="D13" s="360" t="s">
        <v>174</v>
      </c>
      <c r="E13" s="364">
        <v>56</v>
      </c>
      <c r="F13" s="364">
        <v>1976</v>
      </c>
      <c r="G13" s="364">
        <v>1466</v>
      </c>
      <c r="H13" s="364">
        <v>510</v>
      </c>
      <c r="I13" s="364">
        <v>121</v>
      </c>
      <c r="J13" s="364">
        <v>98</v>
      </c>
      <c r="K13" s="364">
        <v>23</v>
      </c>
      <c r="L13" s="50" t="s">
        <v>171</v>
      </c>
    </row>
    <row r="14" spans="1:12" s="161" customFormat="1" ht="12" customHeight="1">
      <c r="A14" s="84" t="s">
        <v>681</v>
      </c>
      <c r="B14" s="363">
        <v>2</v>
      </c>
      <c r="C14" s="364">
        <v>2</v>
      </c>
      <c r="D14" s="360" t="s">
        <v>1002</v>
      </c>
      <c r="E14" s="364">
        <v>54</v>
      </c>
      <c r="F14" s="364">
        <v>2006</v>
      </c>
      <c r="G14" s="364">
        <v>1439</v>
      </c>
      <c r="H14" s="364">
        <v>567</v>
      </c>
      <c r="I14" s="364">
        <v>116</v>
      </c>
      <c r="J14" s="364">
        <v>95</v>
      </c>
      <c r="K14" s="364">
        <v>21</v>
      </c>
      <c r="L14" s="50" t="s">
        <v>681</v>
      </c>
    </row>
    <row r="15" spans="1:12" s="161" customFormat="1" ht="12" customHeight="1">
      <c r="A15" s="733" t="s">
        <v>519</v>
      </c>
      <c r="B15" s="751">
        <v>2</v>
      </c>
      <c r="C15" s="752">
        <v>2</v>
      </c>
      <c r="D15" s="704">
        <v>0</v>
      </c>
      <c r="E15" s="752">
        <v>54</v>
      </c>
      <c r="F15" s="752">
        <v>2022</v>
      </c>
      <c r="G15" s="752">
        <v>1440</v>
      </c>
      <c r="H15" s="752">
        <v>582</v>
      </c>
      <c r="I15" s="752">
        <v>114</v>
      </c>
      <c r="J15" s="752">
        <v>93</v>
      </c>
      <c r="K15" s="752">
        <v>21</v>
      </c>
      <c r="L15" s="724" t="s">
        <v>408</v>
      </c>
    </row>
    <row r="16" spans="1:23" s="19" customFormat="1" ht="9.75" customHeight="1">
      <c r="A16" s="18"/>
      <c r="B16" s="44"/>
      <c r="C16" s="44"/>
      <c r="D16" s="44"/>
      <c r="E16" s="44"/>
      <c r="J16" s="46"/>
      <c r="K16" s="46"/>
      <c r="W16" s="46"/>
    </row>
    <row r="17" spans="1:12" s="390" customFormat="1" ht="13.5" customHeight="1">
      <c r="A17" s="950" t="s">
        <v>978</v>
      </c>
      <c r="B17" s="934" t="s">
        <v>72</v>
      </c>
      <c r="C17" s="940"/>
      <c r="D17" s="1000"/>
      <c r="E17" s="934" t="s">
        <v>73</v>
      </c>
      <c r="F17" s="1000"/>
      <c r="G17" s="934" t="s">
        <v>693</v>
      </c>
      <c r="H17" s="1000"/>
      <c r="I17" s="422" t="s">
        <v>74</v>
      </c>
      <c r="J17" s="391" t="s">
        <v>75</v>
      </c>
      <c r="K17" s="383" t="s">
        <v>76</v>
      </c>
      <c r="L17" s="939" t="s">
        <v>5</v>
      </c>
    </row>
    <row r="18" spans="1:12" s="390" customFormat="1" ht="13.5" customHeight="1">
      <c r="A18" s="951"/>
      <c r="B18" s="943" t="s">
        <v>722</v>
      </c>
      <c r="C18" s="944"/>
      <c r="D18" s="952"/>
      <c r="E18" s="1001" t="s">
        <v>723</v>
      </c>
      <c r="F18" s="1002"/>
      <c r="G18" s="1001" t="s">
        <v>724</v>
      </c>
      <c r="H18" s="1002"/>
      <c r="I18" s="384"/>
      <c r="J18" s="423"/>
      <c r="K18" s="389"/>
      <c r="L18" s="941"/>
    </row>
    <row r="19" spans="1:12" s="390" customFormat="1" ht="13.5" customHeight="1">
      <c r="A19" s="951"/>
      <c r="B19" s="391" t="s">
        <v>769</v>
      </c>
      <c r="C19" s="391" t="s">
        <v>770</v>
      </c>
      <c r="D19" s="382" t="s">
        <v>771</v>
      </c>
      <c r="E19" s="426" t="s">
        <v>1064</v>
      </c>
      <c r="F19" s="427" t="s">
        <v>1065</v>
      </c>
      <c r="G19" s="398" t="s">
        <v>840</v>
      </c>
      <c r="H19" s="428" t="s">
        <v>772</v>
      </c>
      <c r="I19" s="384"/>
      <c r="J19" s="423"/>
      <c r="K19" s="389"/>
      <c r="L19" s="941"/>
    </row>
    <row r="20" spans="1:12" s="390" customFormat="1" ht="13.5" customHeight="1">
      <c r="A20" s="951"/>
      <c r="B20" s="389"/>
      <c r="C20" s="423"/>
      <c r="D20" s="385"/>
      <c r="E20" s="429"/>
      <c r="F20" s="384" t="s">
        <v>695</v>
      </c>
      <c r="G20" s="423" t="s">
        <v>842</v>
      </c>
      <c r="H20" s="385"/>
      <c r="I20" s="384" t="s">
        <v>651</v>
      </c>
      <c r="J20" s="423" t="s">
        <v>652</v>
      </c>
      <c r="K20" s="389"/>
      <c r="L20" s="941"/>
    </row>
    <row r="21" spans="1:12" s="390" customFormat="1" ht="13.5" customHeight="1">
      <c r="A21" s="952"/>
      <c r="B21" s="395" t="s">
        <v>95</v>
      </c>
      <c r="C21" s="396" t="s">
        <v>96</v>
      </c>
      <c r="D21" s="394" t="s">
        <v>97</v>
      </c>
      <c r="E21" s="396" t="s">
        <v>98</v>
      </c>
      <c r="F21" s="397" t="s">
        <v>99</v>
      </c>
      <c r="G21" s="425" t="s">
        <v>839</v>
      </c>
      <c r="H21" s="394" t="s">
        <v>100</v>
      </c>
      <c r="I21" s="397" t="s">
        <v>675</v>
      </c>
      <c r="J21" s="396" t="s">
        <v>101</v>
      </c>
      <c r="K21" s="395" t="s">
        <v>77</v>
      </c>
      <c r="L21" s="943"/>
    </row>
    <row r="22" spans="1:12" s="161" customFormat="1" ht="12" customHeight="1">
      <c r="A22" s="130" t="s">
        <v>709</v>
      </c>
      <c r="B22" s="362">
        <v>20</v>
      </c>
      <c r="C22" s="362">
        <v>16</v>
      </c>
      <c r="D22" s="362">
        <v>4</v>
      </c>
      <c r="E22" s="362">
        <v>601</v>
      </c>
      <c r="F22" s="362">
        <v>526</v>
      </c>
      <c r="G22" s="362">
        <v>571</v>
      </c>
      <c r="H22" s="362">
        <v>571</v>
      </c>
      <c r="I22" s="362">
        <v>83</v>
      </c>
      <c r="J22" s="362">
        <v>20</v>
      </c>
      <c r="K22" s="362">
        <v>62</v>
      </c>
      <c r="L22" s="83" t="s">
        <v>704</v>
      </c>
    </row>
    <row r="23" spans="1:12" s="75" customFormat="1" ht="12" customHeight="1">
      <c r="A23" s="160" t="s">
        <v>702</v>
      </c>
      <c r="B23" s="361" t="s">
        <v>1002</v>
      </c>
      <c r="C23" s="361" t="s">
        <v>1002</v>
      </c>
      <c r="D23" s="361" t="s">
        <v>1002</v>
      </c>
      <c r="E23" s="361" t="s">
        <v>1002</v>
      </c>
      <c r="F23" s="361" t="s">
        <v>1002</v>
      </c>
      <c r="G23" s="361" t="s">
        <v>1002</v>
      </c>
      <c r="H23" s="361" t="s">
        <v>1002</v>
      </c>
      <c r="I23" s="361" t="s">
        <v>1002</v>
      </c>
      <c r="J23" s="361" t="s">
        <v>1002</v>
      </c>
      <c r="K23" s="361" t="s">
        <v>1002</v>
      </c>
      <c r="L23" s="156" t="s">
        <v>706</v>
      </c>
    </row>
    <row r="24" spans="1:12" s="161" customFormat="1" ht="12" customHeight="1">
      <c r="A24" s="130" t="s">
        <v>708</v>
      </c>
      <c r="B24" s="362">
        <v>20</v>
      </c>
      <c r="C24" s="362">
        <v>16</v>
      </c>
      <c r="D24" s="362">
        <v>4</v>
      </c>
      <c r="E24" s="362">
        <v>562</v>
      </c>
      <c r="F24" s="362">
        <v>490</v>
      </c>
      <c r="G24" s="362">
        <v>658</v>
      </c>
      <c r="H24" s="362">
        <v>653</v>
      </c>
      <c r="I24" s="362">
        <v>83</v>
      </c>
      <c r="J24" s="362">
        <v>20</v>
      </c>
      <c r="K24" s="362">
        <v>62</v>
      </c>
      <c r="L24" s="83" t="s">
        <v>705</v>
      </c>
    </row>
    <row r="25" spans="1:12" s="75" customFormat="1" ht="12" customHeight="1">
      <c r="A25" s="160" t="s">
        <v>703</v>
      </c>
      <c r="B25" s="362" t="s">
        <v>701</v>
      </c>
      <c r="C25" s="362" t="s">
        <v>701</v>
      </c>
      <c r="D25" s="362" t="s">
        <v>701</v>
      </c>
      <c r="E25" s="362" t="s">
        <v>701</v>
      </c>
      <c r="F25" s="362" t="s">
        <v>701</v>
      </c>
      <c r="G25" s="362" t="s">
        <v>701</v>
      </c>
      <c r="H25" s="362" t="s">
        <v>701</v>
      </c>
      <c r="I25" s="362" t="s">
        <v>701</v>
      </c>
      <c r="J25" s="362" t="s">
        <v>701</v>
      </c>
      <c r="K25" s="362" t="s">
        <v>701</v>
      </c>
      <c r="L25" s="156" t="s">
        <v>707</v>
      </c>
    </row>
    <row r="26" spans="1:12" s="161" customFormat="1" ht="12" customHeight="1">
      <c r="A26" s="84" t="s">
        <v>773</v>
      </c>
      <c r="B26" s="364">
        <v>20</v>
      </c>
      <c r="C26" s="364">
        <v>16</v>
      </c>
      <c r="D26" s="364">
        <v>4</v>
      </c>
      <c r="E26" s="364">
        <v>572</v>
      </c>
      <c r="F26" s="364">
        <v>513</v>
      </c>
      <c r="G26" s="364">
        <v>708</v>
      </c>
      <c r="H26" s="364">
        <v>642</v>
      </c>
      <c r="I26" s="364">
        <v>83</v>
      </c>
      <c r="J26" s="364">
        <v>21</v>
      </c>
      <c r="K26" s="364">
        <v>57</v>
      </c>
      <c r="L26" s="50" t="s">
        <v>773</v>
      </c>
    </row>
    <row r="27" spans="1:12" s="162" customFormat="1" ht="12" customHeight="1">
      <c r="A27" s="84" t="s">
        <v>1001</v>
      </c>
      <c r="B27" s="364">
        <f>SUM(C27:D27)</f>
        <v>20</v>
      </c>
      <c r="C27" s="364">
        <v>15</v>
      </c>
      <c r="D27" s="364">
        <v>5</v>
      </c>
      <c r="E27" s="364">
        <v>549</v>
      </c>
      <c r="F27" s="364">
        <v>506</v>
      </c>
      <c r="G27" s="364">
        <v>680</v>
      </c>
      <c r="H27" s="364">
        <v>666</v>
      </c>
      <c r="I27" s="364">
        <v>83</v>
      </c>
      <c r="J27" s="364">
        <v>21</v>
      </c>
      <c r="K27" s="364">
        <v>56</v>
      </c>
      <c r="L27" s="50" t="s">
        <v>1001</v>
      </c>
    </row>
    <row r="28" spans="1:12" s="162" customFormat="1" ht="12" customHeight="1">
      <c r="A28" s="84" t="s">
        <v>171</v>
      </c>
      <c r="B28" s="364">
        <v>20</v>
      </c>
      <c r="C28" s="364">
        <v>15</v>
      </c>
      <c r="D28" s="364">
        <v>5</v>
      </c>
      <c r="E28" s="364">
        <v>649</v>
      </c>
      <c r="F28" s="364">
        <v>603</v>
      </c>
      <c r="G28" s="364">
        <v>912</v>
      </c>
      <c r="H28" s="364">
        <v>685</v>
      </c>
      <c r="I28" s="364">
        <v>83</v>
      </c>
      <c r="J28" s="364">
        <v>21</v>
      </c>
      <c r="K28" s="364">
        <v>56</v>
      </c>
      <c r="L28" s="50" t="s">
        <v>171</v>
      </c>
    </row>
    <row r="29" spans="1:12" s="162" customFormat="1" ht="12" customHeight="1">
      <c r="A29" s="84" t="s">
        <v>681</v>
      </c>
      <c r="B29" s="364">
        <v>19</v>
      </c>
      <c r="C29" s="364">
        <v>14</v>
      </c>
      <c r="D29" s="364">
        <v>5</v>
      </c>
      <c r="E29" s="364">
        <v>623</v>
      </c>
      <c r="F29" s="364">
        <v>578</v>
      </c>
      <c r="G29" s="364">
        <v>702</v>
      </c>
      <c r="H29" s="364">
        <v>701</v>
      </c>
      <c r="I29" s="364">
        <v>83</v>
      </c>
      <c r="J29" s="364">
        <v>22</v>
      </c>
      <c r="K29" s="364">
        <v>59</v>
      </c>
      <c r="L29" s="50" t="s">
        <v>681</v>
      </c>
    </row>
    <row r="30" spans="1:13" s="162" customFormat="1" ht="12" customHeight="1">
      <c r="A30" s="733" t="s">
        <v>516</v>
      </c>
      <c r="B30" s="752">
        <v>18</v>
      </c>
      <c r="C30" s="752">
        <v>13</v>
      </c>
      <c r="D30" s="752">
        <v>5</v>
      </c>
      <c r="E30" s="752">
        <v>640</v>
      </c>
      <c r="F30" s="752">
        <v>601</v>
      </c>
      <c r="G30" s="752">
        <v>702</v>
      </c>
      <c r="H30" s="752">
        <v>691</v>
      </c>
      <c r="I30" s="752">
        <v>83</v>
      </c>
      <c r="J30" s="752">
        <v>22</v>
      </c>
      <c r="K30" s="752">
        <v>59</v>
      </c>
      <c r="L30" s="724" t="s">
        <v>408</v>
      </c>
      <c r="M30" s="469"/>
    </row>
    <row r="31" spans="1:22" s="19" customFormat="1" ht="13.5" customHeight="1">
      <c r="A31" s="18" t="s">
        <v>1059</v>
      </c>
      <c r="B31" s="44"/>
      <c r="C31" s="44"/>
      <c r="D31" s="44"/>
      <c r="E31" s="44"/>
      <c r="G31" s="46" t="s">
        <v>676</v>
      </c>
      <c r="H31" s="989" t="s">
        <v>810</v>
      </c>
      <c r="I31" s="989"/>
      <c r="J31" s="989"/>
      <c r="K31" s="989"/>
      <c r="L31" s="989"/>
      <c r="M31" s="989"/>
      <c r="N31" s="158"/>
      <c r="O31" s="158"/>
      <c r="P31" s="158"/>
      <c r="Q31" s="158"/>
      <c r="R31" s="158"/>
      <c r="S31" s="158"/>
      <c r="T31" s="158"/>
      <c r="U31" s="158"/>
      <c r="V31" s="47"/>
    </row>
    <row r="32" spans="1:9" s="19" customFormat="1" ht="14.25" customHeight="1">
      <c r="A32" s="47" t="s">
        <v>677</v>
      </c>
      <c r="B32" s="47"/>
      <c r="C32" s="47"/>
      <c r="D32" s="47"/>
      <c r="E32" s="47"/>
      <c r="I32" s="7" t="s">
        <v>811</v>
      </c>
    </row>
    <row r="33" s="19" customFormat="1" ht="10.5" customHeight="1">
      <c r="A33" s="19" t="s">
        <v>678</v>
      </c>
    </row>
    <row r="34" s="19" customFormat="1" ht="10.5" customHeight="1">
      <c r="A34" s="19" t="s">
        <v>679</v>
      </c>
    </row>
    <row r="35" ht="12.75">
      <c r="A35" s="149"/>
    </row>
    <row r="36" spans="1:10" ht="12.75">
      <c r="A36" s="149"/>
      <c r="B36" s="787">
        <v>2</v>
      </c>
      <c r="C36" s="477">
        <v>0</v>
      </c>
      <c r="D36" s="477">
        <v>54</v>
      </c>
      <c r="E36" s="477">
        <f>SUM(F36:G36)</f>
        <v>2023</v>
      </c>
      <c r="F36" s="477">
        <v>1441</v>
      </c>
      <c r="G36" s="477">
        <v>582</v>
      </c>
      <c r="H36" s="477">
        <f>SUM(I36:J36)</f>
        <v>114</v>
      </c>
      <c r="I36" s="477">
        <v>93</v>
      </c>
      <c r="J36" s="788">
        <v>21</v>
      </c>
    </row>
    <row r="37" ht="12.75">
      <c r="A37" s="149"/>
    </row>
    <row r="38" spans="1:11" ht="12.75">
      <c r="A38" s="149"/>
      <c r="B38" s="787">
        <f>SUM(C38:D38)</f>
        <v>18</v>
      </c>
      <c r="C38" s="477">
        <v>13</v>
      </c>
      <c r="D38" s="477">
        <v>5</v>
      </c>
      <c r="E38" s="477">
        <v>640</v>
      </c>
      <c r="F38" s="477">
        <v>601</v>
      </c>
      <c r="G38" s="477">
        <v>702</v>
      </c>
      <c r="H38" s="477">
        <v>691</v>
      </c>
      <c r="I38" s="477">
        <v>83226</v>
      </c>
      <c r="J38" s="477">
        <v>21835</v>
      </c>
      <c r="K38" s="477">
        <v>59</v>
      </c>
    </row>
    <row r="39" ht="12.75">
      <c r="A39" s="149"/>
    </row>
    <row r="40" ht="12.75">
      <c r="A40" s="149"/>
    </row>
    <row r="41" ht="12.75">
      <c r="A41" s="149"/>
    </row>
    <row r="42" ht="12.75">
      <c r="A42" s="149"/>
    </row>
    <row r="43" ht="12.75">
      <c r="A43" s="149"/>
    </row>
    <row r="44" ht="12.75">
      <c r="A44" s="149"/>
    </row>
    <row r="45" ht="12.75">
      <c r="A45" s="149"/>
    </row>
    <row r="46" ht="12.75">
      <c r="A46" s="149"/>
    </row>
    <row r="47" ht="12.75">
      <c r="A47" s="149"/>
    </row>
    <row r="48" ht="12.75">
      <c r="A48" s="149"/>
    </row>
    <row r="49" ht="12.75">
      <c r="A49" s="149"/>
    </row>
    <row r="50" ht="12.75">
      <c r="A50" s="149"/>
    </row>
    <row r="51" ht="12.75">
      <c r="A51" s="149"/>
    </row>
    <row r="52" ht="12.75">
      <c r="A52" s="149"/>
    </row>
    <row r="53" ht="12.75">
      <c r="A53" s="149"/>
    </row>
    <row r="54" ht="12.75">
      <c r="A54" s="149"/>
    </row>
    <row r="55" ht="12.75">
      <c r="A55" s="149"/>
    </row>
    <row r="56" ht="12.75">
      <c r="A56" s="149"/>
    </row>
    <row r="57" ht="12.75">
      <c r="A57" s="149"/>
    </row>
    <row r="58" ht="12.75">
      <c r="A58" s="149"/>
    </row>
    <row r="59" ht="12.75">
      <c r="A59" s="149"/>
    </row>
    <row r="60" ht="12.75">
      <c r="A60" s="149"/>
    </row>
    <row r="61" ht="12.75">
      <c r="A61" s="149"/>
    </row>
    <row r="62" ht="12.75">
      <c r="A62" s="149"/>
    </row>
    <row r="63" ht="12.75">
      <c r="A63" s="149"/>
    </row>
    <row r="64" ht="12.75">
      <c r="A64" s="149"/>
    </row>
    <row r="65" ht="12.75">
      <c r="A65" s="149"/>
    </row>
    <row r="66" ht="12.75">
      <c r="A66" s="149"/>
    </row>
    <row r="67" ht="12.75">
      <c r="A67" s="149"/>
    </row>
    <row r="68" ht="12.75">
      <c r="A68" s="149"/>
    </row>
    <row r="69" ht="12.75">
      <c r="A69" s="149"/>
    </row>
    <row r="70" ht="12.75">
      <c r="A70" s="149"/>
    </row>
    <row r="71" ht="12.75">
      <c r="A71" s="149"/>
    </row>
    <row r="72" ht="12.75">
      <c r="A72" s="149"/>
    </row>
    <row r="73" ht="12.75">
      <c r="A73" s="149"/>
    </row>
    <row r="74" ht="12.75">
      <c r="A74" s="149"/>
    </row>
    <row r="75" ht="12.75">
      <c r="A75" s="149"/>
    </row>
    <row r="76" ht="12.75">
      <c r="A76" s="149"/>
    </row>
    <row r="77" ht="12.75">
      <c r="A77" s="149"/>
    </row>
    <row r="78" ht="12.75">
      <c r="A78" s="149"/>
    </row>
    <row r="79" ht="12.75">
      <c r="A79" s="149"/>
    </row>
    <row r="80" ht="12.75">
      <c r="A80" s="149"/>
    </row>
    <row r="81" ht="12.75">
      <c r="A81" s="149"/>
    </row>
    <row r="82" ht="12.75">
      <c r="A82" s="149"/>
    </row>
    <row r="83" ht="12.75">
      <c r="A83" s="149"/>
    </row>
    <row r="84" ht="12.75">
      <c r="A84" s="149"/>
    </row>
    <row r="85" ht="12.75">
      <c r="A85" s="149"/>
    </row>
    <row r="86" ht="12.75">
      <c r="A86" s="149"/>
    </row>
    <row r="87" ht="12.75">
      <c r="A87" s="149"/>
    </row>
    <row r="88" ht="12.75">
      <c r="A88" s="149"/>
    </row>
    <row r="89" ht="12.75">
      <c r="A89" s="149"/>
    </row>
    <row r="90" ht="12.75">
      <c r="A90" s="149"/>
    </row>
    <row r="91" ht="12.75">
      <c r="A91" s="149"/>
    </row>
    <row r="92" ht="12.75">
      <c r="A92" s="149"/>
    </row>
    <row r="93" ht="12.75">
      <c r="A93" s="149"/>
    </row>
    <row r="94" ht="12.75">
      <c r="A94" s="149"/>
    </row>
    <row r="95" ht="12.75">
      <c r="A95" s="149"/>
    </row>
    <row r="96" ht="12.75">
      <c r="A96" s="149"/>
    </row>
    <row r="97" ht="12.75">
      <c r="A97" s="149"/>
    </row>
    <row r="98" ht="12.75">
      <c r="A98" s="149"/>
    </row>
    <row r="99" ht="12.75">
      <c r="A99" s="149"/>
    </row>
    <row r="100" ht="12.75">
      <c r="A100" s="149"/>
    </row>
    <row r="101" ht="12.75">
      <c r="A101" s="149"/>
    </row>
    <row r="102" ht="12.75">
      <c r="A102" s="149"/>
    </row>
    <row r="103" ht="12.75">
      <c r="A103" s="149"/>
    </row>
    <row r="104" ht="12.75">
      <c r="A104" s="149"/>
    </row>
    <row r="105" ht="12.75">
      <c r="A105" s="149"/>
    </row>
    <row r="106" spans="1:2" ht="12.75">
      <c r="A106" s="149"/>
      <c r="B106" t="s">
        <v>700</v>
      </c>
    </row>
    <row r="107" ht="12.75">
      <c r="A107" s="149"/>
    </row>
    <row r="108" ht="12.75">
      <c r="A108" s="149"/>
    </row>
    <row r="109" ht="12.75">
      <c r="A109" s="149"/>
    </row>
  </sheetData>
  <mergeCells count="18">
    <mergeCell ref="L3:L6"/>
    <mergeCell ref="B4:D4"/>
    <mergeCell ref="F4:H4"/>
    <mergeCell ref="I4:K4"/>
    <mergeCell ref="A3:A6"/>
    <mergeCell ref="B3:D3"/>
    <mergeCell ref="F3:H3"/>
    <mergeCell ref="I3:K3"/>
    <mergeCell ref="H31:M31"/>
    <mergeCell ref="A1:M1"/>
    <mergeCell ref="B17:D17"/>
    <mergeCell ref="E17:F17"/>
    <mergeCell ref="G17:H17"/>
    <mergeCell ref="L17:L21"/>
    <mergeCell ref="B18:D18"/>
    <mergeCell ref="E18:F18"/>
    <mergeCell ref="G18:H18"/>
    <mergeCell ref="A17:A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zoomScaleSheetLayoutView="100" workbookViewId="0" topLeftCell="A19">
      <selection activeCell="H38" sqref="H38"/>
    </sheetView>
  </sheetViews>
  <sheetFormatPr defaultColWidth="9.140625" defaultRowHeight="12.75"/>
  <cols>
    <col min="1" max="1" width="16.140625" style="0" customWidth="1"/>
    <col min="2" max="3" width="12.421875" style="0" customWidth="1"/>
    <col min="4" max="5" width="10.7109375" style="0" customWidth="1"/>
    <col min="6" max="6" width="10.8515625" style="0" customWidth="1"/>
    <col min="7" max="9" width="10.00390625" style="0" customWidth="1"/>
    <col min="10" max="10" width="17.421875" style="0" customWidth="1"/>
    <col min="11" max="12" width="8.421875" style="0" customWidth="1"/>
    <col min="13" max="13" width="17.8515625" style="0" customWidth="1"/>
    <col min="14" max="20" width="10.00390625" style="0" customWidth="1"/>
    <col min="21" max="21" width="19.00390625" style="0" customWidth="1"/>
    <col min="22" max="16384" width="10.00390625" style="0" customWidth="1"/>
  </cols>
  <sheetData>
    <row r="1" spans="1:21" s="21" customFormat="1" ht="32.25" customHeight="1">
      <c r="A1" s="982" t="s">
        <v>784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342"/>
      <c r="O1" s="342"/>
      <c r="P1" s="342"/>
      <c r="Q1" s="342"/>
      <c r="R1" s="342"/>
      <c r="S1" s="342"/>
      <c r="T1" s="342"/>
      <c r="U1" s="342"/>
    </row>
    <row r="2" spans="1:21" s="23" customFormat="1" ht="15.75" customHeight="1">
      <c r="A2" s="23" t="s">
        <v>791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M2" s="62" t="s">
        <v>11</v>
      </c>
      <c r="N2" s="319"/>
      <c r="O2" s="319"/>
      <c r="P2" s="319"/>
      <c r="Q2" s="319"/>
      <c r="R2" s="319"/>
      <c r="S2" s="319"/>
      <c r="T2" s="319"/>
      <c r="U2" s="319"/>
    </row>
    <row r="3" spans="1:21" s="119" customFormat="1" ht="12.75" customHeight="1">
      <c r="A3" s="1003" t="s">
        <v>792</v>
      </c>
      <c r="B3" s="392" t="s">
        <v>793</v>
      </c>
      <c r="C3" s="392" t="s">
        <v>794</v>
      </c>
      <c r="D3" s="1008" t="s">
        <v>795</v>
      </c>
      <c r="E3" s="1006"/>
      <c r="F3" s="1007"/>
      <c r="G3" s="1005" t="s">
        <v>796</v>
      </c>
      <c r="H3" s="1006"/>
      <c r="I3" s="1007"/>
      <c r="J3" s="1005" t="s">
        <v>797</v>
      </c>
      <c r="K3" s="1006"/>
      <c r="L3" s="1007"/>
      <c r="M3" s="940" t="s">
        <v>785</v>
      </c>
      <c r="N3" s="312"/>
      <c r="O3" s="312"/>
      <c r="P3" s="312"/>
      <c r="Q3" s="312"/>
      <c r="R3" s="312"/>
      <c r="S3" s="312"/>
      <c r="T3" s="312"/>
      <c r="U3" s="312"/>
    </row>
    <row r="4" spans="1:21" s="119" customFormat="1" ht="12.75" customHeight="1">
      <c r="A4" s="942"/>
      <c r="B4" s="415"/>
      <c r="C4" s="415"/>
      <c r="D4" s="1012" t="s">
        <v>12</v>
      </c>
      <c r="E4" s="1012"/>
      <c r="F4" s="1013"/>
      <c r="G4" s="1014" t="s">
        <v>13</v>
      </c>
      <c r="H4" s="1012"/>
      <c r="I4" s="1013"/>
      <c r="J4" s="1014" t="s">
        <v>621</v>
      </c>
      <c r="K4" s="1012"/>
      <c r="L4" s="1013"/>
      <c r="M4" s="942"/>
      <c r="N4" s="312"/>
      <c r="O4" s="312"/>
      <c r="P4" s="312"/>
      <c r="Q4" s="312"/>
      <c r="R4" s="312"/>
      <c r="S4" s="312"/>
      <c r="T4" s="312"/>
      <c r="U4" s="312"/>
    </row>
    <row r="5" spans="1:21" s="119" customFormat="1" ht="12.75" customHeight="1">
      <c r="A5" s="942"/>
      <c r="B5" s="415" t="s">
        <v>715</v>
      </c>
      <c r="C5" s="415" t="s">
        <v>715</v>
      </c>
      <c r="D5" s="392" t="s">
        <v>16</v>
      </c>
      <c r="E5" s="392" t="s">
        <v>17</v>
      </c>
      <c r="F5" s="392" t="s">
        <v>18</v>
      </c>
      <c r="G5" s="392" t="s">
        <v>16</v>
      </c>
      <c r="H5" s="392" t="s">
        <v>17</v>
      </c>
      <c r="I5" s="392" t="s">
        <v>18</v>
      </c>
      <c r="J5" s="392" t="s">
        <v>16</v>
      </c>
      <c r="K5" s="392" t="s">
        <v>17</v>
      </c>
      <c r="L5" s="392" t="s">
        <v>18</v>
      </c>
      <c r="M5" s="942"/>
      <c r="N5" s="312"/>
      <c r="O5" s="312"/>
      <c r="P5" s="312"/>
      <c r="Q5" s="312"/>
      <c r="R5" s="312"/>
      <c r="S5" s="312"/>
      <c r="T5" s="312"/>
      <c r="U5" s="312"/>
    </row>
    <row r="6" spans="1:21" s="119" customFormat="1" ht="12.75" customHeight="1">
      <c r="A6" s="944"/>
      <c r="B6" s="416" t="s">
        <v>22</v>
      </c>
      <c r="C6" s="416" t="s">
        <v>787</v>
      </c>
      <c r="D6" s="416" t="s">
        <v>58</v>
      </c>
      <c r="E6" s="416" t="s">
        <v>59</v>
      </c>
      <c r="F6" s="416" t="s">
        <v>60</v>
      </c>
      <c r="G6" s="416" t="s">
        <v>58</v>
      </c>
      <c r="H6" s="416" t="s">
        <v>59</v>
      </c>
      <c r="I6" s="416" t="s">
        <v>60</v>
      </c>
      <c r="J6" s="416" t="s">
        <v>58</v>
      </c>
      <c r="K6" s="416" t="s">
        <v>59</v>
      </c>
      <c r="L6" s="416" t="s">
        <v>60</v>
      </c>
      <c r="M6" s="944"/>
      <c r="N6" s="312"/>
      <c r="O6" s="312"/>
      <c r="P6" s="312"/>
      <c r="Q6" s="312"/>
      <c r="R6" s="312"/>
      <c r="S6" s="312"/>
      <c r="T6" s="312"/>
      <c r="U6" s="312"/>
    </row>
    <row r="7" spans="1:21" s="76" customFormat="1" ht="12" customHeight="1">
      <c r="A7" s="130" t="s">
        <v>709</v>
      </c>
      <c r="B7" s="34">
        <v>2</v>
      </c>
      <c r="C7" s="34">
        <v>57</v>
      </c>
      <c r="D7" s="34">
        <v>8680</v>
      </c>
      <c r="E7" s="34">
        <v>5101</v>
      </c>
      <c r="F7" s="34">
        <v>3579</v>
      </c>
      <c r="G7" s="34">
        <v>227</v>
      </c>
      <c r="H7" s="34">
        <v>160</v>
      </c>
      <c r="I7" s="34">
        <v>67</v>
      </c>
      <c r="J7" s="34">
        <v>104</v>
      </c>
      <c r="K7" s="34">
        <v>82</v>
      </c>
      <c r="L7" s="34">
        <v>22</v>
      </c>
      <c r="M7" s="318" t="s">
        <v>704</v>
      </c>
      <c r="N7" s="311"/>
      <c r="O7" s="311"/>
      <c r="P7" s="311"/>
      <c r="Q7" s="311"/>
      <c r="R7" s="311"/>
      <c r="S7" s="311"/>
      <c r="T7" s="311"/>
      <c r="U7" s="311"/>
    </row>
    <row r="8" spans="1:21" s="75" customFormat="1" ht="12" customHeight="1">
      <c r="A8" s="160" t="s">
        <v>702</v>
      </c>
      <c r="B8" s="34">
        <v>1</v>
      </c>
      <c r="C8" s="34">
        <v>18</v>
      </c>
      <c r="D8" s="34">
        <v>2643</v>
      </c>
      <c r="E8" s="34">
        <v>1068</v>
      </c>
      <c r="F8" s="34">
        <v>1575</v>
      </c>
      <c r="G8" s="34">
        <v>96</v>
      </c>
      <c r="H8" s="34">
        <v>56</v>
      </c>
      <c r="I8" s="34">
        <v>40</v>
      </c>
      <c r="J8" s="34">
        <v>37</v>
      </c>
      <c r="K8" s="34">
        <v>28</v>
      </c>
      <c r="L8" s="34">
        <v>9</v>
      </c>
      <c r="M8" s="317" t="s">
        <v>706</v>
      </c>
      <c r="N8" s="438"/>
      <c r="O8" s="438"/>
      <c r="P8" s="438"/>
      <c r="Q8" s="438"/>
      <c r="R8" s="438"/>
      <c r="S8" s="438"/>
      <c r="T8" s="438"/>
      <c r="U8" s="438"/>
    </row>
    <row r="9" spans="1:13" s="76" customFormat="1" ht="12" customHeight="1">
      <c r="A9" s="130" t="s">
        <v>708</v>
      </c>
      <c r="B9" s="34">
        <v>2</v>
      </c>
      <c r="C9" s="34">
        <v>54</v>
      </c>
      <c r="D9" s="34">
        <v>7524</v>
      </c>
      <c r="E9" s="34">
        <v>4308</v>
      </c>
      <c r="F9" s="34">
        <v>3216</v>
      </c>
      <c r="G9" s="34">
        <v>210</v>
      </c>
      <c r="H9" s="34">
        <v>148</v>
      </c>
      <c r="I9" s="34">
        <v>62</v>
      </c>
      <c r="J9" s="34">
        <v>107</v>
      </c>
      <c r="K9" s="34">
        <v>86</v>
      </c>
      <c r="L9" s="34">
        <v>21</v>
      </c>
      <c r="M9" s="318" t="s">
        <v>705</v>
      </c>
    </row>
    <row r="10" spans="1:13" s="76" customFormat="1" ht="12" customHeight="1">
      <c r="A10" s="160" t="s">
        <v>703</v>
      </c>
      <c r="B10" s="34">
        <v>1</v>
      </c>
      <c r="C10" s="34">
        <v>19</v>
      </c>
      <c r="D10" s="34">
        <v>2482</v>
      </c>
      <c r="E10" s="34">
        <v>1040</v>
      </c>
      <c r="F10" s="34">
        <v>1442</v>
      </c>
      <c r="G10" s="34">
        <v>97</v>
      </c>
      <c r="H10" s="34">
        <v>51</v>
      </c>
      <c r="I10" s="34">
        <v>46</v>
      </c>
      <c r="J10" s="34">
        <v>45</v>
      </c>
      <c r="K10" s="34">
        <v>30</v>
      </c>
      <c r="L10" s="34">
        <v>15</v>
      </c>
      <c r="M10" s="317" t="s">
        <v>707</v>
      </c>
    </row>
    <row r="11" spans="1:13" s="76" customFormat="1" ht="12" customHeight="1">
      <c r="A11" s="84" t="s">
        <v>1005</v>
      </c>
      <c r="B11" s="361">
        <f>SUM(B16:B18)</f>
        <v>3</v>
      </c>
      <c r="C11" s="361">
        <v>73</v>
      </c>
      <c r="D11" s="362">
        <v>8366</v>
      </c>
      <c r="E11" s="361">
        <v>3990</v>
      </c>
      <c r="F11" s="361">
        <v>4376</v>
      </c>
      <c r="G11" s="362">
        <v>292</v>
      </c>
      <c r="H11" s="361">
        <v>188</v>
      </c>
      <c r="I11" s="361">
        <v>104</v>
      </c>
      <c r="J11" s="361">
        <v>153</v>
      </c>
      <c r="K11" s="361">
        <v>116</v>
      </c>
      <c r="L11" s="361">
        <v>37</v>
      </c>
      <c r="M11" s="50" t="s">
        <v>1005</v>
      </c>
    </row>
    <row r="12" spans="1:13" s="76" customFormat="1" ht="12" customHeight="1">
      <c r="A12" s="84" t="s">
        <v>1001</v>
      </c>
      <c r="B12" s="361">
        <v>3</v>
      </c>
      <c r="C12" s="361">
        <v>71</v>
      </c>
      <c r="D12" s="361">
        <v>8263</v>
      </c>
      <c r="E12" s="361">
        <v>3793</v>
      </c>
      <c r="F12" s="361">
        <v>4470</v>
      </c>
      <c r="G12" s="361">
        <v>295</v>
      </c>
      <c r="H12" s="361">
        <v>185</v>
      </c>
      <c r="I12" s="361">
        <v>110</v>
      </c>
      <c r="J12" s="361">
        <v>150</v>
      </c>
      <c r="K12" s="361">
        <v>114</v>
      </c>
      <c r="L12" s="361">
        <v>36</v>
      </c>
      <c r="M12" s="50" t="s">
        <v>1001</v>
      </c>
    </row>
    <row r="13" spans="1:13" s="76" customFormat="1" ht="12" customHeight="1">
      <c r="A13" s="84" t="s">
        <v>170</v>
      </c>
      <c r="B13" s="361">
        <v>3</v>
      </c>
      <c r="C13" s="361">
        <v>74</v>
      </c>
      <c r="D13" s="361">
        <v>9411</v>
      </c>
      <c r="E13" s="361">
        <v>4838</v>
      </c>
      <c r="F13" s="361">
        <v>4573</v>
      </c>
      <c r="G13" s="361">
        <v>264</v>
      </c>
      <c r="H13" s="361">
        <v>163</v>
      </c>
      <c r="I13" s="361">
        <v>101</v>
      </c>
      <c r="J13" s="361">
        <v>200</v>
      </c>
      <c r="K13" s="361">
        <v>130</v>
      </c>
      <c r="L13" s="361">
        <v>70</v>
      </c>
      <c r="M13" s="50" t="s">
        <v>170</v>
      </c>
    </row>
    <row r="14" spans="1:13" s="76" customFormat="1" ht="12" customHeight="1">
      <c r="A14" s="84" t="s">
        <v>681</v>
      </c>
      <c r="B14" s="361">
        <v>3</v>
      </c>
      <c r="C14" s="361">
        <v>77</v>
      </c>
      <c r="D14" s="361">
        <v>9191</v>
      </c>
      <c r="E14" s="361">
        <v>4702</v>
      </c>
      <c r="F14" s="361">
        <v>4489</v>
      </c>
      <c r="G14" s="361">
        <v>273</v>
      </c>
      <c r="H14" s="361">
        <v>167</v>
      </c>
      <c r="I14" s="361">
        <v>106</v>
      </c>
      <c r="J14" s="361">
        <v>187</v>
      </c>
      <c r="K14" s="361">
        <v>130</v>
      </c>
      <c r="L14" s="361">
        <v>57</v>
      </c>
      <c r="M14" s="50" t="s">
        <v>681</v>
      </c>
    </row>
    <row r="15" spans="1:13" s="25" customFormat="1" ht="12" customHeight="1">
      <c r="A15" s="78" t="s">
        <v>684</v>
      </c>
      <c r="B15" s="758">
        <f>SUM(B16:B18)</f>
        <v>3</v>
      </c>
      <c r="C15" s="758">
        <f aca="true" t="shared" si="0" ref="C15:L15">SUM(C16:C18)</f>
        <v>75</v>
      </c>
      <c r="D15" s="758">
        <f t="shared" si="0"/>
        <v>8035</v>
      </c>
      <c r="E15" s="758">
        <f t="shared" si="0"/>
        <v>3582</v>
      </c>
      <c r="F15" s="758">
        <f t="shared" si="0"/>
        <v>4453</v>
      </c>
      <c r="G15" s="758">
        <f t="shared" si="0"/>
        <v>244</v>
      </c>
      <c r="H15" s="758">
        <f t="shared" si="0"/>
        <v>161</v>
      </c>
      <c r="I15" s="758">
        <f t="shared" si="0"/>
        <v>83</v>
      </c>
      <c r="J15" s="758">
        <f t="shared" si="0"/>
        <v>159</v>
      </c>
      <c r="K15" s="758">
        <f t="shared" si="0"/>
        <v>117</v>
      </c>
      <c r="L15" s="758">
        <f t="shared" si="0"/>
        <v>42</v>
      </c>
      <c r="M15" s="41" t="s">
        <v>682</v>
      </c>
    </row>
    <row r="16" spans="1:13" s="311" customFormat="1" ht="12" customHeight="1">
      <c r="A16" s="308" t="s">
        <v>107</v>
      </c>
      <c r="B16" s="494">
        <v>1</v>
      </c>
      <c r="C16" s="494">
        <v>26</v>
      </c>
      <c r="D16" s="495">
        <v>1045</v>
      </c>
      <c r="E16" s="494">
        <v>599</v>
      </c>
      <c r="F16" s="495">
        <v>446</v>
      </c>
      <c r="G16" s="495">
        <v>58</v>
      </c>
      <c r="H16" s="494">
        <v>49</v>
      </c>
      <c r="I16" s="494">
        <v>9</v>
      </c>
      <c r="J16" s="494">
        <v>40</v>
      </c>
      <c r="K16" s="494">
        <v>27</v>
      </c>
      <c r="L16" s="494">
        <v>13</v>
      </c>
      <c r="M16" s="310" t="s">
        <v>712</v>
      </c>
    </row>
    <row r="17" spans="1:13" s="312" customFormat="1" ht="12" customHeight="1">
      <c r="A17" s="308" t="s">
        <v>710</v>
      </c>
      <c r="B17" s="494">
        <v>1</v>
      </c>
      <c r="C17" s="494">
        <v>27</v>
      </c>
      <c r="D17" s="495">
        <v>4572</v>
      </c>
      <c r="E17" s="494">
        <v>1916</v>
      </c>
      <c r="F17" s="495">
        <v>2656</v>
      </c>
      <c r="G17" s="495">
        <v>115</v>
      </c>
      <c r="H17" s="494">
        <v>65</v>
      </c>
      <c r="I17" s="494">
        <v>50</v>
      </c>
      <c r="J17" s="494">
        <v>78</v>
      </c>
      <c r="K17" s="494">
        <v>56</v>
      </c>
      <c r="L17" s="494">
        <v>22</v>
      </c>
      <c r="M17" s="310" t="s">
        <v>713</v>
      </c>
    </row>
    <row r="18" spans="1:13" s="312" customFormat="1" ht="12" customHeight="1">
      <c r="A18" s="313" t="s">
        <v>711</v>
      </c>
      <c r="B18" s="496">
        <v>1</v>
      </c>
      <c r="C18" s="496">
        <v>22</v>
      </c>
      <c r="D18" s="496">
        <v>2418</v>
      </c>
      <c r="E18" s="496">
        <v>1067</v>
      </c>
      <c r="F18" s="496">
        <v>1351</v>
      </c>
      <c r="G18" s="496">
        <v>71</v>
      </c>
      <c r="H18" s="496">
        <v>47</v>
      </c>
      <c r="I18" s="496">
        <v>24</v>
      </c>
      <c r="J18" s="496">
        <v>41</v>
      </c>
      <c r="K18" s="496">
        <v>34</v>
      </c>
      <c r="L18" s="496">
        <v>7</v>
      </c>
      <c r="M18" s="314" t="s">
        <v>714</v>
      </c>
    </row>
    <row r="19" spans="1:21" s="312" customFormat="1" ht="12" customHeight="1">
      <c r="A19" s="315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16"/>
    </row>
    <row r="20" spans="1:10" s="119" customFormat="1" ht="15" customHeight="1">
      <c r="A20" s="1003" t="s">
        <v>792</v>
      </c>
      <c r="B20" s="1005" t="s">
        <v>798</v>
      </c>
      <c r="C20" s="1006"/>
      <c r="D20" s="1006"/>
      <c r="E20" s="1007"/>
      <c r="F20" s="1008" t="s">
        <v>799</v>
      </c>
      <c r="G20" s="1007"/>
      <c r="H20" s="368" t="s">
        <v>800</v>
      </c>
      <c r="I20" s="392" t="s">
        <v>801</v>
      </c>
      <c r="J20" s="940" t="s">
        <v>785</v>
      </c>
    </row>
    <row r="21" spans="1:10" s="434" customFormat="1" ht="12.75">
      <c r="A21" s="942"/>
      <c r="B21" s="1009" t="s">
        <v>14</v>
      </c>
      <c r="C21" s="1010"/>
      <c r="D21" s="1010"/>
      <c r="E21" s="1011"/>
      <c r="F21" s="1009" t="s">
        <v>15</v>
      </c>
      <c r="G21" s="1011"/>
      <c r="H21" s="433"/>
      <c r="I21" s="415"/>
      <c r="J21" s="942"/>
    </row>
    <row r="22" spans="1:10" s="434" customFormat="1" ht="12.75">
      <c r="A22" s="942"/>
      <c r="B22" s="435" t="s">
        <v>802</v>
      </c>
      <c r="C22" s="435" t="s">
        <v>803</v>
      </c>
      <c r="D22" s="392" t="s">
        <v>804</v>
      </c>
      <c r="E22" s="392" t="s">
        <v>805</v>
      </c>
      <c r="F22" s="392" t="s">
        <v>622</v>
      </c>
      <c r="G22" s="430" t="s">
        <v>806</v>
      </c>
      <c r="H22" s="415"/>
      <c r="I22" s="415"/>
      <c r="J22" s="942"/>
    </row>
    <row r="23" spans="1:10" s="434" customFormat="1" ht="12.75">
      <c r="A23" s="942"/>
      <c r="B23" s="415"/>
      <c r="C23" s="415" t="s">
        <v>21</v>
      </c>
      <c r="D23" s="415"/>
      <c r="E23" s="415" t="s">
        <v>786</v>
      </c>
      <c r="F23" s="415"/>
      <c r="G23" s="436"/>
      <c r="H23" s="415" t="s">
        <v>19</v>
      </c>
      <c r="I23" s="399" t="s">
        <v>775</v>
      </c>
      <c r="J23" s="942"/>
    </row>
    <row r="24" spans="1:10" s="434" customFormat="1" ht="12.75">
      <c r="A24" s="944"/>
      <c r="B24" s="416" t="s">
        <v>61</v>
      </c>
      <c r="C24" s="416" t="s">
        <v>62</v>
      </c>
      <c r="D24" s="437" t="s">
        <v>788</v>
      </c>
      <c r="E24" s="416" t="s">
        <v>789</v>
      </c>
      <c r="F24" s="416" t="s">
        <v>653</v>
      </c>
      <c r="G24" s="431" t="s">
        <v>63</v>
      </c>
      <c r="H24" s="416" t="s">
        <v>669</v>
      </c>
      <c r="I24" s="371" t="s">
        <v>64</v>
      </c>
      <c r="J24" s="944"/>
    </row>
    <row r="25" spans="1:10" ht="12.75">
      <c r="A25" s="130" t="s">
        <v>709</v>
      </c>
      <c r="B25" s="479">
        <v>2630</v>
      </c>
      <c r="C25" s="479">
        <v>115</v>
      </c>
      <c r="D25" s="479">
        <v>1765</v>
      </c>
      <c r="E25" s="479">
        <v>53</v>
      </c>
      <c r="F25" s="479">
        <v>5980</v>
      </c>
      <c r="G25" s="479">
        <v>3208</v>
      </c>
      <c r="H25" s="479">
        <v>251.41</v>
      </c>
      <c r="I25" s="794">
        <v>89.5</v>
      </c>
      <c r="J25" s="83" t="s">
        <v>704</v>
      </c>
    </row>
    <row r="26" spans="1:10" ht="12.75">
      <c r="A26" s="160" t="s">
        <v>702</v>
      </c>
      <c r="B26" s="479">
        <v>1056</v>
      </c>
      <c r="C26" s="479">
        <v>51</v>
      </c>
      <c r="D26" s="479">
        <v>815</v>
      </c>
      <c r="E26" s="479">
        <v>27</v>
      </c>
      <c r="F26" s="479">
        <v>2956</v>
      </c>
      <c r="G26" s="479">
        <v>1366</v>
      </c>
      <c r="H26" s="479">
        <v>47</v>
      </c>
      <c r="I26" s="794">
        <v>37.5</v>
      </c>
      <c r="J26" s="156" t="s">
        <v>706</v>
      </c>
    </row>
    <row r="27" spans="1:10" ht="12.75">
      <c r="A27" s="130" t="s">
        <v>708</v>
      </c>
      <c r="B27" s="479">
        <v>2829</v>
      </c>
      <c r="C27" s="479">
        <v>92</v>
      </c>
      <c r="D27" s="479">
        <v>2285</v>
      </c>
      <c r="E27" s="479">
        <v>52</v>
      </c>
      <c r="F27" s="479">
        <v>5413</v>
      </c>
      <c r="G27" s="479">
        <v>2814</v>
      </c>
      <c r="H27" s="479">
        <v>261</v>
      </c>
      <c r="I27" s="794">
        <v>88</v>
      </c>
      <c r="J27" s="83" t="s">
        <v>705</v>
      </c>
    </row>
    <row r="28" spans="1:10" ht="12.75">
      <c r="A28" s="160" t="s">
        <v>703</v>
      </c>
      <c r="B28" s="479">
        <v>980</v>
      </c>
      <c r="C28" s="479">
        <v>33</v>
      </c>
      <c r="D28" s="479">
        <v>793</v>
      </c>
      <c r="E28" s="479">
        <v>20</v>
      </c>
      <c r="F28" s="479">
        <v>2409</v>
      </c>
      <c r="G28" s="479">
        <v>1207</v>
      </c>
      <c r="H28" s="479">
        <v>47</v>
      </c>
      <c r="I28" s="794">
        <v>42</v>
      </c>
      <c r="J28" s="156" t="s">
        <v>707</v>
      </c>
    </row>
    <row r="29" spans="1:10" ht="12.75">
      <c r="A29" s="84" t="s">
        <v>1005</v>
      </c>
      <c r="B29" s="795">
        <v>3685</v>
      </c>
      <c r="C29" s="795">
        <v>105</v>
      </c>
      <c r="D29" s="795">
        <v>3203</v>
      </c>
      <c r="E29" s="795">
        <v>41</v>
      </c>
      <c r="F29" s="795">
        <v>7898</v>
      </c>
      <c r="G29" s="795">
        <v>4075</v>
      </c>
      <c r="H29" s="795">
        <v>322</v>
      </c>
      <c r="I29" s="795">
        <v>139</v>
      </c>
      <c r="J29" s="50" t="s">
        <v>1005</v>
      </c>
    </row>
    <row r="30" spans="1:10" s="225" customFormat="1" ht="12.75">
      <c r="A30" s="84" t="s">
        <v>1001</v>
      </c>
      <c r="B30" s="795">
        <v>3377</v>
      </c>
      <c r="C30" s="795">
        <v>105</v>
      </c>
      <c r="D30" s="795">
        <v>2899</v>
      </c>
      <c r="E30" s="795">
        <v>41</v>
      </c>
      <c r="F30" s="795">
        <v>6803</v>
      </c>
      <c r="G30" s="795">
        <v>4016</v>
      </c>
      <c r="H30" s="795">
        <v>349</v>
      </c>
      <c r="I30" s="795">
        <v>144</v>
      </c>
      <c r="J30" s="50" t="s">
        <v>1001</v>
      </c>
    </row>
    <row r="31" spans="1:10" s="225" customFormat="1" ht="12.75">
      <c r="A31" s="84" t="s">
        <v>171</v>
      </c>
      <c r="B31" s="795">
        <v>3225</v>
      </c>
      <c r="C31" s="795">
        <v>128</v>
      </c>
      <c r="D31" s="795">
        <v>2822</v>
      </c>
      <c r="E31" s="795">
        <v>53</v>
      </c>
      <c r="F31" s="795">
        <v>7654</v>
      </c>
      <c r="G31" s="795">
        <v>3932</v>
      </c>
      <c r="H31" s="795">
        <v>342</v>
      </c>
      <c r="I31" s="795">
        <v>144</v>
      </c>
      <c r="J31" s="50" t="s">
        <v>170</v>
      </c>
    </row>
    <row r="32" spans="1:10" s="225" customFormat="1" ht="12.75">
      <c r="A32" s="84" t="s">
        <v>681</v>
      </c>
      <c r="B32" s="795">
        <v>3186</v>
      </c>
      <c r="C32" s="795">
        <v>145</v>
      </c>
      <c r="D32" s="795">
        <v>2793</v>
      </c>
      <c r="E32" s="795">
        <v>40</v>
      </c>
      <c r="F32" s="795">
        <v>7613</v>
      </c>
      <c r="G32" s="795">
        <v>3812</v>
      </c>
      <c r="H32" s="795">
        <v>332</v>
      </c>
      <c r="I32" s="795">
        <v>142</v>
      </c>
      <c r="J32" s="50" t="s">
        <v>681</v>
      </c>
    </row>
    <row r="33" spans="1:10" ht="12.75">
      <c r="A33" s="78" t="s">
        <v>682</v>
      </c>
      <c r="B33" s="796">
        <f aca="true" t="shared" si="1" ref="B33:G33">SUM(B34:B36)</f>
        <v>2970</v>
      </c>
      <c r="C33" s="796">
        <f t="shared" si="1"/>
        <v>120</v>
      </c>
      <c r="D33" s="796">
        <f t="shared" si="1"/>
        <v>1678</v>
      </c>
      <c r="E33" s="796">
        <f t="shared" si="1"/>
        <v>28</v>
      </c>
      <c r="F33" s="796">
        <f t="shared" si="1"/>
        <v>8369</v>
      </c>
      <c r="G33" s="796">
        <f t="shared" si="1"/>
        <v>3833</v>
      </c>
      <c r="H33" s="796">
        <f>SUM(H34+H35+H36)</f>
        <v>332</v>
      </c>
      <c r="I33" s="796">
        <f>SUM(I34+I35+I36)</f>
        <v>142</v>
      </c>
      <c r="J33" s="41" t="s">
        <v>683</v>
      </c>
    </row>
    <row r="34" spans="1:10" ht="12.75">
      <c r="A34" s="308" t="s">
        <v>107</v>
      </c>
      <c r="B34" s="797">
        <v>531</v>
      </c>
      <c r="C34" s="797">
        <v>26</v>
      </c>
      <c r="D34" s="797">
        <v>247</v>
      </c>
      <c r="E34" s="797">
        <v>7</v>
      </c>
      <c r="F34" s="797">
        <v>1003</v>
      </c>
      <c r="G34" s="797">
        <v>586</v>
      </c>
      <c r="H34" s="954">
        <v>178</v>
      </c>
      <c r="I34" s="954">
        <v>43</v>
      </c>
      <c r="J34" s="310" t="s">
        <v>712</v>
      </c>
    </row>
    <row r="35" spans="1:10" ht="12.75">
      <c r="A35" s="308" t="s">
        <v>710</v>
      </c>
      <c r="B35" s="797">
        <v>1617</v>
      </c>
      <c r="C35" s="797">
        <v>65</v>
      </c>
      <c r="D35" s="797">
        <v>914</v>
      </c>
      <c r="E35" s="797">
        <v>16</v>
      </c>
      <c r="F35" s="797">
        <v>4939</v>
      </c>
      <c r="G35" s="797">
        <v>2063</v>
      </c>
      <c r="H35" s="954">
        <v>74</v>
      </c>
      <c r="I35" s="954">
        <v>54</v>
      </c>
      <c r="J35" s="310" t="s">
        <v>713</v>
      </c>
    </row>
    <row r="36" spans="1:10" ht="12.75">
      <c r="A36" s="313" t="s">
        <v>711</v>
      </c>
      <c r="B36" s="776">
        <v>822</v>
      </c>
      <c r="C36" s="776">
        <v>29</v>
      </c>
      <c r="D36" s="776">
        <v>517</v>
      </c>
      <c r="E36" s="776">
        <v>5</v>
      </c>
      <c r="F36" s="776">
        <v>2427</v>
      </c>
      <c r="G36" s="776">
        <v>1184</v>
      </c>
      <c r="H36" s="643">
        <v>80</v>
      </c>
      <c r="I36" s="643">
        <v>45</v>
      </c>
      <c r="J36" s="314" t="s">
        <v>714</v>
      </c>
    </row>
    <row r="37" spans="1:20" ht="12.75">
      <c r="A37" s="95" t="s">
        <v>34</v>
      </c>
      <c r="B37" s="113"/>
      <c r="C37" s="113"/>
      <c r="D37" s="146"/>
      <c r="E37" s="146"/>
      <c r="F37" s="19"/>
      <c r="G37" s="46"/>
      <c r="H37" s="46"/>
      <c r="I37" s="46"/>
      <c r="J37" s="166" t="s">
        <v>790</v>
      </c>
      <c r="K37" s="19"/>
      <c r="L37" s="146"/>
      <c r="M37" s="19"/>
      <c r="N37" s="19"/>
      <c r="O37" s="19"/>
      <c r="P37" s="19"/>
      <c r="Q37" s="19"/>
      <c r="R37" s="19"/>
      <c r="S37" s="19"/>
      <c r="T37" s="19"/>
    </row>
  </sheetData>
  <mergeCells count="15">
    <mergeCell ref="J3:L3"/>
    <mergeCell ref="A1:M1"/>
    <mergeCell ref="M3:M6"/>
    <mergeCell ref="D4:F4"/>
    <mergeCell ref="G4:I4"/>
    <mergeCell ref="J4:L4"/>
    <mergeCell ref="A3:A6"/>
    <mergeCell ref="D3:F3"/>
    <mergeCell ref="G3:I3"/>
    <mergeCell ref="A20:A24"/>
    <mergeCell ref="B20:E20"/>
    <mergeCell ref="F20:G20"/>
    <mergeCell ref="J20:J24"/>
    <mergeCell ref="B21:E21"/>
    <mergeCell ref="F21:G21"/>
  </mergeCells>
  <printOptions/>
  <pageMargins left="0.3" right="0.7480314960629921" top="0.984251968503937" bottom="0.787401574803149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9" sqref="F9"/>
    </sheetView>
  </sheetViews>
  <sheetFormatPr defaultColWidth="9.140625" defaultRowHeight="12.75"/>
  <cols>
    <col min="1" max="1" width="14.7109375" style="319" customWidth="1"/>
    <col min="2" max="2" width="10.57421875" style="319" customWidth="1"/>
    <col min="3" max="3" width="11.00390625" style="319" customWidth="1"/>
    <col min="4" max="4" width="12.00390625" style="319" customWidth="1"/>
    <col min="5" max="5" width="11.140625" style="319" customWidth="1"/>
    <col min="6" max="6" width="9.7109375" style="319" customWidth="1"/>
    <col min="7" max="7" width="10.00390625" style="319" customWidth="1"/>
    <col min="8" max="8" width="11.421875" style="319" customWidth="1"/>
    <col min="9" max="9" width="11.00390625" style="319" customWidth="1"/>
    <col min="10" max="12" width="7.8515625" style="319" customWidth="1"/>
    <col min="13" max="13" width="21.7109375" style="319" customWidth="1"/>
    <col min="14" max="16384" width="9.140625" style="319" customWidth="1"/>
  </cols>
  <sheetData>
    <row r="1" spans="1:13" ht="32.25" customHeight="1">
      <c r="A1" s="1035" t="s">
        <v>816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</row>
    <row r="2" spans="1:13" s="1" customFormat="1" ht="18" customHeight="1">
      <c r="A2" s="2" t="s">
        <v>817</v>
      </c>
      <c r="M2" s="449" t="s">
        <v>774</v>
      </c>
    </row>
    <row r="3" spans="1:13" s="1" customFormat="1" ht="12" customHeight="1">
      <c r="A3" s="1003" t="s">
        <v>792</v>
      </c>
      <c r="B3" s="444" t="s">
        <v>818</v>
      </c>
      <c r="C3" s="444" t="s">
        <v>819</v>
      </c>
      <c r="D3" s="1033" t="s">
        <v>820</v>
      </c>
      <c r="E3" s="1036"/>
      <c r="F3" s="1034"/>
      <c r="G3" s="1037" t="s">
        <v>821</v>
      </c>
      <c r="H3" s="1038"/>
      <c r="I3" s="1039"/>
      <c r="J3" s="1033" t="s">
        <v>822</v>
      </c>
      <c r="K3" s="1036"/>
      <c r="L3" s="1034"/>
      <c r="M3" s="1040" t="s">
        <v>717</v>
      </c>
    </row>
    <row r="4" spans="1:13" s="1" customFormat="1" ht="12" customHeight="1">
      <c r="A4" s="942"/>
      <c r="B4" s="443"/>
      <c r="C4" s="443"/>
      <c r="D4" s="1030" t="s">
        <v>720</v>
      </c>
      <c r="E4" s="1031"/>
      <c r="F4" s="1032"/>
      <c r="G4" s="1027" t="s">
        <v>721</v>
      </c>
      <c r="H4" s="1028"/>
      <c r="I4" s="1029"/>
      <c r="J4" s="1030" t="s">
        <v>722</v>
      </c>
      <c r="K4" s="1031"/>
      <c r="L4" s="1032"/>
      <c r="M4" s="1030"/>
    </row>
    <row r="5" spans="1:13" s="1" customFormat="1" ht="12" customHeight="1">
      <c r="A5" s="942"/>
      <c r="B5" s="443" t="s">
        <v>768</v>
      </c>
      <c r="C5" s="443"/>
      <c r="D5" s="441" t="s">
        <v>769</v>
      </c>
      <c r="E5" s="450" t="s">
        <v>770</v>
      </c>
      <c r="F5" s="450" t="s">
        <v>771</v>
      </c>
      <c r="G5" s="441" t="s">
        <v>769</v>
      </c>
      <c r="H5" s="450" t="s">
        <v>770</v>
      </c>
      <c r="I5" s="450" t="s">
        <v>771</v>
      </c>
      <c r="J5" s="441" t="s">
        <v>769</v>
      </c>
      <c r="K5" s="450" t="s">
        <v>770</v>
      </c>
      <c r="L5" s="450" t="s">
        <v>771</v>
      </c>
      <c r="M5" s="1030"/>
    </row>
    <row r="6" spans="1:13" s="1" customFormat="1" ht="12" customHeight="1">
      <c r="A6" s="944"/>
      <c r="B6" s="447" t="s">
        <v>823</v>
      </c>
      <c r="C6" s="447" t="s">
        <v>824</v>
      </c>
      <c r="D6" s="442" t="s">
        <v>776</v>
      </c>
      <c r="E6" s="447" t="s">
        <v>777</v>
      </c>
      <c r="F6" s="447" t="s">
        <v>778</v>
      </c>
      <c r="G6" s="442" t="s">
        <v>776</v>
      </c>
      <c r="H6" s="447" t="s">
        <v>777</v>
      </c>
      <c r="I6" s="447" t="s">
        <v>778</v>
      </c>
      <c r="J6" s="442" t="s">
        <v>776</v>
      </c>
      <c r="K6" s="447" t="s">
        <v>777</v>
      </c>
      <c r="L6" s="447" t="s">
        <v>778</v>
      </c>
      <c r="M6" s="1022"/>
    </row>
    <row r="7" spans="1:13" ht="17.25" customHeight="1">
      <c r="A7" s="322" t="s">
        <v>998</v>
      </c>
      <c r="B7" s="324">
        <v>1</v>
      </c>
      <c r="C7" s="325">
        <v>12</v>
      </c>
      <c r="D7" s="325">
        <v>686</v>
      </c>
      <c r="E7" s="325">
        <v>221</v>
      </c>
      <c r="F7" s="325">
        <v>465</v>
      </c>
      <c r="G7" s="325">
        <v>29</v>
      </c>
      <c r="H7" s="325">
        <v>26</v>
      </c>
      <c r="I7" s="325">
        <v>3</v>
      </c>
      <c r="J7" s="325">
        <v>35</v>
      </c>
      <c r="K7" s="325">
        <v>24</v>
      </c>
      <c r="L7" s="326">
        <v>11</v>
      </c>
      <c r="M7" s="322" t="s">
        <v>998</v>
      </c>
    </row>
    <row r="8" spans="1:13" ht="17.25" customHeight="1">
      <c r="A8" s="322" t="s">
        <v>999</v>
      </c>
      <c r="B8" s="324">
        <v>1</v>
      </c>
      <c r="C8" s="325">
        <v>12</v>
      </c>
      <c r="D8" s="325">
        <v>723</v>
      </c>
      <c r="E8" s="325">
        <v>211</v>
      </c>
      <c r="F8" s="325">
        <v>512</v>
      </c>
      <c r="G8" s="325">
        <v>34</v>
      </c>
      <c r="H8" s="325">
        <v>28</v>
      </c>
      <c r="I8" s="325">
        <v>6</v>
      </c>
      <c r="J8" s="325">
        <v>35</v>
      </c>
      <c r="K8" s="325">
        <v>23</v>
      </c>
      <c r="L8" s="326">
        <v>12</v>
      </c>
      <c r="M8" s="322" t="s">
        <v>999</v>
      </c>
    </row>
    <row r="9" spans="1:13" ht="17.25" customHeight="1">
      <c r="A9" s="323" t="s">
        <v>1000</v>
      </c>
      <c r="B9" s="325">
        <v>1</v>
      </c>
      <c r="C9" s="325">
        <v>12</v>
      </c>
      <c r="D9" s="325">
        <v>766</v>
      </c>
      <c r="E9" s="325">
        <v>231</v>
      </c>
      <c r="F9" s="325">
        <v>535</v>
      </c>
      <c r="G9" s="325">
        <v>32</v>
      </c>
      <c r="H9" s="325">
        <v>28</v>
      </c>
      <c r="I9" s="325">
        <v>4</v>
      </c>
      <c r="J9" s="325">
        <v>36</v>
      </c>
      <c r="K9" s="325">
        <v>23</v>
      </c>
      <c r="L9" s="326">
        <v>13</v>
      </c>
      <c r="M9" s="322" t="s">
        <v>1000</v>
      </c>
    </row>
    <row r="10" spans="1:13" s="311" customFormat="1" ht="17.25" customHeight="1">
      <c r="A10" s="470" t="s">
        <v>1001</v>
      </c>
      <c r="B10" s="472">
        <v>1</v>
      </c>
      <c r="C10" s="472">
        <v>12</v>
      </c>
      <c r="D10" s="472">
        <v>705</v>
      </c>
      <c r="E10" s="472">
        <v>219</v>
      </c>
      <c r="F10" s="472">
        <v>486</v>
      </c>
      <c r="G10" s="472">
        <v>32</v>
      </c>
      <c r="H10" s="472">
        <v>26</v>
      </c>
      <c r="I10" s="472">
        <v>6</v>
      </c>
      <c r="J10" s="472">
        <v>36</v>
      </c>
      <c r="K10" s="472">
        <v>22</v>
      </c>
      <c r="L10" s="472">
        <v>14</v>
      </c>
      <c r="M10" s="471" t="s">
        <v>1001</v>
      </c>
    </row>
    <row r="11" spans="1:13" s="311" customFormat="1" ht="17.25" customHeight="1">
      <c r="A11" s="470" t="s">
        <v>170</v>
      </c>
      <c r="B11" s="472">
        <v>0</v>
      </c>
      <c r="C11" s="472">
        <v>0</v>
      </c>
      <c r="D11" s="478">
        <v>651</v>
      </c>
      <c r="E11" s="478">
        <v>205</v>
      </c>
      <c r="F11" s="478">
        <v>446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472">
        <v>0</v>
      </c>
      <c r="M11" s="471" t="s">
        <v>170</v>
      </c>
    </row>
    <row r="12" spans="1:13" s="311" customFormat="1" ht="17.25" customHeight="1">
      <c r="A12" s="470" t="s">
        <v>685</v>
      </c>
      <c r="B12" s="472">
        <v>0</v>
      </c>
      <c r="C12" s="472">
        <v>0</v>
      </c>
      <c r="D12" s="478">
        <v>452</v>
      </c>
      <c r="E12" s="478">
        <v>140</v>
      </c>
      <c r="F12" s="478">
        <v>312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472">
        <v>0</v>
      </c>
      <c r="M12" s="471" t="s">
        <v>685</v>
      </c>
    </row>
    <row r="13" spans="1:13" s="311" customFormat="1" ht="17.25" customHeight="1">
      <c r="A13" s="327" t="s">
        <v>686</v>
      </c>
      <c r="B13" s="759">
        <v>0</v>
      </c>
      <c r="C13" s="759">
        <v>0</v>
      </c>
      <c r="D13" s="759">
        <v>293</v>
      </c>
      <c r="E13" s="759">
        <v>98</v>
      </c>
      <c r="F13" s="759">
        <v>195</v>
      </c>
      <c r="G13" s="759">
        <v>0</v>
      </c>
      <c r="H13" s="759">
        <v>0</v>
      </c>
      <c r="I13" s="759">
        <v>0</v>
      </c>
      <c r="J13" s="759">
        <v>0</v>
      </c>
      <c r="K13" s="759">
        <v>0</v>
      </c>
      <c r="L13" s="759">
        <v>0</v>
      </c>
      <c r="M13" s="328" t="s">
        <v>682</v>
      </c>
    </row>
    <row r="14" spans="1:14" s="329" customFormat="1" ht="40.5" customHeight="1">
      <c r="A14" s="760" t="s">
        <v>410</v>
      </c>
      <c r="B14" s="478">
        <v>0</v>
      </c>
      <c r="C14" s="478">
        <v>0</v>
      </c>
      <c r="D14" s="478">
        <v>293</v>
      </c>
      <c r="E14" s="478">
        <v>98</v>
      </c>
      <c r="F14" s="478">
        <v>195</v>
      </c>
      <c r="G14" s="478">
        <v>0</v>
      </c>
      <c r="H14" s="478">
        <v>0</v>
      </c>
      <c r="I14" s="478">
        <v>0</v>
      </c>
      <c r="J14" s="478">
        <v>0</v>
      </c>
      <c r="K14" s="478">
        <v>0</v>
      </c>
      <c r="L14" s="478">
        <v>0</v>
      </c>
      <c r="M14" s="1015" t="s">
        <v>409</v>
      </c>
      <c r="N14" s="1016"/>
    </row>
    <row r="15" spans="1:13" ht="9.7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</row>
    <row r="16" spans="1:9" s="1" customFormat="1" ht="14.25" customHeight="1">
      <c r="A16" s="1034" t="s">
        <v>716</v>
      </c>
      <c r="B16" s="1033" t="s">
        <v>825</v>
      </c>
      <c r="C16" s="1034"/>
      <c r="D16" s="1033" t="s">
        <v>826</v>
      </c>
      <c r="E16" s="1034"/>
      <c r="F16" s="440" t="s">
        <v>827</v>
      </c>
      <c r="G16" s="441" t="s">
        <v>828</v>
      </c>
      <c r="H16" s="939" t="s">
        <v>785</v>
      </c>
      <c r="I16" s="940"/>
    </row>
    <row r="17" spans="1:9" s="1" customFormat="1" ht="14.25" customHeight="1">
      <c r="A17" s="1032"/>
      <c r="B17" s="1022" t="s">
        <v>723</v>
      </c>
      <c r="C17" s="1023"/>
      <c r="D17" s="1024" t="s">
        <v>724</v>
      </c>
      <c r="E17" s="1025"/>
      <c r="F17" s="443"/>
      <c r="G17" s="443"/>
      <c r="H17" s="941"/>
      <c r="I17" s="942"/>
    </row>
    <row r="18" spans="1:9" s="1" customFormat="1" ht="14.25" customHeight="1">
      <c r="A18" s="1032"/>
      <c r="B18" s="444" t="s">
        <v>829</v>
      </c>
      <c r="C18" s="444" t="s">
        <v>830</v>
      </c>
      <c r="D18" s="441" t="s">
        <v>623</v>
      </c>
      <c r="E18" s="439" t="s">
        <v>831</v>
      </c>
      <c r="F18" s="168"/>
      <c r="G18" s="168"/>
      <c r="H18" s="941"/>
      <c r="I18" s="942"/>
    </row>
    <row r="19" spans="1:9" s="1" customFormat="1" ht="14.25" customHeight="1">
      <c r="A19" s="1032"/>
      <c r="B19" s="443"/>
      <c r="C19" s="443"/>
      <c r="D19" s="443"/>
      <c r="E19" s="445"/>
      <c r="F19" s="446" t="s">
        <v>1066</v>
      </c>
      <c r="G19" s="443" t="s">
        <v>832</v>
      </c>
      <c r="H19" s="941"/>
      <c r="I19" s="942"/>
    </row>
    <row r="20" spans="1:10" s="1" customFormat="1" ht="14.25" customHeight="1">
      <c r="A20" s="1025"/>
      <c r="B20" s="447" t="s">
        <v>779</v>
      </c>
      <c r="C20" s="448" t="s">
        <v>780</v>
      </c>
      <c r="D20" s="447" t="s">
        <v>781</v>
      </c>
      <c r="E20" s="442" t="s">
        <v>782</v>
      </c>
      <c r="F20" s="447" t="s">
        <v>1068</v>
      </c>
      <c r="G20" s="447" t="s">
        <v>783</v>
      </c>
      <c r="H20" s="943"/>
      <c r="I20" s="944"/>
      <c r="J20" s="167"/>
    </row>
    <row r="21" spans="1:9" ht="16.5" customHeight="1">
      <c r="A21" s="322" t="s">
        <v>998</v>
      </c>
      <c r="B21" s="343">
        <v>166</v>
      </c>
      <c r="C21" s="344">
        <v>142</v>
      </c>
      <c r="D21" s="344">
        <v>604</v>
      </c>
      <c r="E21" s="344">
        <v>164</v>
      </c>
      <c r="F21" s="344">
        <v>85</v>
      </c>
      <c r="G21" s="344">
        <v>25</v>
      </c>
      <c r="H21" s="1020" t="s">
        <v>1003</v>
      </c>
      <c r="I21" s="1021"/>
    </row>
    <row r="22" spans="1:9" ht="16.5" customHeight="1">
      <c r="A22" s="322" t="s">
        <v>1004</v>
      </c>
      <c r="B22" s="343">
        <v>157</v>
      </c>
      <c r="C22" s="344">
        <v>152</v>
      </c>
      <c r="D22" s="344">
        <v>469</v>
      </c>
      <c r="E22" s="344">
        <v>164</v>
      </c>
      <c r="F22" s="344">
        <v>85</v>
      </c>
      <c r="G22" s="344">
        <v>25</v>
      </c>
      <c r="H22" s="1020" t="s">
        <v>1004</v>
      </c>
      <c r="I22" s="1021"/>
    </row>
    <row r="23" spans="1:9" ht="16.5" customHeight="1">
      <c r="A23" s="322" t="s">
        <v>1005</v>
      </c>
      <c r="B23" s="343">
        <v>174</v>
      </c>
      <c r="C23" s="344">
        <v>164</v>
      </c>
      <c r="D23" s="344">
        <v>444</v>
      </c>
      <c r="E23" s="344">
        <v>169</v>
      </c>
      <c r="F23" s="344">
        <v>85</v>
      </c>
      <c r="G23" s="344">
        <v>26</v>
      </c>
      <c r="H23" s="1020" t="s">
        <v>1005</v>
      </c>
      <c r="I23" s="1021"/>
    </row>
    <row r="24" spans="1:9" s="311" customFormat="1" ht="16.5" customHeight="1">
      <c r="A24" s="470" t="s">
        <v>1001</v>
      </c>
      <c r="B24" s="365">
        <v>186</v>
      </c>
      <c r="C24" s="365">
        <v>124</v>
      </c>
      <c r="D24" s="365">
        <v>304</v>
      </c>
      <c r="E24" s="365">
        <v>155</v>
      </c>
      <c r="F24" s="365">
        <v>85</v>
      </c>
      <c r="G24" s="365">
        <v>26</v>
      </c>
      <c r="H24" s="1017" t="s">
        <v>1001</v>
      </c>
      <c r="I24" s="1026"/>
    </row>
    <row r="25" spans="1:9" s="311" customFormat="1" ht="16.5" customHeight="1">
      <c r="A25" s="470" t="s">
        <v>870</v>
      </c>
      <c r="B25" s="365">
        <v>225</v>
      </c>
      <c r="C25" s="365">
        <v>149</v>
      </c>
      <c r="D25" s="365">
        <v>363</v>
      </c>
      <c r="E25" s="365">
        <v>144</v>
      </c>
      <c r="F25" s="636">
        <v>0</v>
      </c>
      <c r="G25" s="636">
        <v>0</v>
      </c>
      <c r="H25" s="1017" t="s">
        <v>870</v>
      </c>
      <c r="I25" s="935"/>
    </row>
    <row r="26" spans="1:9" s="311" customFormat="1" ht="16.5" customHeight="1">
      <c r="A26" s="470" t="s">
        <v>685</v>
      </c>
      <c r="B26" s="365">
        <v>198</v>
      </c>
      <c r="C26" s="365">
        <v>136</v>
      </c>
      <c r="D26" s="798">
        <v>0</v>
      </c>
      <c r="E26" s="798">
        <v>0</v>
      </c>
      <c r="F26" s="798">
        <v>0</v>
      </c>
      <c r="G26" s="798">
        <v>0</v>
      </c>
      <c r="H26" s="1017" t="s">
        <v>685</v>
      </c>
      <c r="I26" s="935"/>
    </row>
    <row r="27" spans="1:9" s="311" customFormat="1" ht="18" customHeight="1">
      <c r="A27" s="327" t="s">
        <v>687</v>
      </c>
      <c r="B27" s="759">
        <v>165</v>
      </c>
      <c r="C27" s="759">
        <v>71</v>
      </c>
      <c r="D27" s="799">
        <v>0</v>
      </c>
      <c r="E27" s="799">
        <v>0</v>
      </c>
      <c r="F27" s="799">
        <v>0</v>
      </c>
      <c r="G27" s="799">
        <v>0</v>
      </c>
      <c r="H27" s="1018" t="s">
        <v>688</v>
      </c>
      <c r="I27" s="1019"/>
    </row>
    <row r="28" spans="1:9" s="329" customFormat="1" ht="37.5" customHeight="1">
      <c r="A28" s="760" t="s">
        <v>411</v>
      </c>
      <c r="B28" s="639">
        <v>165</v>
      </c>
      <c r="C28" s="504">
        <v>71</v>
      </c>
      <c r="D28" s="755">
        <v>0</v>
      </c>
      <c r="E28" s="755">
        <v>0</v>
      </c>
      <c r="F28" s="755">
        <v>0</v>
      </c>
      <c r="G28" s="755">
        <v>0</v>
      </c>
      <c r="H28" s="1015" t="s">
        <v>409</v>
      </c>
      <c r="I28" s="1016"/>
    </row>
    <row r="29" spans="1:9" ht="15" customHeight="1">
      <c r="A29" s="330" t="s">
        <v>450</v>
      </c>
      <c r="G29" s="497"/>
      <c r="H29" s="497"/>
      <c r="I29" s="497" t="s">
        <v>833</v>
      </c>
    </row>
    <row r="30" spans="1:5" ht="21.75" customHeight="1">
      <c r="A30" s="199" t="s">
        <v>35</v>
      </c>
      <c r="B30" s="502"/>
      <c r="C30" s="502"/>
      <c r="D30" s="502"/>
      <c r="E30" s="502"/>
    </row>
  </sheetData>
  <mergeCells count="24">
    <mergeCell ref="B16:C16"/>
    <mergeCell ref="D16:E16"/>
    <mergeCell ref="A1:M1"/>
    <mergeCell ref="D3:F3"/>
    <mergeCell ref="G3:I3"/>
    <mergeCell ref="J3:L3"/>
    <mergeCell ref="A3:A6"/>
    <mergeCell ref="M3:M6"/>
    <mergeCell ref="A16:A20"/>
    <mergeCell ref="D4:F4"/>
    <mergeCell ref="G4:I4"/>
    <mergeCell ref="H16:I20"/>
    <mergeCell ref="J4:L4"/>
    <mergeCell ref="H22:I22"/>
    <mergeCell ref="B17:C17"/>
    <mergeCell ref="D17:E17"/>
    <mergeCell ref="H24:I24"/>
    <mergeCell ref="H21:I21"/>
    <mergeCell ref="M14:N14"/>
    <mergeCell ref="H28:I28"/>
    <mergeCell ref="H25:I25"/>
    <mergeCell ref="H27:I27"/>
    <mergeCell ref="H23:I23"/>
    <mergeCell ref="H26:I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0">
      <selection activeCell="J32" sqref="J32"/>
    </sheetView>
  </sheetViews>
  <sheetFormatPr defaultColWidth="9.140625" defaultRowHeight="12.75"/>
  <cols>
    <col min="1" max="1" width="18.00390625" style="0" customWidth="1"/>
    <col min="2" max="2" width="10.00390625" style="0" customWidth="1"/>
    <col min="3" max="3" width="9.8515625" style="0" customWidth="1"/>
    <col min="4" max="4" width="9.7109375" style="0" customWidth="1"/>
    <col min="5" max="5" width="10.140625" style="0" customWidth="1"/>
    <col min="6" max="6" width="10.421875" style="0" customWidth="1"/>
    <col min="7" max="7" width="9.8515625" style="0" bestFit="1" customWidth="1"/>
    <col min="8" max="8" width="9.28125" style="0" customWidth="1"/>
    <col min="9" max="9" width="8.421875" style="0" customWidth="1"/>
    <col min="10" max="10" width="14.7109375" style="0" customWidth="1"/>
    <col min="11" max="11" width="7.8515625" style="0" bestFit="1" customWidth="1"/>
    <col min="12" max="13" width="7.8515625" style="0" customWidth="1"/>
    <col min="14" max="14" width="14.7109375" style="0" customWidth="1"/>
    <col min="15" max="21" width="10.00390625" style="0" customWidth="1"/>
    <col min="22" max="22" width="17.421875" style="0" customWidth="1"/>
    <col min="23" max="16384" width="10.00390625" style="0" customWidth="1"/>
  </cols>
  <sheetData>
    <row r="1" spans="1:22" s="21" customFormat="1" ht="32.25" customHeight="1">
      <c r="A1" s="982" t="s">
        <v>834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20"/>
      <c r="P1" s="20"/>
      <c r="Q1" s="20"/>
      <c r="R1" s="20"/>
      <c r="S1" s="20"/>
      <c r="T1" s="20"/>
      <c r="U1" s="20"/>
      <c r="V1" s="20"/>
    </row>
    <row r="2" spans="1:14" s="1" customFormat="1" ht="18" customHeight="1">
      <c r="A2" s="2" t="s">
        <v>835</v>
      </c>
      <c r="N2" s="379" t="s">
        <v>868</v>
      </c>
    </row>
    <row r="3" spans="1:14" s="119" customFormat="1" ht="19.5" customHeight="1">
      <c r="A3" s="1045" t="s">
        <v>869</v>
      </c>
      <c r="B3" s="392" t="s">
        <v>872</v>
      </c>
      <c r="C3" s="392" t="s">
        <v>873</v>
      </c>
      <c r="D3" s="392" t="s">
        <v>874</v>
      </c>
      <c r="E3" s="1008" t="s">
        <v>875</v>
      </c>
      <c r="F3" s="1006"/>
      <c r="G3" s="1007"/>
      <c r="H3" s="1005" t="s">
        <v>876</v>
      </c>
      <c r="I3" s="1006"/>
      <c r="J3" s="1007"/>
      <c r="K3" s="1005" t="s">
        <v>877</v>
      </c>
      <c r="L3" s="1006"/>
      <c r="M3" s="1007"/>
      <c r="N3" s="939" t="s">
        <v>882</v>
      </c>
    </row>
    <row r="4" spans="1:14" s="119" customFormat="1" ht="19.5" customHeight="1">
      <c r="A4" s="1046"/>
      <c r="B4" s="415"/>
      <c r="C4" s="415"/>
      <c r="D4" s="415"/>
      <c r="E4" s="1010" t="s">
        <v>883</v>
      </c>
      <c r="F4" s="1010"/>
      <c r="G4" s="1011"/>
      <c r="H4" s="1014" t="s">
        <v>884</v>
      </c>
      <c r="I4" s="1012"/>
      <c r="J4" s="1013"/>
      <c r="K4" s="1014" t="s">
        <v>885</v>
      </c>
      <c r="L4" s="1012"/>
      <c r="M4" s="1013"/>
      <c r="N4" s="941"/>
    </row>
    <row r="5" spans="1:14" s="119" customFormat="1" ht="19.5" customHeight="1">
      <c r="A5" s="1046"/>
      <c r="B5" s="415"/>
      <c r="C5" s="415" t="s">
        <v>888</v>
      </c>
      <c r="D5" s="415" t="s">
        <v>888</v>
      </c>
      <c r="E5" s="392" t="s">
        <v>889</v>
      </c>
      <c r="F5" s="392" t="s">
        <v>890</v>
      </c>
      <c r="G5" s="392" t="s">
        <v>891</v>
      </c>
      <c r="H5" s="392" t="s">
        <v>889</v>
      </c>
      <c r="I5" s="392" t="s">
        <v>890</v>
      </c>
      <c r="J5" s="392" t="s">
        <v>891</v>
      </c>
      <c r="K5" s="392" t="s">
        <v>889</v>
      </c>
      <c r="L5" s="392" t="s">
        <v>890</v>
      </c>
      <c r="M5" s="392" t="s">
        <v>891</v>
      </c>
      <c r="N5" s="941"/>
    </row>
    <row r="6" spans="1:14" s="119" customFormat="1" ht="19.5" customHeight="1">
      <c r="A6" s="1046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941"/>
    </row>
    <row r="7" spans="1:14" s="119" customFormat="1" ht="19.5" customHeight="1">
      <c r="A7" s="1047"/>
      <c r="B7" s="416" t="s">
        <v>941</v>
      </c>
      <c r="C7" s="416" t="s">
        <v>942</v>
      </c>
      <c r="D7" s="437" t="s">
        <v>943</v>
      </c>
      <c r="E7" s="416" t="s">
        <v>944</v>
      </c>
      <c r="F7" s="416" t="s">
        <v>945</v>
      </c>
      <c r="G7" s="416" t="s">
        <v>946</v>
      </c>
      <c r="H7" s="416" t="s">
        <v>944</v>
      </c>
      <c r="I7" s="416" t="s">
        <v>945</v>
      </c>
      <c r="J7" s="416" t="s">
        <v>946</v>
      </c>
      <c r="K7" s="416" t="s">
        <v>944</v>
      </c>
      <c r="L7" s="416" t="s">
        <v>945</v>
      </c>
      <c r="M7" s="416" t="s">
        <v>946</v>
      </c>
      <c r="N7" s="943"/>
    </row>
    <row r="8" spans="1:14" s="19" customFormat="1" ht="12.75" customHeight="1">
      <c r="A8" s="69" t="s">
        <v>955</v>
      </c>
      <c r="B8" s="170">
        <v>1</v>
      </c>
      <c r="C8" s="170">
        <v>9</v>
      </c>
      <c r="D8" s="170">
        <v>59</v>
      </c>
      <c r="E8" s="170">
        <v>15284</v>
      </c>
      <c r="F8" s="170">
        <v>10064</v>
      </c>
      <c r="G8" s="170">
        <v>5220</v>
      </c>
      <c r="H8" s="170">
        <v>461</v>
      </c>
      <c r="I8" s="170">
        <v>414</v>
      </c>
      <c r="J8" s="170">
        <v>47</v>
      </c>
      <c r="K8" s="170">
        <v>276</v>
      </c>
      <c r="L8" s="170">
        <v>193</v>
      </c>
      <c r="M8" s="170">
        <v>83</v>
      </c>
      <c r="N8" s="67" t="s">
        <v>955</v>
      </c>
    </row>
    <row r="9" spans="1:14" s="76" customFormat="1" ht="12.75" customHeight="1">
      <c r="A9" s="84" t="s">
        <v>956</v>
      </c>
      <c r="B9" s="34">
        <v>1</v>
      </c>
      <c r="C9" s="34">
        <v>9</v>
      </c>
      <c r="D9" s="34">
        <v>57</v>
      </c>
      <c r="E9" s="34">
        <v>15458</v>
      </c>
      <c r="F9" s="34">
        <v>10242</v>
      </c>
      <c r="G9" s="34">
        <v>5216</v>
      </c>
      <c r="H9" s="34">
        <v>507</v>
      </c>
      <c r="I9" s="34">
        <v>439</v>
      </c>
      <c r="J9" s="34">
        <v>68</v>
      </c>
      <c r="K9" s="34">
        <v>281</v>
      </c>
      <c r="L9" s="34">
        <v>196</v>
      </c>
      <c r="M9" s="34">
        <v>85</v>
      </c>
      <c r="N9" s="50" t="s">
        <v>956</v>
      </c>
    </row>
    <row r="10" spans="1:14" s="76" customFormat="1" ht="12.75" customHeight="1">
      <c r="A10" s="84" t="s">
        <v>957</v>
      </c>
      <c r="B10" s="365">
        <v>1</v>
      </c>
      <c r="C10" s="365">
        <v>0</v>
      </c>
      <c r="D10" s="365">
        <v>57</v>
      </c>
      <c r="E10" s="365">
        <v>15401</v>
      </c>
      <c r="F10" s="365">
        <v>10264</v>
      </c>
      <c r="G10" s="365">
        <v>5137</v>
      </c>
      <c r="H10" s="365">
        <v>523</v>
      </c>
      <c r="I10" s="365">
        <v>452</v>
      </c>
      <c r="J10" s="365">
        <v>71</v>
      </c>
      <c r="K10" s="365">
        <v>288</v>
      </c>
      <c r="L10" s="365">
        <v>202</v>
      </c>
      <c r="M10" s="365">
        <v>86</v>
      </c>
      <c r="N10" s="50" t="s">
        <v>957</v>
      </c>
    </row>
    <row r="11" spans="1:14" s="76" customFormat="1" ht="12.75" customHeight="1">
      <c r="A11" s="84" t="s">
        <v>1001</v>
      </c>
      <c r="B11" s="365">
        <v>1</v>
      </c>
      <c r="C11" s="365">
        <v>9</v>
      </c>
      <c r="D11" s="365">
        <v>56</v>
      </c>
      <c r="E11" s="365">
        <v>9830</v>
      </c>
      <c r="F11" s="365">
        <v>5583</v>
      </c>
      <c r="G11" s="365">
        <v>4247</v>
      </c>
      <c r="H11" s="365">
        <v>518</v>
      </c>
      <c r="I11" s="365">
        <v>446</v>
      </c>
      <c r="J11" s="365">
        <v>72</v>
      </c>
      <c r="K11" s="365">
        <v>282</v>
      </c>
      <c r="L11" s="365">
        <v>194</v>
      </c>
      <c r="M11" s="365">
        <v>88</v>
      </c>
      <c r="N11" s="50" t="s">
        <v>1001</v>
      </c>
    </row>
    <row r="12" spans="1:14" s="76" customFormat="1" ht="12.75" customHeight="1">
      <c r="A12" s="84" t="s">
        <v>171</v>
      </c>
      <c r="B12" s="365">
        <v>1</v>
      </c>
      <c r="C12" s="365">
        <v>11</v>
      </c>
      <c r="D12" s="365">
        <v>57</v>
      </c>
      <c r="E12" s="365">
        <v>10560</v>
      </c>
      <c r="F12" s="365">
        <v>5804</v>
      </c>
      <c r="G12" s="365">
        <v>4756</v>
      </c>
      <c r="H12" s="365">
        <v>559</v>
      </c>
      <c r="I12" s="365">
        <v>478</v>
      </c>
      <c r="J12" s="365">
        <v>81</v>
      </c>
      <c r="K12" s="365">
        <v>327</v>
      </c>
      <c r="L12" s="365">
        <v>224</v>
      </c>
      <c r="M12" s="365">
        <v>103</v>
      </c>
      <c r="N12" s="50" t="s">
        <v>171</v>
      </c>
    </row>
    <row r="13" spans="1:14" s="76" customFormat="1" ht="12.75" customHeight="1">
      <c r="A13" s="84" t="s">
        <v>681</v>
      </c>
      <c r="B13" s="365">
        <v>1</v>
      </c>
      <c r="C13" s="365">
        <v>11</v>
      </c>
      <c r="D13" s="365">
        <v>52</v>
      </c>
      <c r="E13" s="365">
        <v>9681</v>
      </c>
      <c r="F13" s="365">
        <v>5463</v>
      </c>
      <c r="G13" s="365">
        <v>4218</v>
      </c>
      <c r="H13" s="365">
        <v>571</v>
      </c>
      <c r="I13" s="365">
        <v>483</v>
      </c>
      <c r="J13" s="365">
        <v>88</v>
      </c>
      <c r="K13" s="365">
        <v>327</v>
      </c>
      <c r="L13" s="365">
        <v>222</v>
      </c>
      <c r="M13" s="365">
        <v>105</v>
      </c>
      <c r="N13" s="50" t="s">
        <v>681</v>
      </c>
    </row>
    <row r="14" spans="1:16" s="76" customFormat="1" ht="12.75" customHeight="1">
      <c r="A14" s="498" t="s">
        <v>412</v>
      </c>
      <c r="B14" s="538">
        <v>1</v>
      </c>
      <c r="C14" s="538">
        <v>11</v>
      </c>
      <c r="D14" s="538">
        <v>50</v>
      </c>
      <c r="E14" s="538">
        <v>9584</v>
      </c>
      <c r="F14" s="538">
        <v>5240</v>
      </c>
      <c r="G14" s="538">
        <v>4344</v>
      </c>
      <c r="H14" s="537">
        <v>564</v>
      </c>
      <c r="I14" s="538">
        <v>478</v>
      </c>
      <c r="J14" s="538">
        <v>86</v>
      </c>
      <c r="K14" s="537">
        <v>328</v>
      </c>
      <c r="L14" s="538">
        <v>222</v>
      </c>
      <c r="M14" s="538">
        <v>106</v>
      </c>
      <c r="N14" s="499" t="s">
        <v>413</v>
      </c>
      <c r="O14" s="500"/>
      <c r="P14" s="500"/>
    </row>
    <row r="15" spans="1:16" s="82" customFormat="1" ht="12.75" customHeight="1">
      <c r="A15" s="503" t="s">
        <v>656</v>
      </c>
      <c r="B15" s="504">
        <v>1</v>
      </c>
      <c r="C15" s="504">
        <v>11</v>
      </c>
      <c r="D15" s="504">
        <v>50</v>
      </c>
      <c r="E15" s="504">
        <v>9584</v>
      </c>
      <c r="F15" s="504">
        <v>5240</v>
      </c>
      <c r="G15" s="504">
        <v>4344</v>
      </c>
      <c r="H15" s="504">
        <v>564</v>
      </c>
      <c r="I15" s="504">
        <v>478</v>
      </c>
      <c r="J15" s="504">
        <v>86</v>
      </c>
      <c r="K15" s="504">
        <v>328</v>
      </c>
      <c r="L15" s="504">
        <v>222</v>
      </c>
      <c r="M15" s="504">
        <v>106</v>
      </c>
      <c r="N15" s="670" t="s">
        <v>36</v>
      </c>
      <c r="O15" s="800" t="s">
        <v>657</v>
      </c>
      <c r="P15" s="581"/>
    </row>
    <row r="16" spans="1:22" s="19" customFormat="1" ht="18" customHeight="1">
      <c r="A16" s="9"/>
      <c r="B16" s="333"/>
      <c r="C16" s="333"/>
      <c r="D16" s="333"/>
      <c r="E16" s="333"/>
      <c r="F16" s="229"/>
      <c r="G16" s="229"/>
      <c r="H16" s="229"/>
      <c r="I16" s="229"/>
      <c r="J16" s="669"/>
      <c r="K16" s="229"/>
      <c r="L16" s="229"/>
      <c r="N16" s="229"/>
      <c r="O16" s="229"/>
      <c r="P16" s="229"/>
      <c r="Q16" s="229"/>
      <c r="R16" s="229"/>
      <c r="S16" s="229"/>
      <c r="T16" s="229"/>
      <c r="U16" s="229"/>
      <c r="V16" s="334"/>
    </row>
    <row r="17" spans="1:17" s="119" customFormat="1" ht="19.5" customHeight="1">
      <c r="A17" s="1045" t="s">
        <v>869</v>
      </c>
      <c r="B17" s="1005" t="s">
        <v>878</v>
      </c>
      <c r="C17" s="1006"/>
      <c r="D17" s="1006"/>
      <c r="E17" s="1007"/>
      <c r="F17" s="1008" t="s">
        <v>879</v>
      </c>
      <c r="G17" s="1007"/>
      <c r="H17" s="368" t="s">
        <v>880</v>
      </c>
      <c r="I17" s="392" t="s">
        <v>881</v>
      </c>
      <c r="J17" s="941" t="s">
        <v>882</v>
      </c>
      <c r="K17" s="413"/>
      <c r="L17" s="413"/>
      <c r="M17" s="229"/>
      <c r="N17" s="413"/>
      <c r="O17" s="413"/>
      <c r="P17" s="413"/>
      <c r="Q17" s="413"/>
    </row>
    <row r="18" spans="1:13" s="6" customFormat="1" ht="19.5" customHeight="1">
      <c r="A18" s="1046"/>
      <c r="B18" s="1009" t="s">
        <v>886</v>
      </c>
      <c r="C18" s="1010"/>
      <c r="D18" s="1010"/>
      <c r="E18" s="1011"/>
      <c r="F18" s="1043" t="s">
        <v>887</v>
      </c>
      <c r="G18" s="1044"/>
      <c r="H18" s="415"/>
      <c r="I18" s="415"/>
      <c r="J18" s="941"/>
      <c r="M18" s="205"/>
    </row>
    <row r="19" spans="1:10" s="6" customFormat="1" ht="19.5" customHeight="1">
      <c r="A19" s="1046"/>
      <c r="B19" s="435" t="s">
        <v>892</v>
      </c>
      <c r="C19" s="435" t="s">
        <v>893</v>
      </c>
      <c r="D19" s="392" t="s">
        <v>894</v>
      </c>
      <c r="E19" s="392" t="s">
        <v>895</v>
      </c>
      <c r="F19" s="392" t="s">
        <v>936</v>
      </c>
      <c r="G19" s="392" t="s">
        <v>937</v>
      </c>
      <c r="H19" s="415"/>
      <c r="I19" s="415"/>
      <c r="J19" s="941"/>
    </row>
    <row r="20" spans="1:10" s="434" customFormat="1" ht="19.5" customHeight="1">
      <c r="A20" s="1046"/>
      <c r="B20" s="415"/>
      <c r="C20" s="415" t="s">
        <v>938</v>
      </c>
      <c r="D20" s="415"/>
      <c r="E20" s="415" t="s">
        <v>939</v>
      </c>
      <c r="F20" s="415"/>
      <c r="G20" s="415"/>
      <c r="H20" s="415" t="s">
        <v>940</v>
      </c>
      <c r="I20" s="415" t="s">
        <v>775</v>
      </c>
      <c r="J20" s="941"/>
    </row>
    <row r="21" spans="1:10" s="434" customFormat="1" ht="19.5" customHeight="1">
      <c r="A21" s="1047"/>
      <c r="B21" s="416" t="s">
        <v>947</v>
      </c>
      <c r="C21" s="416" t="s">
        <v>948</v>
      </c>
      <c r="D21" s="437" t="s">
        <v>949</v>
      </c>
      <c r="E21" s="416" t="s">
        <v>950</v>
      </c>
      <c r="F21" s="416" t="s">
        <v>951</v>
      </c>
      <c r="G21" s="416" t="s">
        <v>952</v>
      </c>
      <c r="H21" s="416" t="s">
        <v>953</v>
      </c>
      <c r="I21" s="416" t="s">
        <v>954</v>
      </c>
      <c r="J21" s="943"/>
    </row>
    <row r="22" spans="1:10" ht="19.5" customHeight="1">
      <c r="A22" s="69" t="s">
        <v>955</v>
      </c>
      <c r="B22" s="170">
        <v>1797</v>
      </c>
      <c r="C22" s="170">
        <v>144</v>
      </c>
      <c r="D22" s="170">
        <v>864</v>
      </c>
      <c r="E22" s="170">
        <v>33</v>
      </c>
      <c r="F22" s="170">
        <v>8802</v>
      </c>
      <c r="G22" s="170">
        <v>2551</v>
      </c>
      <c r="H22" s="170">
        <v>770</v>
      </c>
      <c r="I22" s="170">
        <v>207</v>
      </c>
      <c r="J22" s="67" t="s">
        <v>955</v>
      </c>
    </row>
    <row r="23" spans="1:10" ht="19.5" customHeight="1">
      <c r="A23" s="84" t="s">
        <v>956</v>
      </c>
      <c r="B23" s="34">
        <v>2133</v>
      </c>
      <c r="C23" s="34">
        <v>169</v>
      </c>
      <c r="D23" s="34">
        <v>968</v>
      </c>
      <c r="E23" s="34">
        <v>30</v>
      </c>
      <c r="F23" s="34">
        <v>7613</v>
      </c>
      <c r="G23" s="34">
        <v>2497</v>
      </c>
      <c r="H23" s="34">
        <v>770</v>
      </c>
      <c r="I23" s="34">
        <v>221</v>
      </c>
      <c r="J23" s="50" t="s">
        <v>956</v>
      </c>
    </row>
    <row r="24" spans="1:10" ht="19.5" customHeight="1">
      <c r="A24" s="84" t="s">
        <v>957</v>
      </c>
      <c r="B24" s="365">
        <v>2137</v>
      </c>
      <c r="C24" s="365">
        <v>140</v>
      </c>
      <c r="D24" s="365">
        <v>1106</v>
      </c>
      <c r="E24" s="365">
        <v>12</v>
      </c>
      <c r="F24" s="365">
        <v>6052</v>
      </c>
      <c r="G24" s="365">
        <v>2316</v>
      </c>
      <c r="H24" s="365">
        <v>1509</v>
      </c>
      <c r="I24" s="365">
        <v>228</v>
      </c>
      <c r="J24" s="50" t="s">
        <v>957</v>
      </c>
    </row>
    <row r="25" spans="1:10" s="225" customFormat="1" ht="19.5" customHeight="1">
      <c r="A25" s="84" t="s">
        <v>1001</v>
      </c>
      <c r="B25" s="365">
        <v>2115</v>
      </c>
      <c r="C25" s="365">
        <v>143</v>
      </c>
      <c r="D25" s="365">
        <v>1123</v>
      </c>
      <c r="E25" s="365">
        <v>12</v>
      </c>
      <c r="F25" s="365">
        <v>6467</v>
      </c>
      <c r="G25" s="365">
        <v>2366</v>
      </c>
      <c r="H25" s="365">
        <v>1507</v>
      </c>
      <c r="I25" s="365">
        <v>151</v>
      </c>
      <c r="J25" s="50" t="s">
        <v>1001</v>
      </c>
    </row>
    <row r="26" spans="1:10" s="225" customFormat="1" ht="19.5" customHeight="1">
      <c r="A26" s="84" t="s">
        <v>171</v>
      </c>
      <c r="B26" s="365">
        <v>2077</v>
      </c>
      <c r="C26" s="365">
        <v>125</v>
      </c>
      <c r="D26" s="365">
        <v>1899</v>
      </c>
      <c r="E26" s="365">
        <v>29</v>
      </c>
      <c r="F26" s="365">
        <v>6929</v>
      </c>
      <c r="G26" s="365">
        <v>2547</v>
      </c>
      <c r="H26" s="365">
        <v>1592</v>
      </c>
      <c r="I26" s="365">
        <v>172</v>
      </c>
      <c r="J26" s="50" t="s">
        <v>171</v>
      </c>
    </row>
    <row r="27" spans="1:10" s="225" customFormat="1" ht="19.5" customHeight="1">
      <c r="A27" s="84" t="s">
        <v>681</v>
      </c>
      <c r="B27" s="365">
        <v>2204</v>
      </c>
      <c r="C27" s="365">
        <v>125</v>
      </c>
      <c r="D27" s="365">
        <v>1174</v>
      </c>
      <c r="E27" s="365">
        <v>10</v>
      </c>
      <c r="F27" s="365">
        <v>7153</v>
      </c>
      <c r="G27" s="365">
        <v>2491</v>
      </c>
      <c r="H27" s="365">
        <v>1582</v>
      </c>
      <c r="I27" s="365">
        <v>192</v>
      </c>
      <c r="J27" s="50" t="s">
        <v>689</v>
      </c>
    </row>
    <row r="28" spans="1:11" s="225" customFormat="1" ht="19.5" customHeight="1">
      <c r="A28" s="498" t="s">
        <v>413</v>
      </c>
      <c r="B28" s="537">
        <v>2043</v>
      </c>
      <c r="C28" s="537">
        <v>113</v>
      </c>
      <c r="D28" s="537">
        <v>1155</v>
      </c>
      <c r="E28" s="537">
        <v>26</v>
      </c>
      <c r="F28" s="537">
        <v>9966</v>
      </c>
      <c r="G28" s="537">
        <v>2509</v>
      </c>
      <c r="H28" s="537">
        <v>1577</v>
      </c>
      <c r="I28" s="537">
        <v>306</v>
      </c>
      <c r="J28" s="725" t="s">
        <v>414</v>
      </c>
      <c r="K28" s="726"/>
    </row>
    <row r="29" spans="1:11" ht="12.75">
      <c r="A29" s="503" t="s">
        <v>656</v>
      </c>
      <c r="B29" s="639">
        <v>2043</v>
      </c>
      <c r="C29" s="504">
        <v>113</v>
      </c>
      <c r="D29" s="504">
        <v>1155</v>
      </c>
      <c r="E29" s="504">
        <v>26</v>
      </c>
      <c r="F29" s="504">
        <v>9966</v>
      </c>
      <c r="G29" s="504">
        <v>2509</v>
      </c>
      <c r="H29" s="504">
        <v>1577</v>
      </c>
      <c r="I29" s="504">
        <v>306</v>
      </c>
      <c r="J29" s="1041" t="s">
        <v>36</v>
      </c>
      <c r="K29" s="1042"/>
    </row>
    <row r="30" spans="1:21" ht="18" customHeight="1">
      <c r="A30" s="7" t="s">
        <v>958</v>
      </c>
      <c r="B30" s="19"/>
      <c r="C30" s="19"/>
      <c r="D30" s="19"/>
      <c r="E30" s="19"/>
      <c r="F30" s="19"/>
      <c r="G30" s="19"/>
      <c r="H30" s="19"/>
      <c r="I30" s="46"/>
      <c r="J30" s="46" t="s">
        <v>959</v>
      </c>
      <c r="K30" s="113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2" ht="12.75">
      <c r="A31" s="539" t="s">
        <v>896</v>
      </c>
      <c r="B31" s="502"/>
      <c r="C31" s="502"/>
      <c r="D31" s="502"/>
      <c r="E31" s="502"/>
      <c r="F31" s="502"/>
      <c r="G31" s="502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</row>
    <row r="32" spans="1:22" ht="12.75">
      <c r="A32" s="502"/>
      <c r="B32" s="502"/>
      <c r="C32" s="502"/>
      <c r="D32" s="502"/>
      <c r="E32" s="502"/>
      <c r="F32" s="502"/>
      <c r="G32" s="502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</row>
  </sheetData>
  <mergeCells count="16">
    <mergeCell ref="B18:E18"/>
    <mergeCell ref="F18:G18"/>
    <mergeCell ref="K4:M4"/>
    <mergeCell ref="A17:A21"/>
    <mergeCell ref="B17:E17"/>
    <mergeCell ref="F17:G17"/>
    <mergeCell ref="A3:A7"/>
    <mergeCell ref="E3:G3"/>
    <mergeCell ref="N3:N7"/>
    <mergeCell ref="E4:G4"/>
    <mergeCell ref="H4:J4"/>
    <mergeCell ref="A1:N1"/>
    <mergeCell ref="J29:K29"/>
    <mergeCell ref="H3:J3"/>
    <mergeCell ref="K3:M3"/>
    <mergeCell ref="J17:J21"/>
  </mergeCells>
  <printOptions/>
  <pageMargins left="0.43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9"/>
  <sheetViews>
    <sheetView workbookViewId="0" topLeftCell="A10">
      <selection activeCell="J26" sqref="J26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4" width="8.57421875" style="0" customWidth="1"/>
    <col min="5" max="6" width="8.140625" style="0" customWidth="1"/>
    <col min="7" max="10" width="8.00390625" style="0" customWidth="1"/>
    <col min="11" max="12" width="8.140625" style="0" customWidth="1"/>
    <col min="13" max="13" width="33.7109375" style="111" customWidth="1"/>
    <col min="14" max="20" width="10.00390625" style="111" customWidth="1"/>
    <col min="21" max="21" width="20.28125" style="111" customWidth="1"/>
    <col min="22" max="53" width="10.00390625" style="111" customWidth="1"/>
    <col min="54" max="54" width="19.28125" style="111" customWidth="1"/>
  </cols>
  <sheetData>
    <row r="1" spans="1:22" s="21" customFormat="1" ht="32.25" customHeight="1">
      <c r="A1" s="982" t="s">
        <v>960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V1" s="172"/>
    </row>
    <row r="2" spans="1:22" s="1" customFormat="1" ht="18" customHeight="1">
      <c r="A2" s="452" t="s">
        <v>961</v>
      </c>
      <c r="B2" s="197"/>
      <c r="C2" s="197"/>
      <c r="D2" s="197"/>
      <c r="E2" s="197"/>
      <c r="F2" s="197"/>
      <c r="G2" s="197"/>
      <c r="H2" s="197"/>
      <c r="I2" s="197"/>
      <c r="J2" s="197"/>
      <c r="M2" s="206" t="s">
        <v>1009</v>
      </c>
      <c r="V2" s="167"/>
    </row>
    <row r="3" spans="1:14" s="119" customFormat="1" ht="19.5" customHeight="1">
      <c r="A3" s="950" t="s">
        <v>648</v>
      </c>
      <c r="B3" s="191" t="s">
        <v>962</v>
      </c>
      <c r="C3" s="1037" t="s">
        <v>963</v>
      </c>
      <c r="D3" s="1007"/>
      <c r="E3" s="1037" t="s">
        <v>964</v>
      </c>
      <c r="F3" s="1007"/>
      <c r="G3" s="1037" t="s">
        <v>979</v>
      </c>
      <c r="H3" s="1007"/>
      <c r="I3" s="1037" t="s">
        <v>980</v>
      </c>
      <c r="J3" s="1007"/>
      <c r="K3" s="1037" t="s">
        <v>981</v>
      </c>
      <c r="L3" s="1006"/>
      <c r="M3" s="939" t="s">
        <v>982</v>
      </c>
      <c r="N3" s="413"/>
    </row>
    <row r="4" spans="1:14" s="119" customFormat="1" ht="19.5" customHeight="1">
      <c r="A4" s="951"/>
      <c r="B4" s="415"/>
      <c r="C4" s="1043" t="s">
        <v>983</v>
      </c>
      <c r="D4" s="1011"/>
      <c r="E4" s="1009" t="s">
        <v>984</v>
      </c>
      <c r="F4" s="1011"/>
      <c r="G4" s="1014" t="s">
        <v>985</v>
      </c>
      <c r="H4" s="1013"/>
      <c r="I4" s="1014" t="s">
        <v>986</v>
      </c>
      <c r="J4" s="1013"/>
      <c r="K4" s="1014" t="s">
        <v>987</v>
      </c>
      <c r="L4" s="1012"/>
      <c r="M4" s="941"/>
      <c r="N4" s="413"/>
    </row>
    <row r="5" spans="1:14" s="119" customFormat="1" ht="19.5" customHeight="1">
      <c r="A5" s="951"/>
      <c r="B5" s="415"/>
      <c r="C5" s="191" t="s">
        <v>988</v>
      </c>
      <c r="D5" s="191" t="s">
        <v>989</v>
      </c>
      <c r="E5" s="191" t="s">
        <v>988</v>
      </c>
      <c r="F5" s="191" t="s">
        <v>989</v>
      </c>
      <c r="G5" s="191" t="s">
        <v>1049</v>
      </c>
      <c r="H5" s="191" t="s">
        <v>990</v>
      </c>
      <c r="I5" s="191" t="s">
        <v>1049</v>
      </c>
      <c r="J5" s="191" t="s">
        <v>990</v>
      </c>
      <c r="K5" s="191" t="s">
        <v>1049</v>
      </c>
      <c r="L5" s="367" t="s">
        <v>990</v>
      </c>
      <c r="M5" s="941"/>
      <c r="N5" s="413"/>
    </row>
    <row r="6" spans="1:14" s="119" customFormat="1" ht="19.5" customHeight="1">
      <c r="A6" s="952"/>
      <c r="B6" s="416" t="s">
        <v>1053</v>
      </c>
      <c r="C6" s="437" t="s">
        <v>991</v>
      </c>
      <c r="D6" s="437" t="s">
        <v>992</v>
      </c>
      <c r="E6" s="416" t="s">
        <v>996</v>
      </c>
      <c r="F6" s="416" t="s">
        <v>997</v>
      </c>
      <c r="G6" s="431" t="s">
        <v>1055</v>
      </c>
      <c r="H6" s="416" t="s">
        <v>698</v>
      </c>
      <c r="I6" s="431" t="s">
        <v>1055</v>
      </c>
      <c r="J6" s="416" t="s">
        <v>698</v>
      </c>
      <c r="K6" s="431" t="s">
        <v>1055</v>
      </c>
      <c r="L6" s="431" t="s">
        <v>698</v>
      </c>
      <c r="M6" s="943"/>
      <c r="N6" s="413"/>
    </row>
    <row r="7" spans="1:14" s="26" customFormat="1" ht="18" customHeight="1">
      <c r="A7" s="27" t="s">
        <v>998</v>
      </c>
      <c r="B7" s="174">
        <v>7</v>
      </c>
      <c r="C7" s="174">
        <v>86</v>
      </c>
      <c r="D7" s="174">
        <v>41</v>
      </c>
      <c r="E7" s="174">
        <v>620</v>
      </c>
      <c r="F7" s="174">
        <v>91</v>
      </c>
      <c r="G7" s="174">
        <v>1528</v>
      </c>
      <c r="H7" s="174">
        <v>666</v>
      </c>
      <c r="I7" s="174">
        <v>213</v>
      </c>
      <c r="J7" s="174">
        <v>66</v>
      </c>
      <c r="K7" s="174">
        <v>10</v>
      </c>
      <c r="L7" s="174">
        <v>2</v>
      </c>
      <c r="M7" s="175" t="s">
        <v>998</v>
      </c>
      <c r="N7" s="176"/>
    </row>
    <row r="8" spans="1:14" s="76" customFormat="1" ht="18" customHeight="1">
      <c r="A8" s="84" t="s">
        <v>603</v>
      </c>
      <c r="B8" s="34">
        <v>7</v>
      </c>
      <c r="C8" s="34">
        <v>89</v>
      </c>
      <c r="D8" s="34">
        <v>41</v>
      </c>
      <c r="E8" s="34">
        <v>610</v>
      </c>
      <c r="F8" s="34">
        <v>91</v>
      </c>
      <c r="G8" s="34">
        <v>1709</v>
      </c>
      <c r="H8" s="34">
        <v>726</v>
      </c>
      <c r="I8" s="34">
        <v>251</v>
      </c>
      <c r="J8" s="34">
        <v>72</v>
      </c>
      <c r="K8" s="34">
        <v>13</v>
      </c>
      <c r="L8" s="34">
        <v>3</v>
      </c>
      <c r="M8" s="50" t="s">
        <v>603</v>
      </c>
      <c r="N8" s="39"/>
    </row>
    <row r="9" spans="1:14" s="76" customFormat="1" ht="18" customHeight="1">
      <c r="A9" s="84" t="s">
        <v>1005</v>
      </c>
      <c r="B9" s="34">
        <f>SUM(B14:B22)</f>
        <v>9</v>
      </c>
      <c r="C9" s="34">
        <f>SUM(C14:C22)</f>
        <v>78</v>
      </c>
      <c r="D9" s="34" t="s">
        <v>174</v>
      </c>
      <c r="E9" s="34">
        <f aca="true" t="shared" si="0" ref="E9:L9">SUM(E14:E22)</f>
        <v>637</v>
      </c>
      <c r="F9" s="34">
        <f t="shared" si="0"/>
        <v>144</v>
      </c>
      <c r="G9" s="34">
        <f t="shared" si="0"/>
        <v>1394</v>
      </c>
      <c r="H9" s="34">
        <f t="shared" si="0"/>
        <v>658</v>
      </c>
      <c r="I9" s="34">
        <f t="shared" si="0"/>
        <v>289</v>
      </c>
      <c r="J9" s="34">
        <f t="shared" si="0"/>
        <v>104</v>
      </c>
      <c r="K9" s="34">
        <f t="shared" si="0"/>
        <v>31</v>
      </c>
      <c r="L9" s="34">
        <f t="shared" si="0"/>
        <v>6</v>
      </c>
      <c r="M9" s="50" t="s">
        <v>1005</v>
      </c>
      <c r="N9" s="39"/>
    </row>
    <row r="10" spans="1:14" s="76" customFormat="1" ht="18" customHeight="1">
      <c r="A10" s="84" t="s">
        <v>1001</v>
      </c>
      <c r="B10" s="34">
        <v>7</v>
      </c>
      <c r="C10" s="34">
        <v>85</v>
      </c>
      <c r="D10" s="34" t="s">
        <v>174</v>
      </c>
      <c r="E10" s="34">
        <v>589</v>
      </c>
      <c r="F10" s="34">
        <v>102</v>
      </c>
      <c r="G10" s="34">
        <v>1321</v>
      </c>
      <c r="H10" s="34">
        <v>630</v>
      </c>
      <c r="I10" s="34">
        <v>236</v>
      </c>
      <c r="J10" s="34">
        <v>74</v>
      </c>
      <c r="K10" s="34">
        <v>13</v>
      </c>
      <c r="L10" s="34">
        <v>3</v>
      </c>
      <c r="M10" s="50" t="s">
        <v>1001</v>
      </c>
      <c r="N10" s="39"/>
    </row>
    <row r="11" spans="1:14" s="76" customFormat="1" ht="18" customHeight="1">
      <c r="A11" s="84" t="s">
        <v>171</v>
      </c>
      <c r="B11" s="34">
        <v>7</v>
      </c>
      <c r="C11" s="34">
        <v>72</v>
      </c>
      <c r="D11" s="34">
        <v>41</v>
      </c>
      <c r="E11" s="34">
        <v>606</v>
      </c>
      <c r="F11" s="34">
        <v>125</v>
      </c>
      <c r="G11" s="34">
        <v>1325</v>
      </c>
      <c r="H11" s="34">
        <v>643</v>
      </c>
      <c r="I11" s="34">
        <v>251</v>
      </c>
      <c r="J11" s="34">
        <v>85</v>
      </c>
      <c r="K11" s="34">
        <v>13</v>
      </c>
      <c r="L11" s="34">
        <v>3</v>
      </c>
      <c r="M11" s="50" t="s">
        <v>170</v>
      </c>
      <c r="N11" s="39"/>
    </row>
    <row r="12" spans="1:14" s="76" customFormat="1" ht="18" customHeight="1">
      <c r="A12" s="84" t="s">
        <v>681</v>
      </c>
      <c r="B12" s="34">
        <v>9</v>
      </c>
      <c r="C12" s="34">
        <v>76</v>
      </c>
      <c r="D12" s="34">
        <v>44</v>
      </c>
      <c r="E12" s="34">
        <v>630</v>
      </c>
      <c r="F12" s="34">
        <v>141</v>
      </c>
      <c r="G12" s="34">
        <v>1313</v>
      </c>
      <c r="H12" s="34">
        <v>626</v>
      </c>
      <c r="I12" s="34">
        <v>262</v>
      </c>
      <c r="J12" s="34">
        <v>89</v>
      </c>
      <c r="K12" s="34">
        <v>34</v>
      </c>
      <c r="L12" s="34">
        <v>7</v>
      </c>
      <c r="M12" s="50" t="s">
        <v>681</v>
      </c>
      <c r="N12" s="39"/>
    </row>
    <row r="13" spans="1:14" s="82" customFormat="1" ht="18" customHeight="1">
      <c r="A13" s="506" t="s">
        <v>682</v>
      </c>
      <c r="B13" s="507">
        <f>SUM(B14:B22)</f>
        <v>9</v>
      </c>
      <c r="C13" s="507">
        <f aca="true" t="shared" si="1" ref="C13:L13">SUM(C14:C22)</f>
        <v>78</v>
      </c>
      <c r="D13" s="507">
        <f t="shared" si="1"/>
        <v>46</v>
      </c>
      <c r="E13" s="507">
        <f t="shared" si="1"/>
        <v>637</v>
      </c>
      <c r="F13" s="507">
        <f t="shared" si="1"/>
        <v>144</v>
      </c>
      <c r="G13" s="507">
        <f t="shared" si="1"/>
        <v>1394</v>
      </c>
      <c r="H13" s="507">
        <f t="shared" si="1"/>
        <v>658</v>
      </c>
      <c r="I13" s="507">
        <f t="shared" si="1"/>
        <v>289</v>
      </c>
      <c r="J13" s="507">
        <f t="shared" si="1"/>
        <v>104</v>
      </c>
      <c r="K13" s="507">
        <f t="shared" si="1"/>
        <v>31</v>
      </c>
      <c r="L13" s="507">
        <f t="shared" si="1"/>
        <v>6</v>
      </c>
      <c r="M13" s="41" t="s">
        <v>682</v>
      </c>
      <c r="N13" s="80"/>
    </row>
    <row r="14" spans="1:13" s="19" customFormat="1" ht="29.25" customHeight="1">
      <c r="A14" s="454" t="s">
        <v>897</v>
      </c>
      <c r="B14" s="508">
        <v>1</v>
      </c>
      <c r="C14" s="495">
        <v>48</v>
      </c>
      <c r="D14" s="495">
        <v>46</v>
      </c>
      <c r="E14" s="495">
        <v>221</v>
      </c>
      <c r="F14" s="495">
        <v>144</v>
      </c>
      <c r="G14" s="495">
        <v>435</v>
      </c>
      <c r="H14" s="495">
        <v>174</v>
      </c>
      <c r="I14" s="495">
        <v>289</v>
      </c>
      <c r="J14" s="495">
        <v>104</v>
      </c>
      <c r="K14" s="495">
        <v>0</v>
      </c>
      <c r="L14" s="495">
        <v>0</v>
      </c>
      <c r="M14" s="510" t="s">
        <v>898</v>
      </c>
    </row>
    <row r="15" spans="1:13" s="19" customFormat="1" ht="36" customHeight="1">
      <c r="A15" s="454" t="s">
        <v>899</v>
      </c>
      <c r="B15" s="508">
        <v>1</v>
      </c>
      <c r="C15" s="495">
        <v>2</v>
      </c>
      <c r="D15" s="495">
        <v>0</v>
      </c>
      <c r="E15" s="495">
        <v>159</v>
      </c>
      <c r="F15" s="495">
        <v>0</v>
      </c>
      <c r="G15" s="495">
        <v>358</v>
      </c>
      <c r="H15" s="495">
        <v>256</v>
      </c>
      <c r="I15" s="495">
        <v>0</v>
      </c>
      <c r="J15" s="495">
        <v>0</v>
      </c>
      <c r="K15" s="495">
        <v>5</v>
      </c>
      <c r="L15" s="495">
        <v>0</v>
      </c>
      <c r="M15" s="510" t="s">
        <v>900</v>
      </c>
    </row>
    <row r="16" spans="1:13" s="19" customFormat="1" ht="36" customHeight="1">
      <c r="A16" s="454" t="s">
        <v>901</v>
      </c>
      <c r="B16" s="508">
        <v>1</v>
      </c>
      <c r="C16" s="495">
        <v>7</v>
      </c>
      <c r="D16" s="495">
        <v>0</v>
      </c>
      <c r="E16" s="495">
        <v>60</v>
      </c>
      <c r="F16" s="495">
        <v>0</v>
      </c>
      <c r="G16" s="495">
        <v>161</v>
      </c>
      <c r="H16" s="495">
        <v>34</v>
      </c>
      <c r="I16" s="495">
        <v>0</v>
      </c>
      <c r="J16" s="495">
        <v>0</v>
      </c>
      <c r="K16" s="495">
        <v>0</v>
      </c>
      <c r="L16" s="495">
        <v>0</v>
      </c>
      <c r="M16" s="510" t="s">
        <v>902</v>
      </c>
    </row>
    <row r="17" spans="1:13" s="19" customFormat="1" ht="36" customHeight="1">
      <c r="A17" s="454" t="s">
        <v>903</v>
      </c>
      <c r="B17" s="508">
        <v>1</v>
      </c>
      <c r="C17" s="495">
        <v>4</v>
      </c>
      <c r="D17" s="495">
        <v>0</v>
      </c>
      <c r="E17" s="495">
        <v>37</v>
      </c>
      <c r="F17" s="495">
        <v>0</v>
      </c>
      <c r="G17" s="495">
        <v>94</v>
      </c>
      <c r="H17" s="495">
        <v>34</v>
      </c>
      <c r="I17" s="495">
        <v>0</v>
      </c>
      <c r="J17" s="495">
        <v>0</v>
      </c>
      <c r="K17" s="495">
        <v>0</v>
      </c>
      <c r="L17" s="495">
        <v>0</v>
      </c>
      <c r="M17" s="510" t="s">
        <v>904</v>
      </c>
    </row>
    <row r="18" spans="1:13" s="19" customFormat="1" ht="36" customHeight="1">
      <c r="A18" s="454" t="s">
        <v>905</v>
      </c>
      <c r="B18" s="508">
        <v>1</v>
      </c>
      <c r="C18" s="495">
        <v>9</v>
      </c>
      <c r="D18" s="495">
        <v>0</v>
      </c>
      <c r="E18" s="495">
        <v>45</v>
      </c>
      <c r="F18" s="495">
        <v>0</v>
      </c>
      <c r="G18" s="495">
        <v>90</v>
      </c>
      <c r="H18" s="495">
        <v>19</v>
      </c>
      <c r="I18" s="495">
        <v>0</v>
      </c>
      <c r="J18" s="495">
        <v>0</v>
      </c>
      <c r="K18" s="495">
        <v>0</v>
      </c>
      <c r="L18" s="495">
        <v>0</v>
      </c>
      <c r="M18" s="510" t="s">
        <v>906</v>
      </c>
    </row>
    <row r="19" spans="1:13" s="19" customFormat="1" ht="29.25" customHeight="1">
      <c r="A19" s="454" t="s">
        <v>907</v>
      </c>
      <c r="B19" s="508">
        <v>1</v>
      </c>
      <c r="C19" s="495">
        <v>4</v>
      </c>
      <c r="D19" s="495">
        <v>0</v>
      </c>
      <c r="E19" s="495">
        <v>20</v>
      </c>
      <c r="F19" s="495">
        <v>0</v>
      </c>
      <c r="G19" s="495">
        <v>43</v>
      </c>
      <c r="H19" s="495">
        <v>36</v>
      </c>
      <c r="I19" s="495">
        <v>0</v>
      </c>
      <c r="J19" s="495">
        <v>0</v>
      </c>
      <c r="K19" s="495">
        <v>6</v>
      </c>
      <c r="L19" s="495">
        <v>3</v>
      </c>
      <c r="M19" s="510" t="s">
        <v>908</v>
      </c>
    </row>
    <row r="20" spans="1:13" s="19" customFormat="1" ht="29.25" customHeight="1">
      <c r="A20" s="454" t="s">
        <v>909</v>
      </c>
      <c r="B20" s="508">
        <v>1</v>
      </c>
      <c r="C20" s="495">
        <v>1</v>
      </c>
      <c r="D20" s="495">
        <v>0</v>
      </c>
      <c r="E20" s="495">
        <v>40</v>
      </c>
      <c r="F20" s="495">
        <v>0</v>
      </c>
      <c r="G20" s="495">
        <v>112</v>
      </c>
      <c r="H20" s="495">
        <v>65</v>
      </c>
      <c r="I20" s="495">
        <v>0</v>
      </c>
      <c r="J20" s="495">
        <v>0</v>
      </c>
      <c r="K20" s="495">
        <v>0</v>
      </c>
      <c r="L20" s="495">
        <v>0</v>
      </c>
      <c r="M20" s="540" t="s">
        <v>910</v>
      </c>
    </row>
    <row r="21" spans="1:13" s="19" customFormat="1" ht="29.25" customHeight="1">
      <c r="A21" s="454" t="s">
        <v>911</v>
      </c>
      <c r="B21" s="508">
        <v>1</v>
      </c>
      <c r="C21" s="495">
        <v>1</v>
      </c>
      <c r="D21" s="495">
        <v>0</v>
      </c>
      <c r="E21" s="495">
        <v>40</v>
      </c>
      <c r="F21" s="495">
        <v>0</v>
      </c>
      <c r="G21" s="495">
        <v>75</v>
      </c>
      <c r="H21" s="495">
        <v>21</v>
      </c>
      <c r="I21" s="495">
        <v>0</v>
      </c>
      <c r="J21" s="495">
        <v>0</v>
      </c>
      <c r="K21" s="495">
        <v>20</v>
      </c>
      <c r="L21" s="495">
        <v>3</v>
      </c>
      <c r="M21" s="510" t="s">
        <v>912</v>
      </c>
    </row>
    <row r="22" spans="1:13" s="19" customFormat="1" ht="29.25" customHeight="1">
      <c r="A22" s="530" t="s">
        <v>913</v>
      </c>
      <c r="B22" s="511">
        <v>1</v>
      </c>
      <c r="C22" s="496">
        <v>2</v>
      </c>
      <c r="D22" s="496">
        <v>0</v>
      </c>
      <c r="E22" s="496">
        <v>15</v>
      </c>
      <c r="F22" s="496">
        <v>0</v>
      </c>
      <c r="G22" s="496">
        <v>26</v>
      </c>
      <c r="H22" s="496">
        <v>19</v>
      </c>
      <c r="I22" s="496">
        <v>0</v>
      </c>
      <c r="J22" s="496">
        <v>0</v>
      </c>
      <c r="K22" s="496">
        <v>0</v>
      </c>
      <c r="L22" s="801">
        <v>0</v>
      </c>
      <c r="M22" s="531" t="s">
        <v>914</v>
      </c>
    </row>
    <row r="23" spans="1:22" s="19" customFormat="1" ht="12.75">
      <c r="A23" s="7" t="s">
        <v>1073</v>
      </c>
      <c r="G23" s="177"/>
      <c r="H23" s="177"/>
      <c r="M23" s="46" t="s">
        <v>1074</v>
      </c>
      <c r="N23" s="46"/>
      <c r="O23" s="46"/>
      <c r="P23" s="46"/>
      <c r="Q23" s="46"/>
      <c r="R23" s="46"/>
      <c r="S23" s="46"/>
      <c r="T23" s="46"/>
      <c r="U23" s="46"/>
      <c r="V23" s="113"/>
    </row>
    <row r="24" s="19" customFormat="1" ht="13.5" customHeight="1">
      <c r="A24" s="178" t="s">
        <v>500</v>
      </c>
    </row>
    <row r="25" spans="1:22" s="61" customFormat="1" ht="12.75">
      <c r="A25" s="539" t="s">
        <v>451</v>
      </c>
      <c r="B25" s="502"/>
      <c r="C25" s="502"/>
      <c r="D25" s="502"/>
      <c r="E25" s="502"/>
      <c r="F25" s="502"/>
      <c r="V25" s="105"/>
    </row>
    <row r="26" s="61" customFormat="1" ht="12.75">
      <c r="V26" s="105"/>
    </row>
    <row r="27" ht="12.75">
      <c r="V27" s="110"/>
    </row>
    <row r="28" ht="12.75">
      <c r="V28" s="110"/>
    </row>
    <row r="29" ht="12.75">
      <c r="V29" s="110"/>
    </row>
    <row r="30" ht="12.75">
      <c r="V30" s="110"/>
    </row>
    <row r="31" ht="12.75">
      <c r="V31" s="110"/>
    </row>
    <row r="32" ht="12.75">
      <c r="V32" s="110"/>
    </row>
    <row r="33" ht="12.75">
      <c r="V33" s="110"/>
    </row>
    <row r="34" ht="12.75">
      <c r="V34" s="110"/>
    </row>
    <row r="35" ht="12.75">
      <c r="V35" s="110"/>
    </row>
    <row r="36" ht="12.75">
      <c r="V36" s="110"/>
    </row>
    <row r="37" ht="12.75">
      <c r="V37" s="110"/>
    </row>
    <row r="38" ht="12.75">
      <c r="V38" s="110"/>
    </row>
    <row r="39" ht="12.75">
      <c r="V39" s="110"/>
    </row>
    <row r="40" ht="12.75">
      <c r="V40" s="110"/>
    </row>
    <row r="41" ht="12.75">
      <c r="V41" s="110"/>
    </row>
    <row r="42" ht="12.75">
      <c r="V42" s="110"/>
    </row>
    <row r="43" ht="12.75">
      <c r="V43" s="110"/>
    </row>
    <row r="44" ht="12.75">
      <c r="V44" s="110"/>
    </row>
    <row r="45" ht="12.75">
      <c r="V45" s="110"/>
    </row>
    <row r="46" ht="12.75">
      <c r="V46" s="110"/>
    </row>
    <row r="47" ht="12.75">
      <c r="V47" s="110"/>
    </row>
    <row r="48" ht="12.75">
      <c r="V48" s="110"/>
    </row>
    <row r="49" ht="12.75">
      <c r="V49" s="110"/>
    </row>
    <row r="50" ht="12.75">
      <c r="V50" s="110"/>
    </row>
    <row r="51" ht="12.75">
      <c r="V51" s="110"/>
    </row>
    <row r="52" ht="12.75">
      <c r="V52" s="110"/>
    </row>
    <row r="53" ht="12.75">
      <c r="V53" s="110"/>
    </row>
    <row r="54" ht="12.75">
      <c r="V54" s="110"/>
    </row>
    <row r="55" ht="12.75">
      <c r="V55" s="110"/>
    </row>
    <row r="56" ht="12.75">
      <c r="V56" s="110"/>
    </row>
    <row r="57" ht="12.75">
      <c r="V57" s="110"/>
    </row>
    <row r="58" ht="12.75">
      <c r="V58" s="110"/>
    </row>
    <row r="59" ht="12.75">
      <c r="V59" s="110"/>
    </row>
    <row r="60" ht="12.75">
      <c r="V60" s="110"/>
    </row>
    <row r="61" ht="12.75">
      <c r="V61" s="110"/>
    </row>
    <row r="62" ht="12.75">
      <c r="V62" s="110"/>
    </row>
    <row r="63" ht="12.75">
      <c r="V63" s="110"/>
    </row>
    <row r="64" ht="12.75">
      <c r="V64" s="110"/>
    </row>
    <row r="65" ht="12.75">
      <c r="V65" s="110"/>
    </row>
    <row r="66" ht="12.75">
      <c r="V66" s="110"/>
    </row>
    <row r="67" ht="12.75">
      <c r="V67" s="110"/>
    </row>
    <row r="68" ht="12.75">
      <c r="V68" s="110"/>
    </row>
    <row r="69" ht="12.75">
      <c r="V69" s="110"/>
    </row>
    <row r="70" ht="12.75">
      <c r="V70" s="110"/>
    </row>
    <row r="71" ht="12.75">
      <c r="V71" s="110"/>
    </row>
    <row r="72" ht="12.75">
      <c r="V72" s="110"/>
    </row>
    <row r="73" ht="12.75">
      <c r="V73" s="110"/>
    </row>
    <row r="74" ht="12.75">
      <c r="V74" s="110"/>
    </row>
    <row r="75" ht="12.75">
      <c r="V75" s="110"/>
    </row>
    <row r="76" ht="12.75">
      <c r="V76" s="110"/>
    </row>
    <row r="77" ht="12.75">
      <c r="V77" s="110"/>
    </row>
    <row r="78" ht="12.75">
      <c r="V78" s="110"/>
    </row>
    <row r="79" ht="12.75">
      <c r="V79" s="110"/>
    </row>
    <row r="80" ht="12.75">
      <c r="V80" s="110"/>
    </row>
    <row r="81" ht="12.75">
      <c r="V81" s="110"/>
    </row>
    <row r="82" ht="12.75">
      <c r="V82" s="110"/>
    </row>
    <row r="83" ht="12.75">
      <c r="V83" s="110"/>
    </row>
    <row r="84" ht="12.75">
      <c r="V84" s="110"/>
    </row>
    <row r="85" ht="12.75">
      <c r="V85" s="110"/>
    </row>
    <row r="86" ht="12.75">
      <c r="V86" s="110"/>
    </row>
    <row r="87" ht="12.75">
      <c r="V87" s="110"/>
    </row>
    <row r="88" ht="12.75">
      <c r="V88" s="110"/>
    </row>
    <row r="89" ht="12.75">
      <c r="V89" s="110"/>
    </row>
    <row r="90" ht="12.75">
      <c r="V90" s="110"/>
    </row>
    <row r="91" ht="12.75">
      <c r="V91" s="110"/>
    </row>
    <row r="92" ht="12.75">
      <c r="V92" s="110"/>
    </row>
    <row r="93" ht="12.75">
      <c r="V93" s="110"/>
    </row>
    <row r="94" ht="12.75">
      <c r="V94" s="110"/>
    </row>
    <row r="95" ht="12.75">
      <c r="V95" s="110"/>
    </row>
    <row r="96" ht="12.75">
      <c r="V96" s="110"/>
    </row>
    <row r="97" ht="12.75">
      <c r="V97" s="110"/>
    </row>
    <row r="98" ht="12.75">
      <c r="V98" s="110"/>
    </row>
    <row r="99" ht="12.75">
      <c r="V99" s="110"/>
    </row>
    <row r="100" ht="12.75">
      <c r="V100" s="110"/>
    </row>
    <row r="101" ht="12.75">
      <c r="V101" s="110"/>
    </row>
    <row r="102" ht="12.75">
      <c r="V102" s="110"/>
    </row>
    <row r="103" ht="12.75">
      <c r="V103" s="110"/>
    </row>
    <row r="104" ht="12.75">
      <c r="V104" s="110"/>
    </row>
    <row r="105" ht="12.75">
      <c r="V105" s="110"/>
    </row>
    <row r="106" ht="12.75">
      <c r="V106" s="110"/>
    </row>
    <row r="107" ht="12.75">
      <c r="V107" s="110"/>
    </row>
    <row r="108" ht="12.75">
      <c r="V108" s="110"/>
    </row>
    <row r="109" ht="12.75">
      <c r="V109" s="110"/>
    </row>
    <row r="110" ht="12.75">
      <c r="V110" s="110"/>
    </row>
    <row r="111" ht="12.75">
      <c r="V111" s="110"/>
    </row>
    <row r="112" ht="12.75">
      <c r="V112" s="110"/>
    </row>
    <row r="113" ht="12.75">
      <c r="V113" s="110"/>
    </row>
    <row r="114" ht="12.75">
      <c r="V114" s="110"/>
    </row>
    <row r="115" ht="12.75">
      <c r="V115" s="110"/>
    </row>
    <row r="116" ht="12.75">
      <c r="V116" s="110"/>
    </row>
    <row r="117" ht="12.75">
      <c r="V117" s="110"/>
    </row>
    <row r="118" ht="12.75">
      <c r="V118" s="110"/>
    </row>
    <row r="119" ht="12.75">
      <c r="V119" s="110"/>
    </row>
    <row r="120" ht="12.75">
      <c r="V120" s="110"/>
    </row>
    <row r="121" ht="12.75">
      <c r="V121" s="110"/>
    </row>
    <row r="122" ht="12.75">
      <c r="V122" s="110"/>
    </row>
    <row r="123" ht="12.75">
      <c r="V123" s="110"/>
    </row>
    <row r="124" ht="12.75">
      <c r="V124" s="110"/>
    </row>
    <row r="125" ht="12.75">
      <c r="V125" s="110"/>
    </row>
    <row r="126" ht="12.75">
      <c r="V126" s="110"/>
    </row>
    <row r="127" ht="12.75">
      <c r="V127" s="110"/>
    </row>
    <row r="128" ht="12.75">
      <c r="V128" s="110"/>
    </row>
    <row r="129" ht="12.75">
      <c r="V129" s="110"/>
    </row>
    <row r="130" ht="12.75">
      <c r="V130" s="110"/>
    </row>
    <row r="131" ht="12.75">
      <c r="V131" s="110"/>
    </row>
    <row r="132" ht="12.75">
      <c r="V132" s="110"/>
    </row>
    <row r="133" ht="12.75">
      <c r="V133" s="110"/>
    </row>
    <row r="134" ht="12.75">
      <c r="V134" s="110"/>
    </row>
    <row r="135" ht="12.75">
      <c r="V135" s="110"/>
    </row>
    <row r="136" ht="12.75">
      <c r="V136" s="110"/>
    </row>
    <row r="137" ht="12.75">
      <c r="V137" s="110"/>
    </row>
    <row r="138" ht="12.75">
      <c r="V138" s="110"/>
    </row>
    <row r="139" ht="12.75">
      <c r="V139" s="110"/>
    </row>
    <row r="140" ht="12.75">
      <c r="V140" s="110"/>
    </row>
    <row r="141" ht="12.75">
      <c r="V141" s="110"/>
    </row>
    <row r="142" ht="12.75">
      <c r="V142" s="110"/>
    </row>
    <row r="143" ht="12.75">
      <c r="V143" s="110"/>
    </row>
    <row r="144" ht="12.75">
      <c r="V144" s="110"/>
    </row>
    <row r="145" ht="12.75">
      <c r="V145" s="110"/>
    </row>
    <row r="146" ht="12.75">
      <c r="V146" s="110"/>
    </row>
    <row r="147" ht="12.75">
      <c r="V147" s="110"/>
    </row>
    <row r="148" ht="12.75">
      <c r="V148" s="110"/>
    </row>
    <row r="149" ht="12.75">
      <c r="V149" s="110"/>
    </row>
    <row r="150" ht="12.75">
      <c r="V150" s="110"/>
    </row>
    <row r="151" ht="12.75">
      <c r="V151" s="110"/>
    </row>
    <row r="152" ht="12.75">
      <c r="V152" s="110"/>
    </row>
    <row r="153" ht="12.75">
      <c r="V153" s="110"/>
    </row>
    <row r="154" ht="12.75">
      <c r="V154" s="110"/>
    </row>
    <row r="155" ht="12.75">
      <c r="V155" s="110"/>
    </row>
    <row r="156" ht="12.75">
      <c r="V156" s="110"/>
    </row>
    <row r="157" ht="12.75">
      <c r="V157" s="110"/>
    </row>
    <row r="158" ht="12.75">
      <c r="V158" s="110"/>
    </row>
    <row r="159" ht="12.75">
      <c r="V159" s="110"/>
    </row>
    <row r="160" ht="12.75">
      <c r="V160" s="110"/>
    </row>
    <row r="161" ht="12.75">
      <c r="V161" s="110"/>
    </row>
    <row r="162" ht="12.75">
      <c r="V162" s="110"/>
    </row>
    <row r="163" ht="12.75">
      <c r="V163" s="110"/>
    </row>
    <row r="164" ht="12.75">
      <c r="V164" s="110"/>
    </row>
    <row r="165" ht="12.75">
      <c r="V165" s="110"/>
    </row>
    <row r="166" ht="12.75">
      <c r="V166" s="110"/>
    </row>
    <row r="167" ht="12.75">
      <c r="V167" s="110"/>
    </row>
    <row r="168" ht="12.75">
      <c r="V168" s="110"/>
    </row>
    <row r="169" ht="12.75">
      <c r="V169" s="110"/>
    </row>
    <row r="170" ht="12.75">
      <c r="V170" s="110"/>
    </row>
    <row r="171" ht="12.75">
      <c r="V171" s="110"/>
    </row>
    <row r="172" ht="12.75">
      <c r="V172" s="110"/>
    </row>
    <row r="173" ht="12.75">
      <c r="V173" s="110"/>
    </row>
    <row r="174" ht="12.75">
      <c r="V174" s="110"/>
    </row>
    <row r="175" ht="12.75">
      <c r="V175" s="110"/>
    </row>
    <row r="176" ht="12.75">
      <c r="V176" s="110"/>
    </row>
    <row r="177" ht="12.75">
      <c r="V177" s="110"/>
    </row>
    <row r="178" ht="12.75">
      <c r="V178" s="110"/>
    </row>
    <row r="179" ht="12.75">
      <c r="V179" s="110"/>
    </row>
    <row r="180" ht="12.75">
      <c r="V180" s="110"/>
    </row>
    <row r="181" ht="12.75">
      <c r="V181" s="110"/>
    </row>
    <row r="182" ht="12.75">
      <c r="V182" s="110"/>
    </row>
    <row r="183" ht="12.75">
      <c r="V183" s="110"/>
    </row>
    <row r="184" ht="12.75">
      <c r="V184" s="110"/>
    </row>
    <row r="185" ht="12.75">
      <c r="V185" s="110"/>
    </row>
    <row r="186" ht="12.75">
      <c r="V186" s="110"/>
    </row>
    <row r="187" ht="12.75">
      <c r="V187" s="110"/>
    </row>
    <row r="188" ht="12.75">
      <c r="V188" s="110"/>
    </row>
    <row r="189" ht="12.75">
      <c r="V189" s="110"/>
    </row>
    <row r="190" ht="12.75">
      <c r="V190" s="110"/>
    </row>
    <row r="191" ht="12.75">
      <c r="V191" s="110"/>
    </row>
    <row r="192" ht="12.75">
      <c r="V192" s="110"/>
    </row>
    <row r="193" ht="12.75">
      <c r="V193" s="110"/>
    </row>
    <row r="194" ht="12.75">
      <c r="V194" s="110"/>
    </row>
    <row r="195" ht="12.75">
      <c r="V195" s="110"/>
    </row>
    <row r="196" ht="12.75">
      <c r="V196" s="110"/>
    </row>
    <row r="197" ht="12.75">
      <c r="V197" s="110"/>
    </row>
    <row r="198" ht="12.75">
      <c r="V198" s="110"/>
    </row>
    <row r="199" ht="12.75">
      <c r="V199" s="110"/>
    </row>
    <row r="200" ht="12.75">
      <c r="V200" s="110"/>
    </row>
    <row r="201" ht="12.75">
      <c r="V201" s="110"/>
    </row>
    <row r="202" ht="12.75">
      <c r="V202" s="110"/>
    </row>
    <row r="203" ht="12.75">
      <c r="V203" s="110"/>
    </row>
    <row r="204" ht="12.75">
      <c r="V204" s="110"/>
    </row>
    <row r="205" ht="12.75">
      <c r="V205" s="110"/>
    </row>
    <row r="206" ht="12.75">
      <c r="V206" s="110"/>
    </row>
    <row r="207" ht="12.75">
      <c r="V207" s="110"/>
    </row>
    <row r="208" ht="12.75">
      <c r="V208" s="110"/>
    </row>
    <row r="209" ht="12.75">
      <c r="V209" s="110"/>
    </row>
    <row r="210" ht="12.75">
      <c r="V210" s="110"/>
    </row>
    <row r="211" ht="12.75">
      <c r="V211" s="110"/>
    </row>
    <row r="212" ht="12.75">
      <c r="V212" s="110"/>
    </row>
    <row r="213" ht="12.75">
      <c r="V213" s="110"/>
    </row>
    <row r="214" ht="12.75">
      <c r="V214" s="110"/>
    </row>
    <row r="215" ht="12.75">
      <c r="V215" s="110"/>
    </row>
    <row r="216" ht="12.75">
      <c r="V216" s="110"/>
    </row>
    <row r="217" ht="12.75">
      <c r="V217" s="110"/>
    </row>
    <row r="218" ht="12.75">
      <c r="V218" s="110"/>
    </row>
    <row r="219" ht="12.75">
      <c r="V219" s="110"/>
    </row>
    <row r="220" ht="12.75">
      <c r="V220" s="110"/>
    </row>
    <row r="221" ht="12.75">
      <c r="V221" s="110"/>
    </row>
    <row r="222" ht="12.75">
      <c r="V222" s="110"/>
    </row>
    <row r="223" ht="12.75">
      <c r="V223" s="110"/>
    </row>
    <row r="224" ht="12.75">
      <c r="V224" s="110"/>
    </row>
    <row r="225" ht="12.75">
      <c r="V225" s="110"/>
    </row>
    <row r="226" ht="12.75">
      <c r="V226" s="110"/>
    </row>
    <row r="227" ht="12.75">
      <c r="V227" s="110"/>
    </row>
    <row r="228" ht="12.75">
      <c r="V228" s="110"/>
    </row>
    <row r="229" ht="12.75">
      <c r="V229" s="110"/>
    </row>
    <row r="230" ht="12.75">
      <c r="V230" s="110"/>
    </row>
    <row r="231" ht="12.75">
      <c r="V231" s="110"/>
    </row>
    <row r="232" ht="12.75">
      <c r="V232" s="110"/>
    </row>
    <row r="233" ht="12.75">
      <c r="V233" s="110"/>
    </row>
    <row r="234" ht="12.75">
      <c r="V234" s="110"/>
    </row>
    <row r="235" ht="12.75">
      <c r="V235" s="110"/>
    </row>
    <row r="236" ht="12.75">
      <c r="V236" s="110"/>
    </row>
    <row r="237" ht="12.75">
      <c r="V237" s="110"/>
    </row>
    <row r="238" ht="12.75">
      <c r="V238" s="110"/>
    </row>
    <row r="239" ht="12.75">
      <c r="V239" s="110"/>
    </row>
    <row r="240" ht="12.75">
      <c r="V240" s="110"/>
    </row>
    <row r="241" ht="12.75">
      <c r="V241" s="110"/>
    </row>
    <row r="242" ht="12.75">
      <c r="V242" s="110"/>
    </row>
    <row r="243" ht="12.75">
      <c r="V243" s="110"/>
    </row>
    <row r="244" ht="12.75">
      <c r="V244" s="110"/>
    </row>
    <row r="245" ht="12.75">
      <c r="V245" s="110"/>
    </row>
    <row r="246" ht="12.75">
      <c r="V246" s="110"/>
    </row>
    <row r="247" ht="12.75">
      <c r="V247" s="110"/>
    </row>
    <row r="248" ht="12.75">
      <c r="V248" s="110"/>
    </row>
    <row r="249" ht="12.75">
      <c r="V249" s="110"/>
    </row>
    <row r="250" ht="12.75">
      <c r="V250" s="110"/>
    </row>
    <row r="251" ht="12.75">
      <c r="V251" s="110"/>
    </row>
    <row r="252" ht="12.75">
      <c r="V252" s="110"/>
    </row>
    <row r="253" ht="12.75">
      <c r="V253" s="110"/>
    </row>
    <row r="254" ht="12.75">
      <c r="V254" s="110"/>
    </row>
    <row r="255" ht="12.75">
      <c r="V255" s="110"/>
    </row>
    <row r="256" ht="12.75">
      <c r="V256" s="110"/>
    </row>
    <row r="257" ht="12.75">
      <c r="V257" s="110"/>
    </row>
    <row r="258" ht="12.75">
      <c r="V258" s="110"/>
    </row>
    <row r="259" ht="12.75">
      <c r="V259" s="110"/>
    </row>
    <row r="260" ht="12.75">
      <c r="V260" s="110"/>
    </row>
    <row r="261" ht="12.75">
      <c r="V261" s="110"/>
    </row>
    <row r="262" ht="12.75">
      <c r="V262" s="110"/>
    </row>
    <row r="263" ht="12.75">
      <c r="V263" s="110"/>
    </row>
    <row r="264" ht="12.75">
      <c r="V264" s="110"/>
    </row>
    <row r="265" ht="12.75">
      <c r="V265" s="110"/>
    </row>
    <row r="266" ht="12.75">
      <c r="V266" s="110"/>
    </row>
    <row r="267" ht="12.75">
      <c r="V267" s="110"/>
    </row>
    <row r="268" ht="12.75">
      <c r="V268" s="110"/>
    </row>
    <row r="269" ht="12.75">
      <c r="V269" s="110"/>
    </row>
    <row r="270" ht="12.75">
      <c r="V270" s="110"/>
    </row>
    <row r="271" ht="12.75">
      <c r="V271" s="110"/>
    </row>
    <row r="272" ht="12.75">
      <c r="V272" s="110"/>
    </row>
    <row r="273" ht="12.75">
      <c r="V273" s="110"/>
    </row>
    <row r="274" ht="12.75">
      <c r="V274" s="110"/>
    </row>
    <row r="275" ht="12.75">
      <c r="V275" s="110"/>
    </row>
    <row r="276" ht="12.75">
      <c r="V276" s="110"/>
    </row>
    <row r="277" ht="12.75">
      <c r="V277" s="110"/>
    </row>
    <row r="278" ht="12.75">
      <c r="V278" s="110"/>
    </row>
    <row r="279" ht="12.75">
      <c r="V279" s="110"/>
    </row>
    <row r="280" ht="12.75">
      <c r="V280" s="110"/>
    </row>
    <row r="281" ht="12.75">
      <c r="V281" s="110"/>
    </row>
    <row r="282" ht="12.75">
      <c r="V282" s="110"/>
    </row>
    <row r="283" ht="12.75">
      <c r="V283" s="110"/>
    </row>
    <row r="284" ht="12.75">
      <c r="V284" s="110"/>
    </row>
    <row r="285" ht="12.75">
      <c r="V285" s="110"/>
    </row>
    <row r="286" ht="12.75">
      <c r="V286" s="110"/>
    </row>
    <row r="287" ht="12.75">
      <c r="V287" s="110"/>
    </row>
    <row r="288" ht="12.75">
      <c r="V288" s="110"/>
    </row>
    <row r="289" ht="12.75">
      <c r="V289" s="110"/>
    </row>
    <row r="290" ht="12.75">
      <c r="V290" s="110"/>
    </row>
    <row r="291" ht="12.75">
      <c r="V291" s="110"/>
    </row>
    <row r="292" ht="12.75">
      <c r="V292" s="110"/>
    </row>
    <row r="293" ht="12.75">
      <c r="V293" s="110"/>
    </row>
    <row r="294" ht="12.75">
      <c r="V294" s="110"/>
    </row>
    <row r="295" ht="12.75">
      <c r="V295" s="110"/>
    </row>
    <row r="296" ht="12.75">
      <c r="V296" s="110"/>
    </row>
    <row r="297" ht="12.75">
      <c r="V297" s="110"/>
    </row>
    <row r="298" ht="12.75">
      <c r="V298" s="110"/>
    </row>
    <row r="299" ht="12.75">
      <c r="V299" s="110"/>
    </row>
    <row r="300" ht="12.75">
      <c r="V300" s="110"/>
    </row>
    <row r="301" ht="12.75">
      <c r="V301" s="110"/>
    </row>
    <row r="302" ht="12.75">
      <c r="V302" s="110"/>
    </row>
    <row r="303" ht="12.75">
      <c r="V303" s="110"/>
    </row>
    <row r="304" ht="12.75">
      <c r="V304" s="110"/>
    </row>
    <row r="305" ht="12.75">
      <c r="V305" s="110"/>
    </row>
    <row r="306" ht="12.75">
      <c r="V306" s="110"/>
    </row>
    <row r="307" ht="12.75">
      <c r="V307" s="110"/>
    </row>
    <row r="308" ht="12.75">
      <c r="V308" s="110"/>
    </row>
    <row r="309" ht="12.75">
      <c r="V309" s="110"/>
    </row>
  </sheetData>
  <mergeCells count="13">
    <mergeCell ref="A1:L1"/>
    <mergeCell ref="A3:A6"/>
    <mergeCell ref="C3:D3"/>
    <mergeCell ref="E3:F3"/>
    <mergeCell ref="G3:H3"/>
    <mergeCell ref="I3:J3"/>
    <mergeCell ref="K3:L3"/>
    <mergeCell ref="C4:D4"/>
    <mergeCell ref="E4:F4"/>
    <mergeCell ref="G4:H4"/>
    <mergeCell ref="M3:M6"/>
    <mergeCell ref="I4:J4"/>
    <mergeCell ref="K4:L4"/>
  </mergeCells>
  <printOptions/>
  <pageMargins left="0.7480314960629921" right="0.7480314960629921" top="0.74" bottom="0.75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09"/>
  <sheetViews>
    <sheetView zoomScaleSheetLayoutView="100" workbookViewId="0" topLeftCell="A10">
      <selection activeCell="I34" sqref="I34"/>
    </sheetView>
  </sheetViews>
  <sheetFormatPr defaultColWidth="9.140625" defaultRowHeight="12.75"/>
  <cols>
    <col min="1" max="1" width="23.28125" style="0" customWidth="1"/>
    <col min="2" max="3" width="10.28125" style="0" customWidth="1"/>
    <col min="4" max="9" width="10.8515625" style="0" customWidth="1"/>
    <col min="10" max="10" width="38.00390625" style="0" customWidth="1"/>
    <col min="11" max="12" width="8.8515625" style="0" customWidth="1"/>
    <col min="13" max="13" width="9.7109375" style="111" customWidth="1"/>
    <col min="14" max="20" width="10.00390625" style="111" customWidth="1"/>
    <col min="21" max="21" width="20.28125" style="111" customWidth="1"/>
    <col min="22" max="53" width="10.00390625" style="111" customWidth="1"/>
    <col min="54" max="54" width="19.28125" style="111" customWidth="1"/>
  </cols>
  <sheetData>
    <row r="1" spans="1:22" s="21" customFormat="1" ht="32.25" customHeight="1">
      <c r="A1" s="982" t="s">
        <v>647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V1" s="172"/>
    </row>
    <row r="2" spans="1:22" s="23" customFormat="1" ht="18" customHeight="1">
      <c r="A2" s="173" t="s">
        <v>624</v>
      </c>
      <c r="B2" s="164"/>
      <c r="C2" s="164"/>
      <c r="D2" s="164"/>
      <c r="E2" s="164"/>
      <c r="F2" s="164"/>
      <c r="G2" s="164"/>
      <c r="H2" s="164"/>
      <c r="I2" s="164"/>
      <c r="J2" s="63" t="s">
        <v>625</v>
      </c>
      <c r="V2" s="109"/>
    </row>
    <row r="3" spans="1:11" s="23" customFormat="1" ht="26.25" customHeight="1">
      <c r="A3" s="844" t="s">
        <v>648</v>
      </c>
      <c r="B3" s="1059" t="s">
        <v>626</v>
      </c>
      <c r="C3" s="1060"/>
      <c r="D3" s="1059" t="s">
        <v>627</v>
      </c>
      <c r="E3" s="1060"/>
      <c r="F3" s="1050" t="s">
        <v>628</v>
      </c>
      <c r="G3" s="1051"/>
      <c r="H3" s="1051"/>
      <c r="I3" s="1052"/>
      <c r="J3" s="1053" t="s">
        <v>649</v>
      </c>
      <c r="K3" s="109"/>
    </row>
    <row r="4" spans="1:11" s="23" customFormat="1" ht="26.25" customHeight="1">
      <c r="A4" s="1048"/>
      <c r="B4" s="1057" t="s">
        <v>629</v>
      </c>
      <c r="C4" s="1058"/>
      <c r="D4" s="1057" t="s">
        <v>630</v>
      </c>
      <c r="E4" s="1058"/>
      <c r="F4" s="1056" t="s">
        <v>631</v>
      </c>
      <c r="G4" s="1052"/>
      <c r="H4" s="1056" t="s">
        <v>632</v>
      </c>
      <c r="I4" s="1052"/>
      <c r="J4" s="1054"/>
      <c r="K4" s="109"/>
    </row>
    <row r="5" spans="1:11" s="23" customFormat="1" ht="26.25" customHeight="1">
      <c r="A5" s="1048"/>
      <c r="B5" s="171" t="s">
        <v>633</v>
      </c>
      <c r="C5" s="171" t="s">
        <v>634</v>
      </c>
      <c r="D5" s="171" t="s">
        <v>635</v>
      </c>
      <c r="E5" s="171" t="s">
        <v>636</v>
      </c>
      <c r="F5" s="171" t="s">
        <v>637</v>
      </c>
      <c r="G5" s="171" t="s">
        <v>638</v>
      </c>
      <c r="H5" s="171" t="s">
        <v>637</v>
      </c>
      <c r="I5" s="171" t="s">
        <v>638</v>
      </c>
      <c r="J5" s="1054"/>
      <c r="K5" s="109"/>
    </row>
    <row r="6" spans="1:11" s="23" customFormat="1" ht="26.25" customHeight="1">
      <c r="A6" s="1049"/>
      <c r="B6" s="337" t="s">
        <v>640</v>
      </c>
      <c r="C6" s="335" t="s">
        <v>641</v>
      </c>
      <c r="D6" s="336" t="s">
        <v>639</v>
      </c>
      <c r="E6" s="336" t="s">
        <v>642</v>
      </c>
      <c r="F6" s="335" t="s">
        <v>643</v>
      </c>
      <c r="G6" s="335" t="s">
        <v>644</v>
      </c>
      <c r="H6" s="335" t="s">
        <v>643</v>
      </c>
      <c r="I6" s="335" t="s">
        <v>644</v>
      </c>
      <c r="J6" s="1055"/>
      <c r="K6" s="109"/>
    </row>
    <row r="7" spans="1:11" s="23" customFormat="1" ht="20.25" customHeight="1">
      <c r="A7" s="338" t="s">
        <v>998</v>
      </c>
      <c r="B7" s="366">
        <v>1</v>
      </c>
      <c r="C7" s="366" t="s">
        <v>546</v>
      </c>
      <c r="D7" s="366">
        <v>223</v>
      </c>
      <c r="E7" s="366">
        <v>20</v>
      </c>
      <c r="F7" s="366">
        <v>735</v>
      </c>
      <c r="G7" s="366">
        <v>561</v>
      </c>
      <c r="H7" s="366">
        <v>188</v>
      </c>
      <c r="I7" s="366">
        <v>98</v>
      </c>
      <c r="J7" s="339" t="s">
        <v>998</v>
      </c>
      <c r="K7" s="340"/>
    </row>
    <row r="8" spans="1:11" s="76" customFormat="1" ht="20.25" customHeight="1">
      <c r="A8" s="84" t="s">
        <v>645</v>
      </c>
      <c r="B8" s="34">
        <v>1</v>
      </c>
      <c r="C8" s="34">
        <f>SUM(C14:C22)</f>
        <v>11</v>
      </c>
      <c r="D8" s="34">
        <v>398</v>
      </c>
      <c r="E8" s="34">
        <v>22</v>
      </c>
      <c r="F8" s="34">
        <v>791</v>
      </c>
      <c r="G8" s="34">
        <v>572</v>
      </c>
      <c r="H8" s="34">
        <v>129</v>
      </c>
      <c r="I8" s="35">
        <v>84</v>
      </c>
      <c r="J8" s="39" t="s">
        <v>645</v>
      </c>
      <c r="K8" s="39"/>
    </row>
    <row r="9" spans="1:11" s="76" customFormat="1" ht="20.25" customHeight="1">
      <c r="A9" s="84" t="s">
        <v>646</v>
      </c>
      <c r="B9" s="34">
        <f aca="true" t="shared" si="0" ref="B9:I9">SUM(B14:B22)</f>
        <v>20</v>
      </c>
      <c r="C9" s="34">
        <f t="shared" si="0"/>
        <v>11</v>
      </c>
      <c r="D9" s="34">
        <f t="shared" si="0"/>
        <v>431</v>
      </c>
      <c r="E9" s="34">
        <f t="shared" si="0"/>
        <v>35</v>
      </c>
      <c r="F9" s="34">
        <f t="shared" si="0"/>
        <v>1430</v>
      </c>
      <c r="G9" s="34">
        <f t="shared" si="0"/>
        <v>651</v>
      </c>
      <c r="H9" s="34">
        <f t="shared" si="0"/>
        <v>538</v>
      </c>
      <c r="I9" s="35">
        <f t="shared" si="0"/>
        <v>163</v>
      </c>
      <c r="J9" s="39" t="s">
        <v>646</v>
      </c>
      <c r="K9" s="39"/>
    </row>
    <row r="10" spans="1:11" s="76" customFormat="1" ht="20.25" customHeight="1">
      <c r="A10" s="84" t="s">
        <v>1001</v>
      </c>
      <c r="B10" s="34">
        <v>6</v>
      </c>
      <c r="C10" s="34">
        <v>4</v>
      </c>
      <c r="D10" s="34">
        <v>296</v>
      </c>
      <c r="E10" s="34">
        <v>47</v>
      </c>
      <c r="F10" s="34">
        <v>870</v>
      </c>
      <c r="G10" s="34">
        <v>552</v>
      </c>
      <c r="H10" s="34">
        <v>185</v>
      </c>
      <c r="I10" s="35">
        <v>103</v>
      </c>
      <c r="J10" s="39" t="s">
        <v>1001</v>
      </c>
      <c r="K10" s="39"/>
    </row>
    <row r="11" spans="1:11" s="76" customFormat="1" ht="20.25" customHeight="1">
      <c r="A11" s="84" t="s">
        <v>171</v>
      </c>
      <c r="B11" s="34">
        <v>16</v>
      </c>
      <c r="C11" s="34">
        <v>8</v>
      </c>
      <c r="D11" s="34">
        <v>315</v>
      </c>
      <c r="E11" s="34">
        <v>51</v>
      </c>
      <c r="F11" s="34">
        <v>976</v>
      </c>
      <c r="G11" s="34">
        <v>534</v>
      </c>
      <c r="H11" s="34">
        <v>164</v>
      </c>
      <c r="I11" s="34">
        <v>112</v>
      </c>
      <c r="J11" s="50" t="s">
        <v>171</v>
      </c>
      <c r="K11" s="39"/>
    </row>
    <row r="12" spans="1:11" s="76" customFormat="1" ht="20.25" customHeight="1">
      <c r="A12" s="84" t="s">
        <v>681</v>
      </c>
      <c r="B12" s="34">
        <v>19</v>
      </c>
      <c r="C12" s="34">
        <v>12</v>
      </c>
      <c r="D12" s="34">
        <v>137</v>
      </c>
      <c r="E12" s="34">
        <v>35</v>
      </c>
      <c r="F12" s="34">
        <v>1157</v>
      </c>
      <c r="G12" s="34">
        <v>577</v>
      </c>
      <c r="H12" s="34">
        <v>127</v>
      </c>
      <c r="I12" s="34">
        <v>107</v>
      </c>
      <c r="J12" s="50" t="s">
        <v>681</v>
      </c>
      <c r="K12" s="39"/>
    </row>
    <row r="13" spans="1:11" s="82" customFormat="1" ht="20.25" customHeight="1">
      <c r="A13" s="506" t="s">
        <v>682</v>
      </c>
      <c r="B13" s="485">
        <f>SUM(B14:B22)</f>
        <v>20</v>
      </c>
      <c r="C13" s="485">
        <f aca="true" t="shared" si="1" ref="C13:I13">SUM(C14:C22)</f>
        <v>11</v>
      </c>
      <c r="D13" s="485">
        <f t="shared" si="1"/>
        <v>431</v>
      </c>
      <c r="E13" s="485">
        <f t="shared" si="1"/>
        <v>35</v>
      </c>
      <c r="F13" s="485">
        <f t="shared" si="1"/>
        <v>1430</v>
      </c>
      <c r="G13" s="485">
        <f t="shared" si="1"/>
        <v>651</v>
      </c>
      <c r="H13" s="485">
        <f t="shared" si="1"/>
        <v>538</v>
      </c>
      <c r="I13" s="485">
        <f t="shared" si="1"/>
        <v>163</v>
      </c>
      <c r="J13" s="499" t="s">
        <v>682</v>
      </c>
      <c r="K13" s="80"/>
    </row>
    <row r="14" spans="1:10" s="23" customFormat="1" ht="21" customHeight="1">
      <c r="A14" s="454" t="s">
        <v>915</v>
      </c>
      <c r="B14" s="508">
        <v>3</v>
      </c>
      <c r="C14" s="495">
        <v>1</v>
      </c>
      <c r="D14" s="495">
        <v>142</v>
      </c>
      <c r="E14" s="495">
        <v>35</v>
      </c>
      <c r="F14" s="495">
        <v>364</v>
      </c>
      <c r="G14" s="495">
        <v>246</v>
      </c>
      <c r="H14" s="495">
        <v>538</v>
      </c>
      <c r="I14" s="495">
        <v>163</v>
      </c>
      <c r="J14" s="509" t="s">
        <v>916</v>
      </c>
    </row>
    <row r="15" spans="1:10" s="23" customFormat="1" ht="21" customHeight="1">
      <c r="A15" s="454" t="s">
        <v>917</v>
      </c>
      <c r="B15" s="508">
        <v>1</v>
      </c>
      <c r="C15" s="495">
        <v>1</v>
      </c>
      <c r="D15" s="495">
        <v>192</v>
      </c>
      <c r="E15" s="495">
        <v>0</v>
      </c>
      <c r="F15" s="495">
        <v>225</v>
      </c>
      <c r="G15" s="495">
        <v>148</v>
      </c>
      <c r="H15" s="495">
        <v>0</v>
      </c>
      <c r="I15" s="495">
        <v>0</v>
      </c>
      <c r="J15" s="509" t="s">
        <v>918</v>
      </c>
    </row>
    <row r="16" spans="1:10" s="23" customFormat="1" ht="21" customHeight="1">
      <c r="A16" s="454" t="s">
        <v>919</v>
      </c>
      <c r="B16" s="508">
        <v>1</v>
      </c>
      <c r="C16" s="495">
        <v>1</v>
      </c>
      <c r="D16" s="495">
        <v>37</v>
      </c>
      <c r="E16" s="495">
        <v>0</v>
      </c>
      <c r="F16" s="495">
        <v>87</v>
      </c>
      <c r="G16" s="495">
        <v>60</v>
      </c>
      <c r="H16" s="495">
        <v>0</v>
      </c>
      <c r="I16" s="495">
        <v>0</v>
      </c>
      <c r="J16" s="509" t="s">
        <v>920</v>
      </c>
    </row>
    <row r="17" spans="1:10" s="23" customFormat="1" ht="21" customHeight="1">
      <c r="A17" s="454" t="s">
        <v>921</v>
      </c>
      <c r="B17" s="508">
        <v>2</v>
      </c>
      <c r="C17" s="495">
        <v>1</v>
      </c>
      <c r="D17" s="495">
        <v>26</v>
      </c>
      <c r="E17" s="495">
        <v>0</v>
      </c>
      <c r="F17" s="495">
        <v>43</v>
      </c>
      <c r="G17" s="495">
        <v>36</v>
      </c>
      <c r="H17" s="495">
        <v>0</v>
      </c>
      <c r="I17" s="495">
        <v>0</v>
      </c>
      <c r="J17" s="509" t="s">
        <v>922</v>
      </c>
    </row>
    <row r="18" spans="1:10" s="23" customFormat="1" ht="21" customHeight="1">
      <c r="A18" s="454" t="s">
        <v>923</v>
      </c>
      <c r="B18" s="508">
        <v>1</v>
      </c>
      <c r="C18" s="495">
        <v>0</v>
      </c>
      <c r="D18" s="495">
        <v>21</v>
      </c>
      <c r="E18" s="495">
        <v>0</v>
      </c>
      <c r="F18" s="495">
        <v>53</v>
      </c>
      <c r="G18" s="495">
        <v>37</v>
      </c>
      <c r="H18" s="495">
        <v>0</v>
      </c>
      <c r="I18" s="495">
        <v>0</v>
      </c>
      <c r="J18" s="509" t="s">
        <v>924</v>
      </c>
    </row>
    <row r="19" spans="1:10" s="23" customFormat="1" ht="21" customHeight="1">
      <c r="A19" s="454" t="s">
        <v>925</v>
      </c>
      <c r="B19" s="508">
        <v>1</v>
      </c>
      <c r="C19" s="495">
        <v>1</v>
      </c>
      <c r="D19" s="495">
        <v>13</v>
      </c>
      <c r="E19" s="495">
        <v>0</v>
      </c>
      <c r="F19" s="495">
        <v>44</v>
      </c>
      <c r="G19" s="495">
        <v>26</v>
      </c>
      <c r="H19" s="495">
        <v>0</v>
      </c>
      <c r="I19" s="495">
        <v>0</v>
      </c>
      <c r="J19" s="509" t="s">
        <v>926</v>
      </c>
    </row>
    <row r="20" spans="1:10" s="23" customFormat="1" ht="21" customHeight="1">
      <c r="A20" s="454" t="s">
        <v>927</v>
      </c>
      <c r="B20" s="508">
        <v>7</v>
      </c>
      <c r="C20" s="495">
        <v>4</v>
      </c>
      <c r="D20" s="495">
        <v>0</v>
      </c>
      <c r="E20" s="495">
        <v>0</v>
      </c>
      <c r="F20" s="495">
        <v>344</v>
      </c>
      <c r="G20" s="495">
        <v>40</v>
      </c>
      <c r="H20" s="495">
        <v>0</v>
      </c>
      <c r="I20" s="495">
        <v>0</v>
      </c>
      <c r="J20" s="509" t="s">
        <v>928</v>
      </c>
    </row>
    <row r="21" spans="1:10" s="23" customFormat="1" ht="21" customHeight="1">
      <c r="A21" s="454" t="s">
        <v>929</v>
      </c>
      <c r="B21" s="508">
        <v>3</v>
      </c>
      <c r="C21" s="495">
        <v>2</v>
      </c>
      <c r="D21" s="495">
        <v>0</v>
      </c>
      <c r="E21" s="495">
        <v>0</v>
      </c>
      <c r="F21" s="495">
        <v>222</v>
      </c>
      <c r="G21" s="495">
        <v>43</v>
      </c>
      <c r="H21" s="495">
        <v>0</v>
      </c>
      <c r="I21" s="495">
        <v>0</v>
      </c>
      <c r="J21" s="509" t="s">
        <v>930</v>
      </c>
    </row>
    <row r="22" spans="1:10" s="23" customFormat="1" ht="21" customHeight="1">
      <c r="A22" s="530" t="s">
        <v>931</v>
      </c>
      <c r="B22" s="511">
        <v>1</v>
      </c>
      <c r="C22" s="496">
        <v>0</v>
      </c>
      <c r="D22" s="496">
        <v>0</v>
      </c>
      <c r="E22" s="496">
        <v>0</v>
      </c>
      <c r="F22" s="496">
        <v>48</v>
      </c>
      <c r="G22" s="496">
        <v>15</v>
      </c>
      <c r="H22" s="496">
        <v>0</v>
      </c>
      <c r="I22" s="801">
        <v>0</v>
      </c>
      <c r="J22" s="532" t="s">
        <v>932</v>
      </c>
    </row>
    <row r="23" spans="1:10" s="502" customFormat="1" ht="18" customHeight="1">
      <c r="A23" s="542" t="s">
        <v>933</v>
      </c>
      <c r="B23" s="543"/>
      <c r="C23" s="543"/>
      <c r="D23" s="543"/>
      <c r="E23" s="543"/>
      <c r="F23" s="543"/>
      <c r="J23" s="502" t="s">
        <v>220</v>
      </c>
    </row>
    <row r="24" spans="1:12" s="502" customFormat="1" ht="18" customHeight="1">
      <c r="A24" s="541" t="s">
        <v>934</v>
      </c>
      <c r="J24" s="705"/>
      <c r="K24" s="705"/>
      <c r="L24" s="544" t="s">
        <v>219</v>
      </c>
    </row>
    <row r="25" spans="1:6" s="502" customFormat="1" ht="12.75">
      <c r="A25" s="545" t="s">
        <v>935</v>
      </c>
      <c r="B25" s="546"/>
      <c r="C25" s="546"/>
      <c r="D25" s="546"/>
      <c r="E25" s="546"/>
      <c r="F25" s="546"/>
    </row>
    <row r="26" s="61" customFormat="1" ht="12.75">
      <c r="V26" s="105"/>
    </row>
    <row r="27" ht="12.75">
      <c r="V27" s="110"/>
    </row>
    <row r="28" ht="12.75">
      <c r="V28" s="110"/>
    </row>
    <row r="29" ht="12.75">
      <c r="V29" s="110"/>
    </row>
    <row r="30" ht="12.75">
      <c r="V30" s="110"/>
    </row>
    <row r="31" ht="12.75">
      <c r="V31" s="110"/>
    </row>
    <row r="32" ht="12.75">
      <c r="V32" s="110"/>
    </row>
    <row r="33" ht="12.75">
      <c r="V33" s="110"/>
    </row>
    <row r="34" ht="12.75">
      <c r="V34" s="110"/>
    </row>
    <row r="35" ht="12.75">
      <c r="V35" s="110"/>
    </row>
    <row r="36" ht="12.75">
      <c r="V36" s="110"/>
    </row>
    <row r="37" ht="12.75">
      <c r="V37" s="110"/>
    </row>
    <row r="38" ht="12.75">
      <c r="V38" s="110"/>
    </row>
    <row r="39" ht="12.75">
      <c r="V39" s="110"/>
    </row>
    <row r="40" ht="12.75">
      <c r="V40" s="110"/>
    </row>
    <row r="41" ht="12.75">
      <c r="V41" s="110"/>
    </row>
    <row r="42" ht="12.75">
      <c r="V42" s="110"/>
    </row>
    <row r="43" ht="12.75">
      <c r="V43" s="110"/>
    </row>
    <row r="44" ht="12.75">
      <c r="V44" s="110"/>
    </row>
    <row r="45" ht="12.75">
      <c r="V45" s="110"/>
    </row>
    <row r="46" ht="12.75">
      <c r="V46" s="110"/>
    </row>
    <row r="47" ht="12.75">
      <c r="V47" s="110"/>
    </row>
    <row r="48" ht="12.75">
      <c r="V48" s="110"/>
    </row>
    <row r="49" ht="12.75">
      <c r="V49" s="110"/>
    </row>
    <row r="50" ht="12.75">
      <c r="V50" s="110"/>
    </row>
    <row r="51" ht="12.75">
      <c r="V51" s="110"/>
    </row>
    <row r="52" ht="12.75">
      <c r="V52" s="110"/>
    </row>
    <row r="53" ht="12.75">
      <c r="V53" s="110"/>
    </row>
    <row r="54" ht="12.75">
      <c r="V54" s="110"/>
    </row>
    <row r="55" ht="12.75">
      <c r="V55" s="110"/>
    </row>
    <row r="56" ht="12.75">
      <c r="V56" s="110"/>
    </row>
    <row r="57" ht="12.75">
      <c r="V57" s="110"/>
    </row>
    <row r="58" ht="12.75">
      <c r="V58" s="110"/>
    </row>
    <row r="59" ht="12.75">
      <c r="V59" s="110"/>
    </row>
    <row r="60" ht="12.75">
      <c r="V60" s="110"/>
    </row>
    <row r="61" ht="12.75">
      <c r="V61" s="110"/>
    </row>
    <row r="62" ht="12.75">
      <c r="V62" s="110"/>
    </row>
    <row r="63" ht="12.75">
      <c r="V63" s="110"/>
    </row>
    <row r="64" ht="12.75">
      <c r="V64" s="110"/>
    </row>
    <row r="65" ht="12.75">
      <c r="V65" s="110"/>
    </row>
    <row r="66" ht="12.75">
      <c r="V66" s="110"/>
    </row>
    <row r="67" ht="12.75">
      <c r="V67" s="110"/>
    </row>
    <row r="68" ht="12.75">
      <c r="V68" s="110"/>
    </row>
    <row r="69" ht="12.75">
      <c r="V69" s="110"/>
    </row>
    <row r="70" ht="12.75">
      <c r="V70" s="110"/>
    </row>
    <row r="71" ht="12.75">
      <c r="V71" s="110"/>
    </row>
    <row r="72" ht="12.75">
      <c r="V72" s="110"/>
    </row>
    <row r="73" ht="12.75">
      <c r="V73" s="110"/>
    </row>
    <row r="74" ht="12.75">
      <c r="V74" s="110"/>
    </row>
    <row r="75" ht="12.75">
      <c r="V75" s="110"/>
    </row>
    <row r="76" ht="12.75">
      <c r="V76" s="110"/>
    </row>
    <row r="77" ht="12.75">
      <c r="V77" s="110"/>
    </row>
    <row r="78" ht="12.75">
      <c r="V78" s="110"/>
    </row>
    <row r="79" ht="12.75">
      <c r="V79" s="110"/>
    </row>
    <row r="80" ht="12.75">
      <c r="V80" s="110"/>
    </row>
    <row r="81" ht="12.75">
      <c r="V81" s="110"/>
    </row>
    <row r="82" ht="12.75">
      <c r="V82" s="110"/>
    </row>
    <row r="83" ht="12.75">
      <c r="V83" s="110"/>
    </row>
    <row r="84" ht="12.75">
      <c r="V84" s="110"/>
    </row>
    <row r="85" ht="12.75">
      <c r="V85" s="110"/>
    </row>
    <row r="86" ht="12.75">
      <c r="V86" s="110"/>
    </row>
    <row r="87" ht="12.75">
      <c r="V87" s="110"/>
    </row>
    <row r="88" ht="12.75">
      <c r="V88" s="110"/>
    </row>
    <row r="89" ht="12.75">
      <c r="V89" s="110"/>
    </row>
    <row r="90" ht="12.75">
      <c r="V90" s="110"/>
    </row>
    <row r="91" ht="12.75">
      <c r="V91" s="110"/>
    </row>
    <row r="92" ht="12.75">
      <c r="V92" s="110"/>
    </row>
    <row r="93" ht="12.75">
      <c r="V93" s="110"/>
    </row>
    <row r="94" ht="12.75">
      <c r="V94" s="110"/>
    </row>
    <row r="95" ht="12.75">
      <c r="V95" s="110"/>
    </row>
    <row r="96" ht="12.75">
      <c r="V96" s="110"/>
    </row>
    <row r="97" ht="12.75">
      <c r="V97" s="110"/>
    </row>
    <row r="98" ht="12.75">
      <c r="V98" s="110"/>
    </row>
    <row r="99" ht="12.75">
      <c r="V99" s="110"/>
    </row>
    <row r="100" ht="12.75">
      <c r="V100" s="110"/>
    </row>
    <row r="101" ht="12.75">
      <c r="V101" s="110"/>
    </row>
    <row r="102" ht="12.75">
      <c r="V102" s="110"/>
    </row>
    <row r="103" ht="12.75">
      <c r="V103" s="110"/>
    </row>
    <row r="104" ht="12.75">
      <c r="V104" s="110"/>
    </row>
    <row r="105" ht="12.75">
      <c r="V105" s="110"/>
    </row>
    <row r="106" ht="12.75">
      <c r="V106" s="110"/>
    </row>
    <row r="107" ht="12.75">
      <c r="V107" s="110"/>
    </row>
    <row r="108" ht="12.75">
      <c r="V108" s="110"/>
    </row>
    <row r="109" ht="12.75">
      <c r="V109" s="110"/>
    </row>
    <row r="110" ht="12.75">
      <c r="V110" s="110"/>
    </row>
    <row r="111" ht="12.75">
      <c r="V111" s="110"/>
    </row>
    <row r="112" ht="12.75">
      <c r="V112" s="110"/>
    </row>
    <row r="113" ht="12.75">
      <c r="V113" s="110"/>
    </row>
    <row r="114" ht="12.75">
      <c r="V114" s="110"/>
    </row>
    <row r="115" ht="12.75">
      <c r="V115" s="110"/>
    </row>
    <row r="116" ht="12.75">
      <c r="V116" s="110"/>
    </row>
    <row r="117" ht="12.75">
      <c r="V117" s="110"/>
    </row>
    <row r="118" ht="12.75">
      <c r="V118" s="110"/>
    </row>
    <row r="119" ht="12.75">
      <c r="V119" s="110"/>
    </row>
    <row r="120" ht="12.75">
      <c r="V120" s="110"/>
    </row>
    <row r="121" ht="12.75">
      <c r="V121" s="110"/>
    </row>
    <row r="122" ht="12.75">
      <c r="V122" s="110"/>
    </row>
    <row r="123" ht="12.75">
      <c r="V123" s="110"/>
    </row>
    <row r="124" ht="12.75">
      <c r="V124" s="110"/>
    </row>
    <row r="125" ht="12.75">
      <c r="V125" s="110"/>
    </row>
    <row r="126" ht="12.75">
      <c r="V126" s="110"/>
    </row>
    <row r="127" ht="12.75">
      <c r="V127" s="110"/>
    </row>
    <row r="128" ht="12.75">
      <c r="V128" s="110"/>
    </row>
    <row r="129" ht="12.75">
      <c r="V129" s="110"/>
    </row>
    <row r="130" ht="12.75">
      <c r="V130" s="110"/>
    </row>
    <row r="131" ht="12.75">
      <c r="V131" s="110"/>
    </row>
    <row r="132" ht="12.75">
      <c r="V132" s="110"/>
    </row>
    <row r="133" ht="12.75">
      <c r="V133" s="110"/>
    </row>
    <row r="134" ht="12.75">
      <c r="V134" s="110"/>
    </row>
    <row r="135" ht="12.75">
      <c r="V135" s="110"/>
    </row>
    <row r="136" ht="12.75">
      <c r="V136" s="110"/>
    </row>
    <row r="137" ht="12.75">
      <c r="V137" s="110"/>
    </row>
    <row r="138" ht="12.75">
      <c r="V138" s="110"/>
    </row>
    <row r="139" ht="12.75">
      <c r="V139" s="110"/>
    </row>
    <row r="140" ht="12.75">
      <c r="V140" s="110"/>
    </row>
    <row r="141" ht="12.75">
      <c r="V141" s="110"/>
    </row>
    <row r="142" ht="12.75">
      <c r="V142" s="110"/>
    </row>
    <row r="143" ht="12.75">
      <c r="V143" s="110"/>
    </row>
    <row r="144" ht="12.75">
      <c r="V144" s="110"/>
    </row>
    <row r="145" ht="12.75">
      <c r="V145" s="110"/>
    </row>
    <row r="146" ht="12.75">
      <c r="V146" s="110"/>
    </row>
    <row r="147" ht="12.75">
      <c r="V147" s="110"/>
    </row>
    <row r="148" ht="12.75">
      <c r="V148" s="110"/>
    </row>
    <row r="149" ht="12.75">
      <c r="V149" s="110"/>
    </row>
    <row r="150" ht="12.75">
      <c r="V150" s="110"/>
    </row>
    <row r="151" ht="12.75">
      <c r="V151" s="110"/>
    </row>
    <row r="152" ht="12.75">
      <c r="V152" s="110"/>
    </row>
    <row r="153" ht="12.75">
      <c r="V153" s="110"/>
    </row>
    <row r="154" ht="12.75">
      <c r="V154" s="110"/>
    </row>
    <row r="155" ht="12.75">
      <c r="V155" s="110"/>
    </row>
    <row r="156" ht="12.75">
      <c r="V156" s="110"/>
    </row>
    <row r="157" ht="12.75">
      <c r="V157" s="110"/>
    </row>
    <row r="158" ht="12.75">
      <c r="V158" s="110"/>
    </row>
    <row r="159" ht="12.75">
      <c r="V159" s="110"/>
    </row>
    <row r="160" ht="12.75">
      <c r="V160" s="110"/>
    </row>
    <row r="161" ht="12.75">
      <c r="V161" s="110"/>
    </row>
    <row r="162" ht="12.75">
      <c r="V162" s="110"/>
    </row>
    <row r="163" ht="12.75">
      <c r="V163" s="110"/>
    </row>
    <row r="164" ht="12.75">
      <c r="V164" s="110"/>
    </row>
    <row r="165" ht="12.75">
      <c r="V165" s="110"/>
    </row>
    <row r="166" ht="12.75">
      <c r="V166" s="110"/>
    </row>
    <row r="167" ht="12.75">
      <c r="V167" s="110"/>
    </row>
    <row r="168" ht="12.75">
      <c r="V168" s="110"/>
    </row>
    <row r="169" ht="12.75">
      <c r="V169" s="110"/>
    </row>
    <row r="170" ht="12.75">
      <c r="V170" s="110"/>
    </row>
    <row r="171" ht="12.75">
      <c r="V171" s="110"/>
    </row>
    <row r="172" ht="12.75">
      <c r="V172" s="110"/>
    </row>
    <row r="173" ht="12.75">
      <c r="V173" s="110"/>
    </row>
    <row r="174" ht="12.75">
      <c r="V174" s="110"/>
    </row>
    <row r="175" ht="12.75">
      <c r="V175" s="110"/>
    </row>
    <row r="176" ht="12.75">
      <c r="V176" s="110"/>
    </row>
    <row r="177" ht="12.75">
      <c r="V177" s="110"/>
    </row>
    <row r="178" ht="12.75">
      <c r="V178" s="110"/>
    </row>
    <row r="179" ht="12.75">
      <c r="V179" s="110"/>
    </row>
    <row r="180" ht="12.75">
      <c r="V180" s="110"/>
    </row>
    <row r="181" ht="12.75">
      <c r="V181" s="110"/>
    </row>
    <row r="182" ht="12.75">
      <c r="V182" s="110"/>
    </row>
    <row r="183" ht="12.75">
      <c r="V183" s="110"/>
    </row>
    <row r="184" ht="12.75">
      <c r="V184" s="110"/>
    </row>
    <row r="185" ht="12.75">
      <c r="V185" s="110"/>
    </row>
    <row r="186" ht="12.75">
      <c r="V186" s="110"/>
    </row>
    <row r="187" ht="12.75">
      <c r="V187" s="110"/>
    </row>
    <row r="188" ht="12.75">
      <c r="V188" s="110"/>
    </row>
    <row r="189" ht="12.75">
      <c r="V189" s="110"/>
    </row>
    <row r="190" ht="12.75">
      <c r="V190" s="110"/>
    </row>
    <row r="191" ht="12.75">
      <c r="V191" s="110"/>
    </row>
    <row r="192" ht="12.75">
      <c r="V192" s="110"/>
    </row>
    <row r="193" ht="12.75">
      <c r="V193" s="110"/>
    </row>
    <row r="194" ht="12.75">
      <c r="V194" s="110"/>
    </row>
    <row r="195" ht="12.75">
      <c r="V195" s="110"/>
    </row>
    <row r="196" ht="12.75">
      <c r="V196" s="110"/>
    </row>
    <row r="197" ht="12.75">
      <c r="V197" s="110"/>
    </row>
    <row r="198" ht="12.75">
      <c r="V198" s="110"/>
    </row>
    <row r="199" ht="12.75">
      <c r="V199" s="110"/>
    </row>
    <row r="200" ht="12.75">
      <c r="V200" s="110"/>
    </row>
    <row r="201" ht="12.75">
      <c r="V201" s="110"/>
    </row>
    <row r="202" ht="12.75">
      <c r="V202" s="110"/>
    </row>
    <row r="203" ht="12.75">
      <c r="V203" s="110"/>
    </row>
    <row r="204" ht="12.75">
      <c r="V204" s="110"/>
    </row>
    <row r="205" ht="12.75">
      <c r="V205" s="110"/>
    </row>
    <row r="206" ht="12.75">
      <c r="V206" s="110"/>
    </row>
    <row r="207" ht="12.75">
      <c r="V207" s="110"/>
    </row>
    <row r="208" ht="12.75">
      <c r="V208" s="110"/>
    </row>
    <row r="209" ht="12.75">
      <c r="V209" s="110"/>
    </row>
    <row r="210" ht="12.75">
      <c r="V210" s="110"/>
    </row>
    <row r="211" ht="12.75">
      <c r="V211" s="110"/>
    </row>
    <row r="212" ht="12.75">
      <c r="V212" s="110"/>
    </row>
    <row r="213" ht="12.75">
      <c r="V213" s="110"/>
    </row>
    <row r="214" ht="12.75">
      <c r="V214" s="110"/>
    </row>
    <row r="215" ht="12.75">
      <c r="V215" s="110"/>
    </row>
    <row r="216" ht="12.75">
      <c r="V216" s="110"/>
    </row>
    <row r="217" ht="12.75">
      <c r="V217" s="110"/>
    </row>
    <row r="218" ht="12.75">
      <c r="V218" s="110"/>
    </row>
    <row r="219" ht="12.75">
      <c r="V219" s="110"/>
    </row>
    <row r="220" ht="12.75">
      <c r="V220" s="110"/>
    </row>
    <row r="221" ht="12.75">
      <c r="V221" s="110"/>
    </row>
    <row r="222" ht="12.75">
      <c r="V222" s="110"/>
    </row>
    <row r="223" ht="12.75">
      <c r="V223" s="110"/>
    </row>
    <row r="224" ht="12.75">
      <c r="V224" s="110"/>
    </row>
    <row r="225" ht="12.75">
      <c r="V225" s="110"/>
    </row>
    <row r="226" ht="12.75">
      <c r="V226" s="110"/>
    </row>
    <row r="227" ht="12.75">
      <c r="V227" s="110"/>
    </row>
    <row r="228" ht="12.75">
      <c r="V228" s="110"/>
    </row>
    <row r="229" ht="12.75">
      <c r="V229" s="110"/>
    </row>
    <row r="230" ht="12.75">
      <c r="V230" s="110"/>
    </row>
    <row r="231" ht="12.75">
      <c r="V231" s="110"/>
    </row>
    <row r="232" ht="12.75">
      <c r="V232" s="110"/>
    </row>
    <row r="233" ht="12.75">
      <c r="V233" s="110"/>
    </row>
    <row r="234" ht="12.75">
      <c r="V234" s="110"/>
    </row>
    <row r="235" ht="12.75">
      <c r="V235" s="110"/>
    </row>
    <row r="236" ht="12.75">
      <c r="V236" s="110"/>
    </row>
    <row r="237" ht="12.75">
      <c r="V237" s="110"/>
    </row>
    <row r="238" ht="12.75">
      <c r="V238" s="110"/>
    </row>
    <row r="239" ht="12.75">
      <c r="V239" s="110"/>
    </row>
    <row r="240" ht="12.75">
      <c r="V240" s="110"/>
    </row>
    <row r="241" ht="12.75">
      <c r="V241" s="110"/>
    </row>
    <row r="242" ht="12.75">
      <c r="V242" s="110"/>
    </row>
    <row r="243" ht="12.75">
      <c r="V243" s="110"/>
    </row>
    <row r="244" ht="12.75">
      <c r="V244" s="110"/>
    </row>
    <row r="245" ht="12.75">
      <c r="V245" s="110"/>
    </row>
    <row r="246" ht="12.75">
      <c r="V246" s="110"/>
    </row>
    <row r="247" ht="12.75">
      <c r="V247" s="110"/>
    </row>
    <row r="248" ht="12.75">
      <c r="V248" s="110"/>
    </row>
    <row r="249" ht="12.75">
      <c r="V249" s="110"/>
    </row>
    <row r="250" ht="12.75">
      <c r="V250" s="110"/>
    </row>
    <row r="251" ht="12.75">
      <c r="V251" s="110"/>
    </row>
    <row r="252" ht="12.75">
      <c r="V252" s="110"/>
    </row>
    <row r="253" ht="12.75">
      <c r="V253" s="110"/>
    </row>
    <row r="254" ht="12.75">
      <c r="V254" s="110"/>
    </row>
    <row r="255" ht="12.75">
      <c r="V255" s="110"/>
    </row>
    <row r="256" ht="12.75">
      <c r="V256" s="110"/>
    </row>
    <row r="257" ht="12.75">
      <c r="V257" s="110"/>
    </row>
    <row r="258" ht="12.75">
      <c r="V258" s="110"/>
    </row>
    <row r="259" ht="12.75">
      <c r="V259" s="110"/>
    </row>
    <row r="260" ht="12.75">
      <c r="V260" s="110"/>
    </row>
    <row r="261" ht="12.75">
      <c r="V261" s="110"/>
    </row>
    <row r="262" ht="12.75">
      <c r="V262" s="110"/>
    </row>
    <row r="263" ht="12.75">
      <c r="V263" s="110"/>
    </row>
    <row r="264" ht="12.75">
      <c r="V264" s="110"/>
    </row>
    <row r="265" ht="12.75">
      <c r="V265" s="110"/>
    </row>
    <row r="266" ht="12.75">
      <c r="V266" s="110"/>
    </row>
    <row r="267" ht="12.75">
      <c r="V267" s="110"/>
    </row>
    <row r="268" ht="12.75">
      <c r="V268" s="110"/>
    </row>
    <row r="269" ht="12.75">
      <c r="V269" s="110"/>
    </row>
    <row r="270" ht="12.75">
      <c r="V270" s="110"/>
    </row>
    <row r="271" ht="12.75">
      <c r="V271" s="110"/>
    </row>
    <row r="272" ht="12.75">
      <c r="V272" s="110"/>
    </row>
    <row r="273" ht="12.75">
      <c r="V273" s="110"/>
    </row>
    <row r="274" ht="12.75">
      <c r="V274" s="110"/>
    </row>
    <row r="275" ht="12.75">
      <c r="V275" s="110"/>
    </row>
    <row r="276" ht="12.75">
      <c r="V276" s="110"/>
    </row>
    <row r="277" ht="12.75">
      <c r="V277" s="110"/>
    </row>
    <row r="278" ht="12.75">
      <c r="V278" s="110"/>
    </row>
    <row r="279" ht="12.75">
      <c r="V279" s="110"/>
    </row>
    <row r="280" ht="12.75">
      <c r="V280" s="110"/>
    </row>
    <row r="281" ht="12.75">
      <c r="V281" s="110"/>
    </row>
    <row r="282" ht="12.75">
      <c r="V282" s="110"/>
    </row>
    <row r="283" ht="12.75">
      <c r="V283" s="110"/>
    </row>
    <row r="284" ht="12.75">
      <c r="V284" s="110"/>
    </row>
    <row r="285" ht="12.75">
      <c r="V285" s="110"/>
    </row>
    <row r="286" ht="12.75">
      <c r="V286" s="110"/>
    </row>
    <row r="287" ht="12.75">
      <c r="V287" s="110"/>
    </row>
    <row r="288" ht="12.75">
      <c r="V288" s="110"/>
    </row>
    <row r="289" ht="12.75">
      <c r="V289" s="110"/>
    </row>
    <row r="290" ht="12.75">
      <c r="V290" s="110"/>
    </row>
    <row r="291" ht="12.75">
      <c r="V291" s="110"/>
    </row>
    <row r="292" ht="12.75">
      <c r="V292" s="110"/>
    </row>
    <row r="293" ht="12.75">
      <c r="V293" s="110"/>
    </row>
    <row r="294" ht="12.75">
      <c r="V294" s="110"/>
    </row>
    <row r="295" ht="12.75">
      <c r="V295" s="110"/>
    </row>
    <row r="296" ht="12.75">
      <c r="V296" s="110"/>
    </row>
    <row r="297" ht="12.75">
      <c r="V297" s="110"/>
    </row>
    <row r="298" ht="12.75">
      <c r="V298" s="110"/>
    </row>
    <row r="299" ht="12.75">
      <c r="V299" s="110"/>
    </row>
    <row r="300" ht="12.75">
      <c r="V300" s="110"/>
    </row>
    <row r="301" ht="12.75">
      <c r="V301" s="110"/>
    </row>
    <row r="302" ht="12.75">
      <c r="V302" s="110"/>
    </row>
    <row r="303" ht="12.75">
      <c r="V303" s="110"/>
    </row>
    <row r="304" ht="12.75">
      <c r="V304" s="110"/>
    </row>
    <row r="305" ht="12.75">
      <c r="V305" s="110"/>
    </row>
    <row r="306" ht="12.75">
      <c r="V306" s="110"/>
    </row>
    <row r="307" ht="12.75">
      <c r="V307" s="110"/>
    </row>
    <row r="308" ht="12.75">
      <c r="V308" s="110"/>
    </row>
    <row r="309" ht="12.75">
      <c r="V309" s="110"/>
    </row>
  </sheetData>
  <mergeCells count="10">
    <mergeCell ref="A1:L1"/>
    <mergeCell ref="A3:A6"/>
    <mergeCell ref="F3:I3"/>
    <mergeCell ref="J3:J6"/>
    <mergeCell ref="F4:G4"/>
    <mergeCell ref="H4:I4"/>
    <mergeCell ref="B4:C4"/>
    <mergeCell ref="D4:E4"/>
    <mergeCell ref="B3:C3"/>
    <mergeCell ref="D3:E3"/>
  </mergeCells>
  <printOptions/>
  <pageMargins left="0.7480314960629921" right="0.7480314960629921" top="0.75" bottom="0.68" header="0.5118110236220472" footer="0.29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zoomScaleSheetLayoutView="100" workbookViewId="0" topLeftCell="A13">
      <selection activeCell="E27" sqref="E27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21" customFormat="1" ht="32.25" customHeight="1">
      <c r="A1" s="982" t="s">
        <v>501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</row>
    <row r="2" spans="1:20" s="1" customFormat="1" ht="17.25" customHeight="1">
      <c r="A2" s="2" t="s">
        <v>67</v>
      </c>
      <c r="S2" s="167"/>
      <c r="T2" s="167"/>
    </row>
    <row r="3" spans="1:14" s="119" customFormat="1" ht="12.75" customHeight="1">
      <c r="A3" s="950" t="s">
        <v>1010</v>
      </c>
      <c r="B3" s="392" t="s">
        <v>68</v>
      </c>
      <c r="C3" s="392" t="s">
        <v>69</v>
      </c>
      <c r="D3" s="1005" t="s">
        <v>70</v>
      </c>
      <c r="E3" s="1006"/>
      <c r="F3" s="1007"/>
      <c r="G3" s="1071" t="s">
        <v>502</v>
      </c>
      <c r="H3" s="1072"/>
      <c r="I3" s="1073"/>
      <c r="J3" s="1005" t="s">
        <v>72</v>
      </c>
      <c r="K3" s="1006"/>
      <c r="L3" s="1007"/>
      <c r="M3" s="939" t="s">
        <v>503</v>
      </c>
      <c r="N3" s="387"/>
    </row>
    <row r="4" spans="1:14" s="119" customFormat="1" ht="12.75" customHeight="1">
      <c r="A4" s="951"/>
      <c r="B4" s="415"/>
      <c r="C4" s="415"/>
      <c r="D4" s="1009" t="s">
        <v>78</v>
      </c>
      <c r="E4" s="1010"/>
      <c r="F4" s="1011"/>
      <c r="G4" s="1043" t="s">
        <v>79</v>
      </c>
      <c r="H4" s="1070"/>
      <c r="I4" s="1044"/>
      <c r="J4" s="1009" t="s">
        <v>673</v>
      </c>
      <c r="K4" s="1010"/>
      <c r="L4" s="1011"/>
      <c r="M4" s="941"/>
      <c r="N4" s="387"/>
    </row>
    <row r="5" spans="1:14" s="119" customFormat="1" ht="12.75" customHeight="1">
      <c r="A5" s="951"/>
      <c r="B5" s="415"/>
      <c r="C5" s="415"/>
      <c r="D5" s="392" t="s">
        <v>83</v>
      </c>
      <c r="E5" s="392" t="s">
        <v>84</v>
      </c>
      <c r="F5" s="392" t="s">
        <v>85</v>
      </c>
      <c r="G5" s="392" t="s">
        <v>83</v>
      </c>
      <c r="H5" s="392" t="s">
        <v>84</v>
      </c>
      <c r="I5" s="392" t="s">
        <v>85</v>
      </c>
      <c r="J5" s="392" t="s">
        <v>83</v>
      </c>
      <c r="K5" s="392" t="s">
        <v>84</v>
      </c>
      <c r="L5" s="392" t="s">
        <v>85</v>
      </c>
      <c r="M5" s="941"/>
      <c r="N5" s="387"/>
    </row>
    <row r="6" spans="1:14" s="119" customFormat="1" ht="12.75" customHeight="1">
      <c r="A6" s="952"/>
      <c r="B6" s="416" t="s">
        <v>504</v>
      </c>
      <c r="C6" s="416" t="s">
        <v>505</v>
      </c>
      <c r="D6" s="431" t="s">
        <v>95</v>
      </c>
      <c r="E6" s="416" t="s">
        <v>96</v>
      </c>
      <c r="F6" s="416" t="s">
        <v>97</v>
      </c>
      <c r="G6" s="431" t="s">
        <v>95</v>
      </c>
      <c r="H6" s="416" t="s">
        <v>96</v>
      </c>
      <c r="I6" s="416" t="s">
        <v>97</v>
      </c>
      <c r="J6" s="431" t="s">
        <v>95</v>
      </c>
      <c r="K6" s="416" t="s">
        <v>96</v>
      </c>
      <c r="L6" s="416" t="s">
        <v>97</v>
      </c>
      <c r="M6" s="943"/>
      <c r="N6" s="387"/>
    </row>
    <row r="7" spans="1:13" s="36" customFormat="1" ht="12.75" customHeight="1">
      <c r="A7" s="130" t="s">
        <v>709</v>
      </c>
      <c r="B7" s="479">
        <v>1</v>
      </c>
      <c r="C7" s="479">
        <v>29</v>
      </c>
      <c r="D7" s="479">
        <v>149</v>
      </c>
      <c r="E7" s="479">
        <v>103</v>
      </c>
      <c r="F7" s="479">
        <v>46</v>
      </c>
      <c r="G7" s="479">
        <v>51</v>
      </c>
      <c r="H7" s="479">
        <f>G7-I7</f>
        <v>18</v>
      </c>
      <c r="I7" s="479">
        <v>33</v>
      </c>
      <c r="J7" s="479">
        <v>12</v>
      </c>
      <c r="K7" s="479">
        <f>J7-L7</f>
        <v>4</v>
      </c>
      <c r="L7" s="479">
        <v>8</v>
      </c>
      <c r="M7" s="114" t="s">
        <v>704</v>
      </c>
    </row>
    <row r="8" spans="1:13" s="39" customFormat="1" ht="12.75" customHeight="1">
      <c r="A8" s="160" t="s">
        <v>702</v>
      </c>
      <c r="B8" s="479">
        <v>1</v>
      </c>
      <c r="C8" s="479">
        <v>26</v>
      </c>
      <c r="D8" s="479">
        <v>207</v>
      </c>
      <c r="E8" s="479">
        <v>135</v>
      </c>
      <c r="F8" s="479">
        <v>72</v>
      </c>
      <c r="G8" s="479">
        <v>43</v>
      </c>
      <c r="H8" s="479">
        <f>G8-I8</f>
        <v>16</v>
      </c>
      <c r="I8" s="479">
        <v>27</v>
      </c>
      <c r="J8" s="479">
        <v>11</v>
      </c>
      <c r="K8" s="479">
        <f>J8-L8</f>
        <v>7</v>
      </c>
      <c r="L8" s="479">
        <v>4</v>
      </c>
      <c r="M8" s="513" t="s">
        <v>706</v>
      </c>
    </row>
    <row r="9" spans="1:13" s="36" customFormat="1" ht="12.75" customHeight="1">
      <c r="A9" s="130" t="s">
        <v>708</v>
      </c>
      <c r="B9" s="479">
        <v>1</v>
      </c>
      <c r="C9" s="479">
        <v>32</v>
      </c>
      <c r="D9" s="479">
        <v>152</v>
      </c>
      <c r="E9" s="479">
        <v>105</v>
      </c>
      <c r="F9" s="479">
        <v>47</v>
      </c>
      <c r="G9" s="479">
        <v>53</v>
      </c>
      <c r="H9" s="479">
        <f>G9-I9</f>
        <v>17</v>
      </c>
      <c r="I9" s="479">
        <v>36</v>
      </c>
      <c r="J9" s="479">
        <v>13</v>
      </c>
      <c r="K9" s="479">
        <f>J9-L9</f>
        <v>5</v>
      </c>
      <c r="L9" s="479">
        <v>8</v>
      </c>
      <c r="M9" s="114" t="s">
        <v>705</v>
      </c>
    </row>
    <row r="10" spans="1:13" s="36" customFormat="1" ht="12.75" customHeight="1">
      <c r="A10" s="160" t="s">
        <v>703</v>
      </c>
      <c r="B10" s="479">
        <v>1</v>
      </c>
      <c r="C10" s="479">
        <v>26</v>
      </c>
      <c r="D10" s="479">
        <v>214</v>
      </c>
      <c r="E10" s="479">
        <v>137</v>
      </c>
      <c r="F10" s="479">
        <v>77</v>
      </c>
      <c r="G10" s="479">
        <v>44</v>
      </c>
      <c r="H10" s="479">
        <f>G10-I10</f>
        <v>16</v>
      </c>
      <c r="I10" s="479">
        <v>28</v>
      </c>
      <c r="J10" s="479">
        <v>11</v>
      </c>
      <c r="K10" s="479">
        <f>J10-L10</f>
        <v>7</v>
      </c>
      <c r="L10" s="479">
        <v>4</v>
      </c>
      <c r="M10" s="513" t="s">
        <v>707</v>
      </c>
    </row>
    <row r="11" spans="1:13" s="76" customFormat="1" ht="12.75" customHeight="1">
      <c r="A11" s="185" t="s">
        <v>1005</v>
      </c>
      <c r="B11" s="479">
        <v>3</v>
      </c>
      <c r="C11" s="479">
        <v>69</v>
      </c>
      <c r="D11" s="479">
        <v>772</v>
      </c>
      <c r="E11" s="479">
        <v>408</v>
      </c>
      <c r="F11" s="479">
        <v>364</v>
      </c>
      <c r="G11" s="479">
        <v>95</v>
      </c>
      <c r="H11" s="479">
        <v>33</v>
      </c>
      <c r="I11" s="479">
        <v>62</v>
      </c>
      <c r="J11" s="479">
        <v>24</v>
      </c>
      <c r="K11" s="479">
        <v>12</v>
      </c>
      <c r="L11" s="479">
        <v>12</v>
      </c>
      <c r="M11" s="50" t="s">
        <v>1005</v>
      </c>
    </row>
    <row r="12" spans="1:13" s="460" customFormat="1" ht="12.75" customHeight="1">
      <c r="A12" s="185" t="s">
        <v>871</v>
      </c>
      <c r="B12" s="479">
        <v>3</v>
      </c>
      <c r="C12" s="479">
        <v>73</v>
      </c>
      <c r="D12" s="479">
        <v>772</v>
      </c>
      <c r="E12" s="479">
        <v>407</v>
      </c>
      <c r="F12" s="479">
        <v>365</v>
      </c>
      <c r="G12" s="479">
        <v>102</v>
      </c>
      <c r="H12" s="479">
        <v>36</v>
      </c>
      <c r="I12" s="479">
        <v>66</v>
      </c>
      <c r="J12" s="479">
        <v>21</v>
      </c>
      <c r="K12" s="479">
        <v>11</v>
      </c>
      <c r="L12" s="479">
        <v>10</v>
      </c>
      <c r="M12" s="50" t="s">
        <v>871</v>
      </c>
    </row>
    <row r="13" spans="1:13" s="460" customFormat="1" ht="12.75" customHeight="1">
      <c r="A13" s="185" t="s">
        <v>170</v>
      </c>
      <c r="B13" s="479">
        <v>3</v>
      </c>
      <c r="C13" s="479">
        <v>79</v>
      </c>
      <c r="D13" s="479">
        <v>808</v>
      </c>
      <c r="E13" s="479">
        <v>442</v>
      </c>
      <c r="F13" s="479">
        <v>366</v>
      </c>
      <c r="G13" s="479">
        <v>114</v>
      </c>
      <c r="H13" s="479">
        <v>41</v>
      </c>
      <c r="I13" s="479">
        <v>73</v>
      </c>
      <c r="J13" s="479">
        <v>23</v>
      </c>
      <c r="K13" s="479">
        <v>13</v>
      </c>
      <c r="L13" s="479">
        <v>10</v>
      </c>
      <c r="M13" s="50" t="s">
        <v>171</v>
      </c>
    </row>
    <row r="14" spans="1:13" s="460" customFormat="1" ht="12.75" customHeight="1">
      <c r="A14" s="185" t="s">
        <v>681</v>
      </c>
      <c r="B14" s="479">
        <v>3</v>
      </c>
      <c r="C14" s="479">
        <v>82</v>
      </c>
      <c r="D14" s="479">
        <v>851</v>
      </c>
      <c r="E14" s="479">
        <v>456</v>
      </c>
      <c r="F14" s="479">
        <v>395</v>
      </c>
      <c r="G14" s="479">
        <v>115</v>
      </c>
      <c r="H14" s="479">
        <v>44</v>
      </c>
      <c r="I14" s="479">
        <v>71</v>
      </c>
      <c r="J14" s="479">
        <v>22</v>
      </c>
      <c r="K14" s="479">
        <v>12</v>
      </c>
      <c r="L14" s="479">
        <v>10</v>
      </c>
      <c r="M14" s="50" t="s">
        <v>681</v>
      </c>
    </row>
    <row r="15" spans="1:13" s="25" customFormat="1" ht="12.75" customHeight="1">
      <c r="A15" s="181" t="s">
        <v>682</v>
      </c>
      <c r="B15" s="671">
        <f>SUM(B16:B18)</f>
        <v>3</v>
      </c>
      <c r="C15" s="671">
        <f aca="true" t="shared" si="0" ref="C15:L15">SUM(C16:C18)</f>
        <v>81</v>
      </c>
      <c r="D15" s="671">
        <f t="shared" si="0"/>
        <v>870</v>
      </c>
      <c r="E15" s="671">
        <f t="shared" si="0"/>
        <v>480</v>
      </c>
      <c r="F15" s="671">
        <f t="shared" si="0"/>
        <v>390</v>
      </c>
      <c r="G15" s="671">
        <f t="shared" si="0"/>
        <v>113</v>
      </c>
      <c r="H15" s="671">
        <f t="shared" si="0"/>
        <v>46</v>
      </c>
      <c r="I15" s="671">
        <f t="shared" si="0"/>
        <v>67</v>
      </c>
      <c r="J15" s="671">
        <f t="shared" si="0"/>
        <v>22</v>
      </c>
      <c r="K15" s="671">
        <f t="shared" si="0"/>
        <v>12</v>
      </c>
      <c r="L15" s="671">
        <f t="shared" si="0"/>
        <v>10</v>
      </c>
      <c r="M15" s="499" t="s">
        <v>682</v>
      </c>
    </row>
    <row r="16" spans="1:14" s="76" customFormat="1" ht="12.75" customHeight="1">
      <c r="A16" s="501" t="s">
        <v>658</v>
      </c>
      <c r="B16" s="757">
        <v>1</v>
      </c>
      <c r="C16" s="757">
        <v>34</v>
      </c>
      <c r="D16" s="638">
        <f>SUM(E16:F16)</f>
        <v>149</v>
      </c>
      <c r="E16" s="757">
        <v>102</v>
      </c>
      <c r="F16" s="757">
        <v>47</v>
      </c>
      <c r="G16" s="638">
        <f>SUM(H16:I16)</f>
        <v>59</v>
      </c>
      <c r="H16" s="757">
        <v>24</v>
      </c>
      <c r="I16" s="757">
        <v>35</v>
      </c>
      <c r="J16" s="638">
        <f>SUM(K16:L16)</f>
        <v>11</v>
      </c>
      <c r="K16" s="757">
        <v>5</v>
      </c>
      <c r="L16" s="757">
        <v>6</v>
      </c>
      <c r="M16" s="509" t="s">
        <v>661</v>
      </c>
      <c r="N16" s="183"/>
    </row>
    <row r="17" spans="1:15" s="76" customFormat="1" ht="12.75" customHeight="1">
      <c r="A17" s="501" t="s">
        <v>659</v>
      </c>
      <c r="B17" s="757">
        <v>1</v>
      </c>
      <c r="C17" s="757">
        <v>32</v>
      </c>
      <c r="D17" s="638">
        <f>SUM(E17:F17)</f>
        <v>187</v>
      </c>
      <c r="E17" s="757">
        <v>115</v>
      </c>
      <c r="F17" s="757">
        <v>72</v>
      </c>
      <c r="G17" s="638">
        <f>SUM(H17:I17)</f>
        <v>54</v>
      </c>
      <c r="H17" s="757">
        <v>22</v>
      </c>
      <c r="I17" s="757">
        <v>32</v>
      </c>
      <c r="J17" s="638">
        <f>SUM(K17:L17)</f>
        <v>11</v>
      </c>
      <c r="K17" s="757">
        <v>7</v>
      </c>
      <c r="L17" s="757">
        <v>4</v>
      </c>
      <c r="M17" s="509" t="s">
        <v>662</v>
      </c>
      <c r="N17" s="183"/>
      <c r="O17" s="180"/>
    </row>
    <row r="18" spans="1:21" s="76" customFormat="1" ht="12.75" customHeight="1">
      <c r="A18" s="503" t="s">
        <v>660</v>
      </c>
      <c r="B18" s="755">
        <v>1</v>
      </c>
      <c r="C18" s="755">
        <v>15</v>
      </c>
      <c r="D18" s="755">
        <f>SUM(E18:F18)</f>
        <v>534</v>
      </c>
      <c r="E18" s="755">
        <v>263</v>
      </c>
      <c r="F18" s="755">
        <v>271</v>
      </c>
      <c r="G18" s="755">
        <f>SUM(H18:I18)</f>
        <v>0</v>
      </c>
      <c r="H18" s="643">
        <v>0</v>
      </c>
      <c r="I18" s="643">
        <v>0</v>
      </c>
      <c r="J18" s="755">
        <f>SUM(K18:L18)</f>
        <v>0</v>
      </c>
      <c r="K18" s="643">
        <v>0</v>
      </c>
      <c r="L18" s="643">
        <v>0</v>
      </c>
      <c r="M18" s="512" t="s">
        <v>663</v>
      </c>
      <c r="N18" s="182"/>
      <c r="O18" s="182"/>
      <c r="P18" s="182"/>
      <c r="Q18" s="182"/>
      <c r="R18" s="341"/>
      <c r="S18" s="184"/>
      <c r="T18" s="184"/>
      <c r="U18" s="180"/>
    </row>
    <row r="19" spans="1:21" s="76" customFormat="1" ht="12.75" customHeight="1">
      <c r="A19" s="501"/>
      <c r="B19" s="477"/>
      <c r="C19" s="477"/>
      <c r="D19" s="477"/>
      <c r="E19" s="477"/>
      <c r="F19" s="477"/>
      <c r="G19" s="495"/>
      <c r="H19" s="495"/>
      <c r="I19" s="495"/>
      <c r="J19" s="495"/>
      <c r="K19" s="495"/>
      <c r="L19" s="495"/>
      <c r="M19" s="182"/>
      <c r="N19" s="182"/>
      <c r="O19" s="182"/>
      <c r="P19" s="182"/>
      <c r="Q19" s="182"/>
      <c r="R19" s="341"/>
      <c r="S19" s="184"/>
      <c r="T19" s="184"/>
      <c r="U19" s="180"/>
    </row>
    <row r="20" spans="1:11" s="119" customFormat="1" ht="12.75" customHeight="1">
      <c r="A20" s="950" t="s">
        <v>1010</v>
      </c>
      <c r="B20" s="430" t="s">
        <v>674</v>
      </c>
      <c r="C20" s="633"/>
      <c r="D20" s="392" t="s">
        <v>88</v>
      </c>
      <c r="E20" s="368" t="s">
        <v>74</v>
      </c>
      <c r="F20" s="392" t="s">
        <v>75</v>
      </c>
      <c r="G20" s="392" t="s">
        <v>650</v>
      </c>
      <c r="H20" s="939" t="s">
        <v>503</v>
      </c>
      <c r="I20" s="940"/>
      <c r="J20" s="940"/>
      <c r="K20" s="940"/>
    </row>
    <row r="21" spans="1:11" s="119" customFormat="1" ht="12.75" customHeight="1">
      <c r="A21" s="951"/>
      <c r="B21" s="415"/>
      <c r="C21" s="392" t="s">
        <v>993</v>
      </c>
      <c r="D21" s="535"/>
      <c r="E21" s="433"/>
      <c r="F21" s="415"/>
      <c r="G21" s="415"/>
      <c r="H21" s="941"/>
      <c r="I21" s="942"/>
      <c r="J21" s="942"/>
      <c r="K21" s="942"/>
    </row>
    <row r="22" spans="1:11" s="119" customFormat="1" ht="12.75" customHeight="1">
      <c r="A22" s="951"/>
      <c r="B22" s="415"/>
      <c r="C22" s="634" t="s">
        <v>994</v>
      </c>
      <c r="D22" s="390"/>
      <c r="E22" s="415" t="s">
        <v>89</v>
      </c>
      <c r="F22" s="415"/>
      <c r="G22" s="415"/>
      <c r="H22" s="941"/>
      <c r="I22" s="942"/>
      <c r="J22" s="942"/>
      <c r="K22" s="942"/>
    </row>
    <row r="23" spans="1:11" s="119" customFormat="1" ht="12.75" customHeight="1">
      <c r="A23" s="952"/>
      <c r="B23" s="416" t="s">
        <v>98</v>
      </c>
      <c r="C23" s="635" t="s">
        <v>995</v>
      </c>
      <c r="D23" s="536" t="s">
        <v>124</v>
      </c>
      <c r="E23" s="416" t="s">
        <v>675</v>
      </c>
      <c r="F23" s="416" t="s">
        <v>102</v>
      </c>
      <c r="G23" s="416" t="s">
        <v>77</v>
      </c>
      <c r="H23" s="943"/>
      <c r="I23" s="944"/>
      <c r="J23" s="944"/>
      <c r="K23" s="944"/>
    </row>
    <row r="24" spans="1:11" s="123" customFormat="1" ht="12.75" customHeight="1">
      <c r="A24" s="130" t="s">
        <v>709</v>
      </c>
      <c r="B24" s="480">
        <v>37</v>
      </c>
      <c r="C24" s="686">
        <v>0</v>
      </c>
      <c r="D24" s="480">
        <v>37</v>
      </c>
      <c r="E24" s="480">
        <v>10</v>
      </c>
      <c r="F24" s="480">
        <v>7</v>
      </c>
      <c r="G24" s="480">
        <v>23</v>
      </c>
      <c r="H24" s="1066" t="s">
        <v>704</v>
      </c>
      <c r="I24" s="1067"/>
      <c r="J24" s="1067"/>
      <c r="K24" s="1067"/>
    </row>
    <row r="25" spans="1:11" s="123" customFormat="1" ht="12.75" customHeight="1">
      <c r="A25" s="160" t="s">
        <v>702</v>
      </c>
      <c r="B25" s="480">
        <v>62</v>
      </c>
      <c r="C25" s="686">
        <v>0</v>
      </c>
      <c r="D25" s="480">
        <v>63</v>
      </c>
      <c r="E25" s="480">
        <v>10.1</v>
      </c>
      <c r="F25" s="480">
        <v>6.6</v>
      </c>
      <c r="G25" s="480">
        <v>26</v>
      </c>
      <c r="H25" s="1064" t="s">
        <v>706</v>
      </c>
      <c r="I25" s="1065"/>
      <c r="J25" s="1065"/>
      <c r="K25" s="1065"/>
    </row>
    <row r="26" spans="1:11" s="123" customFormat="1" ht="12.75" customHeight="1">
      <c r="A26" s="130" t="s">
        <v>708</v>
      </c>
      <c r="B26" s="480">
        <v>24</v>
      </c>
      <c r="C26" s="686">
        <v>0</v>
      </c>
      <c r="D26" s="480">
        <v>28</v>
      </c>
      <c r="E26" s="480">
        <v>10</v>
      </c>
      <c r="F26" s="480">
        <v>7</v>
      </c>
      <c r="G26" s="480">
        <v>25</v>
      </c>
      <c r="H26" s="1066" t="s">
        <v>705</v>
      </c>
      <c r="I26" s="1067"/>
      <c r="J26" s="1067"/>
      <c r="K26" s="1067"/>
    </row>
    <row r="27" spans="1:11" s="123" customFormat="1" ht="12.75" customHeight="1">
      <c r="A27" s="160" t="s">
        <v>703</v>
      </c>
      <c r="B27" s="480">
        <v>64</v>
      </c>
      <c r="C27" s="686">
        <v>0</v>
      </c>
      <c r="D27" s="480">
        <v>69</v>
      </c>
      <c r="E27" s="480">
        <v>11</v>
      </c>
      <c r="F27" s="480">
        <v>7</v>
      </c>
      <c r="G27" s="480">
        <v>26</v>
      </c>
      <c r="H27" s="1064" t="s">
        <v>707</v>
      </c>
      <c r="I27" s="1065"/>
      <c r="J27" s="1065"/>
      <c r="K27" s="1065"/>
    </row>
    <row r="28" spans="1:11" s="123" customFormat="1" ht="12.75" customHeight="1">
      <c r="A28" s="185" t="s">
        <v>1005</v>
      </c>
      <c r="B28" s="480">
        <v>236</v>
      </c>
      <c r="C28" s="686">
        <v>0</v>
      </c>
      <c r="D28" s="480">
        <v>211</v>
      </c>
      <c r="E28" s="480">
        <v>21</v>
      </c>
      <c r="F28" s="480">
        <v>14</v>
      </c>
      <c r="G28" s="480">
        <v>48</v>
      </c>
      <c r="H28" s="863" t="s">
        <v>1005</v>
      </c>
      <c r="I28" s="866"/>
      <c r="J28" s="866"/>
      <c r="K28" s="866"/>
    </row>
    <row r="29" spans="1:11" s="465" customFormat="1" ht="12.75" customHeight="1">
      <c r="A29" s="185" t="s">
        <v>871</v>
      </c>
      <c r="B29" s="480">
        <v>242</v>
      </c>
      <c r="C29" s="686">
        <v>0</v>
      </c>
      <c r="D29" s="480">
        <v>191</v>
      </c>
      <c r="E29" s="480">
        <v>23</v>
      </c>
      <c r="F29" s="480">
        <v>14</v>
      </c>
      <c r="G29" s="480">
        <v>52</v>
      </c>
      <c r="H29" s="863" t="s">
        <v>871</v>
      </c>
      <c r="I29" s="1069"/>
      <c r="J29" s="1069"/>
      <c r="K29" s="1069"/>
    </row>
    <row r="30" spans="1:11" s="465" customFormat="1" ht="12.75" customHeight="1">
      <c r="A30" s="185" t="s">
        <v>170</v>
      </c>
      <c r="B30" s="480">
        <v>228</v>
      </c>
      <c r="C30" s="686">
        <v>0</v>
      </c>
      <c r="D30" s="480">
        <v>175</v>
      </c>
      <c r="E30" s="480">
        <v>23</v>
      </c>
      <c r="F30" s="480">
        <v>14</v>
      </c>
      <c r="G30" s="480">
        <v>58</v>
      </c>
      <c r="H30" s="863" t="s">
        <v>170</v>
      </c>
      <c r="I30" s="935"/>
      <c r="J30" s="935"/>
      <c r="K30" s="935"/>
    </row>
    <row r="31" spans="1:11" s="465" customFormat="1" ht="12.75" customHeight="1">
      <c r="A31" s="185" t="s">
        <v>681</v>
      </c>
      <c r="B31" s="480">
        <v>224</v>
      </c>
      <c r="C31" s="686">
        <v>44</v>
      </c>
      <c r="D31" s="480">
        <v>235</v>
      </c>
      <c r="E31" s="480">
        <v>23</v>
      </c>
      <c r="F31" s="480">
        <v>15</v>
      </c>
      <c r="G31" s="480">
        <v>59</v>
      </c>
      <c r="H31" s="863" t="s">
        <v>685</v>
      </c>
      <c r="I31" s="935"/>
      <c r="J31" s="935"/>
      <c r="K31" s="935"/>
    </row>
    <row r="32" spans="1:11" s="123" customFormat="1" ht="12.75" customHeight="1">
      <c r="A32" s="181" t="s">
        <v>682</v>
      </c>
      <c r="B32" s="756">
        <f aca="true" t="shared" si="1" ref="B32:G32">SUM(B33:B35)</f>
        <v>343</v>
      </c>
      <c r="C32" s="756">
        <f t="shared" si="1"/>
        <v>64</v>
      </c>
      <c r="D32" s="756">
        <f t="shared" si="1"/>
        <v>296</v>
      </c>
      <c r="E32" s="756">
        <f t="shared" si="1"/>
        <v>23</v>
      </c>
      <c r="F32" s="756">
        <f t="shared" si="1"/>
        <v>15</v>
      </c>
      <c r="G32" s="756">
        <f t="shared" si="1"/>
        <v>60</v>
      </c>
      <c r="H32" s="1068" t="s">
        <v>682</v>
      </c>
      <c r="I32" s="935"/>
      <c r="J32" s="935"/>
      <c r="K32" s="935"/>
    </row>
    <row r="33" spans="1:11" s="123" customFormat="1" ht="12.75" customHeight="1">
      <c r="A33" s="501" t="s">
        <v>658</v>
      </c>
      <c r="B33" s="757">
        <v>122</v>
      </c>
      <c r="C33" s="757">
        <v>1</v>
      </c>
      <c r="D33" s="757">
        <v>96</v>
      </c>
      <c r="E33" s="757">
        <v>10</v>
      </c>
      <c r="F33" s="757">
        <v>7</v>
      </c>
      <c r="G33" s="757">
        <v>28</v>
      </c>
      <c r="H33" s="1062" t="s">
        <v>661</v>
      </c>
      <c r="I33" s="935"/>
      <c r="J33" s="935"/>
      <c r="K33" s="935"/>
    </row>
    <row r="34" spans="1:11" s="123" customFormat="1" ht="12.75" customHeight="1">
      <c r="A34" s="501" t="s">
        <v>659</v>
      </c>
      <c r="B34" s="757">
        <v>57</v>
      </c>
      <c r="C34" s="757">
        <v>9</v>
      </c>
      <c r="D34" s="757">
        <v>46</v>
      </c>
      <c r="E34" s="757">
        <v>13</v>
      </c>
      <c r="F34" s="757">
        <v>8</v>
      </c>
      <c r="G34" s="757">
        <v>32</v>
      </c>
      <c r="H34" s="1062" t="s">
        <v>662</v>
      </c>
      <c r="I34" s="935"/>
      <c r="J34" s="935"/>
      <c r="K34" s="935"/>
    </row>
    <row r="35" spans="1:11" s="123" customFormat="1" ht="12.75" customHeight="1">
      <c r="A35" s="503" t="s">
        <v>660</v>
      </c>
      <c r="B35" s="753">
        <v>164</v>
      </c>
      <c r="C35" s="754">
        <v>54</v>
      </c>
      <c r="D35" s="754">
        <v>154</v>
      </c>
      <c r="E35" s="643">
        <v>0</v>
      </c>
      <c r="F35" s="643">
        <v>0</v>
      </c>
      <c r="G35" s="643">
        <v>0</v>
      </c>
      <c r="H35" s="1063" t="s">
        <v>663</v>
      </c>
      <c r="I35" s="873"/>
      <c r="J35" s="873"/>
      <c r="K35" s="873"/>
    </row>
    <row r="36" spans="1:15" s="123" customFormat="1" ht="12.75" customHeight="1">
      <c r="A36" s="18" t="s">
        <v>718</v>
      </c>
      <c r="B36" s="44"/>
      <c r="C36" s="44"/>
      <c r="D36" s="44"/>
      <c r="E36" s="44"/>
      <c r="F36" s="1061" t="s">
        <v>555</v>
      </c>
      <c r="G36" s="1061"/>
      <c r="H36" s="1061"/>
      <c r="I36" s="1061"/>
      <c r="J36" s="1061"/>
      <c r="K36" s="1061"/>
      <c r="L36" s="331"/>
      <c r="M36" s="331"/>
      <c r="N36" s="331"/>
      <c r="O36" s="331"/>
    </row>
    <row r="37" spans="1:18" s="123" customFormat="1" ht="12.75" customHeight="1">
      <c r="A37" s="47" t="s">
        <v>604</v>
      </c>
      <c r="B37" s="19"/>
      <c r="C37" s="19"/>
      <c r="D37" s="19"/>
      <c r="E37" s="19"/>
      <c r="F37" s="61" t="s">
        <v>556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s="123" customFormat="1" ht="12.75" customHeight="1">
      <c r="A38" s="19" t="s">
        <v>523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23" customFormat="1" ht="12.75" customHeight="1">
      <c r="A39" s="19" t="s">
        <v>605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23" customFormat="1" ht="12.75" customHeight="1">
      <c r="A40" s="19" t="s">
        <v>524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="123" customFormat="1" ht="13.5"/>
    <row r="42" s="123" customFormat="1" ht="13.5"/>
    <row r="43" s="123" customFormat="1" ht="13.5"/>
    <row r="44" s="123" customFormat="1" ht="13.5"/>
    <row r="45" spans="1:18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ht="13.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</row>
    <row r="47" spans="1:18" ht="13.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ht="13.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ht="13.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ht="13.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1:18" ht="13.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</row>
    <row r="55" spans="1:18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</row>
    <row r="56" spans="1:18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</row>
    <row r="57" spans="1:18" ht="13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1:18" ht="13.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1:18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1:18" ht="13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1:18" ht="13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</sheetData>
  <mergeCells count="24">
    <mergeCell ref="J3:L3"/>
    <mergeCell ref="G4:I4"/>
    <mergeCell ref="J4:L4"/>
    <mergeCell ref="H20:K23"/>
    <mergeCell ref="G3:I3"/>
    <mergeCell ref="A20:A23"/>
    <mergeCell ref="A3:A6"/>
    <mergeCell ref="D3:F3"/>
    <mergeCell ref="D4:F4"/>
    <mergeCell ref="H29:K29"/>
    <mergeCell ref="H33:K33"/>
    <mergeCell ref="H24:K24"/>
    <mergeCell ref="H30:K30"/>
    <mergeCell ref="H31:K31"/>
    <mergeCell ref="F36:K36"/>
    <mergeCell ref="A1:M1"/>
    <mergeCell ref="M3:M6"/>
    <mergeCell ref="H34:K34"/>
    <mergeCell ref="H35:K35"/>
    <mergeCell ref="H25:K25"/>
    <mergeCell ref="H26:K26"/>
    <mergeCell ref="H27:K27"/>
    <mergeCell ref="H28:K28"/>
    <mergeCell ref="H32:K32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0">
      <selection activeCell="I14" sqref="I14"/>
    </sheetView>
  </sheetViews>
  <sheetFormatPr defaultColWidth="9.140625" defaultRowHeight="12.75"/>
  <cols>
    <col min="1" max="1" width="14.8515625" style="111" customWidth="1"/>
    <col min="2" max="3" width="12.00390625" style="111" customWidth="1"/>
    <col min="4" max="4" width="14.7109375" style="111" customWidth="1"/>
    <col min="5" max="5" width="13.8515625" style="111" customWidth="1"/>
    <col min="6" max="6" width="9.00390625" style="111" customWidth="1"/>
    <col min="7" max="7" width="10.00390625" style="111" customWidth="1"/>
    <col min="8" max="8" width="12.421875" style="111" customWidth="1"/>
    <col min="9" max="9" width="13.140625" style="111" customWidth="1"/>
    <col min="10" max="10" width="11.00390625" style="111" customWidth="1"/>
    <col min="11" max="11" width="12.00390625" style="111" customWidth="1"/>
    <col min="12" max="12" width="15.140625" style="111" customWidth="1"/>
    <col min="13" max="13" width="14.57421875" style="111" customWidth="1"/>
    <col min="14" max="16384" width="10.00390625" style="111" customWidth="1"/>
  </cols>
  <sheetData>
    <row r="1" spans="1:13" s="21" customFormat="1" ht="32.25" customHeight="1">
      <c r="A1" s="267" t="s">
        <v>539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72"/>
    </row>
    <row r="2" spans="1:19" s="1" customFormat="1" ht="18" customHeight="1">
      <c r="A2" s="167" t="s">
        <v>544</v>
      </c>
      <c r="B2" s="167"/>
      <c r="C2" s="197"/>
      <c r="D2" s="197"/>
      <c r="E2" s="197"/>
      <c r="F2" s="197"/>
      <c r="G2" s="197"/>
      <c r="H2" s="197"/>
      <c r="I2" s="197"/>
      <c r="J2" s="197"/>
      <c r="K2" s="197"/>
      <c r="L2" s="379" t="s">
        <v>545</v>
      </c>
      <c r="M2" s="167"/>
      <c r="N2" s="167"/>
      <c r="O2" s="167"/>
      <c r="P2" s="167"/>
      <c r="Q2" s="167"/>
      <c r="R2" s="167"/>
      <c r="S2" s="167"/>
    </row>
    <row r="3" spans="1:29" s="1" customFormat="1" ht="32.25" customHeight="1">
      <c r="A3" s="1077" t="s">
        <v>558</v>
      </c>
      <c r="B3" s="1037" t="s">
        <v>548</v>
      </c>
      <c r="C3" s="1038"/>
      <c r="D3" s="1038"/>
      <c r="E3" s="1039"/>
      <c r="F3" s="1037" t="s">
        <v>549</v>
      </c>
      <c r="G3" s="1079"/>
      <c r="H3" s="1079"/>
      <c r="I3" s="1079"/>
      <c r="J3" s="1080"/>
      <c r="K3" s="189" t="s">
        <v>550</v>
      </c>
      <c r="L3" s="1074" t="s">
        <v>557</v>
      </c>
      <c r="M3" s="321"/>
      <c r="N3" s="321"/>
      <c r="O3" s="321"/>
      <c r="P3" s="321"/>
      <c r="Q3" s="321"/>
      <c r="R3" s="321"/>
      <c r="S3" s="321"/>
      <c r="T3" s="319"/>
      <c r="U3" s="319"/>
      <c r="V3" s="319"/>
      <c r="W3" s="319"/>
      <c r="X3" s="319"/>
      <c r="Y3" s="319"/>
      <c r="Z3" s="319"/>
      <c r="AA3" s="319"/>
      <c r="AB3" s="319"/>
      <c r="AC3" s="319"/>
    </row>
    <row r="4" spans="1:29" s="1" customFormat="1" ht="25.5" customHeight="1">
      <c r="A4" s="1029"/>
      <c r="B4" s="190"/>
      <c r="C4" s="191" t="s">
        <v>540</v>
      </c>
      <c r="D4" s="332" t="s">
        <v>559</v>
      </c>
      <c r="E4" s="191" t="s">
        <v>563</v>
      </c>
      <c r="F4" s="190"/>
      <c r="G4" s="191" t="s">
        <v>540</v>
      </c>
      <c r="H4" s="332" t="s">
        <v>559</v>
      </c>
      <c r="I4" s="191" t="s">
        <v>541</v>
      </c>
      <c r="J4" s="191" t="s">
        <v>125</v>
      </c>
      <c r="K4" s="192" t="s">
        <v>542</v>
      </c>
      <c r="L4" s="1075"/>
      <c r="M4" s="321"/>
      <c r="N4" s="321"/>
      <c r="O4" s="321"/>
      <c r="P4" s="321"/>
      <c r="Q4" s="321"/>
      <c r="R4" s="321"/>
      <c r="S4" s="321"/>
      <c r="T4" s="319"/>
      <c r="U4" s="319"/>
      <c r="V4" s="319"/>
      <c r="W4" s="319"/>
      <c r="X4" s="319"/>
      <c r="Y4" s="319"/>
      <c r="Z4" s="319"/>
      <c r="AA4" s="319"/>
      <c r="AB4" s="319"/>
      <c r="AC4" s="319"/>
    </row>
    <row r="5" spans="1:29" s="1" customFormat="1" ht="22.5" customHeight="1">
      <c r="A5" s="1029"/>
      <c r="B5" s="3"/>
      <c r="C5" s="193" t="s">
        <v>560</v>
      </c>
      <c r="D5" s="168" t="s">
        <v>562</v>
      </c>
      <c r="E5" s="346" t="s">
        <v>564</v>
      </c>
      <c r="F5" s="3"/>
      <c r="G5" s="193" t="s">
        <v>560</v>
      </c>
      <c r="H5" s="168" t="s">
        <v>562</v>
      </c>
      <c r="I5" s="346" t="s">
        <v>564</v>
      </c>
      <c r="J5" s="346"/>
      <c r="K5" s="192" t="s">
        <v>20</v>
      </c>
      <c r="L5" s="1075"/>
      <c r="M5" s="321"/>
      <c r="N5" s="321"/>
      <c r="O5" s="321"/>
      <c r="P5" s="321"/>
      <c r="Q5" s="321"/>
      <c r="R5" s="321"/>
      <c r="S5" s="321"/>
      <c r="T5" s="319"/>
      <c r="U5" s="319"/>
      <c r="V5" s="319"/>
      <c r="W5" s="319"/>
      <c r="X5" s="319"/>
      <c r="Y5" s="319"/>
      <c r="Z5" s="319"/>
      <c r="AA5" s="319"/>
      <c r="AB5" s="319"/>
      <c r="AC5" s="319"/>
    </row>
    <row r="6" spans="1:29" s="1" customFormat="1" ht="33.75" customHeight="1">
      <c r="A6" s="1078"/>
      <c r="B6" s="4"/>
      <c r="C6" s="195" t="s">
        <v>561</v>
      </c>
      <c r="D6" s="345" t="s">
        <v>565</v>
      </c>
      <c r="E6" s="226" t="s">
        <v>565</v>
      </c>
      <c r="F6" s="4"/>
      <c r="G6" s="195" t="s">
        <v>561</v>
      </c>
      <c r="H6" s="345" t="s">
        <v>566</v>
      </c>
      <c r="I6" s="226" t="s">
        <v>566</v>
      </c>
      <c r="J6" s="226" t="s">
        <v>126</v>
      </c>
      <c r="K6" s="195" t="s">
        <v>543</v>
      </c>
      <c r="L6" s="1076"/>
      <c r="M6" s="321"/>
      <c r="N6" s="321"/>
      <c r="O6" s="321"/>
      <c r="P6" s="321"/>
      <c r="Q6" s="321"/>
      <c r="R6" s="321"/>
      <c r="S6" s="321"/>
      <c r="T6" s="319"/>
      <c r="U6" s="319"/>
      <c r="V6" s="319"/>
      <c r="W6" s="319"/>
      <c r="X6" s="319"/>
      <c r="Y6" s="319"/>
      <c r="Z6" s="319"/>
      <c r="AA6" s="319"/>
      <c r="AB6" s="319"/>
      <c r="AC6" s="319"/>
    </row>
    <row r="7" spans="1:12" s="113" customFormat="1" ht="24.75" customHeight="1">
      <c r="A7" s="238" t="s">
        <v>965</v>
      </c>
      <c r="B7" s="521">
        <v>5439</v>
      </c>
      <c r="C7" s="505">
        <v>5114</v>
      </c>
      <c r="D7" s="505">
        <v>325</v>
      </c>
      <c r="E7" s="505" t="s">
        <v>546</v>
      </c>
      <c r="F7" s="505">
        <v>5233</v>
      </c>
      <c r="G7" s="802" t="s">
        <v>1069</v>
      </c>
      <c r="H7" s="802" t="s">
        <v>1069</v>
      </c>
      <c r="I7" s="802" t="s">
        <v>1069</v>
      </c>
      <c r="J7" s="802" t="s">
        <v>1069</v>
      </c>
      <c r="K7" s="522">
        <v>96.21253906968192</v>
      </c>
      <c r="L7" s="40" t="s">
        <v>9</v>
      </c>
    </row>
    <row r="8" spans="1:12" s="113" customFormat="1" ht="24.75" customHeight="1">
      <c r="A8" s="281" t="s">
        <v>0</v>
      </c>
      <c r="B8" s="523">
        <v>1213</v>
      </c>
      <c r="C8" s="523">
        <v>1168</v>
      </c>
      <c r="D8" s="523">
        <v>45</v>
      </c>
      <c r="E8" s="505" t="s">
        <v>546</v>
      </c>
      <c r="F8" s="505">
        <v>1176</v>
      </c>
      <c r="G8" s="803" t="s">
        <v>1069</v>
      </c>
      <c r="H8" s="803" t="s">
        <v>1069</v>
      </c>
      <c r="I8" s="803" t="s">
        <v>1069</v>
      </c>
      <c r="J8" s="803" t="s">
        <v>1069</v>
      </c>
      <c r="K8" s="522">
        <v>97.9142857142857</v>
      </c>
      <c r="L8" s="38" t="s">
        <v>567</v>
      </c>
    </row>
    <row r="9" spans="1:12" s="76" customFormat="1" ht="24.75" customHeight="1">
      <c r="A9" s="238" t="s">
        <v>966</v>
      </c>
      <c r="B9" s="519">
        <f>SUM(C9:E9)</f>
        <v>5485</v>
      </c>
      <c r="C9" s="488">
        <v>5124</v>
      </c>
      <c r="D9" s="488">
        <v>351</v>
      </c>
      <c r="E9" s="488">
        <v>10</v>
      </c>
      <c r="F9" s="488">
        <v>5101</v>
      </c>
      <c r="G9" s="804" t="s">
        <v>1069</v>
      </c>
      <c r="H9" s="804" t="s">
        <v>1069</v>
      </c>
      <c r="I9" s="802" t="s">
        <v>1069</v>
      </c>
      <c r="J9" s="802" t="s">
        <v>1069</v>
      </c>
      <c r="K9" s="524">
        <v>92.99908842297174</v>
      </c>
      <c r="L9" s="40" t="s">
        <v>10</v>
      </c>
    </row>
    <row r="10" spans="1:12" s="113" customFormat="1" ht="24.75" customHeight="1">
      <c r="A10" s="281" t="s">
        <v>1</v>
      </c>
      <c r="B10" s="523">
        <v>1166</v>
      </c>
      <c r="C10" s="523">
        <v>1094</v>
      </c>
      <c r="D10" s="523">
        <v>65</v>
      </c>
      <c r="E10" s="523">
        <v>7</v>
      </c>
      <c r="F10" s="505">
        <v>1073</v>
      </c>
      <c r="G10" s="805" t="s">
        <v>1069</v>
      </c>
      <c r="H10" s="805" t="s">
        <v>1069</v>
      </c>
      <c r="I10" s="803" t="s">
        <v>1069</v>
      </c>
      <c r="J10" s="803" t="s">
        <v>1069</v>
      </c>
      <c r="K10" s="522">
        <v>92.67</v>
      </c>
      <c r="L10" s="38" t="s">
        <v>568</v>
      </c>
    </row>
    <row r="11" spans="1:12" s="76" customFormat="1" ht="24.75" customHeight="1">
      <c r="A11" s="84" t="s">
        <v>551</v>
      </c>
      <c r="B11" s="520">
        <f>SUM(C11:E11)</f>
        <v>6701</v>
      </c>
      <c r="C11" s="514">
        <v>6219</v>
      </c>
      <c r="D11" s="514">
        <v>464</v>
      </c>
      <c r="E11" s="514">
        <v>18</v>
      </c>
      <c r="F11" s="514">
        <v>6045</v>
      </c>
      <c r="G11" s="806" t="s">
        <v>1069</v>
      </c>
      <c r="H11" s="806" t="s">
        <v>1069</v>
      </c>
      <c r="I11" s="802" t="s">
        <v>1069</v>
      </c>
      <c r="J11" s="802" t="s">
        <v>1069</v>
      </c>
      <c r="K11" s="525">
        <v>90.21041635576779</v>
      </c>
      <c r="L11" s="50" t="s">
        <v>551</v>
      </c>
    </row>
    <row r="12" spans="1:12" s="76" customFormat="1" ht="24.75" customHeight="1">
      <c r="A12" s="84" t="s">
        <v>1001</v>
      </c>
      <c r="B12" s="514">
        <f>SUM(C12:E12)</f>
        <v>7019</v>
      </c>
      <c r="C12" s="514">
        <v>6495</v>
      </c>
      <c r="D12" s="514">
        <v>513</v>
      </c>
      <c r="E12" s="514">
        <v>11</v>
      </c>
      <c r="F12" s="514">
        <v>6292</v>
      </c>
      <c r="G12" s="514">
        <v>5903</v>
      </c>
      <c r="H12" s="514">
        <v>378</v>
      </c>
      <c r="I12" s="514">
        <v>11</v>
      </c>
      <c r="J12" s="802" t="s">
        <v>1069</v>
      </c>
      <c r="K12" s="274">
        <v>89.6</v>
      </c>
      <c r="L12" s="39" t="s">
        <v>1001</v>
      </c>
    </row>
    <row r="13" spans="1:12" s="76" customFormat="1" ht="24.75" customHeight="1">
      <c r="A13" s="84" t="s">
        <v>171</v>
      </c>
      <c r="B13" s="514">
        <v>6295</v>
      </c>
      <c r="C13" s="514">
        <v>5729</v>
      </c>
      <c r="D13" s="514">
        <v>556</v>
      </c>
      <c r="E13" s="514">
        <v>10</v>
      </c>
      <c r="F13" s="514">
        <v>5619</v>
      </c>
      <c r="G13" s="514">
        <v>5117</v>
      </c>
      <c r="H13" s="514">
        <v>492</v>
      </c>
      <c r="I13" s="514">
        <v>10</v>
      </c>
      <c r="J13" s="802" t="s">
        <v>1069</v>
      </c>
      <c r="K13" s="525">
        <v>89.26131850675138</v>
      </c>
      <c r="L13" s="50" t="s">
        <v>171</v>
      </c>
    </row>
    <row r="14" spans="1:12" s="76" customFormat="1" ht="24.75" customHeight="1">
      <c r="A14" s="84" t="s">
        <v>681</v>
      </c>
      <c r="B14" s="514">
        <v>4979</v>
      </c>
      <c r="C14" s="514">
        <v>4210</v>
      </c>
      <c r="D14" s="514">
        <v>647</v>
      </c>
      <c r="E14" s="514">
        <v>122</v>
      </c>
      <c r="F14" s="514">
        <v>4856</v>
      </c>
      <c r="G14" s="514">
        <v>4118</v>
      </c>
      <c r="H14" s="514">
        <v>616</v>
      </c>
      <c r="I14" s="514">
        <v>122</v>
      </c>
      <c r="J14" s="802" t="s">
        <v>1069</v>
      </c>
      <c r="K14" s="525">
        <v>97.5</v>
      </c>
      <c r="L14" s="50" t="s">
        <v>681</v>
      </c>
    </row>
    <row r="15" spans="1:12" s="81" customFormat="1" ht="24.75" customHeight="1">
      <c r="A15" s="188" t="s">
        <v>682</v>
      </c>
      <c r="B15" s="643">
        <f>SUM(C15:E15)</f>
        <v>5217</v>
      </c>
      <c r="C15" s="643">
        <v>5084</v>
      </c>
      <c r="D15" s="643">
        <v>62</v>
      </c>
      <c r="E15" s="643">
        <v>71</v>
      </c>
      <c r="F15" s="643">
        <f>SUM(G15:J15)</f>
        <v>5080</v>
      </c>
      <c r="G15" s="643">
        <v>4981</v>
      </c>
      <c r="H15" s="643">
        <v>29</v>
      </c>
      <c r="I15" s="643">
        <v>69</v>
      </c>
      <c r="J15" s="643">
        <v>1</v>
      </c>
      <c r="K15" s="761">
        <v>97.6</v>
      </c>
      <c r="L15" s="245" t="s">
        <v>682</v>
      </c>
    </row>
    <row r="16" spans="1:12" s="19" customFormat="1" ht="19.5" customHeight="1">
      <c r="A16" s="18" t="s">
        <v>547</v>
      </c>
      <c r="B16" s="44"/>
      <c r="C16" s="44"/>
      <c r="D16" s="44"/>
      <c r="E16" s="44"/>
      <c r="L16" s="46" t="s">
        <v>1075</v>
      </c>
    </row>
    <row r="17" spans="9:13" s="16" customFormat="1" ht="19.5" customHeight="1">
      <c r="I17" s="16" t="s">
        <v>1076</v>
      </c>
      <c r="M17" s="60"/>
    </row>
    <row r="18" s="186" customFormat="1" ht="19.5" customHeight="1">
      <c r="M18" s="187"/>
    </row>
    <row r="19" ht="19.5" customHeight="1"/>
    <row r="20" ht="19.5" customHeight="1"/>
  </sheetData>
  <mergeCells count="4">
    <mergeCell ref="L3:L6"/>
    <mergeCell ref="B3:E3"/>
    <mergeCell ref="A3:A6"/>
    <mergeCell ref="F3:J3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1"/>
  <sheetViews>
    <sheetView zoomScaleSheetLayoutView="100" workbookViewId="0" topLeftCell="A1">
      <selection activeCell="B3" sqref="B3:S3"/>
    </sheetView>
  </sheetViews>
  <sheetFormatPr defaultColWidth="9.140625" defaultRowHeight="12.75"/>
  <cols>
    <col min="1" max="1" width="7.7109375" style="502" customWidth="1"/>
    <col min="2" max="2" width="5.28125" style="502" customWidth="1"/>
    <col min="3" max="4" width="9.57421875" style="502" customWidth="1"/>
    <col min="5" max="5" width="7.28125" style="502" customWidth="1"/>
    <col min="6" max="6" width="8.140625" style="502" customWidth="1"/>
    <col min="7" max="7" width="7.28125" style="502" customWidth="1"/>
    <col min="8" max="8" width="8.28125" style="502" customWidth="1"/>
    <col min="9" max="9" width="10.421875" style="502" customWidth="1"/>
    <col min="10" max="10" width="9.57421875" style="502" customWidth="1"/>
    <col min="11" max="11" width="9.140625" style="502" customWidth="1"/>
    <col min="12" max="12" width="7.57421875" style="502" customWidth="1"/>
    <col min="13" max="13" width="8.7109375" style="502" customWidth="1"/>
    <col min="14" max="14" width="6.8515625" style="502" customWidth="1"/>
    <col min="15" max="15" width="7.57421875" style="502" customWidth="1"/>
    <col min="16" max="16" width="6.421875" style="502" customWidth="1"/>
    <col min="17" max="17" width="5.8515625" style="502" customWidth="1"/>
    <col min="18" max="21" width="8.421875" style="502" customWidth="1"/>
    <col min="22" max="23" width="7.421875" style="502" customWidth="1"/>
    <col min="24" max="16384" width="9.140625" style="319" customWidth="1"/>
  </cols>
  <sheetData>
    <row r="1" spans="1:22" ht="32.25" customHeight="1">
      <c r="A1" s="1095" t="s">
        <v>415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  <c r="R1" s="1095"/>
      <c r="S1" s="1095"/>
      <c r="T1" s="1095"/>
      <c r="U1" s="1095"/>
      <c r="V1" s="1095"/>
    </row>
    <row r="2" spans="1:23" s="1" customFormat="1" ht="15.75" customHeight="1">
      <c r="A2" s="541" t="s">
        <v>416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02"/>
      <c r="T2" s="502"/>
      <c r="U2" s="502"/>
      <c r="V2" s="762" t="s">
        <v>417</v>
      </c>
      <c r="W2" s="502"/>
    </row>
    <row r="3" spans="1:23" s="1" customFormat="1" ht="31.5" customHeight="1">
      <c r="A3" s="1090" t="s">
        <v>844</v>
      </c>
      <c r="B3" s="1098" t="s">
        <v>418</v>
      </c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100"/>
      <c r="T3" s="1098" t="s">
        <v>845</v>
      </c>
      <c r="U3" s="1099"/>
      <c r="V3" s="1100"/>
      <c r="W3" s="1086" t="s">
        <v>225</v>
      </c>
    </row>
    <row r="4" spans="1:23" s="1" customFormat="1" ht="31.5" customHeight="1">
      <c r="A4" s="1096"/>
      <c r="B4" s="1088" t="s">
        <v>846</v>
      </c>
      <c r="C4" s="1089"/>
      <c r="D4" s="1089"/>
      <c r="E4" s="1089"/>
      <c r="F4" s="1089"/>
      <c r="G4" s="1089"/>
      <c r="H4" s="1089"/>
      <c r="I4" s="1089"/>
      <c r="J4" s="1089"/>
      <c r="K4" s="1090"/>
      <c r="L4" s="1091" t="s">
        <v>847</v>
      </c>
      <c r="M4" s="1092"/>
      <c r="N4" s="1091" t="s">
        <v>848</v>
      </c>
      <c r="O4" s="1092"/>
      <c r="P4" s="1091" t="s">
        <v>849</v>
      </c>
      <c r="Q4" s="1092"/>
      <c r="R4" s="1083" t="s">
        <v>850</v>
      </c>
      <c r="S4" s="1083" t="s">
        <v>518</v>
      </c>
      <c r="T4" s="1083" t="s">
        <v>851</v>
      </c>
      <c r="U4" s="1083" t="s">
        <v>852</v>
      </c>
      <c r="V4" s="1083" t="s">
        <v>853</v>
      </c>
      <c r="W4" s="1087"/>
    </row>
    <row r="5" spans="1:23" s="1" customFormat="1" ht="31.5" customHeight="1">
      <c r="A5" s="1096"/>
      <c r="B5" s="763"/>
      <c r="C5" s="1101" t="s">
        <v>854</v>
      </c>
      <c r="D5" s="1102"/>
      <c r="E5" s="1102"/>
      <c r="F5" s="1102"/>
      <c r="G5" s="1103"/>
      <c r="H5" s="1101" t="s">
        <v>855</v>
      </c>
      <c r="I5" s="1102"/>
      <c r="J5" s="1102"/>
      <c r="K5" s="1103"/>
      <c r="L5" s="1093"/>
      <c r="M5" s="1094"/>
      <c r="N5" s="1093"/>
      <c r="O5" s="1094"/>
      <c r="P5" s="1093"/>
      <c r="Q5" s="1094"/>
      <c r="R5" s="1084"/>
      <c r="S5" s="1084"/>
      <c r="T5" s="1084"/>
      <c r="U5" s="1084"/>
      <c r="V5" s="1084"/>
      <c r="W5" s="1087"/>
    </row>
    <row r="6" spans="1:23" s="1" customFormat="1" ht="31.5" customHeight="1">
      <c r="A6" s="1096"/>
      <c r="B6" s="763"/>
      <c r="C6" s="1083" t="s">
        <v>856</v>
      </c>
      <c r="D6" s="1083" t="s">
        <v>857</v>
      </c>
      <c r="E6" s="1083" t="s">
        <v>858</v>
      </c>
      <c r="F6" s="1083" t="s">
        <v>859</v>
      </c>
      <c r="G6" s="1083" t="s">
        <v>860</v>
      </c>
      <c r="H6" s="1083" t="s">
        <v>861</v>
      </c>
      <c r="I6" s="1083" t="s">
        <v>862</v>
      </c>
      <c r="J6" s="1083" t="s">
        <v>863</v>
      </c>
      <c r="K6" s="1083" t="s">
        <v>864</v>
      </c>
      <c r="L6" s="765"/>
      <c r="M6" s="1083" t="s">
        <v>865</v>
      </c>
      <c r="N6" s="764"/>
      <c r="O6" s="1083" t="s">
        <v>865</v>
      </c>
      <c r="P6" s="764"/>
      <c r="Q6" s="1083" t="s">
        <v>865</v>
      </c>
      <c r="R6" s="1084"/>
      <c r="S6" s="1084"/>
      <c r="T6" s="1084"/>
      <c r="U6" s="1084"/>
      <c r="V6" s="1084"/>
      <c r="W6" s="1087"/>
    </row>
    <row r="7" spans="1:23" s="1" customFormat="1" ht="31.5" customHeight="1">
      <c r="A7" s="1096"/>
      <c r="B7" s="763"/>
      <c r="C7" s="1084"/>
      <c r="D7" s="1084"/>
      <c r="E7" s="1084"/>
      <c r="F7" s="1084"/>
      <c r="G7" s="1084"/>
      <c r="H7" s="1084"/>
      <c r="I7" s="1084"/>
      <c r="J7" s="1084"/>
      <c r="K7" s="1084"/>
      <c r="L7" s="765"/>
      <c r="M7" s="1084"/>
      <c r="N7" s="764"/>
      <c r="O7" s="1084"/>
      <c r="P7" s="764"/>
      <c r="Q7" s="1084"/>
      <c r="R7" s="1084"/>
      <c r="S7" s="1084"/>
      <c r="T7" s="1084"/>
      <c r="U7" s="1084"/>
      <c r="V7" s="1084"/>
      <c r="W7" s="1087"/>
    </row>
    <row r="8" spans="1:23" s="1" customFormat="1" ht="31.5" customHeight="1">
      <c r="A8" s="1097"/>
      <c r="B8" s="767"/>
      <c r="C8" s="1085"/>
      <c r="D8" s="1085"/>
      <c r="E8" s="1085"/>
      <c r="F8" s="1085"/>
      <c r="G8" s="1085"/>
      <c r="H8" s="1085"/>
      <c r="I8" s="1085"/>
      <c r="J8" s="1085"/>
      <c r="K8" s="1085"/>
      <c r="L8" s="614"/>
      <c r="M8" s="1085"/>
      <c r="N8" s="767"/>
      <c r="O8" s="1085"/>
      <c r="P8" s="767"/>
      <c r="Q8" s="1085"/>
      <c r="R8" s="1085"/>
      <c r="S8" s="1085"/>
      <c r="T8" s="1085"/>
      <c r="U8" s="1085"/>
      <c r="V8" s="1085"/>
      <c r="W8" s="1087"/>
    </row>
    <row r="9" spans="1:23" s="1" customFormat="1" ht="42.75" customHeight="1">
      <c r="A9" s="766" t="s">
        <v>866</v>
      </c>
      <c r="B9" s="768">
        <f>SUM(C9:K9)</f>
        <v>994</v>
      </c>
      <c r="C9" s="769">
        <v>391</v>
      </c>
      <c r="D9" s="769">
        <v>161</v>
      </c>
      <c r="E9" s="769">
        <v>349</v>
      </c>
      <c r="F9" s="769"/>
      <c r="G9" s="769">
        <v>47</v>
      </c>
      <c r="H9" s="769">
        <v>33</v>
      </c>
      <c r="I9" s="769">
        <v>6</v>
      </c>
      <c r="J9" s="769">
        <v>7</v>
      </c>
      <c r="K9" s="769"/>
      <c r="L9" s="769">
        <v>42653</v>
      </c>
      <c r="M9" s="769">
        <v>22912</v>
      </c>
      <c r="N9" s="769">
        <v>99374</v>
      </c>
      <c r="O9" s="769">
        <v>52690</v>
      </c>
      <c r="P9" s="769">
        <v>2308</v>
      </c>
      <c r="Q9" s="769">
        <v>1591</v>
      </c>
      <c r="R9" s="769">
        <v>2398</v>
      </c>
      <c r="S9" s="769">
        <v>2053</v>
      </c>
      <c r="T9" s="769">
        <v>64</v>
      </c>
      <c r="U9" s="769">
        <v>196</v>
      </c>
      <c r="V9" s="770">
        <v>6570</v>
      </c>
      <c r="W9" s="771">
        <v>2010</v>
      </c>
    </row>
    <row r="10" spans="1:22" ht="28.5" customHeight="1">
      <c r="A10" s="772" t="s">
        <v>419</v>
      </c>
      <c r="B10" s="539"/>
      <c r="C10" s="539"/>
      <c r="D10" s="539"/>
      <c r="E10" s="539"/>
      <c r="F10" s="539"/>
      <c r="G10" s="539"/>
      <c r="H10" s="539"/>
      <c r="O10" s="1081" t="s">
        <v>420</v>
      </c>
      <c r="P10" s="1081"/>
      <c r="Q10" s="1081"/>
      <c r="R10" s="1081"/>
      <c r="S10" s="1081"/>
      <c r="T10" s="1081"/>
      <c r="U10" s="1081"/>
      <c r="V10" s="773"/>
    </row>
    <row r="11" spans="1:21" ht="28.5" customHeight="1">
      <c r="A11" s="199" t="s">
        <v>421</v>
      </c>
      <c r="O11" s="1082"/>
      <c r="P11" s="1082"/>
      <c r="Q11" s="1082"/>
      <c r="R11" s="1082"/>
      <c r="S11" s="1082"/>
      <c r="T11" s="1082"/>
      <c r="U11" s="1082"/>
    </row>
    <row r="12" ht="13.5" customHeight="1">
      <c r="A12" s="502" t="s">
        <v>234</v>
      </c>
    </row>
    <row r="13" ht="15.75" customHeight="1"/>
    <row r="14" ht="15.75" customHeight="1"/>
    <row r="15" ht="15.75" customHeight="1"/>
    <row r="16" spans="1:23" s="311" customFormat="1" ht="15.75" customHeight="1">
      <c r="A16" s="502"/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</row>
    <row r="17" spans="1:23" s="311" customFormat="1" ht="15.75" customHeight="1">
      <c r="A17" s="502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</row>
    <row r="18" spans="1:23" s="311" customFormat="1" ht="15.75" customHeight="1">
      <c r="A18" s="502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</row>
    <row r="19" spans="1:23" s="321" customFormat="1" ht="15.75" customHeight="1">
      <c r="A19" s="502"/>
      <c r="B19" s="502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</row>
    <row r="20" spans="1:23" s="123" customFormat="1" ht="12.75" customHeight="1">
      <c r="A20" s="502"/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</row>
    <row r="21" spans="1:23" s="123" customFormat="1" ht="12.75" customHeight="1">
      <c r="A21" s="502"/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</row>
  </sheetData>
  <mergeCells count="29">
    <mergeCell ref="A1:V1"/>
    <mergeCell ref="A3:A8"/>
    <mergeCell ref="B3:S3"/>
    <mergeCell ref="T3:V3"/>
    <mergeCell ref="C5:G5"/>
    <mergeCell ref="H5:K5"/>
    <mergeCell ref="C6:C8"/>
    <mergeCell ref="D6:D8"/>
    <mergeCell ref="E6:E8"/>
    <mergeCell ref="F6:F8"/>
    <mergeCell ref="W3:W8"/>
    <mergeCell ref="B4:K4"/>
    <mergeCell ref="L4:M5"/>
    <mergeCell ref="N4:O5"/>
    <mergeCell ref="P4:Q5"/>
    <mergeCell ref="R4:R8"/>
    <mergeCell ref="S4:S8"/>
    <mergeCell ref="T4:T8"/>
    <mergeCell ref="U4:U8"/>
    <mergeCell ref="V4:V8"/>
    <mergeCell ref="G6:G8"/>
    <mergeCell ref="H6:H8"/>
    <mergeCell ref="I6:I8"/>
    <mergeCell ref="Q6:Q8"/>
    <mergeCell ref="O10:U11"/>
    <mergeCell ref="J6:J8"/>
    <mergeCell ref="K6:K8"/>
    <mergeCell ref="M6:M8"/>
    <mergeCell ref="O6:O8"/>
  </mergeCells>
  <printOptions/>
  <pageMargins left="0.26" right="0.29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 topLeftCell="A1">
      <selection activeCell="E24" sqref="E24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12" width="8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21" customFormat="1" ht="32.25" customHeight="1">
      <c r="A1" s="982" t="s">
        <v>1036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267"/>
      <c r="P1" s="267"/>
      <c r="Q1" s="267"/>
      <c r="R1" s="267"/>
      <c r="S1" s="267"/>
      <c r="T1" s="267"/>
      <c r="U1" s="267"/>
      <c r="V1" s="267"/>
    </row>
    <row r="2" spans="1:14" s="1" customFormat="1" ht="13.5" customHeight="1">
      <c r="A2" s="1" t="s">
        <v>1008</v>
      </c>
      <c r="L2" s="945" t="s">
        <v>1009</v>
      </c>
      <c r="M2" s="945"/>
      <c r="N2" s="945"/>
    </row>
    <row r="3" spans="1:14" s="119" customFormat="1" ht="12" customHeight="1">
      <c r="A3" s="950" t="s">
        <v>4</v>
      </c>
      <c r="B3" s="932" t="s">
        <v>1037</v>
      </c>
      <c r="C3" s="932" t="s">
        <v>1038</v>
      </c>
      <c r="D3" s="934" t="s">
        <v>1039</v>
      </c>
      <c r="E3" s="947"/>
      <c r="F3" s="948"/>
      <c r="G3" s="934" t="s">
        <v>1040</v>
      </c>
      <c r="H3" s="947"/>
      <c r="I3" s="948"/>
      <c r="J3" s="946" t="s">
        <v>1041</v>
      </c>
      <c r="K3" s="947"/>
      <c r="L3" s="948"/>
      <c r="M3" s="939" t="s">
        <v>108</v>
      </c>
      <c r="N3" s="940"/>
    </row>
    <row r="4" spans="1:14" s="390" customFormat="1" ht="12" customHeight="1">
      <c r="A4" s="951"/>
      <c r="B4" s="933"/>
      <c r="C4" s="933"/>
      <c r="D4" s="949"/>
      <c r="E4" s="930"/>
      <c r="F4" s="931"/>
      <c r="G4" s="949"/>
      <c r="H4" s="930"/>
      <c r="I4" s="931"/>
      <c r="J4" s="949"/>
      <c r="K4" s="930"/>
      <c r="L4" s="931"/>
      <c r="M4" s="941"/>
      <c r="N4" s="942"/>
    </row>
    <row r="5" spans="1:14" s="390" customFormat="1" ht="14.25" customHeight="1">
      <c r="A5" s="951"/>
      <c r="B5" s="399"/>
      <c r="C5" s="399"/>
      <c r="D5" s="953" t="s">
        <v>1046</v>
      </c>
      <c r="E5" s="953" t="s">
        <v>1047</v>
      </c>
      <c r="F5" s="953" t="s">
        <v>1048</v>
      </c>
      <c r="G5" s="953" t="s">
        <v>1046</v>
      </c>
      <c r="H5" s="953" t="s">
        <v>1047</v>
      </c>
      <c r="I5" s="953" t="s">
        <v>1048</v>
      </c>
      <c r="J5" s="953" t="s">
        <v>1046</v>
      </c>
      <c r="K5" s="953" t="s">
        <v>1047</v>
      </c>
      <c r="L5" s="953" t="s">
        <v>1048</v>
      </c>
      <c r="M5" s="941"/>
      <c r="N5" s="942"/>
    </row>
    <row r="6" spans="1:14" s="390" customFormat="1" ht="14.25" customHeight="1">
      <c r="A6" s="952"/>
      <c r="B6" s="370" t="s">
        <v>1053</v>
      </c>
      <c r="C6" s="371" t="s">
        <v>1054</v>
      </c>
      <c r="D6" s="938"/>
      <c r="E6" s="938"/>
      <c r="F6" s="938"/>
      <c r="G6" s="938"/>
      <c r="H6" s="938"/>
      <c r="I6" s="938"/>
      <c r="J6" s="938"/>
      <c r="K6" s="938"/>
      <c r="L6" s="938"/>
      <c r="M6" s="943"/>
      <c r="N6" s="944"/>
    </row>
    <row r="7" spans="1:14" s="76" customFormat="1" ht="12" customHeight="1">
      <c r="A7" s="287" t="s">
        <v>965</v>
      </c>
      <c r="B7" s="481">
        <v>36</v>
      </c>
      <c r="C7" s="481">
        <v>117</v>
      </c>
      <c r="D7" s="481">
        <v>3415</v>
      </c>
      <c r="E7" s="481">
        <v>1737</v>
      </c>
      <c r="F7" s="481">
        <v>1678</v>
      </c>
      <c r="G7" s="481">
        <v>152</v>
      </c>
      <c r="H7" s="481">
        <v>2</v>
      </c>
      <c r="I7" s="481">
        <v>150</v>
      </c>
      <c r="J7" s="481">
        <v>21</v>
      </c>
      <c r="K7" s="481">
        <v>9</v>
      </c>
      <c r="L7" s="481">
        <v>12</v>
      </c>
      <c r="M7" s="978" t="s">
        <v>105</v>
      </c>
      <c r="N7" s="979"/>
    </row>
    <row r="8" spans="1:14" s="75" customFormat="1" ht="12" customHeight="1">
      <c r="A8" s="288" t="s">
        <v>0</v>
      </c>
      <c r="B8" s="481">
        <v>33</v>
      </c>
      <c r="C8" s="481">
        <v>48</v>
      </c>
      <c r="D8" s="481">
        <v>1013</v>
      </c>
      <c r="E8" s="481">
        <v>537</v>
      </c>
      <c r="F8" s="481">
        <v>476</v>
      </c>
      <c r="G8" s="481">
        <v>51</v>
      </c>
      <c r="H8" s="694" t="s">
        <v>1002</v>
      </c>
      <c r="I8" s="481">
        <v>51</v>
      </c>
      <c r="J8" s="481">
        <v>10</v>
      </c>
      <c r="K8" s="481">
        <v>4</v>
      </c>
      <c r="L8" s="481">
        <v>6</v>
      </c>
      <c r="M8" s="980" t="s">
        <v>971</v>
      </c>
      <c r="N8" s="981"/>
    </row>
    <row r="9" spans="1:14" s="76" customFormat="1" ht="12" customHeight="1">
      <c r="A9" s="287" t="s">
        <v>966</v>
      </c>
      <c r="B9" s="481">
        <v>36</v>
      </c>
      <c r="C9" s="481">
        <v>128</v>
      </c>
      <c r="D9" s="481">
        <v>3680</v>
      </c>
      <c r="E9" s="481">
        <v>1935</v>
      </c>
      <c r="F9" s="481">
        <v>1745</v>
      </c>
      <c r="G9" s="481">
        <v>175</v>
      </c>
      <c r="H9" s="481">
        <v>3</v>
      </c>
      <c r="I9" s="481">
        <v>172</v>
      </c>
      <c r="J9" s="481">
        <v>35</v>
      </c>
      <c r="K9" s="481">
        <v>14</v>
      </c>
      <c r="L9" s="481">
        <v>21</v>
      </c>
      <c r="M9" s="978" t="s">
        <v>106</v>
      </c>
      <c r="N9" s="979"/>
    </row>
    <row r="10" spans="1:14" s="76" customFormat="1" ht="12" customHeight="1">
      <c r="A10" s="288" t="s">
        <v>1</v>
      </c>
      <c r="B10" s="481">
        <v>33</v>
      </c>
      <c r="C10" s="481">
        <v>49</v>
      </c>
      <c r="D10" s="481">
        <v>924</v>
      </c>
      <c r="E10" s="481">
        <v>493</v>
      </c>
      <c r="F10" s="481">
        <v>431</v>
      </c>
      <c r="G10" s="481">
        <v>52</v>
      </c>
      <c r="H10" s="481" t="s">
        <v>546</v>
      </c>
      <c r="I10" s="481">
        <v>52</v>
      </c>
      <c r="J10" s="481">
        <v>10</v>
      </c>
      <c r="K10" s="481">
        <v>4</v>
      </c>
      <c r="L10" s="481">
        <v>6</v>
      </c>
      <c r="M10" s="249" t="s">
        <v>972</v>
      </c>
      <c r="N10" s="201"/>
    </row>
    <row r="11" spans="1:14" s="82" customFormat="1" ht="12" customHeight="1">
      <c r="A11" s="84" t="s">
        <v>1060</v>
      </c>
      <c r="B11" s="695">
        <v>67</v>
      </c>
      <c r="C11" s="483">
        <v>176</v>
      </c>
      <c r="D11" s="482">
        <f>SUM(E11:F11)</f>
        <v>4658</v>
      </c>
      <c r="E11" s="483">
        <v>2401</v>
      </c>
      <c r="F11" s="483">
        <v>2257</v>
      </c>
      <c r="G11" s="482">
        <f>SUM(H11:I11)</f>
        <v>233</v>
      </c>
      <c r="H11" s="483">
        <v>4</v>
      </c>
      <c r="I11" s="483">
        <v>229</v>
      </c>
      <c r="J11" s="482">
        <f>SUM(K11:L11)</f>
        <v>45</v>
      </c>
      <c r="K11" s="483">
        <v>18</v>
      </c>
      <c r="L11" s="696">
        <v>27</v>
      </c>
      <c r="M11" s="976" t="s">
        <v>1060</v>
      </c>
      <c r="N11" s="977"/>
    </row>
    <row r="12" spans="1:14" s="76" customFormat="1" ht="12" customHeight="1">
      <c r="A12" s="84" t="s">
        <v>1001</v>
      </c>
      <c r="B12" s="483">
        <v>68</v>
      </c>
      <c r="C12" s="483">
        <v>175</v>
      </c>
      <c r="D12" s="483">
        <f>SUM(E12:F12)</f>
        <v>4417</v>
      </c>
      <c r="E12" s="483">
        <v>2301</v>
      </c>
      <c r="F12" s="483">
        <v>2116</v>
      </c>
      <c r="G12" s="483">
        <f>SUM(H12:I12)</f>
        <v>246</v>
      </c>
      <c r="H12" s="483">
        <v>5</v>
      </c>
      <c r="I12" s="483">
        <v>241</v>
      </c>
      <c r="J12" s="483">
        <f>SUM(K12:L12)</f>
        <v>50</v>
      </c>
      <c r="K12" s="483">
        <v>20</v>
      </c>
      <c r="L12" s="696">
        <v>30</v>
      </c>
      <c r="M12" s="976" t="s">
        <v>1001</v>
      </c>
      <c r="N12" s="977"/>
    </row>
    <row r="13" spans="1:14" s="76" customFormat="1" ht="12.75" customHeight="1">
      <c r="A13" s="84" t="s">
        <v>171</v>
      </c>
      <c r="B13" s="483">
        <v>68</v>
      </c>
      <c r="C13" s="483">
        <v>176</v>
      </c>
      <c r="D13" s="483">
        <v>4184</v>
      </c>
      <c r="E13" s="483">
        <v>2263</v>
      </c>
      <c r="F13" s="483">
        <v>1921</v>
      </c>
      <c r="G13" s="483">
        <v>246</v>
      </c>
      <c r="H13" s="483">
        <v>3</v>
      </c>
      <c r="I13" s="483">
        <v>243</v>
      </c>
      <c r="J13" s="483">
        <v>65</v>
      </c>
      <c r="K13" s="483">
        <v>26</v>
      </c>
      <c r="L13" s="696">
        <v>39</v>
      </c>
      <c r="M13" s="976" t="s">
        <v>171</v>
      </c>
      <c r="N13" s="935"/>
    </row>
    <row r="14" spans="1:14" s="76" customFormat="1" ht="12.75" customHeight="1">
      <c r="A14" s="84" t="s">
        <v>681</v>
      </c>
      <c r="B14" s="483">
        <v>68</v>
      </c>
      <c r="C14" s="483">
        <v>183</v>
      </c>
      <c r="D14" s="483">
        <v>4198</v>
      </c>
      <c r="E14" s="483">
        <v>2196</v>
      </c>
      <c r="F14" s="483">
        <v>2002</v>
      </c>
      <c r="G14" s="483">
        <v>249</v>
      </c>
      <c r="H14" s="483">
        <v>3</v>
      </c>
      <c r="I14" s="483">
        <v>246</v>
      </c>
      <c r="J14" s="483">
        <v>66</v>
      </c>
      <c r="K14" s="483">
        <v>25</v>
      </c>
      <c r="L14" s="696">
        <v>41</v>
      </c>
      <c r="M14" s="976" t="s">
        <v>506</v>
      </c>
      <c r="N14" s="935"/>
    </row>
    <row r="15" spans="1:14" s="76" customFormat="1" ht="12.75" customHeight="1">
      <c r="A15" s="746" t="s">
        <v>690</v>
      </c>
      <c r="B15" s="790">
        <v>67</v>
      </c>
      <c r="C15" s="755">
        <v>175</v>
      </c>
      <c r="D15" s="755">
        <f>SUM(E15:F15)</f>
        <v>3914</v>
      </c>
      <c r="E15" s="755">
        <v>2037</v>
      </c>
      <c r="F15" s="755">
        <v>1877</v>
      </c>
      <c r="G15" s="755">
        <f>SUM(H15:I15)</f>
        <v>241</v>
      </c>
      <c r="H15" s="755">
        <v>2</v>
      </c>
      <c r="I15" s="755">
        <v>239</v>
      </c>
      <c r="J15" s="755">
        <f>SUM(K15:L15)</f>
        <v>61</v>
      </c>
      <c r="K15" s="755">
        <v>24</v>
      </c>
      <c r="L15" s="791">
        <v>37</v>
      </c>
      <c r="M15" s="936" t="s">
        <v>507</v>
      </c>
      <c r="N15" s="937"/>
    </row>
    <row r="16" spans="1:24" s="82" customFormat="1" ht="8.25" customHeight="1">
      <c r="A16" s="8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79"/>
      <c r="S16" s="79"/>
      <c r="T16" s="80"/>
      <c r="U16" s="80"/>
      <c r="V16" s="247"/>
      <c r="W16" s="81"/>
      <c r="X16" s="81"/>
    </row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</sheetData>
  <mergeCells count="26">
    <mergeCell ref="M12:N12"/>
    <mergeCell ref="M14:N14"/>
    <mergeCell ref="M13:N13"/>
    <mergeCell ref="M15:N15"/>
    <mergeCell ref="B3:B4"/>
    <mergeCell ref="C3:C4"/>
    <mergeCell ref="D3:F4"/>
    <mergeCell ref="G3:I4"/>
    <mergeCell ref="E5:E6"/>
    <mergeCell ref="F5:F6"/>
    <mergeCell ref="G5:G6"/>
    <mergeCell ref="J3:L4"/>
    <mergeCell ref="A1:N1"/>
    <mergeCell ref="A3:A6"/>
    <mergeCell ref="L5:L6"/>
    <mergeCell ref="H5:H6"/>
    <mergeCell ref="I5:I6"/>
    <mergeCell ref="M3:N6"/>
    <mergeCell ref="L2:N2"/>
    <mergeCell ref="J5:J6"/>
    <mergeCell ref="K5:K6"/>
    <mergeCell ref="D5:D6"/>
    <mergeCell ref="M11:N11"/>
    <mergeCell ref="M7:N7"/>
    <mergeCell ref="M8:N8"/>
    <mergeCell ref="M9:N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C7">
      <selection activeCell="F17" sqref="F17"/>
    </sheetView>
  </sheetViews>
  <sheetFormatPr defaultColWidth="9.140625" defaultRowHeight="12.75"/>
  <cols>
    <col min="1" max="1" width="17.7109375" style="111" customWidth="1"/>
    <col min="2" max="2" width="8.140625" style="111" customWidth="1"/>
    <col min="3" max="4" width="9.8515625" style="111" customWidth="1"/>
    <col min="5" max="7" width="11.28125" style="111" customWidth="1"/>
    <col min="8" max="8" width="12.57421875" style="111" customWidth="1"/>
    <col min="9" max="11" width="14.7109375" style="111" customWidth="1"/>
    <col min="12" max="12" width="21.57421875" style="111" customWidth="1"/>
    <col min="13" max="13" width="18.8515625" style="111" customWidth="1"/>
    <col min="14" max="16384" width="12.57421875" style="111" customWidth="1"/>
  </cols>
  <sheetData>
    <row r="1" spans="1:13" s="21" customFormat="1" ht="32.25" customHeight="1">
      <c r="A1" s="982" t="s">
        <v>175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20"/>
    </row>
    <row r="2" spans="1:13" s="1" customFormat="1" ht="21" customHeight="1">
      <c r="A2" s="196" t="s">
        <v>1077</v>
      </c>
      <c r="B2" s="197"/>
      <c r="C2" s="197"/>
      <c r="D2" s="197"/>
      <c r="E2" s="197"/>
      <c r="F2" s="197"/>
      <c r="G2" s="197"/>
      <c r="H2" s="197"/>
      <c r="I2" s="197"/>
      <c r="J2" s="197"/>
      <c r="K2" s="1105" t="s">
        <v>1078</v>
      </c>
      <c r="L2" s="1106"/>
      <c r="M2" s="1106"/>
    </row>
    <row r="3" spans="1:13" s="119" customFormat="1" ht="18" customHeight="1">
      <c r="A3" s="950" t="s">
        <v>176</v>
      </c>
      <c r="B3" s="392" t="s">
        <v>177</v>
      </c>
      <c r="C3" s="392" t="s">
        <v>178</v>
      </c>
      <c r="D3" s="392" t="s">
        <v>179</v>
      </c>
      <c r="E3" s="1005" t="s">
        <v>180</v>
      </c>
      <c r="F3" s="1006"/>
      <c r="G3" s="1006"/>
      <c r="H3" s="722"/>
      <c r="I3" s="392" t="s">
        <v>181</v>
      </c>
      <c r="J3" s="392" t="s">
        <v>181</v>
      </c>
      <c r="K3" s="392" t="s">
        <v>181</v>
      </c>
      <c r="L3" s="392" t="s">
        <v>348</v>
      </c>
      <c r="M3" s="939" t="s">
        <v>182</v>
      </c>
    </row>
    <row r="4" spans="1:13" s="119" customFormat="1" ht="18" customHeight="1">
      <c r="A4" s="951"/>
      <c r="B4" s="415"/>
      <c r="C4" s="415" t="s">
        <v>183</v>
      </c>
      <c r="D4" s="415"/>
      <c r="E4" s="415" t="s">
        <v>1079</v>
      </c>
      <c r="F4" s="430" t="s">
        <v>184</v>
      </c>
      <c r="G4" s="392" t="s">
        <v>185</v>
      </c>
      <c r="H4" s="392" t="s">
        <v>581</v>
      </c>
      <c r="I4" s="453" t="s">
        <v>584</v>
      </c>
      <c r="J4" s="453" t="s">
        <v>186</v>
      </c>
      <c r="K4" s="453" t="s">
        <v>583</v>
      </c>
      <c r="L4" s="415"/>
      <c r="M4" s="941"/>
    </row>
    <row r="5" spans="1:14" s="119" customFormat="1" ht="18" customHeight="1">
      <c r="A5" s="952"/>
      <c r="B5" s="416" t="s">
        <v>187</v>
      </c>
      <c r="C5" s="416" t="s">
        <v>188</v>
      </c>
      <c r="D5" s="416" t="s">
        <v>189</v>
      </c>
      <c r="E5" s="416" t="s">
        <v>1080</v>
      </c>
      <c r="F5" s="431" t="s">
        <v>190</v>
      </c>
      <c r="G5" s="416" t="s">
        <v>191</v>
      </c>
      <c r="H5" s="416" t="s">
        <v>582</v>
      </c>
      <c r="I5" s="416" t="s">
        <v>585</v>
      </c>
      <c r="J5" s="416" t="s">
        <v>192</v>
      </c>
      <c r="K5" s="416" t="s">
        <v>193</v>
      </c>
      <c r="L5" s="416" t="s">
        <v>194</v>
      </c>
      <c r="M5" s="943"/>
      <c r="N5" s="413"/>
    </row>
    <row r="6" spans="1:14" s="76" customFormat="1" ht="18.75" customHeight="1">
      <c r="A6" s="347" t="s">
        <v>498</v>
      </c>
      <c r="B6" s="516">
        <v>54</v>
      </c>
      <c r="C6" s="480">
        <v>4</v>
      </c>
      <c r="D6" s="480">
        <v>2600</v>
      </c>
      <c r="E6" s="480">
        <v>453969</v>
      </c>
      <c r="F6" s="480">
        <v>427507</v>
      </c>
      <c r="G6" s="480">
        <v>26462</v>
      </c>
      <c r="H6" s="480"/>
      <c r="I6" s="480"/>
      <c r="J6" s="480">
        <v>1000545</v>
      </c>
      <c r="K6" s="480">
        <v>1096455</v>
      </c>
      <c r="L6" s="517">
        <v>2594072</v>
      </c>
      <c r="M6" s="349" t="s">
        <v>577</v>
      </c>
      <c r="N6" s="39"/>
    </row>
    <row r="7" spans="1:14" s="76" customFormat="1" ht="18.75" customHeight="1">
      <c r="A7" s="347" t="s">
        <v>196</v>
      </c>
      <c r="B7" s="480">
        <v>19</v>
      </c>
      <c r="C7" s="480">
        <v>5</v>
      </c>
      <c r="D7" s="480">
        <v>1428</v>
      </c>
      <c r="E7" s="480">
        <v>188642</v>
      </c>
      <c r="F7" s="480">
        <v>179980</v>
      </c>
      <c r="G7" s="480">
        <v>6662</v>
      </c>
      <c r="H7" s="480"/>
      <c r="I7" s="480"/>
      <c r="J7" s="480">
        <v>187461</v>
      </c>
      <c r="K7" s="480">
        <v>252679</v>
      </c>
      <c r="L7" s="517">
        <v>963345</v>
      </c>
      <c r="M7" s="348" t="s">
        <v>589</v>
      </c>
      <c r="N7" s="39"/>
    </row>
    <row r="8" spans="1:14" s="76" customFormat="1" ht="18.75" customHeight="1">
      <c r="A8" s="138" t="s">
        <v>197</v>
      </c>
      <c r="B8" s="480">
        <v>69</v>
      </c>
      <c r="C8" s="480">
        <v>9</v>
      </c>
      <c r="D8" s="480">
        <v>3660</v>
      </c>
      <c r="E8" s="480">
        <v>729487</v>
      </c>
      <c r="F8" s="480">
        <v>678500</v>
      </c>
      <c r="G8" s="480">
        <v>50987</v>
      </c>
      <c r="H8" s="480"/>
      <c r="I8" s="480"/>
      <c r="J8" s="480">
        <v>1369123</v>
      </c>
      <c r="K8" s="480">
        <v>1511080</v>
      </c>
      <c r="L8" s="480">
        <v>3596297</v>
      </c>
      <c r="M8" s="50" t="s">
        <v>197</v>
      </c>
      <c r="N8" s="39"/>
    </row>
    <row r="9" spans="1:14" s="76" customFormat="1" ht="18.75" customHeight="1">
      <c r="A9" s="466" t="s">
        <v>1005</v>
      </c>
      <c r="B9" s="526">
        <v>69</v>
      </c>
      <c r="C9" s="518">
        <v>9</v>
      </c>
      <c r="D9" s="518">
        <v>3649</v>
      </c>
      <c r="E9" s="518">
        <v>749480</v>
      </c>
      <c r="F9" s="518">
        <v>726108</v>
      </c>
      <c r="G9" s="518">
        <v>29051</v>
      </c>
      <c r="H9" s="518"/>
      <c r="I9" s="518"/>
      <c r="J9" s="518">
        <v>1459575</v>
      </c>
      <c r="K9" s="518">
        <v>1370419</v>
      </c>
      <c r="L9" s="527">
        <v>3993113</v>
      </c>
      <c r="M9" s="473" t="s">
        <v>1005</v>
      </c>
      <c r="N9" s="39"/>
    </row>
    <row r="10" spans="1:14" s="76" customFormat="1" ht="18.75" customHeight="1">
      <c r="A10" s="466" t="s">
        <v>173</v>
      </c>
      <c r="B10" s="526">
        <v>72</v>
      </c>
      <c r="C10" s="518">
        <v>9</v>
      </c>
      <c r="D10" s="518">
        <v>3482</v>
      </c>
      <c r="E10" s="518">
        <v>849838</v>
      </c>
      <c r="F10" s="518">
        <v>787044</v>
      </c>
      <c r="G10" s="518">
        <v>62794</v>
      </c>
      <c r="H10" s="518"/>
      <c r="I10" s="518"/>
      <c r="J10" s="518">
        <v>1463501</v>
      </c>
      <c r="K10" s="518">
        <v>1405991</v>
      </c>
      <c r="L10" s="527">
        <v>3854696</v>
      </c>
      <c r="M10" s="473" t="s">
        <v>173</v>
      </c>
      <c r="N10" s="39"/>
    </row>
    <row r="11" spans="1:14" s="76" customFormat="1" ht="18.75" customHeight="1">
      <c r="A11" s="466" t="s">
        <v>171</v>
      </c>
      <c r="B11" s="526">
        <v>197</v>
      </c>
      <c r="C11" s="518">
        <v>10</v>
      </c>
      <c r="D11" s="518">
        <v>4290</v>
      </c>
      <c r="E11" s="518">
        <v>843941</v>
      </c>
      <c r="F11" s="518">
        <v>814133</v>
      </c>
      <c r="G11" s="518">
        <v>29808</v>
      </c>
      <c r="H11" s="518"/>
      <c r="I11" s="518">
        <v>548873</v>
      </c>
      <c r="J11" s="518">
        <v>1644083</v>
      </c>
      <c r="K11" s="518">
        <v>880352</v>
      </c>
      <c r="L11" s="527">
        <v>5773197</v>
      </c>
      <c r="M11" s="473" t="s">
        <v>171</v>
      </c>
      <c r="N11" s="39"/>
    </row>
    <row r="12" spans="1:14" s="82" customFormat="1" ht="18.75" customHeight="1">
      <c r="A12" s="506" t="s">
        <v>172</v>
      </c>
      <c r="B12" s="528">
        <f>SUM(B13:B22)</f>
        <v>77</v>
      </c>
      <c r="C12" s="529">
        <f aca="true" t="shared" si="0" ref="C12:L12">SUM(C13:C22)</f>
        <v>10</v>
      </c>
      <c r="D12" s="529">
        <f>SUM(D13:D22)</f>
        <v>4645</v>
      </c>
      <c r="E12" s="529">
        <f>SUM(F12:H12)</f>
        <v>1002792</v>
      </c>
      <c r="F12" s="529">
        <f>SUM(F13:F22)</f>
        <v>968017</v>
      </c>
      <c r="G12" s="529">
        <f t="shared" si="0"/>
        <v>33794</v>
      </c>
      <c r="H12" s="529">
        <f t="shared" si="0"/>
        <v>981</v>
      </c>
      <c r="I12" s="529">
        <f t="shared" si="0"/>
        <v>1911899</v>
      </c>
      <c r="J12" s="529">
        <f t="shared" si="0"/>
        <v>2392421</v>
      </c>
      <c r="K12" s="529">
        <f t="shared" si="0"/>
        <v>1262378</v>
      </c>
      <c r="L12" s="807">
        <f t="shared" si="0"/>
        <v>6977035</v>
      </c>
      <c r="M12" s="515" t="s">
        <v>172</v>
      </c>
      <c r="N12" s="80"/>
    </row>
    <row r="13" spans="1:14" s="76" customFormat="1" ht="18.75" customHeight="1">
      <c r="A13" s="454" t="s">
        <v>664</v>
      </c>
      <c r="B13" s="641">
        <v>16</v>
      </c>
      <c r="C13" s="641">
        <v>1</v>
      </c>
      <c r="D13" s="641">
        <v>481</v>
      </c>
      <c r="E13" s="774">
        <f>SUM(F13:H13)</f>
        <v>211476</v>
      </c>
      <c r="F13" s="641">
        <v>196705</v>
      </c>
      <c r="G13" s="641">
        <v>14692</v>
      </c>
      <c r="H13" s="641">
        <v>79</v>
      </c>
      <c r="I13" s="641">
        <v>432692</v>
      </c>
      <c r="J13" s="641">
        <v>137924</v>
      </c>
      <c r="K13" s="641">
        <v>179613</v>
      </c>
      <c r="L13" s="642">
        <v>1269150</v>
      </c>
      <c r="M13" s="509" t="s">
        <v>133</v>
      </c>
      <c r="N13" s="39"/>
    </row>
    <row r="14" spans="1:14" s="76" customFormat="1" ht="18.75" customHeight="1">
      <c r="A14" s="454" t="s">
        <v>666</v>
      </c>
      <c r="B14" s="641">
        <v>5</v>
      </c>
      <c r="C14" s="641">
        <v>1</v>
      </c>
      <c r="D14" s="641">
        <v>271</v>
      </c>
      <c r="E14" s="774">
        <f aca="true" t="shared" si="1" ref="E14:E22">SUM(F14:H14)</f>
        <v>91008</v>
      </c>
      <c r="F14" s="641">
        <v>90616</v>
      </c>
      <c r="G14" s="641">
        <v>363</v>
      </c>
      <c r="H14" s="641">
        <v>29</v>
      </c>
      <c r="I14" s="641">
        <v>64505</v>
      </c>
      <c r="J14" s="641">
        <v>65552</v>
      </c>
      <c r="K14" s="641">
        <v>32034</v>
      </c>
      <c r="L14" s="642">
        <v>205016</v>
      </c>
      <c r="M14" s="509" t="s">
        <v>134</v>
      </c>
      <c r="N14" s="39"/>
    </row>
    <row r="15" spans="1:14" s="76" customFormat="1" ht="18.75" customHeight="1">
      <c r="A15" s="454" t="s">
        <v>667</v>
      </c>
      <c r="B15" s="641">
        <v>4</v>
      </c>
      <c r="C15" s="641">
        <v>1</v>
      </c>
      <c r="D15" s="641">
        <v>636</v>
      </c>
      <c r="E15" s="774">
        <f t="shared" si="1"/>
        <v>67984</v>
      </c>
      <c r="F15" s="641">
        <v>65326</v>
      </c>
      <c r="G15" s="641">
        <v>2638</v>
      </c>
      <c r="H15" s="641">
        <v>20</v>
      </c>
      <c r="I15" s="641">
        <v>45348</v>
      </c>
      <c r="J15" s="641">
        <v>67424</v>
      </c>
      <c r="K15" s="641">
        <v>18603</v>
      </c>
      <c r="L15" s="642">
        <v>171285</v>
      </c>
      <c r="M15" s="509" t="s">
        <v>135</v>
      </c>
      <c r="N15" s="39"/>
    </row>
    <row r="16" spans="1:14" s="76" customFormat="1" ht="18.75" customHeight="1">
      <c r="A16" s="454" t="s">
        <v>346</v>
      </c>
      <c r="B16" s="641">
        <v>16</v>
      </c>
      <c r="C16" s="641">
        <v>1</v>
      </c>
      <c r="D16" s="641">
        <v>1406</v>
      </c>
      <c r="E16" s="774">
        <f t="shared" si="1"/>
        <v>225245</v>
      </c>
      <c r="F16" s="641">
        <v>221121</v>
      </c>
      <c r="G16" s="641">
        <v>3572</v>
      </c>
      <c r="H16" s="641">
        <v>552</v>
      </c>
      <c r="I16" s="641">
        <v>367004</v>
      </c>
      <c r="J16" s="641">
        <v>330401</v>
      </c>
      <c r="K16" s="641">
        <v>150153</v>
      </c>
      <c r="L16" s="642">
        <v>1766940</v>
      </c>
      <c r="M16" s="509" t="s">
        <v>136</v>
      </c>
      <c r="N16" s="39"/>
    </row>
    <row r="17" spans="1:14" s="76" customFormat="1" ht="18.75" customHeight="1">
      <c r="A17" s="454" t="s">
        <v>347</v>
      </c>
      <c r="B17" s="641">
        <v>12</v>
      </c>
      <c r="C17" s="641">
        <v>1</v>
      </c>
      <c r="D17" s="641">
        <v>863</v>
      </c>
      <c r="E17" s="774">
        <f t="shared" si="1"/>
        <v>161891</v>
      </c>
      <c r="F17" s="641">
        <v>158290</v>
      </c>
      <c r="G17" s="641">
        <v>3514</v>
      </c>
      <c r="H17" s="641">
        <v>87</v>
      </c>
      <c r="I17" s="641">
        <v>399340</v>
      </c>
      <c r="J17" s="641">
        <v>1041630</v>
      </c>
      <c r="K17" s="641">
        <v>282970</v>
      </c>
      <c r="L17" s="642">
        <v>562521</v>
      </c>
      <c r="M17" s="509" t="s">
        <v>137</v>
      </c>
      <c r="N17" s="39"/>
    </row>
    <row r="18" spans="1:14" s="76" customFormat="1" ht="18.75" customHeight="1">
      <c r="A18" s="454" t="s">
        <v>453</v>
      </c>
      <c r="B18" s="641">
        <v>3</v>
      </c>
      <c r="C18" s="641">
        <v>1</v>
      </c>
      <c r="D18" s="641">
        <v>155</v>
      </c>
      <c r="E18" s="774">
        <f t="shared" si="1"/>
        <v>47182</v>
      </c>
      <c r="F18" s="641">
        <v>45392</v>
      </c>
      <c r="G18" s="641">
        <v>1759</v>
      </c>
      <c r="H18" s="641">
        <v>31</v>
      </c>
      <c r="I18" s="641">
        <v>78841</v>
      </c>
      <c r="J18" s="641">
        <v>25634</v>
      </c>
      <c r="K18" s="641">
        <v>33917</v>
      </c>
      <c r="L18" s="642">
        <v>312008</v>
      </c>
      <c r="M18" s="640" t="s">
        <v>138</v>
      </c>
      <c r="N18" s="201"/>
    </row>
    <row r="19" spans="1:14" s="76" customFormat="1" ht="18.75" customHeight="1">
      <c r="A19" s="454" t="s">
        <v>454</v>
      </c>
      <c r="B19" s="641">
        <v>4</v>
      </c>
      <c r="C19" s="641">
        <v>1</v>
      </c>
      <c r="D19" s="641">
        <v>125</v>
      </c>
      <c r="E19" s="774">
        <f t="shared" si="1"/>
        <v>41623</v>
      </c>
      <c r="F19" s="641">
        <v>39885</v>
      </c>
      <c r="G19" s="641">
        <v>1711</v>
      </c>
      <c r="H19" s="641">
        <v>27</v>
      </c>
      <c r="I19" s="641">
        <v>68918</v>
      </c>
      <c r="J19" s="641">
        <v>80251</v>
      </c>
      <c r="K19" s="641">
        <v>39480</v>
      </c>
      <c r="L19" s="642">
        <v>308900</v>
      </c>
      <c r="M19" s="640" t="s">
        <v>139</v>
      </c>
      <c r="N19" s="201"/>
    </row>
    <row r="20" spans="1:14" s="76" customFormat="1" ht="18.75" customHeight="1">
      <c r="A20" s="454" t="s">
        <v>452</v>
      </c>
      <c r="B20" s="641">
        <v>1</v>
      </c>
      <c r="C20" s="641">
        <v>1</v>
      </c>
      <c r="D20" s="641">
        <v>258</v>
      </c>
      <c r="E20" s="774">
        <f t="shared" si="1"/>
        <v>36802</v>
      </c>
      <c r="F20" s="641">
        <v>35107</v>
      </c>
      <c r="G20" s="641">
        <v>1677</v>
      </c>
      <c r="H20" s="641">
        <v>18</v>
      </c>
      <c r="I20" s="641">
        <v>34087</v>
      </c>
      <c r="J20" s="641">
        <v>33987</v>
      </c>
      <c r="K20" s="641">
        <v>27540</v>
      </c>
      <c r="L20" s="642">
        <v>36200</v>
      </c>
      <c r="M20" s="640" t="s">
        <v>140</v>
      </c>
      <c r="N20" s="201"/>
    </row>
    <row r="21" spans="1:14" s="76" customFormat="1" ht="18.75" customHeight="1">
      <c r="A21" s="454" t="s">
        <v>141</v>
      </c>
      <c r="B21" s="641">
        <v>13</v>
      </c>
      <c r="C21" s="641">
        <v>1</v>
      </c>
      <c r="D21" s="641">
        <v>300</v>
      </c>
      <c r="E21" s="774">
        <f t="shared" si="1"/>
        <v>79189</v>
      </c>
      <c r="F21" s="641">
        <v>76673</v>
      </c>
      <c r="G21" s="641">
        <v>2438</v>
      </c>
      <c r="H21" s="641">
        <v>78</v>
      </c>
      <c r="I21" s="641">
        <v>222822</v>
      </c>
      <c r="J21" s="641">
        <v>283754</v>
      </c>
      <c r="K21" s="641">
        <v>330323</v>
      </c>
      <c r="L21" s="641">
        <v>2036015</v>
      </c>
      <c r="M21" s="509" t="s">
        <v>867</v>
      </c>
      <c r="N21" s="201"/>
    </row>
    <row r="22" spans="1:14" s="76" customFormat="1" ht="24" customHeight="1">
      <c r="A22" s="530" t="s">
        <v>665</v>
      </c>
      <c r="B22" s="775">
        <v>3</v>
      </c>
      <c r="C22" s="643">
        <v>1</v>
      </c>
      <c r="D22" s="643">
        <v>150</v>
      </c>
      <c r="E22" s="774">
        <f t="shared" si="1"/>
        <v>40392</v>
      </c>
      <c r="F22" s="643">
        <v>38902</v>
      </c>
      <c r="G22" s="643">
        <v>1430</v>
      </c>
      <c r="H22" s="643">
        <v>60</v>
      </c>
      <c r="I22" s="643">
        <v>198342</v>
      </c>
      <c r="J22" s="643">
        <v>325864</v>
      </c>
      <c r="K22" s="643">
        <v>167745</v>
      </c>
      <c r="L22" s="644">
        <v>309000</v>
      </c>
      <c r="M22" s="532" t="s">
        <v>142</v>
      </c>
      <c r="N22" s="201"/>
    </row>
    <row r="23" spans="1:12" s="119" customFormat="1" ht="18.75" customHeight="1">
      <c r="A23" s="6" t="s">
        <v>143</v>
      </c>
      <c r="B23" s="543"/>
      <c r="C23" s="543"/>
      <c r="D23" s="645"/>
      <c r="E23" s="543"/>
      <c r="F23" s="543"/>
      <c r="G23" s="543"/>
      <c r="H23" s="1104" t="s">
        <v>144</v>
      </c>
      <c r="I23" s="1104"/>
      <c r="J23" s="1104"/>
      <c r="K23" s="1104"/>
      <c r="L23" s="1104"/>
    </row>
    <row r="24" spans="1:12" ht="12.75">
      <c r="A24" s="199" t="s">
        <v>455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</row>
  </sheetData>
  <mergeCells count="6">
    <mergeCell ref="M3:M5"/>
    <mergeCell ref="H23:L23"/>
    <mergeCell ref="A1:L1"/>
    <mergeCell ref="A3:A5"/>
    <mergeCell ref="E3:G3"/>
    <mergeCell ref="K2:M2"/>
  </mergeCells>
  <printOptions/>
  <pageMargins left="0.32" right="0.34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0">
      <selection activeCell="G18" sqref="G18"/>
    </sheetView>
  </sheetViews>
  <sheetFormatPr defaultColWidth="9.140625" defaultRowHeight="12.75"/>
  <cols>
    <col min="1" max="1" width="14.7109375" style="502" customWidth="1"/>
    <col min="2" max="2" width="11.28125" style="502" bestFit="1" customWidth="1"/>
    <col min="3" max="3" width="8.00390625" style="502" customWidth="1"/>
    <col min="4" max="4" width="7.421875" style="502" customWidth="1"/>
    <col min="5" max="5" width="8.28125" style="502" customWidth="1"/>
    <col min="6" max="6" width="9.140625" style="502" customWidth="1"/>
    <col min="7" max="7" width="7.421875" style="502" customWidth="1"/>
    <col min="8" max="16" width="8.57421875" style="502" customWidth="1"/>
    <col min="17" max="17" width="18.28125" style="502" customWidth="1"/>
    <col min="18" max="16384" width="9.140625" style="319" customWidth="1"/>
  </cols>
  <sheetData>
    <row r="1" spans="1:17" ht="32.25" customHeight="1">
      <c r="A1" s="1107" t="s">
        <v>145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</row>
    <row r="2" spans="1:17" s="1" customFormat="1" ht="18" customHeight="1">
      <c r="A2" s="502" t="s">
        <v>725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02"/>
      <c r="Q2" s="550" t="s">
        <v>726</v>
      </c>
    </row>
    <row r="3" spans="1:17" s="1" customFormat="1" ht="26.25" customHeight="1">
      <c r="A3" s="551"/>
      <c r="B3" s="191" t="s">
        <v>727</v>
      </c>
      <c r="C3" s="1037" t="s">
        <v>37</v>
      </c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9"/>
      <c r="Q3" s="552"/>
    </row>
    <row r="4" spans="1:17" s="1" customFormat="1" ht="26.25" customHeight="1">
      <c r="A4" s="553" t="s">
        <v>728</v>
      </c>
      <c r="B4" s="554"/>
      <c r="C4" s="190"/>
      <c r="D4" s="191" t="s">
        <v>729</v>
      </c>
      <c r="E4" s="191" t="s">
        <v>730</v>
      </c>
      <c r="F4" s="191" t="s">
        <v>731</v>
      </c>
      <c r="G4" s="191" t="s">
        <v>732</v>
      </c>
      <c r="H4" s="191" t="s">
        <v>733</v>
      </c>
      <c r="I4" s="191" t="s">
        <v>734</v>
      </c>
      <c r="J4" s="191" t="s">
        <v>735</v>
      </c>
      <c r="K4" s="191" t="s">
        <v>736</v>
      </c>
      <c r="L4" s="191" t="s">
        <v>737</v>
      </c>
      <c r="M4" s="191" t="s">
        <v>738</v>
      </c>
      <c r="N4" s="191" t="s">
        <v>739</v>
      </c>
      <c r="O4" s="191" t="s">
        <v>740</v>
      </c>
      <c r="P4" s="191" t="s">
        <v>741</v>
      </c>
      <c r="Q4" s="555" t="s">
        <v>742</v>
      </c>
    </row>
    <row r="5" spans="1:17" s="1" customFormat="1" ht="26.25" customHeight="1">
      <c r="A5" s="553" t="s">
        <v>743</v>
      </c>
      <c r="B5" s="554"/>
      <c r="C5" s="554"/>
      <c r="D5" s="554"/>
      <c r="E5" s="554"/>
      <c r="F5" s="554" t="s">
        <v>744</v>
      </c>
      <c r="G5" s="554"/>
      <c r="H5" s="554"/>
      <c r="I5" s="554" t="s">
        <v>745</v>
      </c>
      <c r="J5" s="554"/>
      <c r="K5" s="554"/>
      <c r="L5" s="554"/>
      <c r="M5" s="554" t="s">
        <v>746</v>
      </c>
      <c r="N5" s="554" t="s">
        <v>747</v>
      </c>
      <c r="O5" s="554"/>
      <c r="P5" s="554"/>
      <c r="Q5" s="555" t="s">
        <v>748</v>
      </c>
    </row>
    <row r="6" spans="1:17" s="1" customFormat="1" ht="26.25" customHeight="1">
      <c r="A6" s="556"/>
      <c r="B6" s="557" t="s">
        <v>782</v>
      </c>
      <c r="C6" s="558" t="s">
        <v>776</v>
      </c>
      <c r="D6" s="558" t="s">
        <v>749</v>
      </c>
      <c r="E6" s="558" t="s">
        <v>750</v>
      </c>
      <c r="F6" s="558" t="s">
        <v>751</v>
      </c>
      <c r="G6" s="558" t="s">
        <v>752</v>
      </c>
      <c r="H6" s="558" t="s">
        <v>753</v>
      </c>
      <c r="I6" s="558" t="s">
        <v>754</v>
      </c>
      <c r="J6" s="558" t="s">
        <v>755</v>
      </c>
      <c r="K6" s="558" t="s">
        <v>756</v>
      </c>
      <c r="L6" s="558" t="s">
        <v>757</v>
      </c>
      <c r="M6" s="558" t="s">
        <v>758</v>
      </c>
      <c r="N6" s="558" t="s">
        <v>759</v>
      </c>
      <c r="O6" s="558" t="s">
        <v>760</v>
      </c>
      <c r="P6" s="557" t="s">
        <v>761</v>
      </c>
      <c r="Q6" s="559"/>
    </row>
    <row r="7" spans="1:17" ht="40.5" customHeight="1">
      <c r="A7" s="560" t="s">
        <v>998</v>
      </c>
      <c r="B7" s="548">
        <v>1148920</v>
      </c>
      <c r="C7" s="561">
        <v>42225</v>
      </c>
      <c r="D7" s="548">
        <v>717</v>
      </c>
      <c r="E7" s="548" t="s">
        <v>762</v>
      </c>
      <c r="F7" s="548" t="s">
        <v>762</v>
      </c>
      <c r="G7" s="548" t="s">
        <v>762</v>
      </c>
      <c r="H7" s="548" t="s">
        <v>762</v>
      </c>
      <c r="I7" s="548" t="s">
        <v>762</v>
      </c>
      <c r="J7" s="548" t="s">
        <v>762</v>
      </c>
      <c r="K7" s="548" t="s">
        <v>762</v>
      </c>
      <c r="L7" s="548" t="s">
        <v>762</v>
      </c>
      <c r="M7" s="548" t="s">
        <v>762</v>
      </c>
      <c r="N7" s="548" t="s">
        <v>762</v>
      </c>
      <c r="O7" s="548" t="s">
        <v>762</v>
      </c>
      <c r="P7" s="563" t="s">
        <v>762</v>
      </c>
      <c r="Q7" s="562" t="s">
        <v>998</v>
      </c>
    </row>
    <row r="8" spans="1:17" ht="40.5" customHeight="1">
      <c r="A8" s="560" t="s">
        <v>999</v>
      </c>
      <c r="B8" s="548">
        <v>1140062</v>
      </c>
      <c r="C8" s="561">
        <v>48105</v>
      </c>
      <c r="D8" s="548">
        <v>864</v>
      </c>
      <c r="E8" s="548" t="s">
        <v>762</v>
      </c>
      <c r="F8" s="548" t="s">
        <v>762</v>
      </c>
      <c r="G8" s="548" t="s">
        <v>762</v>
      </c>
      <c r="H8" s="548" t="s">
        <v>762</v>
      </c>
      <c r="I8" s="548" t="s">
        <v>762</v>
      </c>
      <c r="J8" s="548" t="s">
        <v>762</v>
      </c>
      <c r="K8" s="548" t="s">
        <v>762</v>
      </c>
      <c r="L8" s="548" t="s">
        <v>762</v>
      </c>
      <c r="M8" s="548" t="s">
        <v>762</v>
      </c>
      <c r="N8" s="548" t="s">
        <v>762</v>
      </c>
      <c r="O8" s="548" t="s">
        <v>762</v>
      </c>
      <c r="P8" s="563" t="s">
        <v>762</v>
      </c>
      <c r="Q8" s="562" t="s">
        <v>999</v>
      </c>
    </row>
    <row r="9" spans="1:17" ht="40.5" customHeight="1">
      <c r="A9" s="560" t="s">
        <v>1000</v>
      </c>
      <c r="B9" s="548">
        <v>1231005</v>
      </c>
      <c r="C9" s="561">
        <v>47564</v>
      </c>
      <c r="D9" s="548">
        <v>808</v>
      </c>
      <c r="E9" s="548" t="s">
        <v>762</v>
      </c>
      <c r="F9" s="548" t="s">
        <v>762</v>
      </c>
      <c r="G9" s="548" t="s">
        <v>762</v>
      </c>
      <c r="H9" s="548" t="s">
        <v>762</v>
      </c>
      <c r="I9" s="548" t="s">
        <v>762</v>
      </c>
      <c r="J9" s="548" t="s">
        <v>762</v>
      </c>
      <c r="K9" s="548" t="s">
        <v>762</v>
      </c>
      <c r="L9" s="548" t="s">
        <v>762</v>
      </c>
      <c r="M9" s="548" t="s">
        <v>762</v>
      </c>
      <c r="N9" s="548" t="s">
        <v>762</v>
      </c>
      <c r="O9" s="548" t="s">
        <v>762</v>
      </c>
      <c r="P9" s="563" t="s">
        <v>762</v>
      </c>
      <c r="Q9" s="562" t="s">
        <v>1000</v>
      </c>
    </row>
    <row r="10" spans="1:17" ht="40.5" customHeight="1">
      <c r="A10" s="564" t="s">
        <v>763</v>
      </c>
      <c r="B10" s="494">
        <v>979220</v>
      </c>
      <c r="C10" s="494">
        <v>49794</v>
      </c>
      <c r="D10" s="494">
        <v>1027</v>
      </c>
      <c r="E10" s="548" t="s">
        <v>762</v>
      </c>
      <c r="F10" s="548" t="s">
        <v>762</v>
      </c>
      <c r="G10" s="548" t="s">
        <v>762</v>
      </c>
      <c r="H10" s="548" t="s">
        <v>762</v>
      </c>
      <c r="I10" s="548" t="s">
        <v>762</v>
      </c>
      <c r="J10" s="548" t="s">
        <v>762</v>
      </c>
      <c r="K10" s="548" t="s">
        <v>762</v>
      </c>
      <c r="L10" s="548" t="s">
        <v>762</v>
      </c>
      <c r="M10" s="548" t="s">
        <v>762</v>
      </c>
      <c r="N10" s="548" t="s">
        <v>762</v>
      </c>
      <c r="O10" s="548" t="s">
        <v>762</v>
      </c>
      <c r="P10" s="563" t="s">
        <v>762</v>
      </c>
      <c r="Q10" s="565" t="s">
        <v>763</v>
      </c>
    </row>
    <row r="11" spans="1:17" ht="40.5" customHeight="1">
      <c r="A11" s="564" t="s">
        <v>171</v>
      </c>
      <c r="B11" s="494">
        <v>1258275</v>
      </c>
      <c r="C11" s="494">
        <v>52309</v>
      </c>
      <c r="D11" s="494">
        <v>1169</v>
      </c>
      <c r="E11" s="548">
        <v>5631</v>
      </c>
      <c r="F11" s="548">
        <v>974</v>
      </c>
      <c r="G11" s="548">
        <v>793</v>
      </c>
      <c r="H11" s="548">
        <v>165</v>
      </c>
      <c r="I11" s="548">
        <v>1053</v>
      </c>
      <c r="J11" s="548">
        <v>315</v>
      </c>
      <c r="K11" s="548">
        <v>193</v>
      </c>
      <c r="L11" s="548">
        <v>2534</v>
      </c>
      <c r="M11" s="548">
        <v>61</v>
      </c>
      <c r="N11" s="548">
        <v>2475</v>
      </c>
      <c r="O11" s="548">
        <v>3</v>
      </c>
      <c r="P11" s="723">
        <v>36943</v>
      </c>
      <c r="Q11" s="555" t="s">
        <v>171</v>
      </c>
    </row>
    <row r="12" spans="1:17" s="329" customFormat="1" ht="34.5" customHeight="1">
      <c r="A12" s="506" t="s">
        <v>172</v>
      </c>
      <c r="B12" s="758">
        <f>SUM(B13:B15)</f>
        <v>1212181</v>
      </c>
      <c r="C12" s="758">
        <f aca="true" t="shared" si="0" ref="C12:P12">SUM(C13:C15)</f>
        <v>60456</v>
      </c>
      <c r="D12" s="758">
        <f t="shared" si="0"/>
        <v>1856</v>
      </c>
      <c r="E12" s="758">
        <f t="shared" si="0"/>
        <v>7428</v>
      </c>
      <c r="F12" s="758">
        <f t="shared" si="0"/>
        <v>981</v>
      </c>
      <c r="G12" s="758">
        <f t="shared" si="0"/>
        <v>1635</v>
      </c>
      <c r="H12" s="758">
        <f t="shared" si="0"/>
        <v>177</v>
      </c>
      <c r="I12" s="758">
        <f t="shared" si="0"/>
        <v>2035</v>
      </c>
      <c r="J12" s="758">
        <f t="shared" si="0"/>
        <v>316</v>
      </c>
      <c r="K12" s="758">
        <f t="shared" si="0"/>
        <v>258</v>
      </c>
      <c r="L12" s="758">
        <f t="shared" si="0"/>
        <v>5378</v>
      </c>
      <c r="M12" s="758">
        <f t="shared" si="0"/>
        <v>61</v>
      </c>
      <c r="N12" s="758">
        <f t="shared" si="0"/>
        <v>2475</v>
      </c>
      <c r="O12" s="758">
        <f t="shared" si="0"/>
        <v>3</v>
      </c>
      <c r="P12" s="758">
        <f t="shared" si="0"/>
        <v>37853</v>
      </c>
      <c r="Q12" s="566" t="s">
        <v>172</v>
      </c>
    </row>
    <row r="13" spans="1:17" s="329" customFormat="1" ht="34.5" customHeight="1">
      <c r="A13" s="454" t="s">
        <v>198</v>
      </c>
      <c r="B13" s="494">
        <v>270050</v>
      </c>
      <c r="C13" s="494">
        <f>SUM(D13:P13)</f>
        <v>12208</v>
      </c>
      <c r="D13" s="494">
        <v>463</v>
      </c>
      <c r="E13" s="494">
        <v>5437</v>
      </c>
      <c r="F13" s="494">
        <v>981</v>
      </c>
      <c r="G13" s="494">
        <v>1054</v>
      </c>
      <c r="H13" s="494">
        <v>177</v>
      </c>
      <c r="I13" s="494">
        <v>49</v>
      </c>
      <c r="J13" s="494">
        <v>316</v>
      </c>
      <c r="K13" s="494">
        <v>258</v>
      </c>
      <c r="L13" s="494">
        <v>1725</v>
      </c>
      <c r="M13" s="494">
        <v>61</v>
      </c>
      <c r="N13" s="494">
        <v>1615</v>
      </c>
      <c r="O13" s="494">
        <v>3</v>
      </c>
      <c r="P13" s="494">
        <v>69</v>
      </c>
      <c r="Q13" s="555" t="s">
        <v>199</v>
      </c>
    </row>
    <row r="14" spans="1:17" ht="34.5" customHeight="1">
      <c r="A14" s="567" t="s">
        <v>764</v>
      </c>
      <c r="B14" s="494">
        <v>940931</v>
      </c>
      <c r="C14" s="494">
        <v>37498</v>
      </c>
      <c r="D14" s="548" t="s">
        <v>174</v>
      </c>
      <c r="E14" s="548" t="s">
        <v>174</v>
      </c>
      <c r="F14" s="548" t="s">
        <v>174</v>
      </c>
      <c r="G14" s="548" t="s">
        <v>174</v>
      </c>
      <c r="H14" s="548" t="s">
        <v>174</v>
      </c>
      <c r="I14" s="548" t="s">
        <v>174</v>
      </c>
      <c r="J14" s="548" t="s">
        <v>174</v>
      </c>
      <c r="K14" s="548" t="s">
        <v>174</v>
      </c>
      <c r="L14" s="548" t="s">
        <v>174</v>
      </c>
      <c r="M14" s="548" t="s">
        <v>174</v>
      </c>
      <c r="N14" s="548" t="s">
        <v>174</v>
      </c>
      <c r="O14" s="548" t="s">
        <v>174</v>
      </c>
      <c r="P14" s="494">
        <v>37498</v>
      </c>
      <c r="Q14" s="568" t="s">
        <v>200</v>
      </c>
    </row>
    <row r="15" spans="1:17" ht="34.5" customHeight="1">
      <c r="A15" s="530" t="s">
        <v>201</v>
      </c>
      <c r="B15" s="496">
        <v>1200</v>
      </c>
      <c r="C15" s="496">
        <v>10750</v>
      </c>
      <c r="D15" s="496">
        <v>1393</v>
      </c>
      <c r="E15" s="776">
        <v>1991</v>
      </c>
      <c r="F15" s="496">
        <v>0</v>
      </c>
      <c r="G15" s="776">
        <v>581</v>
      </c>
      <c r="H15" s="496">
        <v>0</v>
      </c>
      <c r="I15" s="776">
        <v>1986</v>
      </c>
      <c r="J15" s="496">
        <v>0</v>
      </c>
      <c r="K15" s="496">
        <v>0</v>
      </c>
      <c r="L15" s="776">
        <v>3653</v>
      </c>
      <c r="M15" s="496">
        <v>0</v>
      </c>
      <c r="N15" s="496">
        <v>860</v>
      </c>
      <c r="O15" s="549" t="s">
        <v>174</v>
      </c>
      <c r="P15" s="496">
        <v>286</v>
      </c>
      <c r="Q15" s="569" t="s">
        <v>765</v>
      </c>
    </row>
    <row r="16" spans="1:17" ht="18" customHeight="1">
      <c r="A16" s="570" t="s">
        <v>766</v>
      </c>
      <c r="B16" s="571"/>
      <c r="C16" s="571"/>
      <c r="D16" s="571"/>
      <c r="E16" s="572"/>
      <c r="F16" s="572"/>
      <c r="G16" s="572"/>
      <c r="H16" s="572"/>
      <c r="I16" s="543"/>
      <c r="J16" s="543"/>
      <c r="K16" s="543"/>
      <c r="L16" s="543"/>
      <c r="M16" s="543"/>
      <c r="N16" s="543"/>
      <c r="P16" s="572"/>
      <c r="Q16" s="573" t="s">
        <v>202</v>
      </c>
    </row>
    <row r="17" spans="1:15" ht="17.25" customHeight="1">
      <c r="A17" s="502" t="s">
        <v>767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02" t="s">
        <v>203</v>
      </c>
    </row>
    <row r="22" ht="12.75">
      <c r="A22" s="562"/>
    </row>
  </sheetData>
  <mergeCells count="2">
    <mergeCell ref="A1:Q1"/>
    <mergeCell ref="C3:P3"/>
  </mergeCells>
  <printOptions/>
  <pageMargins left="0.49" right="0.33" top="0.984251968503937" bottom="0.61" header="0.5118110236220472" footer="0.39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G7" sqref="G7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7.00390625" style="0" customWidth="1"/>
    <col min="4" max="4" width="8.57421875" style="0" customWidth="1"/>
    <col min="5" max="5" width="8.7109375" style="0" customWidth="1"/>
    <col min="6" max="6" width="8.421875" style="0" customWidth="1"/>
    <col min="7" max="7" width="8.57421875" style="0" customWidth="1"/>
    <col min="8" max="8" width="8.421875" style="0" customWidth="1"/>
    <col min="9" max="9" width="8.8515625" style="0" customWidth="1"/>
    <col min="10" max="10" width="7.57421875" style="0" customWidth="1"/>
    <col min="11" max="11" width="9.7109375" style="0" customWidth="1"/>
    <col min="13" max="13" width="8.8515625" style="0" customWidth="1"/>
    <col min="14" max="14" width="9.421875" style="0" customWidth="1"/>
    <col min="16" max="16" width="8.57421875" style="0" customWidth="1"/>
    <col min="17" max="17" width="12.7109375" style="0" customWidth="1"/>
  </cols>
  <sheetData>
    <row r="1" spans="1:17" s="21" customFormat="1" ht="32.25" customHeight="1">
      <c r="A1" s="982" t="s">
        <v>206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</row>
    <row r="2" spans="1:17" s="1" customFormat="1" ht="18" customHeight="1">
      <c r="A2" s="455" t="s">
        <v>207</v>
      </c>
      <c r="B2" s="16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Q2" s="206" t="s">
        <v>208</v>
      </c>
    </row>
    <row r="3" spans="1:17" s="119" customFormat="1" ht="27" customHeight="1">
      <c r="A3" s="1077" t="s">
        <v>209</v>
      </c>
      <c r="B3" s="1111" t="s">
        <v>210</v>
      </c>
      <c r="C3" s="1005" t="s">
        <v>223</v>
      </c>
      <c r="D3" s="1006"/>
      <c r="E3" s="1006"/>
      <c r="F3" s="1006"/>
      <c r="G3" s="1006"/>
      <c r="H3" s="1006"/>
      <c r="I3" s="1007"/>
      <c r="J3" s="1005" t="s">
        <v>224</v>
      </c>
      <c r="K3" s="1006"/>
      <c r="L3" s="1006"/>
      <c r="M3" s="1006"/>
      <c r="N3" s="1007"/>
      <c r="O3" s="1113" t="s">
        <v>573</v>
      </c>
      <c r="P3" s="1113" t="s">
        <v>574</v>
      </c>
      <c r="Q3" s="1110" t="s">
        <v>225</v>
      </c>
    </row>
    <row r="4" spans="1:17" s="119" customFormat="1" ht="27" customHeight="1">
      <c r="A4" s="1013"/>
      <c r="B4" s="1112"/>
      <c r="C4" s="1009" t="s">
        <v>1081</v>
      </c>
      <c r="D4" s="1010"/>
      <c r="E4" s="1010"/>
      <c r="F4" s="1010"/>
      <c r="G4" s="1010"/>
      <c r="H4" s="1010"/>
      <c r="I4" s="1011"/>
      <c r="J4" s="1009" t="s">
        <v>1082</v>
      </c>
      <c r="K4" s="1010"/>
      <c r="L4" s="1010"/>
      <c r="M4" s="1010"/>
      <c r="N4" s="1011"/>
      <c r="O4" s="1114"/>
      <c r="P4" s="1114"/>
      <c r="Q4" s="1014"/>
    </row>
    <row r="5" spans="1:17" s="119" customFormat="1" ht="33.75" customHeight="1">
      <c r="A5" s="1013"/>
      <c r="B5" s="1112"/>
      <c r="C5" s="392" t="s">
        <v>227</v>
      </c>
      <c r="D5" s="392" t="s">
        <v>228</v>
      </c>
      <c r="E5" s="392" t="s">
        <v>229</v>
      </c>
      <c r="F5" s="393" t="s">
        <v>571</v>
      </c>
      <c r="G5" s="393" t="s">
        <v>570</v>
      </c>
      <c r="H5" s="393" t="s">
        <v>572</v>
      </c>
      <c r="I5" s="393" t="s">
        <v>575</v>
      </c>
      <c r="J5" s="392" t="s">
        <v>227</v>
      </c>
      <c r="K5" s="392" t="s">
        <v>230</v>
      </c>
      <c r="L5" s="392" t="s">
        <v>231</v>
      </c>
      <c r="M5" s="392" t="s">
        <v>232</v>
      </c>
      <c r="N5" s="392" t="s">
        <v>233</v>
      </c>
      <c r="O5" s="1114"/>
      <c r="P5" s="1114"/>
      <c r="Q5" s="1014"/>
    </row>
    <row r="6" spans="1:17" s="119" customFormat="1" ht="27" customHeight="1">
      <c r="A6" s="1013"/>
      <c r="B6" s="415"/>
      <c r="C6" s="436"/>
      <c r="D6" s="415"/>
      <c r="E6" s="415"/>
      <c r="F6" s="413"/>
      <c r="G6" s="415"/>
      <c r="H6" s="453"/>
      <c r="I6" s="415" t="s">
        <v>235</v>
      </c>
      <c r="J6" s="436"/>
      <c r="K6" s="415" t="s">
        <v>236</v>
      </c>
      <c r="L6" s="415"/>
      <c r="M6" s="415"/>
      <c r="N6" s="415" t="s">
        <v>235</v>
      </c>
      <c r="O6" s="415" t="s">
        <v>237</v>
      </c>
      <c r="P6" s="5" t="s">
        <v>253</v>
      </c>
      <c r="Q6" s="1014"/>
    </row>
    <row r="7" spans="1:17" s="119" customFormat="1" ht="27" customHeight="1">
      <c r="A7" s="1013"/>
      <c r="B7" s="415" t="s">
        <v>238</v>
      </c>
      <c r="C7" s="436"/>
      <c r="D7" s="415" t="s">
        <v>239</v>
      </c>
      <c r="E7" s="415"/>
      <c r="F7" s="415" t="s">
        <v>240</v>
      </c>
      <c r="G7" s="415" t="s">
        <v>241</v>
      </c>
      <c r="H7" s="415" t="s">
        <v>242</v>
      </c>
      <c r="I7" s="415" t="s">
        <v>243</v>
      </c>
      <c r="J7" s="436"/>
      <c r="K7" s="415" t="s">
        <v>243</v>
      </c>
      <c r="L7" s="415"/>
      <c r="M7" s="415" t="s">
        <v>242</v>
      </c>
      <c r="N7" s="415" t="s">
        <v>243</v>
      </c>
      <c r="O7" s="415" t="s">
        <v>244</v>
      </c>
      <c r="P7" s="5" t="s">
        <v>204</v>
      </c>
      <c r="Q7" s="1014"/>
    </row>
    <row r="8" spans="1:17" s="119" customFormat="1" ht="27" customHeight="1">
      <c r="A8" s="1011"/>
      <c r="B8" s="416" t="s">
        <v>245</v>
      </c>
      <c r="C8" s="431" t="s">
        <v>245</v>
      </c>
      <c r="D8" s="416" t="s">
        <v>246</v>
      </c>
      <c r="E8" s="416" t="s">
        <v>247</v>
      </c>
      <c r="F8" s="437" t="s">
        <v>248</v>
      </c>
      <c r="G8" s="416" t="s">
        <v>249</v>
      </c>
      <c r="H8" s="416" t="s">
        <v>250</v>
      </c>
      <c r="I8" s="416" t="s">
        <v>251</v>
      </c>
      <c r="J8" s="431" t="s">
        <v>245</v>
      </c>
      <c r="K8" s="416" t="s">
        <v>251</v>
      </c>
      <c r="L8" s="416" t="s">
        <v>252</v>
      </c>
      <c r="M8" s="416" t="s">
        <v>250</v>
      </c>
      <c r="N8" s="416" t="s">
        <v>251</v>
      </c>
      <c r="O8" s="416" t="s">
        <v>250</v>
      </c>
      <c r="P8" s="194" t="s">
        <v>205</v>
      </c>
      <c r="Q8" s="1009"/>
    </row>
    <row r="9" spans="1:17" s="76" customFormat="1" ht="18.75" customHeight="1">
      <c r="A9" s="130" t="s">
        <v>569</v>
      </c>
      <c r="B9" s="204">
        <f>SUM(C9+J9+O9)</f>
        <v>108</v>
      </c>
      <c r="C9" s="204">
        <f>SUM(D9:I9)</f>
        <v>17</v>
      </c>
      <c r="D9" s="202">
        <v>0</v>
      </c>
      <c r="E9" s="204">
        <v>4</v>
      </c>
      <c r="F9" s="204">
        <v>3</v>
      </c>
      <c r="G9" s="204">
        <v>5</v>
      </c>
      <c r="H9" s="204">
        <v>1</v>
      </c>
      <c r="I9" s="204">
        <v>4</v>
      </c>
      <c r="J9" s="204">
        <f>SUM(K9:N9)</f>
        <v>87</v>
      </c>
      <c r="K9" s="204">
        <v>10</v>
      </c>
      <c r="L9" s="204">
        <v>41</v>
      </c>
      <c r="M9" s="204">
        <v>34</v>
      </c>
      <c r="N9" s="204">
        <v>2</v>
      </c>
      <c r="O9" s="204">
        <v>4</v>
      </c>
      <c r="P9" s="203">
        <v>0</v>
      </c>
      <c r="Q9" s="40" t="s">
        <v>9</v>
      </c>
    </row>
    <row r="10" spans="1:17" s="76" customFormat="1" ht="18.75" customHeight="1">
      <c r="A10" s="130" t="s">
        <v>196</v>
      </c>
      <c r="B10" s="204">
        <v>85</v>
      </c>
      <c r="C10" s="204">
        <v>18</v>
      </c>
      <c r="D10" s="202">
        <v>0</v>
      </c>
      <c r="E10" s="204">
        <v>0</v>
      </c>
      <c r="F10" s="204">
        <v>2</v>
      </c>
      <c r="G10" s="204">
        <v>15</v>
      </c>
      <c r="H10" s="204">
        <v>1</v>
      </c>
      <c r="I10" s="204">
        <v>0</v>
      </c>
      <c r="J10" s="204">
        <v>65</v>
      </c>
      <c r="K10" s="204">
        <v>3</v>
      </c>
      <c r="L10" s="204">
        <v>45</v>
      </c>
      <c r="M10" s="204">
        <v>9</v>
      </c>
      <c r="N10" s="204">
        <v>8</v>
      </c>
      <c r="O10" s="204">
        <v>1</v>
      </c>
      <c r="P10" s="203">
        <v>1</v>
      </c>
      <c r="Q10" s="38" t="s">
        <v>567</v>
      </c>
    </row>
    <row r="11" spans="1:17" s="76" customFormat="1" ht="18.75" customHeight="1">
      <c r="A11" s="84" t="s">
        <v>197</v>
      </c>
      <c r="B11" s="163">
        <v>199</v>
      </c>
      <c r="C11" s="163">
        <v>34</v>
      </c>
      <c r="D11" s="202">
        <v>0</v>
      </c>
      <c r="E11" s="163">
        <v>4</v>
      </c>
      <c r="F11" s="163">
        <v>5</v>
      </c>
      <c r="G11" s="163">
        <v>18</v>
      </c>
      <c r="H11" s="163">
        <v>3</v>
      </c>
      <c r="I11" s="163">
        <v>4</v>
      </c>
      <c r="J11" s="163">
        <v>158</v>
      </c>
      <c r="K11" s="163">
        <v>13</v>
      </c>
      <c r="L11" s="163">
        <v>87</v>
      </c>
      <c r="M11" s="163">
        <v>47</v>
      </c>
      <c r="N11" s="163">
        <v>11</v>
      </c>
      <c r="O11" s="163">
        <v>5</v>
      </c>
      <c r="P11" s="200">
        <v>2</v>
      </c>
      <c r="Q11" s="50" t="s">
        <v>197</v>
      </c>
    </row>
    <row r="12" spans="1:17" s="76" customFormat="1" ht="18.75" customHeight="1">
      <c r="A12" s="84" t="s">
        <v>1005</v>
      </c>
      <c r="B12" s="163">
        <v>202</v>
      </c>
      <c r="C12" s="163">
        <v>35</v>
      </c>
      <c r="D12" s="202" t="s">
        <v>174</v>
      </c>
      <c r="E12" s="163">
        <v>4</v>
      </c>
      <c r="F12" s="163">
        <v>5</v>
      </c>
      <c r="G12" s="163">
        <v>19</v>
      </c>
      <c r="H12" s="163">
        <v>3</v>
      </c>
      <c r="I12" s="163">
        <v>4</v>
      </c>
      <c r="J12" s="163">
        <v>158</v>
      </c>
      <c r="K12" s="163">
        <v>13</v>
      </c>
      <c r="L12" s="163">
        <v>87</v>
      </c>
      <c r="M12" s="163">
        <v>47</v>
      </c>
      <c r="N12" s="163">
        <v>11</v>
      </c>
      <c r="O12" s="163">
        <v>5</v>
      </c>
      <c r="P12" s="200">
        <v>6</v>
      </c>
      <c r="Q12" s="39" t="s">
        <v>1005</v>
      </c>
    </row>
    <row r="13" spans="1:17" s="76" customFormat="1" ht="18.75" customHeight="1">
      <c r="A13" s="84" t="s">
        <v>1001</v>
      </c>
      <c r="B13" s="163">
        <v>202</v>
      </c>
      <c r="C13" s="163">
        <v>32</v>
      </c>
      <c r="D13" s="202"/>
      <c r="E13" s="163">
        <v>4</v>
      </c>
      <c r="F13" s="163">
        <v>5</v>
      </c>
      <c r="G13" s="163">
        <v>19</v>
      </c>
      <c r="H13" s="163">
        <v>3</v>
      </c>
      <c r="I13" s="163">
        <v>1</v>
      </c>
      <c r="J13" s="163">
        <v>164</v>
      </c>
      <c r="K13" s="163">
        <v>16</v>
      </c>
      <c r="L13" s="163">
        <v>84</v>
      </c>
      <c r="M13" s="163">
        <v>47</v>
      </c>
      <c r="N13" s="163">
        <v>12</v>
      </c>
      <c r="O13" s="163">
        <v>5</v>
      </c>
      <c r="P13" s="163">
        <v>6</v>
      </c>
      <c r="Q13" s="50" t="s">
        <v>173</v>
      </c>
    </row>
    <row r="14" spans="1:17" s="76" customFormat="1" ht="18.75" customHeight="1">
      <c r="A14" s="84" t="s">
        <v>171</v>
      </c>
      <c r="B14" s="163">
        <v>213</v>
      </c>
      <c r="C14" s="163">
        <v>36</v>
      </c>
      <c r="D14" s="202">
        <v>0</v>
      </c>
      <c r="E14" s="163">
        <v>4</v>
      </c>
      <c r="F14" s="163">
        <v>5</v>
      </c>
      <c r="G14" s="163">
        <v>20</v>
      </c>
      <c r="H14" s="163">
        <v>3</v>
      </c>
      <c r="I14" s="163">
        <v>4</v>
      </c>
      <c r="J14" s="163">
        <v>163</v>
      </c>
      <c r="K14" s="163">
        <v>17</v>
      </c>
      <c r="L14" s="163">
        <v>87</v>
      </c>
      <c r="M14" s="163">
        <v>47</v>
      </c>
      <c r="N14" s="163">
        <v>12</v>
      </c>
      <c r="O14" s="163">
        <v>7</v>
      </c>
      <c r="P14" s="163">
        <v>7</v>
      </c>
      <c r="Q14" s="50" t="s">
        <v>171</v>
      </c>
    </row>
    <row r="15" spans="1:17" s="76" customFormat="1" ht="18.75" customHeight="1">
      <c r="A15" s="746" t="s">
        <v>521</v>
      </c>
      <c r="B15" s="777">
        <v>218</v>
      </c>
      <c r="C15" s="777">
        <v>38</v>
      </c>
      <c r="D15" s="496">
        <v>0</v>
      </c>
      <c r="E15" s="777">
        <v>5</v>
      </c>
      <c r="F15" s="777">
        <v>5</v>
      </c>
      <c r="G15" s="777">
        <v>21</v>
      </c>
      <c r="H15" s="777">
        <v>3</v>
      </c>
      <c r="I15" s="777">
        <v>4</v>
      </c>
      <c r="J15" s="778">
        <v>166</v>
      </c>
      <c r="K15" s="777">
        <v>19</v>
      </c>
      <c r="L15" s="777">
        <v>87</v>
      </c>
      <c r="M15" s="777">
        <v>47</v>
      </c>
      <c r="N15" s="777">
        <v>13</v>
      </c>
      <c r="O15" s="777">
        <v>7</v>
      </c>
      <c r="P15" s="777">
        <v>7</v>
      </c>
      <c r="Q15" s="724" t="s">
        <v>522</v>
      </c>
    </row>
    <row r="16" spans="1:17" s="1" customFormat="1" ht="18" customHeight="1">
      <c r="A16" s="205" t="s">
        <v>221</v>
      </c>
      <c r="B16" s="16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O16" s="206"/>
      <c r="P16" s="206"/>
      <c r="Q16" s="206" t="s">
        <v>576</v>
      </c>
    </row>
    <row r="17" spans="8:16" ht="12.75">
      <c r="H17" s="646"/>
      <c r="I17" s="646"/>
      <c r="J17" s="647"/>
      <c r="K17" s="646"/>
      <c r="L17" s="646"/>
      <c r="M17" s="646"/>
      <c r="N17" s="646"/>
      <c r="O17" s="646"/>
      <c r="P17" s="646"/>
    </row>
  </sheetData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13">
      <selection activeCell="F13" sqref="F13"/>
    </sheetView>
  </sheetViews>
  <sheetFormatPr defaultColWidth="9.140625" defaultRowHeight="12.75"/>
  <cols>
    <col min="1" max="1" width="12.28125" style="111" customWidth="1"/>
    <col min="2" max="2" width="13.421875" style="111" customWidth="1"/>
    <col min="3" max="13" width="9.8515625" style="111" customWidth="1"/>
    <col min="14" max="14" width="13.28125" style="111" customWidth="1"/>
    <col min="15" max="25" width="8.7109375" style="111" customWidth="1"/>
    <col min="26" max="16384" width="11.28125" style="111" customWidth="1"/>
  </cols>
  <sheetData>
    <row r="1" spans="1:14" s="19" customFormat="1" ht="32.25" customHeight="1">
      <c r="A1" s="982" t="s">
        <v>255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</row>
    <row r="2" spans="1:14" s="1" customFormat="1" ht="17.25" customHeight="1">
      <c r="A2" s="1" t="s">
        <v>256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379" t="s">
        <v>257</v>
      </c>
    </row>
    <row r="3" spans="1:14" s="119" customFormat="1" ht="18" customHeight="1">
      <c r="A3" s="1077" t="s">
        <v>258</v>
      </c>
      <c r="B3" s="1005" t="s">
        <v>259</v>
      </c>
      <c r="C3" s="1006"/>
      <c r="D3" s="1006"/>
      <c r="E3" s="1006"/>
      <c r="F3" s="1005" t="s">
        <v>260</v>
      </c>
      <c r="G3" s="1006"/>
      <c r="H3" s="1006"/>
      <c r="I3" s="1007"/>
      <c r="J3" s="1037" t="s">
        <v>351</v>
      </c>
      <c r="K3" s="1115"/>
      <c r="L3" s="1115"/>
      <c r="M3" s="1116"/>
      <c r="N3" s="1110" t="s">
        <v>225</v>
      </c>
    </row>
    <row r="4" spans="1:14" s="119" customFormat="1" ht="18" customHeight="1">
      <c r="A4" s="1013"/>
      <c r="B4" s="1043" t="s">
        <v>261</v>
      </c>
      <c r="C4" s="1010"/>
      <c r="D4" s="1010"/>
      <c r="E4" s="1010"/>
      <c r="F4" s="1043" t="s">
        <v>262</v>
      </c>
      <c r="G4" s="1010"/>
      <c r="H4" s="1010"/>
      <c r="I4" s="1011"/>
      <c r="J4" s="1119" t="s">
        <v>352</v>
      </c>
      <c r="K4" s="1120"/>
      <c r="L4" s="1120"/>
      <c r="M4" s="1121"/>
      <c r="N4" s="1014"/>
    </row>
    <row r="5" spans="1:14" s="119" customFormat="1" ht="18" customHeight="1">
      <c r="A5" s="1013"/>
      <c r="B5" s="453" t="s">
        <v>263</v>
      </c>
      <c r="C5" s="1117" t="s">
        <v>264</v>
      </c>
      <c r="D5" s="1012"/>
      <c r="E5" s="1013"/>
      <c r="F5" s="453" t="s">
        <v>263</v>
      </c>
      <c r="G5" s="1117" t="s">
        <v>264</v>
      </c>
      <c r="H5" s="1012"/>
      <c r="I5" s="1013"/>
      <c r="J5" s="453" t="s">
        <v>263</v>
      </c>
      <c r="K5" s="1117" t="s">
        <v>264</v>
      </c>
      <c r="L5" s="1012"/>
      <c r="M5" s="1013"/>
      <c r="N5" s="1014"/>
    </row>
    <row r="6" spans="1:14" s="119" customFormat="1" ht="18" customHeight="1">
      <c r="A6" s="1013"/>
      <c r="B6" s="415"/>
      <c r="C6" s="1118" t="s">
        <v>265</v>
      </c>
      <c r="D6" s="1012"/>
      <c r="E6" s="1012"/>
      <c r="F6" s="415"/>
      <c r="G6" s="1014" t="s">
        <v>265</v>
      </c>
      <c r="H6" s="1012"/>
      <c r="I6" s="1012"/>
      <c r="J6" s="415"/>
      <c r="K6" s="1118" t="s">
        <v>265</v>
      </c>
      <c r="L6" s="1012"/>
      <c r="M6" s="1013"/>
      <c r="N6" s="1014"/>
    </row>
    <row r="7" spans="1:14" s="119" customFormat="1" ht="18" customHeight="1">
      <c r="A7" s="1013"/>
      <c r="B7" s="415" t="s">
        <v>266</v>
      </c>
      <c r="C7" s="392" t="s">
        <v>227</v>
      </c>
      <c r="D7" s="392" t="s">
        <v>267</v>
      </c>
      <c r="E7" s="392" t="s">
        <v>268</v>
      </c>
      <c r="F7" s="415" t="s">
        <v>266</v>
      </c>
      <c r="G7" s="392" t="s">
        <v>227</v>
      </c>
      <c r="H7" s="392" t="s">
        <v>267</v>
      </c>
      <c r="I7" s="392" t="s">
        <v>268</v>
      </c>
      <c r="J7" s="415" t="s">
        <v>266</v>
      </c>
      <c r="K7" s="392" t="s">
        <v>227</v>
      </c>
      <c r="L7" s="392" t="s">
        <v>267</v>
      </c>
      <c r="M7" s="392" t="s">
        <v>268</v>
      </c>
      <c r="N7" s="1014"/>
    </row>
    <row r="8" spans="1:14" s="119" customFormat="1" ht="18" customHeight="1">
      <c r="A8" s="1011"/>
      <c r="B8" s="416" t="s">
        <v>269</v>
      </c>
      <c r="C8" s="432" t="s">
        <v>245</v>
      </c>
      <c r="D8" s="416" t="s">
        <v>270</v>
      </c>
      <c r="E8" s="416" t="s">
        <v>271</v>
      </c>
      <c r="F8" s="416" t="s">
        <v>269</v>
      </c>
      <c r="G8" s="432" t="s">
        <v>245</v>
      </c>
      <c r="H8" s="416" t="s">
        <v>270</v>
      </c>
      <c r="I8" s="416" t="s">
        <v>271</v>
      </c>
      <c r="J8" s="416" t="s">
        <v>272</v>
      </c>
      <c r="K8" s="432" t="s">
        <v>245</v>
      </c>
      <c r="L8" s="416" t="s">
        <v>270</v>
      </c>
      <c r="M8" s="416" t="s">
        <v>271</v>
      </c>
      <c r="N8" s="1009"/>
    </row>
    <row r="9" spans="1:14" s="76" customFormat="1" ht="18" customHeight="1">
      <c r="A9" s="84" t="s">
        <v>275</v>
      </c>
      <c r="B9" s="209" t="s">
        <v>273</v>
      </c>
      <c r="C9" s="34">
        <v>64</v>
      </c>
      <c r="D9" s="34">
        <v>64</v>
      </c>
      <c r="E9" s="208">
        <v>0</v>
      </c>
      <c r="F9" s="826" t="s">
        <v>349</v>
      </c>
      <c r="G9" s="562">
        <v>63</v>
      </c>
      <c r="H9" s="562">
        <v>33</v>
      </c>
      <c r="I9" s="562">
        <v>30</v>
      </c>
      <c r="J9" s="827" t="s">
        <v>116</v>
      </c>
      <c r="K9" s="494">
        <v>28</v>
      </c>
      <c r="L9" s="478">
        <v>27</v>
      </c>
      <c r="M9" s="788">
        <v>1</v>
      </c>
      <c r="N9" s="50" t="s">
        <v>275</v>
      </c>
    </row>
    <row r="10" spans="1:14" s="76" customFormat="1" ht="18" customHeight="1">
      <c r="A10" s="84" t="s">
        <v>197</v>
      </c>
      <c r="B10" s="270" t="s">
        <v>273</v>
      </c>
      <c r="C10" s="364">
        <v>64</v>
      </c>
      <c r="D10" s="364">
        <v>64</v>
      </c>
      <c r="E10" s="271">
        <v>0</v>
      </c>
      <c r="F10" s="826" t="s">
        <v>350</v>
      </c>
      <c r="G10" s="562">
        <v>40</v>
      </c>
      <c r="H10" s="562">
        <v>22</v>
      </c>
      <c r="I10" s="562">
        <v>18</v>
      </c>
      <c r="J10" s="827" t="s">
        <v>116</v>
      </c>
      <c r="K10" s="494">
        <v>60</v>
      </c>
      <c r="L10" s="478">
        <v>50</v>
      </c>
      <c r="M10" s="788">
        <v>10</v>
      </c>
      <c r="N10" s="50" t="s">
        <v>197</v>
      </c>
    </row>
    <row r="11" spans="1:14" s="76" customFormat="1" ht="18" customHeight="1">
      <c r="A11" s="84" t="s">
        <v>1005</v>
      </c>
      <c r="B11" s="270" t="s">
        <v>1083</v>
      </c>
      <c r="C11" s="364">
        <f>SUM(D11:E11)</f>
        <v>78</v>
      </c>
      <c r="D11" s="364">
        <v>73</v>
      </c>
      <c r="E11" s="474">
        <v>5</v>
      </c>
      <c r="F11" s="826" t="s">
        <v>350</v>
      </c>
      <c r="G11" s="562">
        <v>43</v>
      </c>
      <c r="H11" s="562">
        <v>22</v>
      </c>
      <c r="I11" s="562">
        <v>21</v>
      </c>
      <c r="J11" s="827" t="s">
        <v>116</v>
      </c>
      <c r="K11" s="494">
        <v>60</v>
      </c>
      <c r="L11" s="478">
        <v>50</v>
      </c>
      <c r="M11" s="788">
        <v>10</v>
      </c>
      <c r="N11" s="50" t="s">
        <v>1005</v>
      </c>
    </row>
    <row r="12" spans="1:14" s="76" customFormat="1" ht="18" customHeight="1">
      <c r="A12" s="84" t="s">
        <v>173</v>
      </c>
      <c r="B12" s="270" t="s">
        <v>254</v>
      </c>
      <c r="C12" s="364">
        <v>66</v>
      </c>
      <c r="D12" s="364">
        <v>66</v>
      </c>
      <c r="E12" s="474"/>
      <c r="F12" s="826" t="s">
        <v>350</v>
      </c>
      <c r="G12" s="494">
        <v>37</v>
      </c>
      <c r="H12" s="494">
        <v>21</v>
      </c>
      <c r="I12" s="494">
        <v>16</v>
      </c>
      <c r="J12" s="827" t="s">
        <v>116</v>
      </c>
      <c r="K12" s="494">
        <v>41</v>
      </c>
      <c r="L12" s="494">
        <v>41</v>
      </c>
      <c r="M12" s="494">
        <v>0</v>
      </c>
      <c r="N12" s="50" t="s">
        <v>173</v>
      </c>
    </row>
    <row r="13" spans="1:14" s="76" customFormat="1" ht="18" customHeight="1">
      <c r="A13" s="84" t="s">
        <v>171</v>
      </c>
      <c r="B13" s="270" t="s">
        <v>254</v>
      </c>
      <c r="C13" s="364">
        <v>62</v>
      </c>
      <c r="D13" s="364">
        <v>62</v>
      </c>
      <c r="E13" s="474"/>
      <c r="F13" s="826" t="s">
        <v>350</v>
      </c>
      <c r="G13" s="494">
        <v>43</v>
      </c>
      <c r="H13" s="494">
        <v>28</v>
      </c>
      <c r="I13" s="494">
        <v>15</v>
      </c>
      <c r="J13" s="827" t="s">
        <v>116</v>
      </c>
      <c r="K13" s="494">
        <v>41</v>
      </c>
      <c r="L13" s="494">
        <v>41</v>
      </c>
      <c r="M13" s="494">
        <v>0</v>
      </c>
      <c r="N13" s="50" t="s">
        <v>171</v>
      </c>
    </row>
    <row r="14" spans="1:14" s="81" customFormat="1" ht="18" customHeight="1">
      <c r="A14" s="188" t="s">
        <v>172</v>
      </c>
      <c r="B14" s="779" t="s">
        <v>117</v>
      </c>
      <c r="C14" s="496">
        <v>65</v>
      </c>
      <c r="D14" s="777">
        <v>65</v>
      </c>
      <c r="E14" s="780">
        <v>0</v>
      </c>
      <c r="F14" s="826" t="s">
        <v>65</v>
      </c>
      <c r="G14" s="780">
        <v>38</v>
      </c>
      <c r="H14" s="780">
        <v>27</v>
      </c>
      <c r="I14" s="780">
        <v>11</v>
      </c>
      <c r="J14" s="781" t="s">
        <v>116</v>
      </c>
      <c r="K14" s="496">
        <v>32</v>
      </c>
      <c r="L14" s="496">
        <v>32</v>
      </c>
      <c r="M14" s="496">
        <v>0</v>
      </c>
      <c r="N14" s="245" t="s">
        <v>172</v>
      </c>
    </row>
    <row r="15" s="210" customFormat="1" ht="12.75" customHeight="1">
      <c r="F15" s="1164"/>
    </row>
    <row r="16" spans="1:14" s="119" customFormat="1" ht="18" customHeight="1">
      <c r="A16" s="1077" t="s">
        <v>258</v>
      </c>
      <c r="B16" s="1005" t="s">
        <v>276</v>
      </c>
      <c r="C16" s="1006"/>
      <c r="D16" s="1006"/>
      <c r="E16" s="1007"/>
      <c r="F16" s="1005" t="s">
        <v>277</v>
      </c>
      <c r="G16" s="1006"/>
      <c r="H16" s="1006"/>
      <c r="I16" s="1007"/>
      <c r="J16" s="1005" t="s">
        <v>278</v>
      </c>
      <c r="K16" s="1006"/>
      <c r="L16" s="1006"/>
      <c r="M16" s="1007"/>
      <c r="N16" s="1110" t="s">
        <v>225</v>
      </c>
    </row>
    <row r="17" spans="1:14" s="119" customFormat="1" ht="18" customHeight="1">
      <c r="A17" s="1013"/>
      <c r="B17" s="1043" t="s">
        <v>279</v>
      </c>
      <c r="C17" s="1010"/>
      <c r="D17" s="1010"/>
      <c r="E17" s="1011"/>
      <c r="F17" s="1043" t="s">
        <v>280</v>
      </c>
      <c r="G17" s="1010"/>
      <c r="H17" s="1010"/>
      <c r="I17" s="1011"/>
      <c r="J17" s="1043" t="s">
        <v>281</v>
      </c>
      <c r="K17" s="1010"/>
      <c r="L17" s="1010"/>
      <c r="M17" s="1011"/>
      <c r="N17" s="1014"/>
    </row>
    <row r="18" spans="1:14" s="119" customFormat="1" ht="18" customHeight="1">
      <c r="A18" s="1013"/>
      <c r="B18" s="453" t="s">
        <v>263</v>
      </c>
      <c r="C18" s="1117" t="s">
        <v>264</v>
      </c>
      <c r="D18" s="1012"/>
      <c r="E18" s="1013"/>
      <c r="F18" s="453" t="s">
        <v>263</v>
      </c>
      <c r="G18" s="1117" t="s">
        <v>264</v>
      </c>
      <c r="H18" s="1012"/>
      <c r="I18" s="1013"/>
      <c r="J18" s="453" t="s">
        <v>263</v>
      </c>
      <c r="K18" s="1117" t="s">
        <v>264</v>
      </c>
      <c r="L18" s="1012"/>
      <c r="M18" s="1013"/>
      <c r="N18" s="1014"/>
    </row>
    <row r="19" spans="1:14" s="119" customFormat="1" ht="18" customHeight="1">
      <c r="A19" s="1013"/>
      <c r="B19" s="415"/>
      <c r="C19" s="1014" t="s">
        <v>265</v>
      </c>
      <c r="D19" s="1012"/>
      <c r="E19" s="1012"/>
      <c r="F19" s="415"/>
      <c r="G19" s="1014" t="s">
        <v>265</v>
      </c>
      <c r="H19" s="1012"/>
      <c r="I19" s="1012"/>
      <c r="J19" s="415"/>
      <c r="K19" s="1014" t="s">
        <v>265</v>
      </c>
      <c r="L19" s="1012"/>
      <c r="M19" s="1013"/>
      <c r="N19" s="1014"/>
    </row>
    <row r="20" spans="1:14" s="119" customFormat="1" ht="18" customHeight="1">
      <c r="A20" s="1013"/>
      <c r="B20" s="415" t="s">
        <v>266</v>
      </c>
      <c r="C20" s="392" t="s">
        <v>227</v>
      </c>
      <c r="D20" s="392" t="s">
        <v>267</v>
      </c>
      <c r="E20" s="392" t="s">
        <v>268</v>
      </c>
      <c r="F20" s="415" t="s">
        <v>266</v>
      </c>
      <c r="G20" s="392" t="s">
        <v>227</v>
      </c>
      <c r="H20" s="392" t="s">
        <v>267</v>
      </c>
      <c r="I20" s="392" t="s">
        <v>268</v>
      </c>
      <c r="J20" s="415" t="s">
        <v>266</v>
      </c>
      <c r="K20" s="392" t="s">
        <v>227</v>
      </c>
      <c r="L20" s="392" t="s">
        <v>267</v>
      </c>
      <c r="M20" s="392" t="s">
        <v>268</v>
      </c>
      <c r="N20" s="1014"/>
    </row>
    <row r="21" spans="1:14" s="119" customFormat="1" ht="18" customHeight="1">
      <c r="A21" s="1011"/>
      <c r="B21" s="416" t="s">
        <v>269</v>
      </c>
      <c r="C21" s="432" t="s">
        <v>245</v>
      </c>
      <c r="D21" s="416" t="s">
        <v>270</v>
      </c>
      <c r="E21" s="416" t="s">
        <v>271</v>
      </c>
      <c r="F21" s="416" t="s">
        <v>269</v>
      </c>
      <c r="G21" s="432" t="s">
        <v>245</v>
      </c>
      <c r="H21" s="416" t="s">
        <v>270</v>
      </c>
      <c r="I21" s="416" t="s">
        <v>271</v>
      </c>
      <c r="J21" s="416" t="s">
        <v>269</v>
      </c>
      <c r="K21" s="432" t="s">
        <v>245</v>
      </c>
      <c r="L21" s="416" t="s">
        <v>270</v>
      </c>
      <c r="M21" s="416" t="s">
        <v>271</v>
      </c>
      <c r="N21" s="1009"/>
    </row>
    <row r="22" spans="1:14" s="76" customFormat="1" ht="18" customHeight="1">
      <c r="A22" s="84" t="s">
        <v>275</v>
      </c>
      <c r="B22" s="209" t="s">
        <v>273</v>
      </c>
      <c r="C22" s="362">
        <v>44</v>
      </c>
      <c r="D22" s="362">
        <v>44</v>
      </c>
      <c r="E22" s="362" t="s">
        <v>174</v>
      </c>
      <c r="F22" s="211">
        <v>0</v>
      </c>
      <c r="G22" s="213" t="s">
        <v>274</v>
      </c>
      <c r="H22" s="213" t="s">
        <v>274</v>
      </c>
      <c r="I22" s="213" t="s">
        <v>274</v>
      </c>
      <c r="J22" s="212" t="s">
        <v>274</v>
      </c>
      <c r="K22" s="213" t="s">
        <v>274</v>
      </c>
      <c r="L22" s="213" t="s">
        <v>274</v>
      </c>
      <c r="M22" s="213" t="s">
        <v>274</v>
      </c>
      <c r="N22" s="50" t="s">
        <v>275</v>
      </c>
    </row>
    <row r="23" spans="1:14" s="76" customFormat="1" ht="18" customHeight="1">
      <c r="A23" s="84" t="s">
        <v>197</v>
      </c>
      <c r="B23" s="209" t="s">
        <v>273</v>
      </c>
      <c r="C23" s="362">
        <v>107</v>
      </c>
      <c r="D23" s="364">
        <v>56</v>
      </c>
      <c r="E23" s="362">
        <v>51</v>
      </c>
      <c r="F23" s="159">
        <v>0</v>
      </c>
      <c r="G23" s="159">
        <v>0</v>
      </c>
      <c r="H23" s="159">
        <v>0</v>
      </c>
      <c r="I23" s="159">
        <v>0</v>
      </c>
      <c r="J23" s="272" t="s">
        <v>274</v>
      </c>
      <c r="K23" s="272" t="s">
        <v>274</v>
      </c>
      <c r="L23" s="272" t="s">
        <v>274</v>
      </c>
      <c r="M23" s="273" t="s">
        <v>274</v>
      </c>
      <c r="N23" s="50" t="s">
        <v>197</v>
      </c>
    </row>
    <row r="24" spans="1:14" s="76" customFormat="1" ht="18" customHeight="1">
      <c r="A24" s="84" t="s">
        <v>1005</v>
      </c>
      <c r="B24" s="270" t="s">
        <v>1083</v>
      </c>
      <c r="C24" s="362">
        <f>SUM(D24:E24)</f>
        <v>64</v>
      </c>
      <c r="D24" s="364">
        <v>59</v>
      </c>
      <c r="E24" s="362">
        <v>5</v>
      </c>
      <c r="F24" s="159">
        <v>0</v>
      </c>
      <c r="G24" s="159">
        <v>0</v>
      </c>
      <c r="H24" s="159">
        <v>0</v>
      </c>
      <c r="I24" s="159">
        <v>0</v>
      </c>
      <c r="J24" s="272" t="s">
        <v>174</v>
      </c>
      <c r="K24" s="272" t="s">
        <v>174</v>
      </c>
      <c r="L24" s="272" t="s">
        <v>174</v>
      </c>
      <c r="M24" s="273" t="s">
        <v>174</v>
      </c>
      <c r="N24" s="50" t="s">
        <v>1005</v>
      </c>
    </row>
    <row r="25" spans="1:14" s="76" customFormat="1" ht="18" customHeight="1">
      <c r="A25" s="84" t="s">
        <v>173</v>
      </c>
      <c r="B25" s="534" t="s">
        <v>254</v>
      </c>
      <c r="C25" s="362">
        <v>38</v>
      </c>
      <c r="D25" s="364">
        <v>38</v>
      </c>
      <c r="E25" s="362"/>
      <c r="F25" s="159"/>
      <c r="G25" s="159"/>
      <c r="H25" s="159"/>
      <c r="I25" s="159"/>
      <c r="J25" s="272"/>
      <c r="K25" s="272"/>
      <c r="L25" s="272"/>
      <c r="M25" s="273"/>
      <c r="N25" s="50" t="s">
        <v>173</v>
      </c>
    </row>
    <row r="26" spans="1:14" s="76" customFormat="1" ht="18" customHeight="1">
      <c r="A26" s="84" t="s">
        <v>171</v>
      </c>
      <c r="B26" s="534" t="s">
        <v>254</v>
      </c>
      <c r="C26" s="362">
        <v>40</v>
      </c>
      <c r="D26" s="364">
        <v>40</v>
      </c>
      <c r="E26" s="362"/>
      <c r="F26" s="159"/>
      <c r="G26" s="159"/>
      <c r="H26" s="159"/>
      <c r="I26" s="159"/>
      <c r="J26" s="272"/>
      <c r="K26" s="272"/>
      <c r="L26" s="272"/>
      <c r="M26" s="273"/>
      <c r="N26" s="50" t="s">
        <v>171</v>
      </c>
    </row>
    <row r="27" spans="1:14" s="81" customFormat="1" ht="18" customHeight="1">
      <c r="A27" s="188" t="s">
        <v>172</v>
      </c>
      <c r="B27" s="782" t="s">
        <v>117</v>
      </c>
      <c r="C27" s="777">
        <v>37</v>
      </c>
      <c r="D27" s="777">
        <v>37</v>
      </c>
      <c r="E27" s="780">
        <v>0</v>
      </c>
      <c r="F27" s="783" t="s">
        <v>1002</v>
      </c>
      <c r="G27" s="783" t="s">
        <v>1002</v>
      </c>
      <c r="H27" s="783" t="s">
        <v>1002</v>
      </c>
      <c r="I27" s="783" t="s">
        <v>1002</v>
      </c>
      <c r="J27" s="783" t="s">
        <v>1002</v>
      </c>
      <c r="K27" s="783" t="s">
        <v>1002</v>
      </c>
      <c r="L27" s="783" t="s">
        <v>1002</v>
      </c>
      <c r="M27" s="783" t="s">
        <v>1002</v>
      </c>
      <c r="N27" s="245" t="s">
        <v>172</v>
      </c>
    </row>
    <row r="28" spans="1:14" s="23" customFormat="1" ht="20.25" customHeight="1">
      <c r="A28" s="205" t="s">
        <v>23</v>
      </c>
      <c r="N28" s="24" t="s">
        <v>499</v>
      </c>
    </row>
    <row r="29" s="16" customFormat="1" ht="13.5"/>
    <row r="30" s="16" customFormat="1" ht="13.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pans="1:25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</row>
    <row r="62" ht="12.75">
      <c r="A62" s="61"/>
    </row>
  </sheetData>
  <mergeCells count="29">
    <mergeCell ref="N16:N21"/>
    <mergeCell ref="B17:E17"/>
    <mergeCell ref="F17:I17"/>
    <mergeCell ref="J17:M17"/>
    <mergeCell ref="C18:E18"/>
    <mergeCell ref="G18:I18"/>
    <mergeCell ref="K18:M18"/>
    <mergeCell ref="C19:E19"/>
    <mergeCell ref="G19:I19"/>
    <mergeCell ref="K19:M19"/>
    <mergeCell ref="A16:A21"/>
    <mergeCell ref="B16:E16"/>
    <mergeCell ref="F16:I16"/>
    <mergeCell ref="J16:M16"/>
    <mergeCell ref="A1:N1"/>
    <mergeCell ref="G5:I5"/>
    <mergeCell ref="K5:M5"/>
    <mergeCell ref="C6:E6"/>
    <mergeCell ref="G6:I6"/>
    <mergeCell ref="K6:M6"/>
    <mergeCell ref="N3:N8"/>
    <mergeCell ref="B4:E4"/>
    <mergeCell ref="F4:I4"/>
    <mergeCell ref="J4:M4"/>
    <mergeCell ref="J3:M3"/>
    <mergeCell ref="C5:E5"/>
    <mergeCell ref="A3:A8"/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64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17.140625" style="111" customWidth="1"/>
    <col min="2" max="7" width="10.8515625" style="111" customWidth="1"/>
    <col min="8" max="8" width="9.57421875" style="111" customWidth="1"/>
    <col min="9" max="9" width="9.7109375" style="111" customWidth="1"/>
    <col min="10" max="10" width="10.28125" style="111" customWidth="1"/>
    <col min="11" max="13" width="9.7109375" style="111" customWidth="1"/>
    <col min="14" max="14" width="16.8515625" style="111" customWidth="1"/>
    <col min="15" max="16384" width="11.28125" style="111" customWidth="1"/>
  </cols>
  <sheetData>
    <row r="1" spans="1:15" s="21" customFormat="1" ht="32.25" customHeight="1">
      <c r="A1" s="217" t="s">
        <v>282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07"/>
    </row>
    <row r="2" spans="1:14" s="1" customFormat="1" ht="18" customHeight="1">
      <c r="A2" s="167" t="s">
        <v>283</v>
      </c>
      <c r="B2" s="16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06" t="s">
        <v>284</v>
      </c>
    </row>
    <row r="3" spans="1:14" s="119" customFormat="1" ht="21.75" customHeight="1">
      <c r="A3" s="1077" t="s">
        <v>309</v>
      </c>
      <c r="B3" s="1005" t="s">
        <v>310</v>
      </c>
      <c r="C3" s="1006"/>
      <c r="D3" s="1006"/>
      <c r="E3" s="721"/>
      <c r="F3" s="1071" t="s">
        <v>311</v>
      </c>
      <c r="G3" s="1006"/>
      <c r="H3" s="1005" t="s">
        <v>312</v>
      </c>
      <c r="I3" s="1006"/>
      <c r="J3" s="1007"/>
      <c r="K3" s="1008" t="s">
        <v>313</v>
      </c>
      <c r="L3" s="1006"/>
      <c r="M3" s="1007"/>
      <c r="N3" s="1110" t="s">
        <v>225</v>
      </c>
    </row>
    <row r="4" spans="1:14" s="119" customFormat="1" ht="21.75" customHeight="1">
      <c r="A4" s="1013"/>
      <c r="B4" s="1009" t="s">
        <v>285</v>
      </c>
      <c r="C4" s="1010"/>
      <c r="D4" s="1010"/>
      <c r="E4" s="432"/>
      <c r="F4" s="1009" t="s">
        <v>286</v>
      </c>
      <c r="G4" s="1010"/>
      <c r="H4" s="1009" t="s">
        <v>287</v>
      </c>
      <c r="I4" s="1010"/>
      <c r="J4" s="1011"/>
      <c r="K4" s="1010" t="s">
        <v>288</v>
      </c>
      <c r="L4" s="1010"/>
      <c r="M4" s="1011"/>
      <c r="N4" s="1014"/>
    </row>
    <row r="5" spans="1:14" s="119" customFormat="1" ht="18.75" customHeight="1">
      <c r="A5" s="1013"/>
      <c r="B5" s="392" t="s">
        <v>289</v>
      </c>
      <c r="C5" s="392" t="s">
        <v>290</v>
      </c>
      <c r="D5" s="430" t="s">
        <v>291</v>
      </c>
      <c r="E5" s="368"/>
      <c r="F5" s="392" t="s">
        <v>314</v>
      </c>
      <c r="G5" s="392" t="s">
        <v>315</v>
      </c>
      <c r="H5" s="453" t="s">
        <v>292</v>
      </c>
      <c r="I5" s="453" t="s">
        <v>327</v>
      </c>
      <c r="J5" s="453" t="s">
        <v>329</v>
      </c>
      <c r="K5" s="392" t="s">
        <v>316</v>
      </c>
      <c r="L5" s="392" t="s">
        <v>317</v>
      </c>
      <c r="M5" s="392" t="s">
        <v>293</v>
      </c>
      <c r="N5" s="1014"/>
    </row>
    <row r="6" spans="1:14" s="119" customFormat="1" ht="18.75" customHeight="1">
      <c r="A6" s="1013"/>
      <c r="B6" s="415"/>
      <c r="C6" s="415"/>
      <c r="D6" s="436"/>
      <c r="E6" s="433"/>
      <c r="F6" s="415"/>
      <c r="G6" s="415"/>
      <c r="H6" s="415"/>
      <c r="I6" s="415" t="s">
        <v>328</v>
      </c>
      <c r="J6" s="453" t="s">
        <v>330</v>
      </c>
      <c r="K6" s="415"/>
      <c r="L6" s="415"/>
      <c r="M6" s="415"/>
      <c r="N6" s="1014"/>
    </row>
    <row r="7" spans="1:14" s="119" customFormat="1" ht="20.25" customHeight="1">
      <c r="A7" s="1013"/>
      <c r="B7" s="415"/>
      <c r="C7" s="415"/>
      <c r="D7" s="415"/>
      <c r="E7" s="392" t="s">
        <v>586</v>
      </c>
      <c r="F7" s="415"/>
      <c r="G7" s="415"/>
      <c r="H7" s="424" t="s">
        <v>294</v>
      </c>
      <c r="I7" s="415"/>
      <c r="J7" s="415" t="s">
        <v>670</v>
      </c>
      <c r="K7" s="415"/>
      <c r="L7" s="415" t="s">
        <v>295</v>
      </c>
      <c r="M7" s="415"/>
      <c r="N7" s="1014"/>
    </row>
    <row r="8" spans="1:14" s="119" customFormat="1" ht="20.25" customHeight="1">
      <c r="A8" s="1013"/>
      <c r="B8" s="415" t="s">
        <v>296</v>
      </c>
      <c r="C8" s="415" t="s">
        <v>297</v>
      </c>
      <c r="D8" s="415" t="s">
        <v>298</v>
      </c>
      <c r="E8" s="415"/>
      <c r="F8" s="415"/>
      <c r="G8" s="415"/>
      <c r="H8" s="424" t="s">
        <v>299</v>
      </c>
      <c r="I8" s="415" t="s">
        <v>300</v>
      </c>
      <c r="J8" s="415" t="s">
        <v>301</v>
      </c>
      <c r="K8" s="415" t="s">
        <v>237</v>
      </c>
      <c r="L8" s="415" t="s">
        <v>302</v>
      </c>
      <c r="M8" s="415" t="s">
        <v>303</v>
      </c>
      <c r="N8" s="1014"/>
    </row>
    <row r="9" spans="1:14" s="119" customFormat="1" ht="20.25" customHeight="1">
      <c r="A9" s="1011"/>
      <c r="B9" s="416"/>
      <c r="C9" s="416"/>
      <c r="D9" s="416" t="s">
        <v>304</v>
      </c>
      <c r="E9" s="416" t="s">
        <v>587</v>
      </c>
      <c r="F9" s="437" t="s">
        <v>305</v>
      </c>
      <c r="G9" s="416" t="s">
        <v>306</v>
      </c>
      <c r="H9" s="416" t="s">
        <v>307</v>
      </c>
      <c r="I9" s="416" t="s">
        <v>307</v>
      </c>
      <c r="J9" s="416" t="s">
        <v>24</v>
      </c>
      <c r="K9" s="416" t="s">
        <v>307</v>
      </c>
      <c r="L9" s="416" t="s">
        <v>308</v>
      </c>
      <c r="M9" s="416" t="s">
        <v>307</v>
      </c>
      <c r="N9" s="1009"/>
    </row>
    <row r="10" spans="1:14" s="76" customFormat="1" ht="30" customHeight="1">
      <c r="A10" s="347" t="s">
        <v>569</v>
      </c>
      <c r="B10" s="39">
        <v>4</v>
      </c>
      <c r="C10" s="39">
        <v>4</v>
      </c>
      <c r="D10" s="39">
        <v>23</v>
      </c>
      <c r="E10" s="39"/>
      <c r="F10" s="221" t="s">
        <v>195</v>
      </c>
      <c r="G10" s="39">
        <v>6</v>
      </c>
      <c r="H10" s="39">
        <v>1</v>
      </c>
      <c r="I10" s="39">
        <v>5</v>
      </c>
      <c r="J10" s="39">
        <v>8</v>
      </c>
      <c r="K10" s="39">
        <v>1</v>
      </c>
      <c r="L10" s="221" t="s">
        <v>195</v>
      </c>
      <c r="M10" s="220">
        <v>1</v>
      </c>
      <c r="N10" s="298" t="s">
        <v>9</v>
      </c>
    </row>
    <row r="11" spans="1:14" s="113" customFormat="1" ht="30" customHeight="1">
      <c r="A11" s="347" t="s">
        <v>196</v>
      </c>
      <c r="B11" s="112" t="s">
        <v>1002</v>
      </c>
      <c r="C11" s="112">
        <v>1</v>
      </c>
      <c r="D11" s="112" t="s">
        <v>1002</v>
      </c>
      <c r="E11" s="112"/>
      <c r="F11" s="112" t="s">
        <v>1002</v>
      </c>
      <c r="G11" s="112" t="s">
        <v>1002</v>
      </c>
      <c r="H11" s="112" t="s">
        <v>1002</v>
      </c>
      <c r="I11" s="112">
        <v>2</v>
      </c>
      <c r="J11" s="112">
        <v>4</v>
      </c>
      <c r="K11" s="112">
        <v>1</v>
      </c>
      <c r="L11" s="221" t="s">
        <v>195</v>
      </c>
      <c r="M11" s="218" t="s">
        <v>1002</v>
      </c>
      <c r="N11" s="296" t="s">
        <v>567</v>
      </c>
    </row>
    <row r="12" spans="1:14" s="76" customFormat="1" ht="30" customHeight="1">
      <c r="A12" s="84" t="s">
        <v>197</v>
      </c>
      <c r="B12" s="222">
        <v>3</v>
      </c>
      <c r="C12" s="222">
        <v>5</v>
      </c>
      <c r="D12" s="222">
        <v>24</v>
      </c>
      <c r="E12" s="222"/>
      <c r="F12" s="222">
        <v>1</v>
      </c>
      <c r="G12" s="222">
        <v>6</v>
      </c>
      <c r="H12" s="222">
        <v>1</v>
      </c>
      <c r="I12" s="37">
        <v>7</v>
      </c>
      <c r="J12" s="222">
        <v>12</v>
      </c>
      <c r="K12" s="222">
        <v>2</v>
      </c>
      <c r="L12" s="223" t="s">
        <v>195</v>
      </c>
      <c r="M12" s="132">
        <v>1</v>
      </c>
      <c r="N12" s="50" t="s">
        <v>197</v>
      </c>
    </row>
    <row r="13" spans="1:14" s="76" customFormat="1" ht="30" customHeight="1">
      <c r="A13" s="84" t="s">
        <v>1005</v>
      </c>
      <c r="B13" s="222">
        <v>5</v>
      </c>
      <c r="C13" s="222">
        <v>6</v>
      </c>
      <c r="D13" s="222">
        <v>26</v>
      </c>
      <c r="E13" s="222"/>
      <c r="F13" s="222">
        <v>4</v>
      </c>
      <c r="G13" s="222">
        <v>15</v>
      </c>
      <c r="H13" s="222">
        <v>1</v>
      </c>
      <c r="I13" s="37">
        <v>7</v>
      </c>
      <c r="J13" s="222">
        <v>14</v>
      </c>
      <c r="K13" s="222">
        <v>2</v>
      </c>
      <c r="L13" s="37" t="s">
        <v>174</v>
      </c>
      <c r="M13" s="132" t="s">
        <v>174</v>
      </c>
      <c r="N13" s="50" t="s">
        <v>1005</v>
      </c>
    </row>
    <row r="14" spans="1:14" s="76" customFormat="1" ht="30" customHeight="1">
      <c r="A14" s="84" t="s">
        <v>173</v>
      </c>
      <c r="B14" s="222">
        <v>5</v>
      </c>
      <c r="C14" s="222">
        <v>5</v>
      </c>
      <c r="D14" s="222">
        <v>29</v>
      </c>
      <c r="E14" s="222"/>
      <c r="F14" s="222">
        <v>4</v>
      </c>
      <c r="G14" s="222">
        <v>3</v>
      </c>
      <c r="H14" s="222">
        <v>1</v>
      </c>
      <c r="I14" s="37">
        <v>7</v>
      </c>
      <c r="J14" s="222">
        <v>15</v>
      </c>
      <c r="K14" s="222">
        <v>1</v>
      </c>
      <c r="L14" s="37" t="s">
        <v>174</v>
      </c>
      <c r="M14" s="132" t="s">
        <v>174</v>
      </c>
      <c r="N14" s="50" t="s">
        <v>173</v>
      </c>
    </row>
    <row r="15" spans="1:14" s="76" customFormat="1" ht="30" customHeight="1">
      <c r="A15" s="84" t="s">
        <v>171</v>
      </c>
      <c r="B15" s="222">
        <v>3</v>
      </c>
      <c r="C15" s="222">
        <v>7</v>
      </c>
      <c r="D15" s="222">
        <v>30</v>
      </c>
      <c r="E15" s="222"/>
      <c r="F15" s="222">
        <v>6</v>
      </c>
      <c r="G15" s="222">
        <v>3</v>
      </c>
      <c r="H15" s="222">
        <v>1</v>
      </c>
      <c r="I15" s="37">
        <v>7</v>
      </c>
      <c r="J15" s="222">
        <v>16</v>
      </c>
      <c r="K15" s="222">
        <v>1</v>
      </c>
      <c r="L15" s="37" t="s">
        <v>1002</v>
      </c>
      <c r="M15" s="132" t="s">
        <v>1002</v>
      </c>
      <c r="N15" s="50" t="s">
        <v>171</v>
      </c>
    </row>
    <row r="16" spans="1:14" s="81" customFormat="1" ht="30" customHeight="1">
      <c r="A16" s="188" t="s">
        <v>172</v>
      </c>
      <c r="B16" s="808">
        <v>4</v>
      </c>
      <c r="C16" s="808">
        <v>8</v>
      </c>
      <c r="D16" s="809">
        <f>SUM(D17:D19)</f>
        <v>0</v>
      </c>
      <c r="E16" s="496">
        <v>0</v>
      </c>
      <c r="F16" s="808">
        <v>5</v>
      </c>
      <c r="G16" s="808">
        <v>3</v>
      </c>
      <c r="H16" s="809">
        <f>SUM(H15:H17)</f>
        <v>0</v>
      </c>
      <c r="I16" s="809">
        <f>SUM(I17:I19)</f>
        <v>0</v>
      </c>
      <c r="J16" s="809">
        <f>SUM(J17:J19)</f>
        <v>0</v>
      </c>
      <c r="K16" s="808">
        <v>1</v>
      </c>
      <c r="L16" s="809">
        <f>SUM(L17:L19)</f>
        <v>0</v>
      </c>
      <c r="M16" s="809">
        <f>SUM(M17:M19)</f>
        <v>0</v>
      </c>
      <c r="N16" s="245" t="s">
        <v>172</v>
      </c>
    </row>
    <row r="17" spans="1:14" s="1" customFormat="1" ht="18" customHeight="1">
      <c r="A17" s="205" t="s">
        <v>25</v>
      </c>
      <c r="B17" s="167"/>
      <c r="C17" s="167"/>
      <c r="D17" s="197"/>
      <c r="E17" s="197"/>
      <c r="F17" s="197"/>
      <c r="G17" s="197"/>
      <c r="H17" s="16"/>
      <c r="I17" s="16"/>
      <c r="J17" s="16"/>
      <c r="K17" s="206"/>
      <c r="L17" s="206"/>
      <c r="M17" s="206"/>
      <c r="N17" s="206" t="s">
        <v>26</v>
      </c>
    </row>
    <row r="18" spans="1:15" s="215" customFormat="1" ht="12.75" customHeight="1">
      <c r="A18" s="214"/>
      <c r="B18" s="16"/>
      <c r="C18" s="16"/>
      <c r="D18" s="16"/>
      <c r="E18" s="16"/>
      <c r="F18" s="16"/>
      <c r="O18" s="216"/>
    </row>
    <row r="19" s="16" customFormat="1" ht="13.5"/>
    <row r="20" s="16" customFormat="1" ht="13.5"/>
    <row r="21" s="16" customFormat="1" ht="13.5"/>
    <row r="22" s="16" customFormat="1" ht="13.5"/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pans="1:26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2.75">
      <c r="A64" s="61"/>
    </row>
  </sheetData>
  <mergeCells count="10">
    <mergeCell ref="K3:M3"/>
    <mergeCell ref="N3:N9"/>
    <mergeCell ref="B4:D4"/>
    <mergeCell ref="F4:G4"/>
    <mergeCell ref="H4:J4"/>
    <mergeCell ref="K4:M4"/>
    <mergeCell ref="A3:A9"/>
    <mergeCell ref="B3:D3"/>
    <mergeCell ref="F3:G3"/>
    <mergeCell ref="H3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workbookViewId="0" topLeftCell="A10">
      <selection activeCell="F20" sqref="F20"/>
    </sheetView>
  </sheetViews>
  <sheetFormatPr defaultColWidth="9.140625" defaultRowHeight="12.75"/>
  <cols>
    <col min="1" max="1" width="13.8515625" style="0" customWidth="1"/>
    <col min="2" max="3" width="8.00390625" style="0" customWidth="1"/>
    <col min="5" max="6" width="8.00390625" style="0" customWidth="1"/>
    <col min="7" max="7" width="8.140625" style="0" customWidth="1"/>
    <col min="8" max="8" width="9.421875" style="0" customWidth="1"/>
    <col min="9" max="9" width="8.8515625" style="0" customWidth="1"/>
    <col min="10" max="10" width="8.00390625" style="0" customWidth="1"/>
    <col min="11" max="11" width="8.421875" style="0" customWidth="1"/>
    <col min="12" max="13" width="10.28125" style="0" customWidth="1"/>
    <col min="14" max="14" width="10.00390625" style="0" customWidth="1"/>
    <col min="15" max="16" width="8.421875" style="0" customWidth="1"/>
    <col min="17" max="17" width="8.28125" style="0" customWidth="1"/>
    <col min="18" max="18" width="8.7109375" style="0" customWidth="1"/>
    <col min="19" max="19" width="13.8515625" style="0" customWidth="1"/>
  </cols>
  <sheetData>
    <row r="1" spans="1:22" s="21" customFormat="1" ht="32.25" customHeight="1">
      <c r="A1" s="1107" t="s">
        <v>612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502"/>
      <c r="S1" s="502"/>
      <c r="T1" s="502"/>
      <c r="U1" s="502"/>
      <c r="V1" s="502"/>
    </row>
    <row r="2" spans="1:22" s="21" customFormat="1" ht="32.25" customHeight="1">
      <c r="A2" s="1129" t="s">
        <v>353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502"/>
    </row>
    <row r="3" spans="1:22" s="1" customFormat="1" ht="15.75" customHeight="1">
      <c r="A3" s="581" t="s">
        <v>479</v>
      </c>
      <c r="B3" s="572"/>
      <c r="C3" s="582" t="s">
        <v>552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74"/>
      <c r="R3" s="502"/>
      <c r="S3" s="544"/>
      <c r="T3" s="502"/>
      <c r="U3" s="574" t="s">
        <v>668</v>
      </c>
      <c r="V3" s="502"/>
    </row>
    <row r="4" spans="1:22" s="19" customFormat="1" ht="23.25" customHeight="1">
      <c r="A4" s="583"/>
      <c r="B4" s="1123" t="s">
        <v>396</v>
      </c>
      <c r="C4" s="1124"/>
      <c r="D4" s="1124"/>
      <c r="E4" s="1124"/>
      <c r="F4" s="1124"/>
      <c r="G4" s="1124"/>
      <c r="H4" s="1124"/>
      <c r="I4" s="1124"/>
      <c r="J4" s="1124"/>
      <c r="K4" s="1124"/>
      <c r="L4" s="1124"/>
      <c r="M4" s="1124"/>
      <c r="N4" s="1124"/>
      <c r="O4" s="1124"/>
      <c r="P4" s="1124"/>
      <c r="Q4" s="1124"/>
      <c r="R4" s="1124"/>
      <c r="S4" s="1124"/>
      <c r="T4" s="1124"/>
      <c r="U4" s="584"/>
      <c r="V4" s="502"/>
    </row>
    <row r="5" spans="1:22" s="19" customFormat="1" ht="32.25" customHeight="1">
      <c r="A5" s="585" t="s">
        <v>397</v>
      </c>
      <c r="B5" s="1125" t="s">
        <v>398</v>
      </c>
      <c r="C5" s="1125" t="s">
        <v>399</v>
      </c>
      <c r="D5" s="1125" t="s">
        <v>400</v>
      </c>
      <c r="E5" s="1125" t="s">
        <v>401</v>
      </c>
      <c r="F5" s="1125" t="s">
        <v>402</v>
      </c>
      <c r="G5" s="1125" t="s">
        <v>403</v>
      </c>
      <c r="H5" s="1125" t="s">
        <v>404</v>
      </c>
      <c r="I5" s="1126" t="s">
        <v>405</v>
      </c>
      <c r="J5" s="1130" t="s">
        <v>406</v>
      </c>
      <c r="K5" s="1131"/>
      <c r="L5" s="1132"/>
      <c r="M5" s="1126" t="s">
        <v>422</v>
      </c>
      <c r="N5" s="1126" t="s">
        <v>423</v>
      </c>
      <c r="O5" s="1126" t="s">
        <v>424</v>
      </c>
      <c r="P5" s="1126" t="s">
        <v>425</v>
      </c>
      <c r="Q5" s="1126" t="s">
        <v>426</v>
      </c>
      <c r="R5" s="1126" t="s">
        <v>427</v>
      </c>
      <c r="S5" s="1126" t="s">
        <v>428</v>
      </c>
      <c r="T5" s="1126" t="s">
        <v>429</v>
      </c>
      <c r="U5" s="579" t="s">
        <v>430</v>
      </c>
      <c r="V5" s="279"/>
    </row>
    <row r="6" spans="1:22" s="19" customFormat="1" ht="21" customHeight="1">
      <c r="A6" s="585" t="s">
        <v>431</v>
      </c>
      <c r="B6" s="1125"/>
      <c r="C6" s="1125"/>
      <c r="D6" s="1125"/>
      <c r="E6" s="1125"/>
      <c r="F6" s="1125"/>
      <c r="G6" s="1125"/>
      <c r="H6" s="1125"/>
      <c r="I6" s="1127"/>
      <c r="J6" s="1126" t="s">
        <v>432</v>
      </c>
      <c r="K6" s="1125" t="s">
        <v>433</v>
      </c>
      <c r="L6" s="1125" t="s">
        <v>434</v>
      </c>
      <c r="M6" s="1127"/>
      <c r="N6" s="1127"/>
      <c r="O6" s="1127"/>
      <c r="P6" s="1127"/>
      <c r="Q6" s="1127"/>
      <c r="R6" s="1127"/>
      <c r="S6" s="1127"/>
      <c r="T6" s="1127"/>
      <c r="U6" s="580" t="s">
        <v>435</v>
      </c>
      <c r="V6" s="279"/>
    </row>
    <row r="7" spans="1:22" s="19" customFormat="1" ht="27" customHeight="1">
      <c r="A7" s="587"/>
      <c r="B7" s="1125"/>
      <c r="C7" s="1125"/>
      <c r="D7" s="1125"/>
      <c r="E7" s="1125"/>
      <c r="F7" s="1125"/>
      <c r="G7" s="1125"/>
      <c r="H7" s="1125"/>
      <c r="I7" s="1128"/>
      <c r="J7" s="1133"/>
      <c r="K7" s="1134"/>
      <c r="L7" s="1134"/>
      <c r="M7" s="1128"/>
      <c r="N7" s="1128"/>
      <c r="O7" s="1128"/>
      <c r="P7" s="1128"/>
      <c r="Q7" s="1128"/>
      <c r="R7" s="1128"/>
      <c r="S7" s="1128"/>
      <c r="T7" s="1128"/>
      <c r="U7" s="547"/>
      <c r="V7" s="279"/>
    </row>
    <row r="8" spans="1:22" s="225" customFormat="1" ht="10.5" customHeight="1">
      <c r="A8" s="577" t="s">
        <v>436</v>
      </c>
      <c r="B8" s="590">
        <v>10</v>
      </c>
      <c r="C8" s="590">
        <v>8</v>
      </c>
      <c r="D8" s="590"/>
      <c r="E8" s="590">
        <v>1</v>
      </c>
      <c r="F8" s="590"/>
      <c r="G8" s="590">
        <v>2</v>
      </c>
      <c r="H8" s="590">
        <v>1</v>
      </c>
      <c r="I8" s="590">
        <v>90</v>
      </c>
      <c r="J8" s="590">
        <v>15</v>
      </c>
      <c r="K8" s="590">
        <v>1</v>
      </c>
      <c r="L8" s="590">
        <v>3</v>
      </c>
      <c r="M8" s="590">
        <v>2</v>
      </c>
      <c r="N8" s="590">
        <v>2</v>
      </c>
      <c r="O8" s="590"/>
      <c r="P8" s="592"/>
      <c r="Q8" s="592"/>
      <c r="R8" s="592"/>
      <c r="S8" s="592"/>
      <c r="T8" s="593"/>
      <c r="U8" s="591" t="s">
        <v>436</v>
      </c>
      <c r="V8" s="279"/>
    </row>
    <row r="9" spans="1:22" s="225" customFormat="1" ht="10.5" customHeight="1">
      <c r="A9" s="577" t="s">
        <v>999</v>
      </c>
      <c r="B9" s="590">
        <v>12</v>
      </c>
      <c r="C9" s="590">
        <v>9</v>
      </c>
      <c r="D9" s="590"/>
      <c r="E9" s="590">
        <v>2</v>
      </c>
      <c r="F9" s="590"/>
      <c r="G9" s="590">
        <v>2</v>
      </c>
      <c r="H9" s="590">
        <v>1</v>
      </c>
      <c r="I9" s="590">
        <v>96</v>
      </c>
      <c r="J9" s="590">
        <v>15</v>
      </c>
      <c r="K9" s="590">
        <v>1</v>
      </c>
      <c r="L9" s="590">
        <v>4</v>
      </c>
      <c r="M9" s="590">
        <v>2</v>
      </c>
      <c r="N9" s="590">
        <v>2</v>
      </c>
      <c r="O9" s="590"/>
      <c r="P9" s="592"/>
      <c r="Q9" s="592">
        <v>1</v>
      </c>
      <c r="R9" s="592"/>
      <c r="S9" s="592"/>
      <c r="T9" s="593"/>
      <c r="U9" s="591" t="s">
        <v>999</v>
      </c>
      <c r="V9" s="279"/>
    </row>
    <row r="10" spans="1:22" s="224" customFormat="1" ht="10.5" customHeight="1">
      <c r="A10" s="577" t="s">
        <v>1000</v>
      </c>
      <c r="B10" s="590">
        <v>12</v>
      </c>
      <c r="C10" s="590">
        <v>10</v>
      </c>
      <c r="D10" s="590">
        <v>0</v>
      </c>
      <c r="E10" s="590">
        <v>2</v>
      </c>
      <c r="F10" s="590">
        <v>0</v>
      </c>
      <c r="G10" s="590">
        <v>4</v>
      </c>
      <c r="H10" s="590">
        <v>1</v>
      </c>
      <c r="I10" s="590">
        <v>106</v>
      </c>
      <c r="J10" s="590">
        <v>15</v>
      </c>
      <c r="K10" s="590">
        <v>1</v>
      </c>
      <c r="L10" s="590">
        <v>4</v>
      </c>
      <c r="M10" s="590">
        <v>2</v>
      </c>
      <c r="N10" s="590">
        <v>2</v>
      </c>
      <c r="O10" s="590">
        <v>0</v>
      </c>
      <c r="P10" s="590">
        <v>0</v>
      </c>
      <c r="Q10" s="592">
        <v>1</v>
      </c>
      <c r="R10" s="590">
        <v>0</v>
      </c>
      <c r="S10" s="590">
        <v>0</v>
      </c>
      <c r="T10" s="590">
        <v>0</v>
      </c>
      <c r="U10" s="578" t="s">
        <v>1000</v>
      </c>
      <c r="V10" s="279"/>
    </row>
    <row r="11" spans="1:22" s="224" customFormat="1" ht="10.5" customHeight="1">
      <c r="A11" s="594" t="s">
        <v>437</v>
      </c>
      <c r="B11" s="595">
        <v>12</v>
      </c>
      <c r="C11" s="595">
        <v>12</v>
      </c>
      <c r="D11" s="595">
        <v>0</v>
      </c>
      <c r="E11" s="595">
        <v>2</v>
      </c>
      <c r="F11" s="595">
        <v>0</v>
      </c>
      <c r="G11" s="595">
        <v>4</v>
      </c>
      <c r="H11" s="595">
        <v>1</v>
      </c>
      <c r="I11" s="595">
        <v>140</v>
      </c>
      <c r="J11" s="595">
        <v>15</v>
      </c>
      <c r="K11" s="595">
        <v>1</v>
      </c>
      <c r="L11" s="595">
        <v>4</v>
      </c>
      <c r="M11" s="595">
        <v>2</v>
      </c>
      <c r="N11" s="595">
        <v>2</v>
      </c>
      <c r="O11" s="595">
        <v>0</v>
      </c>
      <c r="P11" s="595">
        <v>0</v>
      </c>
      <c r="Q11" s="575">
        <v>1</v>
      </c>
      <c r="R11" s="595">
        <v>0</v>
      </c>
      <c r="S11" s="595">
        <v>0</v>
      </c>
      <c r="T11" s="595">
        <v>0</v>
      </c>
      <c r="U11" s="580" t="s">
        <v>437</v>
      </c>
      <c r="V11" s="596"/>
    </row>
    <row r="12" spans="1:22" s="224" customFormat="1" ht="10.5" customHeight="1">
      <c r="A12" s="594" t="s">
        <v>171</v>
      </c>
      <c r="B12" s="595">
        <v>12</v>
      </c>
      <c r="C12" s="595">
        <v>14</v>
      </c>
      <c r="D12" s="595">
        <v>0</v>
      </c>
      <c r="E12" s="595">
        <v>2</v>
      </c>
      <c r="F12" s="595">
        <v>0</v>
      </c>
      <c r="G12" s="595">
        <v>4</v>
      </c>
      <c r="H12" s="595">
        <v>1</v>
      </c>
      <c r="I12" s="595">
        <v>143</v>
      </c>
      <c r="J12" s="595">
        <v>14</v>
      </c>
      <c r="K12" s="595">
        <v>1</v>
      </c>
      <c r="L12" s="595">
        <v>5</v>
      </c>
      <c r="M12" s="595">
        <v>2</v>
      </c>
      <c r="N12" s="595">
        <v>2</v>
      </c>
      <c r="O12" s="595">
        <v>0</v>
      </c>
      <c r="P12" s="595">
        <v>0</v>
      </c>
      <c r="Q12" s="575">
        <v>1</v>
      </c>
      <c r="R12" s="595">
        <v>0</v>
      </c>
      <c r="S12" s="595">
        <v>0</v>
      </c>
      <c r="T12" s="595">
        <v>0</v>
      </c>
      <c r="U12" s="580" t="s">
        <v>171</v>
      </c>
      <c r="V12" s="596"/>
    </row>
    <row r="13" spans="1:22" s="227" customFormat="1" ht="10.5" customHeight="1">
      <c r="A13" s="597" t="s">
        <v>172</v>
      </c>
      <c r="B13" s="598">
        <f>SUM(B14:B15)</f>
        <v>12</v>
      </c>
      <c r="C13" s="598">
        <f>SUM(C14:C15)</f>
        <v>16</v>
      </c>
      <c r="D13" s="598">
        <f>SUM(D14:D15)</f>
        <v>0</v>
      </c>
      <c r="E13" s="598">
        <f>SUM(E14:E15)</f>
        <v>2</v>
      </c>
      <c r="F13" s="598">
        <f>SUM(F14:F15)</f>
        <v>0</v>
      </c>
      <c r="G13" s="598">
        <f aca="true" t="shared" si="0" ref="G13:N13">SUM(G14:G15)</f>
        <v>4</v>
      </c>
      <c r="H13" s="598">
        <f t="shared" si="0"/>
        <v>1</v>
      </c>
      <c r="I13" s="598">
        <f t="shared" si="0"/>
        <v>143</v>
      </c>
      <c r="J13" s="598">
        <f t="shared" si="0"/>
        <v>16</v>
      </c>
      <c r="K13" s="598">
        <f t="shared" si="0"/>
        <v>1</v>
      </c>
      <c r="L13" s="598">
        <f t="shared" si="0"/>
        <v>6</v>
      </c>
      <c r="M13" s="598">
        <f t="shared" si="0"/>
        <v>2</v>
      </c>
      <c r="N13" s="598">
        <f t="shared" si="0"/>
        <v>2</v>
      </c>
      <c r="O13" s="598">
        <f aca="true" t="shared" si="1" ref="O13:T13">SUM(O14:O15)</f>
        <v>0</v>
      </c>
      <c r="P13" s="598">
        <f t="shared" si="1"/>
        <v>0</v>
      </c>
      <c r="Q13" s="598">
        <f t="shared" si="1"/>
        <v>1</v>
      </c>
      <c r="R13" s="598">
        <f t="shared" si="1"/>
        <v>0</v>
      </c>
      <c r="S13" s="598">
        <f t="shared" si="1"/>
        <v>0</v>
      </c>
      <c r="T13" s="598">
        <f t="shared" si="1"/>
        <v>0</v>
      </c>
      <c r="U13" s="621" t="s">
        <v>172</v>
      </c>
      <c r="V13" s="599"/>
    </row>
    <row r="14" spans="1:22" s="227" customFormat="1" ht="10.5" customHeight="1">
      <c r="A14" s="600" t="s">
        <v>438</v>
      </c>
      <c r="B14" s="601">
        <v>4</v>
      </c>
      <c r="C14" s="601">
        <v>8</v>
      </c>
      <c r="D14" s="598">
        <v>0</v>
      </c>
      <c r="E14" s="601">
        <v>1</v>
      </c>
      <c r="F14" s="598">
        <v>0</v>
      </c>
      <c r="G14" s="601">
        <v>3</v>
      </c>
      <c r="H14" s="601">
        <v>1</v>
      </c>
      <c r="I14" s="601">
        <v>78</v>
      </c>
      <c r="J14" s="595">
        <v>10</v>
      </c>
      <c r="K14" s="595">
        <v>1</v>
      </c>
      <c r="L14" s="595">
        <v>2</v>
      </c>
      <c r="M14" s="595">
        <v>2</v>
      </c>
      <c r="N14" s="595">
        <v>1</v>
      </c>
      <c r="O14" s="598">
        <v>0</v>
      </c>
      <c r="P14" s="598">
        <v>0</v>
      </c>
      <c r="Q14" s="595">
        <v>1</v>
      </c>
      <c r="R14" s="598">
        <v>0</v>
      </c>
      <c r="S14" s="598">
        <v>0</v>
      </c>
      <c r="T14" s="598">
        <v>0</v>
      </c>
      <c r="U14" s="602" t="s">
        <v>439</v>
      </c>
      <c r="V14" s="279"/>
    </row>
    <row r="15" spans="1:22" s="136" customFormat="1" ht="13.5" customHeight="1">
      <c r="A15" s="603" t="s">
        <v>440</v>
      </c>
      <c r="B15" s="604">
        <v>8</v>
      </c>
      <c r="C15" s="604">
        <v>8</v>
      </c>
      <c r="D15" s="605">
        <v>0</v>
      </c>
      <c r="E15" s="604">
        <v>1</v>
      </c>
      <c r="F15" s="605">
        <v>0</v>
      </c>
      <c r="G15" s="604">
        <v>1</v>
      </c>
      <c r="H15" s="606">
        <v>0</v>
      </c>
      <c r="I15" s="607">
        <v>65</v>
      </c>
      <c r="J15" s="607">
        <v>6</v>
      </c>
      <c r="K15" s="606">
        <v>0</v>
      </c>
      <c r="L15" s="607">
        <v>4</v>
      </c>
      <c r="M15" s="606">
        <v>0</v>
      </c>
      <c r="N15" s="607">
        <v>1</v>
      </c>
      <c r="O15" s="605">
        <v>0</v>
      </c>
      <c r="P15" s="605">
        <v>0</v>
      </c>
      <c r="Q15" s="606">
        <v>0</v>
      </c>
      <c r="R15" s="605">
        <v>0</v>
      </c>
      <c r="S15" s="605">
        <v>0</v>
      </c>
      <c r="T15" s="605">
        <v>0</v>
      </c>
      <c r="U15" s="547" t="s">
        <v>441</v>
      </c>
      <c r="V15" s="279"/>
    </row>
    <row r="16" spans="1:22" s="136" customFormat="1" ht="13.5" customHeight="1">
      <c r="A16" s="828"/>
      <c r="B16" s="829"/>
      <c r="C16" s="829"/>
      <c r="D16" s="784"/>
      <c r="E16" s="829"/>
      <c r="F16" s="784"/>
      <c r="G16" s="829"/>
      <c r="H16" s="592"/>
      <c r="I16" s="575"/>
      <c r="J16" s="575"/>
      <c r="K16" s="592"/>
      <c r="L16" s="575"/>
      <c r="M16" s="592"/>
      <c r="N16" s="575"/>
      <c r="O16" s="784"/>
      <c r="P16" s="784"/>
      <c r="Q16" s="592"/>
      <c r="R16" s="784"/>
      <c r="S16" s="784"/>
      <c r="T16" s="784"/>
      <c r="U16" s="617"/>
      <c r="V16" s="279"/>
    </row>
    <row r="17" spans="1:22" s="19" customFormat="1" ht="18" customHeight="1">
      <c r="A17" s="1129" t="s">
        <v>354</v>
      </c>
      <c r="B17" s="1129"/>
      <c r="C17" s="1129"/>
      <c r="D17" s="1129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/>
      <c r="R17" s="1129"/>
      <c r="S17" s="1129"/>
      <c r="T17" s="1129"/>
      <c r="U17" s="1129"/>
      <c r="V17" s="279"/>
    </row>
    <row r="18" ht="11.25" customHeight="1"/>
    <row r="19" spans="1:22" s="19" customFormat="1" ht="28.5" customHeight="1">
      <c r="A19" s="608" t="s">
        <v>397</v>
      </c>
      <c r="B19" s="1098" t="s">
        <v>442</v>
      </c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100"/>
      <c r="P19" s="609" t="s">
        <v>443</v>
      </c>
      <c r="Q19" s="610"/>
      <c r="R19" s="611"/>
      <c r="S19" s="579" t="s">
        <v>430</v>
      </c>
      <c r="T19" s="502"/>
      <c r="U19" s="502"/>
      <c r="V19" s="502"/>
    </row>
    <row r="20" spans="1:22" s="224" customFormat="1" ht="58.5" customHeight="1">
      <c r="A20" s="612" t="s">
        <v>431</v>
      </c>
      <c r="B20" s="588" t="s">
        <v>322</v>
      </c>
      <c r="C20" s="588" t="s">
        <v>323</v>
      </c>
      <c r="D20" s="588" t="s">
        <v>444</v>
      </c>
      <c r="E20" s="588" t="s">
        <v>445</v>
      </c>
      <c r="F20" s="588" t="s">
        <v>456</v>
      </c>
      <c r="G20" s="588" t="s">
        <v>457</v>
      </c>
      <c r="H20" s="589" t="s">
        <v>463</v>
      </c>
      <c r="I20" s="588" t="s">
        <v>464</v>
      </c>
      <c r="J20" s="613" t="s">
        <v>465</v>
      </c>
      <c r="K20" s="588" t="s">
        <v>466</v>
      </c>
      <c r="L20" s="588" t="s">
        <v>467</v>
      </c>
      <c r="M20" s="614" t="s">
        <v>468</v>
      </c>
      <c r="N20" s="588" t="s">
        <v>469</v>
      </c>
      <c r="O20" s="588" t="s">
        <v>470</v>
      </c>
      <c r="P20" s="586" t="s">
        <v>471</v>
      </c>
      <c r="Q20" s="586" t="s">
        <v>472</v>
      </c>
      <c r="R20" s="586" t="s">
        <v>321</v>
      </c>
      <c r="S20" s="547" t="s">
        <v>435</v>
      </c>
      <c r="T20" s="502"/>
      <c r="U20" s="502"/>
      <c r="V20" s="502"/>
    </row>
    <row r="21" spans="1:22" s="225" customFormat="1" ht="14.25" customHeight="1">
      <c r="A21" s="577" t="s">
        <v>473</v>
      </c>
      <c r="B21" s="590">
        <v>0</v>
      </c>
      <c r="C21" s="590">
        <v>0</v>
      </c>
      <c r="D21" s="590">
        <v>0</v>
      </c>
      <c r="E21" s="590">
        <v>0</v>
      </c>
      <c r="F21" s="590">
        <v>24</v>
      </c>
      <c r="G21" s="590">
        <v>1</v>
      </c>
      <c r="H21" s="590">
        <v>10</v>
      </c>
      <c r="I21" s="590">
        <v>149</v>
      </c>
      <c r="J21" s="590">
        <v>76</v>
      </c>
      <c r="K21" s="590">
        <v>75</v>
      </c>
      <c r="L21" s="592">
        <v>252</v>
      </c>
      <c r="M21" s="592">
        <v>0</v>
      </c>
      <c r="N21" s="590">
        <v>1</v>
      </c>
      <c r="O21" s="592">
        <v>52</v>
      </c>
      <c r="P21" s="592">
        <v>12</v>
      </c>
      <c r="Q21" s="590">
        <v>0</v>
      </c>
      <c r="R21" s="593">
        <v>0</v>
      </c>
      <c r="S21" s="591" t="s">
        <v>473</v>
      </c>
      <c r="T21" s="502"/>
      <c r="U21" s="502"/>
      <c r="V21" s="502"/>
    </row>
    <row r="22" spans="1:22" s="225" customFormat="1" ht="14.25" customHeight="1">
      <c r="A22" s="577" t="s">
        <v>999</v>
      </c>
      <c r="B22" s="590">
        <v>0</v>
      </c>
      <c r="C22" s="590">
        <v>0</v>
      </c>
      <c r="D22" s="590">
        <v>0</v>
      </c>
      <c r="E22" s="590">
        <v>0</v>
      </c>
      <c r="F22" s="590">
        <v>19</v>
      </c>
      <c r="G22" s="590">
        <v>1</v>
      </c>
      <c r="H22" s="590">
        <v>10</v>
      </c>
      <c r="I22" s="590">
        <v>161</v>
      </c>
      <c r="J22" s="590">
        <v>82</v>
      </c>
      <c r="K22" s="590">
        <v>75</v>
      </c>
      <c r="L22" s="592">
        <v>252</v>
      </c>
      <c r="M22" s="592">
        <v>0</v>
      </c>
      <c r="N22" s="590">
        <v>1</v>
      </c>
      <c r="O22" s="592">
        <v>52</v>
      </c>
      <c r="P22" s="592">
        <v>16</v>
      </c>
      <c r="Q22" s="590">
        <v>0</v>
      </c>
      <c r="R22" s="593">
        <v>0</v>
      </c>
      <c r="S22" s="591" t="s">
        <v>999</v>
      </c>
      <c r="T22" s="502"/>
      <c r="U22" s="502"/>
      <c r="V22" s="502"/>
    </row>
    <row r="23" spans="1:22" s="225" customFormat="1" ht="14.25" customHeight="1">
      <c r="A23" s="577" t="s">
        <v>1000</v>
      </c>
      <c r="B23" s="590">
        <v>0</v>
      </c>
      <c r="C23" s="590">
        <v>0</v>
      </c>
      <c r="D23" s="590">
        <v>0</v>
      </c>
      <c r="E23" s="590">
        <v>0</v>
      </c>
      <c r="F23" s="590">
        <v>22</v>
      </c>
      <c r="G23" s="590">
        <v>1</v>
      </c>
      <c r="H23" s="590">
        <v>13</v>
      </c>
      <c r="I23" s="590">
        <v>168</v>
      </c>
      <c r="J23" s="590">
        <v>96</v>
      </c>
      <c r="K23" s="590">
        <v>67</v>
      </c>
      <c r="L23" s="592">
        <v>250</v>
      </c>
      <c r="M23" s="592">
        <v>0</v>
      </c>
      <c r="N23" s="590">
        <v>2</v>
      </c>
      <c r="O23" s="592">
        <v>57</v>
      </c>
      <c r="P23" s="592">
        <v>19</v>
      </c>
      <c r="Q23" s="590">
        <v>0</v>
      </c>
      <c r="R23" s="590">
        <v>0</v>
      </c>
      <c r="S23" s="578" t="s">
        <v>1000</v>
      </c>
      <c r="T23" s="502"/>
      <c r="U23" s="502"/>
      <c r="V23" s="502"/>
    </row>
    <row r="24" spans="1:22" s="475" customFormat="1" ht="14.25" customHeight="1">
      <c r="A24" s="594" t="s">
        <v>474</v>
      </c>
      <c r="B24" s="595">
        <f>SUM(B26:B27)</f>
        <v>2</v>
      </c>
      <c r="C24" s="595">
        <f>SUM(C26:C27)</f>
        <v>0</v>
      </c>
      <c r="D24" s="595">
        <f>SUM(D26:D27)</f>
        <v>0</v>
      </c>
      <c r="E24" s="595">
        <v>1</v>
      </c>
      <c r="F24" s="595">
        <v>23</v>
      </c>
      <c r="G24" s="595">
        <v>1</v>
      </c>
      <c r="H24" s="595">
        <v>18</v>
      </c>
      <c r="I24" s="595">
        <v>163</v>
      </c>
      <c r="J24" s="595">
        <v>109</v>
      </c>
      <c r="K24" s="595">
        <v>71</v>
      </c>
      <c r="L24" s="595">
        <v>264</v>
      </c>
      <c r="M24" s="595">
        <v>1</v>
      </c>
      <c r="N24" s="595">
        <v>2</v>
      </c>
      <c r="O24" s="595">
        <v>62</v>
      </c>
      <c r="P24" s="575">
        <v>23</v>
      </c>
      <c r="Q24" s="595">
        <v>0</v>
      </c>
      <c r="R24" s="595">
        <v>0</v>
      </c>
      <c r="S24" s="580" t="s">
        <v>474</v>
      </c>
      <c r="T24" s="576"/>
      <c r="U24" s="576"/>
      <c r="V24" s="576"/>
    </row>
    <row r="25" spans="1:22" s="475" customFormat="1" ht="14.25" customHeight="1">
      <c r="A25" s="594" t="s">
        <v>171</v>
      </c>
      <c r="B25" s="595">
        <v>1</v>
      </c>
      <c r="C25" s="595">
        <v>0</v>
      </c>
      <c r="D25" s="595">
        <v>0</v>
      </c>
      <c r="E25" s="595">
        <v>1</v>
      </c>
      <c r="F25" s="595">
        <v>22</v>
      </c>
      <c r="G25" s="595">
        <v>1</v>
      </c>
      <c r="H25" s="595">
        <v>21</v>
      </c>
      <c r="I25" s="595">
        <v>146</v>
      </c>
      <c r="J25" s="595">
        <v>118</v>
      </c>
      <c r="K25" s="595">
        <v>70</v>
      </c>
      <c r="L25" s="595">
        <v>260</v>
      </c>
      <c r="M25" s="595">
        <v>1</v>
      </c>
      <c r="N25" s="595">
        <v>2</v>
      </c>
      <c r="O25" s="595">
        <v>57</v>
      </c>
      <c r="P25" s="575">
        <v>26</v>
      </c>
      <c r="Q25" s="595">
        <v>0</v>
      </c>
      <c r="R25" s="595">
        <v>0</v>
      </c>
      <c r="S25" s="580" t="s">
        <v>171</v>
      </c>
      <c r="T25" s="576"/>
      <c r="U25" s="576"/>
      <c r="V25" s="576"/>
    </row>
    <row r="26" spans="1:22" s="1" customFormat="1" ht="14.25" customHeight="1">
      <c r="A26" s="622" t="s">
        <v>172</v>
      </c>
      <c r="B26" s="598">
        <v>1</v>
      </c>
      <c r="C26" s="590">
        <v>0</v>
      </c>
      <c r="D26" s="598">
        <f>SUM(D27:D28)</f>
        <v>0</v>
      </c>
      <c r="E26" s="598">
        <f>SUM(E27:E28)</f>
        <v>2</v>
      </c>
      <c r="F26" s="598">
        <v>25</v>
      </c>
      <c r="G26" s="598">
        <v>1</v>
      </c>
      <c r="H26" s="598">
        <v>20</v>
      </c>
      <c r="I26" s="598">
        <v>176</v>
      </c>
      <c r="J26" s="598">
        <v>139</v>
      </c>
      <c r="K26" s="598">
        <f>SUM(K27:K28)</f>
        <v>70</v>
      </c>
      <c r="L26" s="598">
        <f>SUM(L27:L28)</f>
        <v>248</v>
      </c>
      <c r="M26" s="598">
        <f>SUM(M27:M28)</f>
        <v>1</v>
      </c>
      <c r="N26" s="598">
        <v>3</v>
      </c>
      <c r="O26" s="784">
        <f>SUM(O27:O28)</f>
        <v>44</v>
      </c>
      <c r="P26" s="784">
        <f>SUM(P27:P28)</f>
        <v>27</v>
      </c>
      <c r="Q26" s="592">
        <v>0</v>
      </c>
      <c r="R26" s="593">
        <v>0</v>
      </c>
      <c r="S26" s="621" t="s">
        <v>172</v>
      </c>
      <c r="T26" s="500"/>
      <c r="U26" s="500"/>
      <c r="V26" s="500"/>
    </row>
    <row r="27" spans="1:22" s="1" customFormat="1" ht="14.25" customHeight="1">
      <c r="A27" s="600" t="s">
        <v>475</v>
      </c>
      <c r="B27" s="590">
        <v>1</v>
      </c>
      <c r="C27" s="590">
        <v>0</v>
      </c>
      <c r="D27" s="590">
        <v>0</v>
      </c>
      <c r="E27" s="590">
        <v>1</v>
      </c>
      <c r="F27" s="590">
        <v>12</v>
      </c>
      <c r="G27" s="615">
        <v>1</v>
      </c>
      <c r="H27" s="615">
        <v>10</v>
      </c>
      <c r="I27" s="615">
        <v>143</v>
      </c>
      <c r="J27" s="615">
        <v>113</v>
      </c>
      <c r="K27" s="615">
        <v>58</v>
      </c>
      <c r="L27" s="615">
        <v>192</v>
      </c>
      <c r="M27" s="615">
        <v>1</v>
      </c>
      <c r="N27" s="590">
        <v>2</v>
      </c>
      <c r="O27" s="785">
        <v>33</v>
      </c>
      <c r="P27" s="575">
        <v>14</v>
      </c>
      <c r="Q27" s="592">
        <v>0</v>
      </c>
      <c r="R27" s="593">
        <v>0</v>
      </c>
      <c r="S27" s="602" t="s">
        <v>476</v>
      </c>
      <c r="T27" s="502"/>
      <c r="U27" s="502"/>
      <c r="V27" s="502"/>
    </row>
    <row r="28" spans="1:22" s="1" customFormat="1" ht="14.25" customHeight="1">
      <c r="A28" s="603" t="s">
        <v>477</v>
      </c>
      <c r="B28" s="616">
        <v>0</v>
      </c>
      <c r="C28" s="606">
        <v>0</v>
      </c>
      <c r="D28" s="606">
        <v>0</v>
      </c>
      <c r="E28" s="606">
        <v>1</v>
      </c>
      <c r="F28" s="607">
        <v>13</v>
      </c>
      <c r="G28" s="606">
        <v>0</v>
      </c>
      <c r="H28" s="604">
        <v>10</v>
      </c>
      <c r="I28" s="604">
        <v>33</v>
      </c>
      <c r="J28" s="604">
        <v>26</v>
      </c>
      <c r="K28" s="607">
        <v>12</v>
      </c>
      <c r="L28" s="604">
        <v>56</v>
      </c>
      <c r="M28" s="606">
        <v>0</v>
      </c>
      <c r="N28" s="604">
        <v>1</v>
      </c>
      <c r="O28" s="604">
        <v>11</v>
      </c>
      <c r="P28" s="606">
        <v>13</v>
      </c>
      <c r="Q28" s="606">
        <v>0</v>
      </c>
      <c r="R28" s="786">
        <v>0</v>
      </c>
      <c r="S28" s="547" t="s">
        <v>478</v>
      </c>
      <c r="T28" s="575"/>
      <c r="U28" s="575"/>
      <c r="V28" s="617"/>
    </row>
    <row r="29" spans="1:22" s="502" customFormat="1" ht="18" customHeight="1">
      <c r="A29" s="618" t="s">
        <v>28</v>
      </c>
      <c r="B29" s="619"/>
      <c r="C29" s="619"/>
      <c r="D29" s="619"/>
      <c r="E29" s="619"/>
      <c r="F29" s="619"/>
      <c r="G29" s="620"/>
      <c r="H29" s="620"/>
      <c r="I29" s="620"/>
      <c r="J29" s="620"/>
      <c r="K29" s="1122" t="s">
        <v>29</v>
      </c>
      <c r="L29" s="875"/>
      <c r="M29" s="875"/>
      <c r="N29" s="875"/>
      <c r="O29" s="875"/>
      <c r="P29" s="875"/>
      <c r="Q29" s="875"/>
      <c r="R29" s="875"/>
      <c r="S29" s="875"/>
      <c r="T29" s="279"/>
      <c r="U29" s="279"/>
      <c r="V29" s="279"/>
    </row>
    <row r="30" spans="1:22" s="502" customFormat="1" ht="18" customHeight="1">
      <c r="A30" s="280" t="s">
        <v>27</v>
      </c>
      <c r="B30" s="648"/>
      <c r="C30" s="648"/>
      <c r="D30" s="648"/>
      <c r="E30" s="648"/>
      <c r="F30" s="648"/>
      <c r="G30" s="648"/>
      <c r="H30" s="648"/>
      <c r="I30" s="648"/>
      <c r="J30" s="649"/>
      <c r="K30" s="648"/>
      <c r="L30" s="620"/>
      <c r="M30" s="620"/>
      <c r="N30" s="620"/>
      <c r="O30" s="620"/>
      <c r="P30" s="620"/>
      <c r="Q30" s="620"/>
      <c r="R30" s="279"/>
      <c r="S30" s="279"/>
      <c r="T30" s="279"/>
      <c r="U30" s="279"/>
      <c r="V30" s="279"/>
    </row>
    <row r="31" s="123" customFormat="1" ht="13.5"/>
    <row r="32" s="123" customFormat="1" ht="13.5"/>
    <row r="33" s="123" customFormat="1" ht="13.5"/>
    <row r="34" spans="1:19" ht="13.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1:19" ht="13.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</sheetData>
  <mergeCells count="26">
    <mergeCell ref="B19:O19"/>
    <mergeCell ref="Q5:Q7"/>
    <mergeCell ref="G5:G7"/>
    <mergeCell ref="H5:H7"/>
    <mergeCell ref="I5:I7"/>
    <mergeCell ref="L6:L7"/>
    <mergeCell ref="P5:P7"/>
    <mergeCell ref="K6:K7"/>
    <mergeCell ref="A2:U2"/>
    <mergeCell ref="A17:U17"/>
    <mergeCell ref="O5:O7"/>
    <mergeCell ref="J5:L5"/>
    <mergeCell ref="R5:R7"/>
    <mergeCell ref="N5:N7"/>
    <mergeCell ref="J6:J7"/>
    <mergeCell ref="M5:M7"/>
    <mergeCell ref="K29:S29"/>
    <mergeCell ref="A1:Q1"/>
    <mergeCell ref="B4:T4"/>
    <mergeCell ref="B5:B7"/>
    <mergeCell ref="C5:C7"/>
    <mergeCell ref="D5:D7"/>
    <mergeCell ref="E5:E7"/>
    <mergeCell ref="F5:F7"/>
    <mergeCell ref="S5:S7"/>
    <mergeCell ref="T5:T7"/>
  </mergeCells>
  <printOptions/>
  <pageMargins left="0.31" right="0.47" top="0.68" bottom="0.73" header="0.5118110236220472" footer="0.27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16" sqref="F16"/>
    </sheetView>
  </sheetViews>
  <sheetFormatPr defaultColWidth="9.140625" defaultRowHeight="12.75"/>
  <cols>
    <col min="1" max="1" width="19.421875" style="502" customWidth="1"/>
    <col min="2" max="2" width="13.7109375" style="502" customWidth="1"/>
    <col min="3" max="3" width="16.7109375" style="502" customWidth="1"/>
    <col min="4" max="4" width="20.421875" style="502" customWidth="1"/>
    <col min="5" max="5" width="15.421875" style="502" customWidth="1"/>
    <col min="6" max="6" width="19.8515625" style="502" customWidth="1"/>
    <col min="7" max="7" width="26.00390625" style="502" customWidth="1"/>
  </cols>
  <sheetData>
    <row r="1" spans="1:7" ht="23.25">
      <c r="A1" s="1135" t="s">
        <v>492</v>
      </c>
      <c r="B1" s="1135"/>
      <c r="C1" s="1135"/>
      <c r="D1" s="1135"/>
      <c r="E1" s="1135"/>
      <c r="F1" s="1135"/>
      <c r="G1" s="1135"/>
    </row>
    <row r="2" spans="1:7" ht="12.75">
      <c r="A2" s="623" t="s">
        <v>480</v>
      </c>
      <c r="B2" s="572"/>
      <c r="C2" s="543"/>
      <c r="D2" s="543"/>
      <c r="E2" s="543"/>
      <c r="F2" s="543"/>
      <c r="G2" s="623" t="s">
        <v>481</v>
      </c>
    </row>
    <row r="3" spans="1:7" ht="21" customHeight="1">
      <c r="A3" s="624" t="s">
        <v>482</v>
      </c>
      <c r="B3" s="1136" t="s">
        <v>483</v>
      </c>
      <c r="C3" s="1137"/>
      <c r="D3" s="1138"/>
      <c r="E3" s="1139" t="s">
        <v>484</v>
      </c>
      <c r="F3" s="1141" t="s">
        <v>485</v>
      </c>
      <c r="G3" s="625" t="s">
        <v>486</v>
      </c>
    </row>
    <row r="4" spans="1:7" ht="25.5">
      <c r="A4" s="626" t="s">
        <v>487</v>
      </c>
      <c r="B4" s="706"/>
      <c r="C4" s="707" t="s">
        <v>488</v>
      </c>
      <c r="D4" s="627" t="s">
        <v>489</v>
      </c>
      <c r="E4" s="1140"/>
      <c r="F4" s="1142"/>
      <c r="G4" s="628" t="s">
        <v>490</v>
      </c>
    </row>
    <row r="5" spans="1:7" ht="20.25" customHeight="1">
      <c r="A5" s="834" t="s">
        <v>171</v>
      </c>
      <c r="B5" s="835">
        <v>76745</v>
      </c>
      <c r="C5" s="845">
        <v>32741</v>
      </c>
      <c r="D5" s="846">
        <v>44004</v>
      </c>
      <c r="E5" s="846">
        <v>43000</v>
      </c>
      <c r="F5" s="846">
        <v>498770</v>
      </c>
      <c r="G5" s="847" t="s">
        <v>171</v>
      </c>
    </row>
    <row r="6" spans="1:7" ht="27" customHeight="1">
      <c r="A6" s="848" t="s">
        <v>172</v>
      </c>
      <c r="B6" s="849">
        <f>SUM(B7:B11)</f>
        <v>83447</v>
      </c>
      <c r="C6" s="849">
        <f>SUM(C7:C11)</f>
        <v>39141</v>
      </c>
      <c r="D6" s="849">
        <f>SUM(D7:D11)</f>
        <v>44306</v>
      </c>
      <c r="E6" s="849">
        <f>SUM(E7:E11)</f>
        <v>45000</v>
      </c>
      <c r="F6" s="849">
        <f>SUM(F7:F11)</f>
        <v>647216</v>
      </c>
      <c r="G6" s="850" t="s">
        <v>172</v>
      </c>
    </row>
    <row r="7" spans="1:8" ht="27" customHeight="1">
      <c r="A7" s="851" t="s">
        <v>357</v>
      </c>
      <c r="B7" s="852">
        <f>C7+D7</f>
        <v>30900</v>
      </c>
      <c r="C7" s="853">
        <v>8066</v>
      </c>
      <c r="D7" s="853">
        <v>22834</v>
      </c>
      <c r="E7" s="853">
        <v>25000</v>
      </c>
      <c r="F7" s="854">
        <v>111884</v>
      </c>
      <c r="G7" s="855" t="s">
        <v>358</v>
      </c>
      <c r="H7" s="149"/>
    </row>
    <row r="8" spans="1:8" ht="27" customHeight="1">
      <c r="A8" s="856" t="s">
        <v>359</v>
      </c>
      <c r="B8" s="852">
        <f>C8+D8</f>
        <v>21925</v>
      </c>
      <c r="C8" s="853">
        <v>8175</v>
      </c>
      <c r="D8" s="853">
        <v>13750</v>
      </c>
      <c r="E8" s="853">
        <v>5000</v>
      </c>
      <c r="F8" s="854">
        <v>375332</v>
      </c>
      <c r="G8" s="857" t="s">
        <v>360</v>
      </c>
      <c r="H8" s="149"/>
    </row>
    <row r="9" spans="1:8" ht="27" customHeight="1">
      <c r="A9" s="856" t="s">
        <v>361</v>
      </c>
      <c r="B9" s="852">
        <f>C9+D9</f>
        <v>14870</v>
      </c>
      <c r="C9" s="853">
        <v>8250</v>
      </c>
      <c r="D9" s="853">
        <v>6620</v>
      </c>
      <c r="E9" s="853">
        <v>10000</v>
      </c>
      <c r="F9" s="853">
        <v>100000</v>
      </c>
      <c r="G9" s="855" t="s">
        <v>362</v>
      </c>
      <c r="H9" s="149"/>
    </row>
    <row r="10" spans="1:8" ht="27" customHeight="1">
      <c r="A10" s="856" t="s">
        <v>363</v>
      </c>
      <c r="B10" s="852">
        <f>C10+D10</f>
        <v>9050</v>
      </c>
      <c r="C10" s="853">
        <v>8250</v>
      </c>
      <c r="D10" s="853">
        <v>800</v>
      </c>
      <c r="E10" s="853">
        <v>3000</v>
      </c>
      <c r="F10" s="858">
        <v>50000</v>
      </c>
      <c r="G10" s="855" t="s">
        <v>364</v>
      </c>
      <c r="H10" s="149"/>
    </row>
    <row r="11" spans="1:8" ht="27" customHeight="1">
      <c r="A11" s="831" t="s">
        <v>355</v>
      </c>
      <c r="B11" s="832">
        <f>C11+D11</f>
        <v>6702</v>
      </c>
      <c r="C11" s="833">
        <v>6400</v>
      </c>
      <c r="D11" s="833">
        <v>302</v>
      </c>
      <c r="E11" s="833">
        <v>2000</v>
      </c>
      <c r="F11" s="833">
        <v>10000</v>
      </c>
      <c r="G11" s="859" t="s">
        <v>356</v>
      </c>
      <c r="H11" s="830"/>
    </row>
    <row r="12" spans="1:7" ht="12.75">
      <c r="A12" s="199" t="s">
        <v>491</v>
      </c>
      <c r="E12" s="502" t="s">
        <v>57</v>
      </c>
      <c r="F12"/>
      <c r="G12"/>
    </row>
    <row r="23" ht="12.75">
      <c r="D23" s="576"/>
    </row>
    <row r="24" ht="12.75">
      <c r="D24" s="576"/>
    </row>
  </sheetData>
  <mergeCells count="4">
    <mergeCell ref="A1:G1"/>
    <mergeCell ref="B3:D3"/>
    <mergeCell ref="E3:E4"/>
    <mergeCell ref="F3:F4"/>
  </mergeCells>
  <printOptions/>
  <pageMargins left="0.59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4">
      <selection activeCell="F6" sqref="F6"/>
    </sheetView>
  </sheetViews>
  <sheetFormatPr defaultColWidth="9.140625" defaultRowHeight="12.75"/>
  <cols>
    <col min="1" max="1" width="11.00390625" style="93" customWidth="1"/>
    <col min="2" max="15" width="8.7109375" style="61" customWidth="1"/>
    <col min="16" max="16" width="11.28125" style="61" customWidth="1"/>
    <col min="17" max="16384" width="9.140625" style="61" customWidth="1"/>
  </cols>
  <sheetData>
    <row r="1" spans="1:16" s="228" customFormat="1" ht="32.25" customHeight="1">
      <c r="A1" s="1095" t="s">
        <v>493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</row>
    <row r="2" spans="1:16" s="23" customFormat="1" ht="19.5" customHeight="1">
      <c r="A2" s="2" t="s">
        <v>324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8" t="s">
        <v>222</v>
      </c>
    </row>
    <row r="3" spans="1:16" s="45" customFormat="1" ht="54" customHeight="1">
      <c r="A3" s="1148" t="s">
        <v>318</v>
      </c>
      <c r="B3" s="1143" t="s">
        <v>578</v>
      </c>
      <c r="C3" s="1144"/>
      <c r="D3" s="1143" t="s">
        <v>579</v>
      </c>
      <c r="E3" s="1144"/>
      <c r="F3" s="1143" t="s">
        <v>325</v>
      </c>
      <c r="G3" s="1144"/>
      <c r="H3" s="1143" t="s">
        <v>580</v>
      </c>
      <c r="I3" s="1144"/>
      <c r="J3" s="1143" t="s">
        <v>588</v>
      </c>
      <c r="K3" s="1144"/>
      <c r="L3" s="1143" t="s">
        <v>326</v>
      </c>
      <c r="M3" s="1144"/>
      <c r="N3" s="1143" t="s">
        <v>127</v>
      </c>
      <c r="O3" s="1144"/>
      <c r="P3" s="1145" t="s">
        <v>225</v>
      </c>
    </row>
    <row r="4" spans="1:16" s="45" customFormat="1" ht="60" customHeight="1">
      <c r="A4" s="865"/>
      <c r="B4" s="10" t="s">
        <v>331</v>
      </c>
      <c r="C4" s="10" t="s">
        <v>128</v>
      </c>
      <c r="D4" s="10" t="s">
        <v>331</v>
      </c>
      <c r="E4" s="10" t="s">
        <v>332</v>
      </c>
      <c r="F4" s="10" t="s">
        <v>331</v>
      </c>
      <c r="G4" s="10" t="s">
        <v>332</v>
      </c>
      <c r="H4" s="10" t="s">
        <v>331</v>
      </c>
      <c r="I4" s="10" t="s">
        <v>332</v>
      </c>
      <c r="J4" s="10" t="s">
        <v>331</v>
      </c>
      <c r="K4" s="10" t="s">
        <v>332</v>
      </c>
      <c r="L4" s="10" t="s">
        <v>331</v>
      </c>
      <c r="M4" s="10" t="s">
        <v>332</v>
      </c>
      <c r="N4" s="10" t="s">
        <v>331</v>
      </c>
      <c r="O4" s="10" t="s">
        <v>332</v>
      </c>
      <c r="P4" s="1145"/>
    </row>
    <row r="5" spans="1:16" s="76" customFormat="1" ht="45" customHeight="1">
      <c r="A5" s="39" t="s">
        <v>333</v>
      </c>
      <c r="B5" s="230">
        <v>8</v>
      </c>
      <c r="C5" s="231">
        <v>39650</v>
      </c>
      <c r="D5" s="219">
        <v>1</v>
      </c>
      <c r="E5" s="231">
        <v>6074</v>
      </c>
      <c r="F5" s="219">
        <v>6</v>
      </c>
      <c r="G5" s="231">
        <v>3932</v>
      </c>
      <c r="H5" s="219">
        <v>0</v>
      </c>
      <c r="I5" s="219">
        <v>0</v>
      </c>
      <c r="J5" s="219">
        <v>0</v>
      </c>
      <c r="K5" s="219">
        <v>0</v>
      </c>
      <c r="L5" s="219">
        <v>1</v>
      </c>
      <c r="M5" s="213">
        <v>29644</v>
      </c>
      <c r="N5" s="229">
        <v>0</v>
      </c>
      <c r="O5" s="229">
        <v>0</v>
      </c>
      <c r="P5" s="50" t="s">
        <v>333</v>
      </c>
    </row>
    <row r="6" spans="1:16" s="76" customFormat="1" ht="45" customHeight="1">
      <c r="A6" s="84" t="s">
        <v>197</v>
      </c>
      <c r="B6" s="85">
        <f>SUM(D6,F6,H6,J6,N6)</f>
        <v>10</v>
      </c>
      <c r="C6" s="232">
        <f>SUM(E6,G6,I6,K6,O6)</f>
        <v>269854.5</v>
      </c>
      <c r="D6" s="233">
        <v>2</v>
      </c>
      <c r="E6" s="234">
        <v>202431</v>
      </c>
      <c r="F6" s="233">
        <v>7</v>
      </c>
      <c r="G6" s="235">
        <v>4260.5</v>
      </c>
      <c r="H6" s="233">
        <v>1</v>
      </c>
      <c r="I6" s="235">
        <v>63163</v>
      </c>
      <c r="J6" s="86">
        <v>0</v>
      </c>
      <c r="K6" s="86">
        <v>0</v>
      </c>
      <c r="L6" s="233">
        <v>2</v>
      </c>
      <c r="M6" s="235">
        <v>36938</v>
      </c>
      <c r="N6" s="229">
        <v>0</v>
      </c>
      <c r="O6" s="229">
        <v>0</v>
      </c>
      <c r="P6" s="50" t="s">
        <v>197</v>
      </c>
    </row>
    <row r="7" spans="1:16" s="76" customFormat="1" ht="45" customHeight="1">
      <c r="A7" s="84" t="s">
        <v>1005</v>
      </c>
      <c r="B7" s="85">
        <f>SUM(D7,F7,H7,J7,N7)</f>
        <v>11</v>
      </c>
      <c r="C7" s="232">
        <f>SUM(E7,G7,I7,K7,O7)</f>
        <v>454834</v>
      </c>
      <c r="D7" s="233">
        <v>1</v>
      </c>
      <c r="E7" s="234">
        <v>6074</v>
      </c>
      <c r="F7" s="233">
        <v>7</v>
      </c>
      <c r="G7" s="235">
        <v>4261</v>
      </c>
      <c r="H7" s="233">
        <v>2</v>
      </c>
      <c r="I7" s="235">
        <v>259520</v>
      </c>
      <c r="J7" s="86">
        <v>1</v>
      </c>
      <c r="K7" s="86">
        <v>184979</v>
      </c>
      <c r="L7" s="233">
        <v>3</v>
      </c>
      <c r="M7" s="235">
        <v>49588</v>
      </c>
      <c r="N7" s="229">
        <v>0</v>
      </c>
      <c r="O7" s="229">
        <v>0</v>
      </c>
      <c r="P7" s="50" t="s">
        <v>1005</v>
      </c>
    </row>
    <row r="8" spans="1:16" s="76" customFormat="1" ht="45" customHeight="1">
      <c r="A8" s="84" t="s">
        <v>173</v>
      </c>
      <c r="B8" s="85">
        <v>15</v>
      </c>
      <c r="C8" s="232">
        <v>515893</v>
      </c>
      <c r="D8" s="233">
        <v>1</v>
      </c>
      <c r="E8" s="234">
        <v>7860</v>
      </c>
      <c r="F8" s="233">
        <v>7</v>
      </c>
      <c r="G8" s="235">
        <v>4261</v>
      </c>
      <c r="H8" s="233">
        <v>3</v>
      </c>
      <c r="I8" s="235">
        <v>269205</v>
      </c>
      <c r="J8" s="86">
        <v>1</v>
      </c>
      <c r="K8" s="86">
        <v>184979</v>
      </c>
      <c r="L8" s="233">
        <v>3</v>
      </c>
      <c r="M8" s="235">
        <v>49588</v>
      </c>
      <c r="N8" s="229">
        <v>0</v>
      </c>
      <c r="O8" s="229">
        <v>0</v>
      </c>
      <c r="P8" s="50" t="s">
        <v>173</v>
      </c>
    </row>
    <row r="9" spans="1:16" s="76" customFormat="1" ht="45" customHeight="1">
      <c r="A9" s="84" t="s">
        <v>171</v>
      </c>
      <c r="B9" s="85">
        <v>16</v>
      </c>
      <c r="C9" s="232">
        <v>32243</v>
      </c>
      <c r="D9" s="233">
        <v>1</v>
      </c>
      <c r="E9" s="234">
        <v>3954</v>
      </c>
      <c r="F9" s="233">
        <v>8</v>
      </c>
      <c r="G9" s="235">
        <v>4834</v>
      </c>
      <c r="H9" s="233">
        <v>2</v>
      </c>
      <c r="I9" s="235">
        <v>9356</v>
      </c>
      <c r="J9" s="86">
        <v>1</v>
      </c>
      <c r="K9" s="86">
        <v>184979</v>
      </c>
      <c r="L9" s="233">
        <v>4</v>
      </c>
      <c r="M9" s="235">
        <v>13826</v>
      </c>
      <c r="N9" s="229">
        <v>0</v>
      </c>
      <c r="O9" s="229">
        <v>0</v>
      </c>
      <c r="P9" s="50" t="s">
        <v>171</v>
      </c>
    </row>
    <row r="10" spans="1:16" s="81" customFormat="1" ht="45" customHeight="1">
      <c r="A10" s="188" t="s">
        <v>172</v>
      </c>
      <c r="B10" s="639">
        <v>17</v>
      </c>
      <c r="C10" s="504">
        <v>218535</v>
      </c>
      <c r="D10" s="810">
        <v>1</v>
      </c>
      <c r="E10" s="810">
        <v>4220</v>
      </c>
      <c r="F10" s="810">
        <v>8</v>
      </c>
      <c r="G10" s="810">
        <v>4840</v>
      </c>
      <c r="H10" s="810">
        <v>3</v>
      </c>
      <c r="I10" s="810">
        <v>10670</v>
      </c>
      <c r="J10" s="811">
        <v>1</v>
      </c>
      <c r="K10" s="811">
        <v>184979</v>
      </c>
      <c r="L10" s="810">
        <v>4</v>
      </c>
      <c r="M10" s="810">
        <v>13826</v>
      </c>
      <c r="N10" s="504">
        <v>0</v>
      </c>
      <c r="O10" s="812">
        <v>0</v>
      </c>
      <c r="P10" s="245" t="s">
        <v>172</v>
      </c>
    </row>
    <row r="11" spans="1:16" s="228" customFormat="1" ht="14.25">
      <c r="A11" s="236" t="s">
        <v>56</v>
      </c>
      <c r="C11" s="650"/>
      <c r="J11" s="1146" t="s">
        <v>150</v>
      </c>
      <c r="K11" s="1147"/>
      <c r="L11" s="1147"/>
      <c r="M11" s="1147"/>
      <c r="N11" s="1147"/>
      <c r="O11" s="1147"/>
      <c r="P11" s="1147"/>
    </row>
    <row r="12" spans="1:2" s="228" customFormat="1" ht="14.25">
      <c r="A12" s="199" t="s">
        <v>38</v>
      </c>
      <c r="B12" s="302"/>
    </row>
  </sheetData>
  <mergeCells count="11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J11:P11"/>
    <mergeCell ref="L3:M3"/>
  </mergeCells>
  <printOptions/>
  <pageMargins left="0.31" right="0.27" top="0.984251968503937" bottom="0.5" header="0.5118110236220472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G7">
      <selection activeCell="U17" sqref="U17"/>
    </sheetView>
  </sheetViews>
  <sheetFormatPr defaultColWidth="9.140625" defaultRowHeight="12.75"/>
  <cols>
    <col min="1" max="1" width="15.8515625" style="111" customWidth="1"/>
    <col min="2" max="2" width="9.140625" style="111" customWidth="1"/>
    <col min="3" max="3" width="9.28125" style="111" customWidth="1"/>
    <col min="4" max="4" width="7.8515625" style="111" customWidth="1"/>
    <col min="5" max="8" width="8.7109375" style="111" customWidth="1"/>
    <col min="9" max="12" width="11.57421875" style="111" customWidth="1"/>
    <col min="13" max="13" width="16.140625" style="111" customWidth="1"/>
    <col min="14" max="15" width="4.57421875" style="111" customWidth="1"/>
    <col min="16" max="16" width="4.7109375" style="111" customWidth="1"/>
    <col min="17" max="18" width="4.57421875" style="111" customWidth="1"/>
    <col min="19" max="19" width="4.7109375" style="111" customWidth="1"/>
    <col min="20" max="21" width="4.57421875" style="111" customWidth="1"/>
    <col min="22" max="22" width="4.7109375" style="111" customWidth="1"/>
    <col min="23" max="24" width="4.57421875" style="111" customWidth="1"/>
    <col min="25" max="25" width="4.7109375" style="111" customWidth="1"/>
    <col min="26" max="27" width="4.57421875" style="111" customWidth="1"/>
    <col min="28" max="28" width="4.7109375" style="111" customWidth="1"/>
    <col min="29" max="30" width="4.57421875" style="111" customWidth="1"/>
    <col min="31" max="31" width="4.7109375" style="111" customWidth="1"/>
    <col min="32" max="33" width="4.57421875" style="111" customWidth="1"/>
    <col min="34" max="34" width="4.7109375" style="111" customWidth="1"/>
    <col min="35" max="36" width="4.57421875" style="111" customWidth="1"/>
    <col min="37" max="37" width="4.8515625" style="111" customWidth="1"/>
    <col min="38" max="52" width="7.140625" style="111" customWidth="1"/>
    <col min="53" max="16384" width="9.140625" style="111" customWidth="1"/>
  </cols>
  <sheetData>
    <row r="1" spans="1:12" s="237" customFormat="1" ht="32.25" customHeight="1">
      <c r="A1" s="1149" t="s">
        <v>494</v>
      </c>
      <c r="B1" s="1150"/>
      <c r="C1" s="1150"/>
      <c r="D1" s="1150"/>
      <c r="E1" s="1150"/>
      <c r="F1" s="1150"/>
      <c r="G1" s="1150"/>
      <c r="H1" s="1150"/>
      <c r="I1" s="1150"/>
      <c r="J1" s="1150"/>
      <c r="K1" s="1150"/>
      <c r="L1" s="1150"/>
    </row>
    <row r="2" spans="1:13" s="1" customFormat="1" ht="21" customHeight="1">
      <c r="A2" s="456" t="s">
        <v>207</v>
      </c>
      <c r="B2" s="167"/>
      <c r="C2" s="197"/>
      <c r="D2" s="197"/>
      <c r="E2" s="457"/>
      <c r="F2" s="197"/>
      <c r="G2" s="197"/>
      <c r="H2" s="197"/>
      <c r="I2" s="197"/>
      <c r="J2" s="197"/>
      <c r="K2" s="197"/>
      <c r="M2" s="449" t="s">
        <v>334</v>
      </c>
    </row>
    <row r="3" spans="1:13" s="119" customFormat="1" ht="25.5" customHeight="1">
      <c r="A3" s="1077" t="s">
        <v>369</v>
      </c>
      <c r="B3" s="1005" t="s">
        <v>370</v>
      </c>
      <c r="C3" s="1006"/>
      <c r="D3" s="1007"/>
      <c r="E3" s="1008" t="s">
        <v>371</v>
      </c>
      <c r="F3" s="1006"/>
      <c r="G3" s="1007"/>
      <c r="H3" s="1005" t="s">
        <v>372</v>
      </c>
      <c r="I3" s="1006"/>
      <c r="J3" s="1006"/>
      <c r="K3" s="1006"/>
      <c r="L3" s="1007"/>
      <c r="M3" s="1110" t="s">
        <v>225</v>
      </c>
    </row>
    <row r="4" spans="1:13" s="119" customFormat="1" ht="25.5" customHeight="1">
      <c r="A4" s="1013"/>
      <c r="B4" s="1118" t="s">
        <v>335</v>
      </c>
      <c r="C4" s="1012"/>
      <c r="D4" s="1013"/>
      <c r="E4" s="1151" t="s">
        <v>336</v>
      </c>
      <c r="F4" s="1012"/>
      <c r="G4" s="1013"/>
      <c r="H4" s="1009" t="s">
        <v>288</v>
      </c>
      <c r="I4" s="1010"/>
      <c r="J4" s="1010"/>
      <c r="K4" s="1010"/>
      <c r="L4" s="1011"/>
      <c r="M4" s="1014"/>
    </row>
    <row r="5" spans="1:13" s="119" customFormat="1" ht="25.5" customHeight="1">
      <c r="A5" s="1013"/>
      <c r="B5" s="392" t="s">
        <v>227</v>
      </c>
      <c r="C5" s="458" t="s">
        <v>337</v>
      </c>
      <c r="D5" s="392" t="s">
        <v>373</v>
      </c>
      <c r="E5" s="392" t="s">
        <v>227</v>
      </c>
      <c r="F5" s="392" t="s">
        <v>374</v>
      </c>
      <c r="G5" s="392" t="s">
        <v>375</v>
      </c>
      <c r="H5" s="392" t="s">
        <v>227</v>
      </c>
      <c r="I5" s="392" t="s">
        <v>338</v>
      </c>
      <c r="J5" s="392" t="s">
        <v>339</v>
      </c>
      <c r="K5" s="392" t="s">
        <v>340</v>
      </c>
      <c r="L5" s="392" t="s">
        <v>341</v>
      </c>
      <c r="M5" s="1014"/>
    </row>
    <row r="6" spans="1:13" s="119" customFormat="1" ht="49.5" customHeight="1">
      <c r="A6" s="1011"/>
      <c r="B6" s="395" t="s">
        <v>245</v>
      </c>
      <c r="C6" s="396" t="s">
        <v>342</v>
      </c>
      <c r="D6" s="396" t="s">
        <v>343</v>
      </c>
      <c r="E6" s="395" t="s">
        <v>245</v>
      </c>
      <c r="F6" s="396" t="s">
        <v>344</v>
      </c>
      <c r="G6" s="396" t="s">
        <v>345</v>
      </c>
      <c r="H6" s="395" t="s">
        <v>245</v>
      </c>
      <c r="I6" s="395" t="s">
        <v>365</v>
      </c>
      <c r="J6" s="459" t="s">
        <v>366</v>
      </c>
      <c r="K6" s="459" t="s">
        <v>367</v>
      </c>
      <c r="L6" s="396" t="s">
        <v>368</v>
      </c>
      <c r="M6" s="1009"/>
    </row>
    <row r="7" spans="1:13" s="76" customFormat="1" ht="24.75" customHeight="1">
      <c r="A7" s="74" t="s">
        <v>590</v>
      </c>
      <c r="B7" s="39">
        <f>C7+D7</f>
        <v>7</v>
      </c>
      <c r="C7" s="39">
        <v>3</v>
      </c>
      <c r="D7" s="39">
        <v>4</v>
      </c>
      <c r="E7" s="39">
        <f>F7+G7</f>
        <v>14</v>
      </c>
      <c r="F7" s="39">
        <v>4</v>
      </c>
      <c r="G7" s="39">
        <v>10</v>
      </c>
      <c r="H7" s="219">
        <f>SUM(I7:L7)</f>
        <v>1</v>
      </c>
      <c r="I7" s="159">
        <v>1</v>
      </c>
      <c r="J7" s="131" t="s">
        <v>1002</v>
      </c>
      <c r="K7" s="131" t="s">
        <v>1002</v>
      </c>
      <c r="L7" s="37" t="s">
        <v>1002</v>
      </c>
      <c r="M7" s="295" t="s">
        <v>577</v>
      </c>
    </row>
    <row r="8" spans="1:13" s="76" customFormat="1" ht="24.75" customHeight="1">
      <c r="A8" s="74" t="s">
        <v>319</v>
      </c>
      <c r="B8" s="39">
        <v>1</v>
      </c>
      <c r="C8" s="219">
        <v>0</v>
      </c>
      <c r="D8" s="39">
        <v>1</v>
      </c>
      <c r="E8" s="39">
        <v>1</v>
      </c>
      <c r="F8" s="219">
        <v>0</v>
      </c>
      <c r="G8" s="39">
        <v>1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350" t="s">
        <v>589</v>
      </c>
    </row>
    <row r="9" spans="1:13" s="76" customFormat="1" ht="24.75" customHeight="1">
      <c r="A9" s="84" t="s">
        <v>197</v>
      </c>
      <c r="B9" s="50">
        <v>8</v>
      </c>
      <c r="C9" s="39">
        <v>3</v>
      </c>
      <c r="D9" s="39">
        <v>5</v>
      </c>
      <c r="E9" s="39">
        <v>15</v>
      </c>
      <c r="F9" s="39">
        <v>4</v>
      </c>
      <c r="G9" s="39">
        <v>11</v>
      </c>
      <c r="H9" s="219">
        <v>1</v>
      </c>
      <c r="I9" s="159">
        <v>1</v>
      </c>
      <c r="J9" s="219">
        <v>0</v>
      </c>
      <c r="K9" s="219">
        <v>0</v>
      </c>
      <c r="L9" s="220">
        <v>0</v>
      </c>
      <c r="M9" s="50" t="s">
        <v>197</v>
      </c>
    </row>
    <row r="10" spans="1:13" s="76" customFormat="1" ht="24.75" customHeight="1">
      <c r="A10" s="84" t="s">
        <v>1005</v>
      </c>
      <c r="B10" s="476">
        <v>8</v>
      </c>
      <c r="C10" s="163">
        <v>3</v>
      </c>
      <c r="D10" s="163">
        <v>5</v>
      </c>
      <c r="E10" s="163">
        <f>SUM(F10:G10)</f>
        <v>15</v>
      </c>
      <c r="F10" s="163">
        <v>4</v>
      </c>
      <c r="G10" s="163">
        <v>11</v>
      </c>
      <c r="H10" s="163">
        <v>1</v>
      </c>
      <c r="I10" s="163">
        <v>1</v>
      </c>
      <c r="J10" s="219">
        <v>0</v>
      </c>
      <c r="K10" s="219">
        <v>0</v>
      </c>
      <c r="L10" s="220">
        <v>0</v>
      </c>
      <c r="M10" s="50" t="s">
        <v>1005</v>
      </c>
    </row>
    <row r="11" spans="1:13" s="76" customFormat="1" ht="24.75" customHeight="1">
      <c r="A11" s="84" t="s">
        <v>173</v>
      </c>
      <c r="B11" s="163">
        <v>8</v>
      </c>
      <c r="C11" s="163">
        <v>3</v>
      </c>
      <c r="D11" s="163">
        <v>5</v>
      </c>
      <c r="E11" s="163">
        <v>16</v>
      </c>
      <c r="F11" s="163">
        <v>4</v>
      </c>
      <c r="G11" s="163">
        <v>11</v>
      </c>
      <c r="H11" s="163">
        <v>1</v>
      </c>
      <c r="I11" s="163">
        <v>1</v>
      </c>
      <c r="J11" s="219">
        <v>0</v>
      </c>
      <c r="K11" s="219">
        <v>0</v>
      </c>
      <c r="L11" s="220">
        <v>0</v>
      </c>
      <c r="M11" s="50" t="s">
        <v>173</v>
      </c>
    </row>
    <row r="12" spans="1:13" s="76" customFormat="1" ht="24.75" customHeight="1">
      <c r="A12" s="84" t="s">
        <v>171</v>
      </c>
      <c r="B12" s="163">
        <v>8</v>
      </c>
      <c r="C12" s="163">
        <v>3</v>
      </c>
      <c r="D12" s="163">
        <v>5</v>
      </c>
      <c r="E12" s="163">
        <v>15</v>
      </c>
      <c r="F12" s="163">
        <v>4</v>
      </c>
      <c r="G12" s="163">
        <v>11</v>
      </c>
      <c r="H12" s="163">
        <v>1</v>
      </c>
      <c r="I12" s="163">
        <v>1</v>
      </c>
      <c r="J12" s="219">
        <v>0</v>
      </c>
      <c r="K12" s="219">
        <v>0</v>
      </c>
      <c r="L12" s="220">
        <v>0</v>
      </c>
      <c r="M12" s="50" t="s">
        <v>171</v>
      </c>
    </row>
    <row r="13" spans="1:13" s="81" customFormat="1" ht="24.75" customHeight="1">
      <c r="A13" s="188" t="s">
        <v>172</v>
      </c>
      <c r="B13" s="496">
        <v>8</v>
      </c>
      <c r="C13" s="496">
        <v>3</v>
      </c>
      <c r="D13" s="496">
        <v>5</v>
      </c>
      <c r="E13" s="496">
        <v>16</v>
      </c>
      <c r="F13" s="496">
        <v>4</v>
      </c>
      <c r="G13" s="496">
        <v>12</v>
      </c>
      <c r="H13" s="496">
        <v>1</v>
      </c>
      <c r="I13" s="496">
        <v>1</v>
      </c>
      <c r="J13" s="496">
        <f>SUM(J14:J15)</f>
        <v>0</v>
      </c>
      <c r="K13" s="496">
        <f>SUM(K14:K15)</f>
        <v>0</v>
      </c>
      <c r="L13" s="496">
        <f>SUM(L14:L15)</f>
        <v>0</v>
      </c>
      <c r="M13" s="245" t="s">
        <v>172</v>
      </c>
    </row>
    <row r="14" spans="1:13" s="1" customFormat="1" ht="16.5" customHeight="1">
      <c r="A14" s="205" t="s">
        <v>1084</v>
      </c>
      <c r="B14" s="167"/>
      <c r="C14" s="197"/>
      <c r="D14" s="197"/>
      <c r="E14" s="197"/>
      <c r="F14" s="197"/>
      <c r="G14" s="197"/>
      <c r="H14" s="197"/>
      <c r="I14" s="197"/>
      <c r="K14" s="206"/>
      <c r="L14" s="206"/>
      <c r="M14" s="206" t="s">
        <v>1085</v>
      </c>
    </row>
    <row r="15" s="6" customFormat="1" ht="16.5" customHeight="1">
      <c r="A15" s="6" t="s">
        <v>591</v>
      </c>
    </row>
    <row r="16" s="6" customFormat="1" ht="15.75" customHeight="1">
      <c r="A16" s="239" t="s">
        <v>592</v>
      </c>
    </row>
  </sheetData>
  <mergeCells count="9">
    <mergeCell ref="M3:M6"/>
    <mergeCell ref="A1:L1"/>
    <mergeCell ref="A3:A6"/>
    <mergeCell ref="B3:D3"/>
    <mergeCell ref="E3:G3"/>
    <mergeCell ref="H3:L3"/>
    <mergeCell ref="B4:D4"/>
    <mergeCell ref="E4:G4"/>
    <mergeCell ref="H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7" sqref="A17"/>
    </sheetView>
  </sheetViews>
  <sheetFormatPr defaultColWidth="9.140625" defaultRowHeight="12.75"/>
  <cols>
    <col min="1" max="1" width="14.28125" style="111" customWidth="1"/>
    <col min="2" max="2" width="9.57421875" style="111" customWidth="1"/>
    <col min="3" max="3" width="11.00390625" style="111" customWidth="1"/>
    <col min="4" max="4" width="10.00390625" style="111" customWidth="1"/>
    <col min="5" max="5" width="11.00390625" style="111" customWidth="1"/>
    <col min="6" max="6" width="9.421875" style="111" customWidth="1"/>
    <col min="7" max="7" width="11.57421875" style="111" customWidth="1"/>
    <col min="8" max="8" width="9.140625" style="111" customWidth="1"/>
    <col min="9" max="9" width="11.7109375" style="111" customWidth="1"/>
    <col min="10" max="10" width="9.28125" style="111" customWidth="1"/>
    <col min="11" max="11" width="11.421875" style="111" customWidth="1"/>
    <col min="12" max="12" width="9.28125" style="111" customWidth="1"/>
    <col min="13" max="13" width="12.7109375" style="111" customWidth="1"/>
    <col min="14" max="14" width="9.28125" style="111" customWidth="1"/>
    <col min="15" max="15" width="10.421875" style="111" customWidth="1"/>
    <col min="16" max="16" width="13.8515625" style="111" customWidth="1"/>
    <col min="17" max="17" width="4.57421875" style="111" customWidth="1"/>
    <col min="18" max="18" width="4.7109375" style="111" customWidth="1"/>
    <col min="19" max="20" width="4.57421875" style="111" customWidth="1"/>
    <col min="21" max="21" width="4.7109375" style="111" customWidth="1"/>
    <col min="22" max="23" width="4.57421875" style="111" customWidth="1"/>
    <col min="24" max="24" width="4.7109375" style="111" customWidth="1"/>
    <col min="25" max="26" width="4.57421875" style="111" customWidth="1"/>
    <col min="27" max="27" width="4.7109375" style="111" customWidth="1"/>
    <col min="28" max="29" width="4.57421875" style="111" customWidth="1"/>
    <col min="30" max="30" width="4.7109375" style="111" customWidth="1"/>
    <col min="31" max="32" width="4.57421875" style="111" customWidth="1"/>
    <col min="33" max="33" width="4.7109375" style="111" customWidth="1"/>
    <col min="34" max="35" width="4.57421875" style="111" customWidth="1"/>
    <col min="36" max="36" width="4.8515625" style="111" customWidth="1"/>
    <col min="37" max="51" width="7.140625" style="111" customWidth="1"/>
    <col min="52" max="16384" width="9.140625" style="111" customWidth="1"/>
  </cols>
  <sheetData>
    <row r="1" spans="1:14" ht="20.25">
      <c r="A1" s="1152" t="s">
        <v>458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</row>
    <row r="2" spans="1:14" ht="12.75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502"/>
    </row>
    <row r="3" spans="1:14" s="710" customFormat="1" ht="13.5" customHeight="1">
      <c r="A3" s="1163" t="s">
        <v>39</v>
      </c>
      <c r="B3" s="1163"/>
      <c r="C3" s="673"/>
      <c r="D3" s="673"/>
      <c r="E3" s="673"/>
      <c r="F3" s="673"/>
      <c r="G3" s="673"/>
      <c r="H3" s="673"/>
      <c r="I3" s="673"/>
      <c r="J3" s="673"/>
      <c r="K3" s="673"/>
      <c r="L3" s="673" t="s">
        <v>40</v>
      </c>
      <c r="M3" s="673"/>
      <c r="N3" s="502"/>
    </row>
    <row r="4" spans="1:14" s="710" customFormat="1" ht="50.25" customHeight="1">
      <c r="A4" s="674"/>
      <c r="B4" s="1153" t="s">
        <v>41</v>
      </c>
      <c r="C4" s="1154"/>
      <c r="D4" s="1153" t="s">
        <v>42</v>
      </c>
      <c r="E4" s="1154"/>
      <c r="F4" s="1153" t="s">
        <v>43</v>
      </c>
      <c r="G4" s="1154"/>
      <c r="H4" s="1153" t="s">
        <v>44</v>
      </c>
      <c r="I4" s="1154"/>
      <c r="J4" s="1153" t="s">
        <v>45</v>
      </c>
      <c r="K4" s="1159"/>
      <c r="L4" s="1153" t="s">
        <v>46</v>
      </c>
      <c r="M4" s="1154"/>
      <c r="N4" s="675"/>
    </row>
    <row r="5" spans="1:14" s="710" customFormat="1" ht="42" customHeight="1">
      <c r="A5" s="676" t="s">
        <v>47</v>
      </c>
      <c r="B5" s="1157"/>
      <c r="C5" s="1158"/>
      <c r="D5" s="1155"/>
      <c r="E5" s="1156"/>
      <c r="F5" s="1155"/>
      <c r="G5" s="1156"/>
      <c r="H5" s="1157"/>
      <c r="I5" s="1158"/>
      <c r="J5" s="1157"/>
      <c r="K5" s="1160"/>
      <c r="L5" s="1157"/>
      <c r="M5" s="1158"/>
      <c r="N5" s="565" t="s">
        <v>742</v>
      </c>
    </row>
    <row r="6" spans="1:14" s="710" customFormat="1" ht="12.75">
      <c r="A6" s="676" t="s">
        <v>48</v>
      </c>
      <c r="B6" s="678" t="s">
        <v>459</v>
      </c>
      <c r="C6" s="678" t="s">
        <v>460</v>
      </c>
      <c r="D6" s="678" t="s">
        <v>459</v>
      </c>
      <c r="E6" s="678" t="s">
        <v>460</v>
      </c>
      <c r="F6" s="678" t="s">
        <v>459</v>
      </c>
      <c r="G6" s="678" t="s">
        <v>460</v>
      </c>
      <c r="H6" s="678" t="s">
        <v>459</v>
      </c>
      <c r="I6" s="678" t="s">
        <v>460</v>
      </c>
      <c r="J6" s="678" t="s">
        <v>459</v>
      </c>
      <c r="K6" s="678" t="s">
        <v>460</v>
      </c>
      <c r="L6" s="678" t="s">
        <v>459</v>
      </c>
      <c r="M6" s="678" t="s">
        <v>460</v>
      </c>
      <c r="N6" s="565" t="s">
        <v>49</v>
      </c>
    </row>
    <row r="7" spans="1:14" s="710" customFormat="1" ht="44.25" customHeight="1">
      <c r="A7" s="679"/>
      <c r="B7" s="680" t="s">
        <v>461</v>
      </c>
      <c r="C7" s="680" t="s">
        <v>462</v>
      </c>
      <c r="D7" s="680" t="s">
        <v>461</v>
      </c>
      <c r="E7" s="680" t="s">
        <v>462</v>
      </c>
      <c r="F7" s="680" t="s">
        <v>461</v>
      </c>
      <c r="G7" s="680" t="s">
        <v>462</v>
      </c>
      <c r="H7" s="680" t="s">
        <v>461</v>
      </c>
      <c r="I7" s="680" t="s">
        <v>462</v>
      </c>
      <c r="J7" s="680" t="s">
        <v>461</v>
      </c>
      <c r="K7" s="680" t="s">
        <v>462</v>
      </c>
      <c r="L7" s="680" t="s">
        <v>461</v>
      </c>
      <c r="M7" s="680" t="s">
        <v>462</v>
      </c>
      <c r="N7" s="681"/>
    </row>
    <row r="8" spans="1:14" s="710" customFormat="1" ht="30" customHeight="1">
      <c r="A8" s="682">
        <v>2004</v>
      </c>
      <c r="B8" s="711">
        <v>9</v>
      </c>
      <c r="C8" s="712">
        <v>40</v>
      </c>
      <c r="D8" s="712">
        <v>16</v>
      </c>
      <c r="E8" s="712">
        <v>441</v>
      </c>
      <c r="F8" s="713">
        <v>0</v>
      </c>
      <c r="G8" s="713">
        <v>0</v>
      </c>
      <c r="H8" s="713">
        <v>0</v>
      </c>
      <c r="I8" s="713">
        <v>0</v>
      </c>
      <c r="J8" s="713">
        <v>0</v>
      </c>
      <c r="K8" s="713">
        <v>0</v>
      </c>
      <c r="L8" s="713">
        <v>0</v>
      </c>
      <c r="M8" s="714">
        <v>0</v>
      </c>
      <c r="N8" s="562" t="s">
        <v>998</v>
      </c>
    </row>
    <row r="9" spans="1:14" s="710" customFormat="1" ht="30" customHeight="1">
      <c r="A9" s="682">
        <v>2005</v>
      </c>
      <c r="B9" s="711">
        <v>9</v>
      </c>
      <c r="C9" s="712">
        <v>74</v>
      </c>
      <c r="D9" s="712">
        <v>21</v>
      </c>
      <c r="E9" s="712">
        <v>483</v>
      </c>
      <c r="F9" s="713">
        <v>0</v>
      </c>
      <c r="G9" s="713">
        <v>0</v>
      </c>
      <c r="H9" s="713">
        <v>0</v>
      </c>
      <c r="I9" s="713">
        <v>0</v>
      </c>
      <c r="J9" s="713">
        <v>0</v>
      </c>
      <c r="K9" s="713">
        <v>0</v>
      </c>
      <c r="L9" s="713">
        <v>0</v>
      </c>
      <c r="M9" s="715">
        <v>0</v>
      </c>
      <c r="N9" s="562" t="s">
        <v>999</v>
      </c>
    </row>
    <row r="10" spans="1:14" s="710" customFormat="1" ht="30" customHeight="1">
      <c r="A10" s="682">
        <v>2006</v>
      </c>
      <c r="B10" s="711">
        <v>11</v>
      </c>
      <c r="C10" s="712">
        <v>66</v>
      </c>
      <c r="D10" s="712">
        <v>20</v>
      </c>
      <c r="E10" s="712">
        <v>448</v>
      </c>
      <c r="F10" s="713">
        <v>0</v>
      </c>
      <c r="G10" s="713">
        <v>0</v>
      </c>
      <c r="H10" s="713">
        <v>0</v>
      </c>
      <c r="I10" s="713">
        <v>0</v>
      </c>
      <c r="J10" s="713">
        <v>0</v>
      </c>
      <c r="K10" s="713">
        <v>0</v>
      </c>
      <c r="L10" s="713">
        <v>0</v>
      </c>
      <c r="M10" s="715">
        <v>0</v>
      </c>
      <c r="N10" s="562" t="s">
        <v>1000</v>
      </c>
    </row>
    <row r="11" spans="1:14" s="710" customFormat="1" ht="30" customHeight="1">
      <c r="A11" s="683">
        <v>2007</v>
      </c>
      <c r="B11" s="716">
        <v>12</v>
      </c>
      <c r="C11" s="717">
        <v>51</v>
      </c>
      <c r="D11" s="717">
        <v>16</v>
      </c>
      <c r="E11" s="717">
        <v>335</v>
      </c>
      <c r="F11" s="713">
        <v>0</v>
      </c>
      <c r="G11" s="713">
        <v>0</v>
      </c>
      <c r="H11" s="713">
        <v>0</v>
      </c>
      <c r="I11" s="713">
        <v>0</v>
      </c>
      <c r="J11" s="713">
        <v>0</v>
      </c>
      <c r="K11" s="713">
        <v>0</v>
      </c>
      <c r="L11" s="713">
        <v>0</v>
      </c>
      <c r="M11" s="715">
        <v>0</v>
      </c>
      <c r="N11" s="565" t="s">
        <v>763</v>
      </c>
    </row>
    <row r="12" spans="1:14" s="710" customFormat="1" ht="30" customHeight="1">
      <c r="A12" s="683">
        <v>2008</v>
      </c>
      <c r="B12" s="716">
        <v>14</v>
      </c>
      <c r="C12" s="717">
        <v>59</v>
      </c>
      <c r="D12" s="717">
        <v>17</v>
      </c>
      <c r="E12" s="717">
        <v>284</v>
      </c>
      <c r="F12" s="713">
        <v>2</v>
      </c>
      <c r="G12" s="713">
        <v>10</v>
      </c>
      <c r="H12" s="713">
        <v>0</v>
      </c>
      <c r="I12" s="713">
        <v>0</v>
      </c>
      <c r="J12" s="713">
        <v>22</v>
      </c>
      <c r="K12" s="713">
        <v>527</v>
      </c>
      <c r="L12" s="713">
        <v>1</v>
      </c>
      <c r="M12" s="718">
        <v>1</v>
      </c>
      <c r="N12" s="565" t="s">
        <v>171</v>
      </c>
    </row>
    <row r="13" spans="1:14" s="25" customFormat="1" ht="30" customHeight="1">
      <c r="A13" s="709">
        <v>2009</v>
      </c>
      <c r="B13" s="789">
        <f aca="true" t="shared" si="0" ref="B13:M13">B14+B15</f>
        <v>16</v>
      </c>
      <c r="C13" s="789">
        <f t="shared" si="0"/>
        <v>397</v>
      </c>
      <c r="D13" s="789">
        <f>D14+D15</f>
        <v>0</v>
      </c>
      <c r="E13" s="789">
        <f>E14+E15</f>
        <v>0</v>
      </c>
      <c r="F13" s="789">
        <f t="shared" si="0"/>
        <v>29</v>
      </c>
      <c r="G13" s="789">
        <f t="shared" si="0"/>
        <v>465</v>
      </c>
      <c r="H13" s="789">
        <f t="shared" si="0"/>
        <v>112</v>
      </c>
      <c r="I13" s="789">
        <f t="shared" si="0"/>
        <v>283</v>
      </c>
      <c r="J13" s="789">
        <f t="shared" si="0"/>
        <v>6</v>
      </c>
      <c r="K13" s="789">
        <f t="shared" si="0"/>
        <v>19</v>
      </c>
      <c r="L13" s="789">
        <f t="shared" si="0"/>
        <v>0</v>
      </c>
      <c r="M13" s="789">
        <f t="shared" si="0"/>
        <v>0</v>
      </c>
      <c r="N13" s="566" t="s">
        <v>172</v>
      </c>
    </row>
    <row r="14" spans="1:14" s="710" customFormat="1" ht="30" customHeight="1">
      <c r="A14" s="684" t="s">
        <v>50</v>
      </c>
      <c r="B14" s="713">
        <v>11</v>
      </c>
      <c r="C14" s="713">
        <v>363</v>
      </c>
      <c r="D14" s="713">
        <v>0</v>
      </c>
      <c r="E14" s="713">
        <v>0</v>
      </c>
      <c r="F14" s="713">
        <v>23</v>
      </c>
      <c r="G14" s="713">
        <v>427</v>
      </c>
      <c r="H14" s="713">
        <v>97</v>
      </c>
      <c r="I14" s="713">
        <v>257</v>
      </c>
      <c r="J14" s="713">
        <v>5</v>
      </c>
      <c r="K14" s="713">
        <v>17</v>
      </c>
      <c r="L14" s="713">
        <v>0</v>
      </c>
      <c r="M14" s="718">
        <v>0</v>
      </c>
      <c r="N14" s="555" t="s">
        <v>51</v>
      </c>
    </row>
    <row r="15" spans="1:14" s="710" customFormat="1" ht="30" customHeight="1">
      <c r="A15" s="677" t="s">
        <v>52</v>
      </c>
      <c r="B15" s="719">
        <v>5</v>
      </c>
      <c r="C15" s="719">
        <v>34</v>
      </c>
      <c r="D15" s="719">
        <v>0</v>
      </c>
      <c r="E15" s="719">
        <v>0</v>
      </c>
      <c r="F15" s="719">
        <v>6</v>
      </c>
      <c r="G15" s="719">
        <v>38</v>
      </c>
      <c r="H15" s="719">
        <v>15</v>
      </c>
      <c r="I15" s="719">
        <v>26</v>
      </c>
      <c r="J15" s="719">
        <v>1</v>
      </c>
      <c r="K15" s="719">
        <v>2</v>
      </c>
      <c r="L15" s="719">
        <v>0</v>
      </c>
      <c r="M15" s="720">
        <v>0</v>
      </c>
      <c r="N15" s="532" t="s">
        <v>53</v>
      </c>
    </row>
    <row r="16" spans="1:14" s="710" customFormat="1" ht="12.75">
      <c r="A16" s="1161" t="s">
        <v>54</v>
      </c>
      <c r="B16" s="1161"/>
      <c r="C16" s="1161"/>
      <c r="D16" s="1162"/>
      <c r="E16" s="685"/>
      <c r="F16" s="685" t="s">
        <v>55</v>
      </c>
      <c r="G16" s="685"/>
      <c r="H16" s="685"/>
      <c r="I16" s="685"/>
      <c r="J16" s="685"/>
      <c r="K16" s="685"/>
      <c r="L16" s="685"/>
      <c r="M16" s="685"/>
      <c r="N16" s="685"/>
    </row>
    <row r="17" spans="1:14" s="710" customFormat="1" ht="12.75">
      <c r="A17" s="502"/>
      <c r="B17" s="502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</row>
  </sheetData>
  <mergeCells count="9">
    <mergeCell ref="A16:D16"/>
    <mergeCell ref="A3:B3"/>
    <mergeCell ref="B4:C5"/>
    <mergeCell ref="D4:E5"/>
    <mergeCell ref="A1:N1"/>
    <mergeCell ref="F4:G5"/>
    <mergeCell ref="H4:I5"/>
    <mergeCell ref="J4:K5"/>
    <mergeCell ref="L4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E22" sqref="E22"/>
    </sheetView>
  </sheetViews>
  <sheetFormatPr defaultColWidth="9.140625" defaultRowHeight="12.75"/>
  <cols>
    <col min="1" max="1" width="18.57421875" style="0" customWidth="1"/>
  </cols>
  <sheetData>
    <row r="1" spans="1:22" s="21" customFormat="1" ht="32.25" customHeight="1">
      <c r="A1" s="982" t="s">
        <v>508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267"/>
      <c r="P1" s="267"/>
      <c r="Q1" s="267"/>
      <c r="R1" s="267"/>
      <c r="S1" s="267"/>
      <c r="T1" s="267"/>
      <c r="U1" s="267"/>
      <c r="V1" s="267"/>
    </row>
    <row r="2" spans="1:14" s="1" customFormat="1" ht="13.5" customHeight="1">
      <c r="A2" s="1" t="s">
        <v>1008</v>
      </c>
      <c r="L2" s="945" t="s">
        <v>1009</v>
      </c>
      <c r="M2" s="945"/>
      <c r="N2" s="945"/>
    </row>
    <row r="4" spans="1:14" s="119" customFormat="1" ht="12" customHeight="1">
      <c r="A4" s="950" t="s">
        <v>3</v>
      </c>
      <c r="B4" s="934" t="s">
        <v>1042</v>
      </c>
      <c r="C4" s="947"/>
      <c r="D4" s="948"/>
      <c r="E4" s="946" t="s">
        <v>1043</v>
      </c>
      <c r="F4" s="947"/>
      <c r="G4" s="948"/>
      <c r="H4" s="946" t="s">
        <v>1044</v>
      </c>
      <c r="I4" s="929"/>
      <c r="J4" s="929"/>
      <c r="K4" s="914"/>
      <c r="L4" s="939" t="s">
        <v>108</v>
      </c>
      <c r="M4" s="940"/>
      <c r="N4" s="384"/>
    </row>
    <row r="5" spans="1:14" s="390" customFormat="1" ht="12" customHeight="1">
      <c r="A5" s="951"/>
      <c r="B5" s="949"/>
      <c r="C5" s="930"/>
      <c r="D5" s="931"/>
      <c r="E5" s="949"/>
      <c r="F5" s="930"/>
      <c r="G5" s="931"/>
      <c r="H5" s="915" t="s">
        <v>1045</v>
      </c>
      <c r="I5" s="916"/>
      <c r="J5" s="916"/>
      <c r="K5" s="917"/>
      <c r="L5" s="941"/>
      <c r="M5" s="942"/>
      <c r="N5" s="384"/>
    </row>
    <row r="6" spans="1:14" s="390" customFormat="1" ht="15" customHeight="1">
      <c r="A6" s="951"/>
      <c r="B6" s="953" t="s">
        <v>1046</v>
      </c>
      <c r="C6" s="953" t="s">
        <v>1047</v>
      </c>
      <c r="D6" s="953" t="s">
        <v>1048</v>
      </c>
      <c r="E6" s="953" t="s">
        <v>1046</v>
      </c>
      <c r="F6" s="953" t="s">
        <v>1047</v>
      </c>
      <c r="G6" s="953" t="s">
        <v>1048</v>
      </c>
      <c r="H6" s="383" t="s">
        <v>1049</v>
      </c>
      <c r="I6" s="392" t="s">
        <v>1050</v>
      </c>
      <c r="J6" s="391" t="s">
        <v>1051</v>
      </c>
      <c r="K6" s="393" t="s">
        <v>1052</v>
      </c>
      <c r="L6" s="941"/>
      <c r="M6" s="942"/>
      <c r="N6" s="384"/>
    </row>
    <row r="7" spans="1:14" s="390" customFormat="1" ht="24" customHeight="1">
      <c r="A7" s="952"/>
      <c r="B7" s="938"/>
      <c r="C7" s="938"/>
      <c r="D7" s="938"/>
      <c r="E7" s="938"/>
      <c r="F7" s="938"/>
      <c r="G7" s="938"/>
      <c r="H7" s="395" t="s">
        <v>1055</v>
      </c>
      <c r="I7" s="396" t="s">
        <v>1056</v>
      </c>
      <c r="J7" s="396" t="s">
        <v>1057</v>
      </c>
      <c r="K7" s="396" t="s">
        <v>1058</v>
      </c>
      <c r="L7" s="943"/>
      <c r="M7" s="944"/>
      <c r="N7" s="384"/>
    </row>
    <row r="8" spans="1:14" s="76" customFormat="1" ht="12" customHeight="1">
      <c r="A8" s="287" t="s">
        <v>965</v>
      </c>
      <c r="B8" s="697">
        <v>409</v>
      </c>
      <c r="C8" s="697">
        <v>216</v>
      </c>
      <c r="D8" s="697">
        <v>193</v>
      </c>
      <c r="E8" s="299">
        <v>3169</v>
      </c>
      <c r="F8" s="299">
        <v>1635</v>
      </c>
      <c r="G8" s="299">
        <v>1534</v>
      </c>
      <c r="H8" s="697">
        <v>124</v>
      </c>
      <c r="I8" s="697">
        <v>124</v>
      </c>
      <c r="J8" s="39" t="s">
        <v>1002</v>
      </c>
      <c r="K8" s="77" t="s">
        <v>1002</v>
      </c>
      <c r="L8" s="240" t="s">
        <v>105</v>
      </c>
      <c r="M8" s="268"/>
      <c r="N8" s="293"/>
    </row>
    <row r="9" spans="1:14" s="75" customFormat="1" ht="12" customHeight="1">
      <c r="A9" s="288" t="s">
        <v>0</v>
      </c>
      <c r="B9" s="697">
        <v>118</v>
      </c>
      <c r="C9" s="697">
        <v>67</v>
      </c>
      <c r="D9" s="697">
        <v>51</v>
      </c>
      <c r="E9" s="299">
        <v>1036</v>
      </c>
      <c r="F9" s="299">
        <v>536</v>
      </c>
      <c r="G9" s="299">
        <v>500</v>
      </c>
      <c r="H9" s="697">
        <v>51</v>
      </c>
      <c r="I9" s="697">
        <v>51</v>
      </c>
      <c r="J9" s="39" t="s">
        <v>1002</v>
      </c>
      <c r="K9" s="77" t="s">
        <v>1002</v>
      </c>
      <c r="L9" s="241" t="s">
        <v>971</v>
      </c>
      <c r="M9" s="269"/>
      <c r="N9" s="294"/>
    </row>
    <row r="10" spans="1:14" s="76" customFormat="1" ht="12" customHeight="1">
      <c r="A10" s="287" t="s">
        <v>966</v>
      </c>
      <c r="B10" s="697">
        <v>397</v>
      </c>
      <c r="C10" s="697">
        <v>198</v>
      </c>
      <c r="D10" s="697">
        <v>199</v>
      </c>
      <c r="E10" s="299">
        <v>3097</v>
      </c>
      <c r="F10" s="299">
        <v>1612</v>
      </c>
      <c r="G10" s="299">
        <v>1485</v>
      </c>
      <c r="H10" s="697">
        <v>128</v>
      </c>
      <c r="I10" s="697">
        <v>128</v>
      </c>
      <c r="J10" s="39" t="s">
        <v>1002</v>
      </c>
      <c r="K10" s="77" t="s">
        <v>1002</v>
      </c>
      <c r="L10" s="240" t="s">
        <v>106</v>
      </c>
      <c r="M10" s="268"/>
      <c r="N10" s="293"/>
    </row>
    <row r="11" spans="1:14" s="76" customFormat="1" ht="12" customHeight="1">
      <c r="A11" s="288" t="s">
        <v>1</v>
      </c>
      <c r="B11" s="697">
        <v>174</v>
      </c>
      <c r="C11" s="697">
        <v>92</v>
      </c>
      <c r="D11" s="697">
        <v>82</v>
      </c>
      <c r="E11" s="299">
        <v>989</v>
      </c>
      <c r="F11" s="299">
        <v>532</v>
      </c>
      <c r="G11" s="299">
        <v>457</v>
      </c>
      <c r="H11" s="697">
        <v>49</v>
      </c>
      <c r="I11" s="697">
        <v>49</v>
      </c>
      <c r="J11" s="39" t="s">
        <v>1002</v>
      </c>
      <c r="K11" s="77" t="s">
        <v>1002</v>
      </c>
      <c r="L11" s="241" t="s">
        <v>972</v>
      </c>
      <c r="M11" s="256"/>
      <c r="N11" s="289"/>
    </row>
    <row r="12" spans="1:14" s="82" customFormat="1" ht="12" customHeight="1">
      <c r="A12" s="84" t="s">
        <v>1060</v>
      </c>
      <c r="B12" s="698">
        <f>SUM(C12:D12)</f>
        <v>810</v>
      </c>
      <c r="C12" s="698">
        <v>442</v>
      </c>
      <c r="D12" s="698">
        <v>368</v>
      </c>
      <c r="E12" s="301">
        <f>SUM(F12:G12)</f>
        <v>3791</v>
      </c>
      <c r="F12" s="301">
        <v>1992</v>
      </c>
      <c r="G12" s="301">
        <v>1799</v>
      </c>
      <c r="H12" s="697">
        <v>176</v>
      </c>
      <c r="I12" s="697">
        <v>176</v>
      </c>
      <c r="J12" s="39" t="s">
        <v>1002</v>
      </c>
      <c r="K12" s="77" t="s">
        <v>1002</v>
      </c>
      <c r="L12" s="976" t="s">
        <v>1060</v>
      </c>
      <c r="M12" s="977"/>
      <c r="N12" s="266"/>
    </row>
    <row r="13" spans="1:14" s="76" customFormat="1" ht="12" customHeight="1">
      <c r="A13" s="84" t="s">
        <v>1001</v>
      </c>
      <c r="B13" s="699">
        <f>SUM(C13:D13)</f>
        <v>843</v>
      </c>
      <c r="C13" s="699">
        <v>444</v>
      </c>
      <c r="D13" s="699">
        <v>399</v>
      </c>
      <c r="E13" s="300">
        <f>SUM(F13:G13)</f>
        <v>3862</v>
      </c>
      <c r="F13" s="300">
        <v>1980</v>
      </c>
      <c r="G13" s="300">
        <v>1882</v>
      </c>
      <c r="H13" s="697">
        <v>180</v>
      </c>
      <c r="I13" s="697">
        <v>180</v>
      </c>
      <c r="J13" s="39" t="s">
        <v>174</v>
      </c>
      <c r="K13" s="84" t="s">
        <v>174</v>
      </c>
      <c r="L13" s="976" t="s">
        <v>1001</v>
      </c>
      <c r="M13" s="977"/>
      <c r="N13" s="266"/>
    </row>
    <row r="14" spans="1:14" s="76" customFormat="1" ht="12" customHeight="1">
      <c r="A14" s="84" t="s">
        <v>171</v>
      </c>
      <c r="B14" s="699">
        <v>797</v>
      </c>
      <c r="C14" s="699">
        <v>409</v>
      </c>
      <c r="D14" s="699">
        <v>388</v>
      </c>
      <c r="E14" s="300">
        <v>4292</v>
      </c>
      <c r="F14" s="300">
        <v>2250</v>
      </c>
      <c r="G14" s="300">
        <v>2042</v>
      </c>
      <c r="H14" s="697">
        <v>183</v>
      </c>
      <c r="I14" s="697">
        <v>183</v>
      </c>
      <c r="J14" s="39" t="s">
        <v>1002</v>
      </c>
      <c r="K14" s="84" t="s">
        <v>1002</v>
      </c>
      <c r="L14" s="976" t="s">
        <v>171</v>
      </c>
      <c r="M14" s="935"/>
      <c r="N14" s="266"/>
    </row>
    <row r="15" spans="1:14" s="76" customFormat="1" ht="12" customHeight="1">
      <c r="A15" s="84" t="s">
        <v>681</v>
      </c>
      <c r="B15" s="699">
        <v>1032</v>
      </c>
      <c r="C15" s="699">
        <v>545</v>
      </c>
      <c r="D15" s="699">
        <v>487</v>
      </c>
      <c r="E15" s="300">
        <v>4022</v>
      </c>
      <c r="F15" s="300">
        <v>2166</v>
      </c>
      <c r="G15" s="300">
        <v>1856</v>
      </c>
      <c r="H15" s="697">
        <v>183</v>
      </c>
      <c r="I15" s="697">
        <v>183</v>
      </c>
      <c r="J15" s="39" t="s">
        <v>1002</v>
      </c>
      <c r="K15" s="84" t="s">
        <v>1002</v>
      </c>
      <c r="L15" s="976" t="s">
        <v>681</v>
      </c>
      <c r="M15" s="935"/>
      <c r="N15" s="266"/>
    </row>
    <row r="16" spans="1:14" s="76" customFormat="1" ht="12" customHeight="1">
      <c r="A16" s="746" t="s">
        <v>690</v>
      </c>
      <c r="B16" s="729">
        <v>905</v>
      </c>
      <c r="C16" s="729">
        <f>B16-D16</f>
        <v>478</v>
      </c>
      <c r="D16" s="729">
        <v>427</v>
      </c>
      <c r="E16" s="730">
        <v>4007</v>
      </c>
      <c r="F16" s="730">
        <f>E16-G16</f>
        <v>2108</v>
      </c>
      <c r="G16" s="730">
        <v>1899</v>
      </c>
      <c r="H16" s="731">
        <v>191</v>
      </c>
      <c r="I16" s="731">
        <v>191</v>
      </c>
      <c r="J16" s="732"/>
      <c r="K16" s="733"/>
      <c r="L16" s="936" t="s">
        <v>507</v>
      </c>
      <c r="M16" s="937"/>
      <c r="N16" s="266"/>
    </row>
    <row r="17" spans="1:23" s="253" customFormat="1" ht="23.25" customHeight="1">
      <c r="A17" s="250" t="s">
        <v>109</v>
      </c>
      <c r="B17" s="251"/>
      <c r="C17" s="251"/>
      <c r="D17" s="251"/>
      <c r="E17" s="251"/>
      <c r="F17" s="251"/>
      <c r="G17" s="252"/>
      <c r="H17" s="928" t="s">
        <v>110</v>
      </c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</row>
  </sheetData>
  <mergeCells count="20">
    <mergeCell ref="A1:N1"/>
    <mergeCell ref="L2:N2"/>
    <mergeCell ref="L16:M16"/>
    <mergeCell ref="A4:A7"/>
    <mergeCell ref="F6:F7"/>
    <mergeCell ref="G6:G7"/>
    <mergeCell ref="L12:M12"/>
    <mergeCell ref="L15:M15"/>
    <mergeCell ref="L13:M13"/>
    <mergeCell ref="L14:M14"/>
    <mergeCell ref="H17:W17"/>
    <mergeCell ref="L4:M7"/>
    <mergeCell ref="B6:B7"/>
    <mergeCell ref="C6:C7"/>
    <mergeCell ref="H4:K4"/>
    <mergeCell ref="H5:K5"/>
    <mergeCell ref="B4:D5"/>
    <mergeCell ref="E4:G5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SheetLayoutView="100" workbookViewId="0" topLeftCell="A1">
      <selection activeCell="I27" sqref="I27"/>
    </sheetView>
  </sheetViews>
  <sheetFormatPr defaultColWidth="9.140625" defaultRowHeight="12.75"/>
  <cols>
    <col min="1" max="1" width="17.421875" style="0" customWidth="1"/>
    <col min="2" max="7" width="10.57421875" style="0" customWidth="1"/>
    <col min="8" max="10" width="12.57421875" style="0" customWidth="1"/>
    <col min="11" max="11" width="10.7109375" style="0" customWidth="1"/>
    <col min="12" max="12" width="10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94" customWidth="1"/>
    <col min="20" max="20" width="10.7109375" style="0" customWidth="1"/>
  </cols>
  <sheetData>
    <row r="1" spans="1:19" s="51" customFormat="1" ht="32.25" customHeight="1">
      <c r="A1" s="927" t="s">
        <v>1061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262"/>
      <c r="N1" s="262"/>
      <c r="O1" s="262"/>
      <c r="P1" s="262"/>
      <c r="Q1" s="262"/>
      <c r="R1" s="262"/>
      <c r="S1" s="262"/>
    </row>
    <row r="2" spans="1:13" s="199" customFormat="1" ht="11.25" customHeight="1">
      <c r="A2" s="407" t="s">
        <v>1062</v>
      </c>
      <c r="K2" s="206" t="s">
        <v>212</v>
      </c>
      <c r="M2" s="408" t="s">
        <v>1063</v>
      </c>
    </row>
    <row r="3" spans="1:13" s="199" customFormat="1" ht="11.25" customHeight="1">
      <c r="A3" s="896" t="s">
        <v>155</v>
      </c>
      <c r="B3" s="899" t="s">
        <v>156</v>
      </c>
      <c r="C3" s="923"/>
      <c r="D3" s="902" t="s">
        <v>157</v>
      </c>
      <c r="E3" s="921" t="s">
        <v>158</v>
      </c>
      <c r="F3" s="922"/>
      <c r="G3" s="923"/>
      <c r="H3" s="921" t="s">
        <v>159</v>
      </c>
      <c r="I3" s="922"/>
      <c r="J3" s="923"/>
      <c r="K3" s="903" t="s">
        <v>160</v>
      </c>
      <c r="L3" s="904"/>
      <c r="M3" s="904"/>
    </row>
    <row r="4" spans="1:13" s="199" customFormat="1" ht="11.25" customHeight="1">
      <c r="A4" s="897"/>
      <c r="B4" s="900"/>
      <c r="C4" s="901"/>
      <c r="D4" s="919"/>
      <c r="E4" s="924"/>
      <c r="F4" s="925"/>
      <c r="G4" s="926"/>
      <c r="H4" s="924"/>
      <c r="I4" s="925"/>
      <c r="J4" s="926"/>
      <c r="K4" s="905"/>
      <c r="L4" s="906"/>
      <c r="M4" s="906"/>
    </row>
    <row r="5" spans="1:13" s="199" customFormat="1" ht="11.25" customHeight="1">
      <c r="A5" s="897"/>
      <c r="B5" s="400" t="s">
        <v>161</v>
      </c>
      <c r="C5" s="400" t="s">
        <v>162</v>
      </c>
      <c r="D5" s="409"/>
      <c r="E5" s="918" t="s">
        <v>163</v>
      </c>
      <c r="F5" s="918" t="s">
        <v>164</v>
      </c>
      <c r="G5" s="918" t="s">
        <v>165</v>
      </c>
      <c r="H5" s="918" t="s">
        <v>163</v>
      </c>
      <c r="I5" s="918" t="s">
        <v>164</v>
      </c>
      <c r="J5" s="918" t="s">
        <v>165</v>
      </c>
      <c r="K5" s="905"/>
      <c r="L5" s="906"/>
      <c r="M5" s="906"/>
    </row>
    <row r="6" spans="1:13" s="199" customFormat="1" ht="11.25" customHeight="1">
      <c r="A6" s="897"/>
      <c r="B6" s="409"/>
      <c r="C6" s="409"/>
      <c r="D6" s="411" t="s">
        <v>166</v>
      </c>
      <c r="E6" s="919"/>
      <c r="F6" s="919"/>
      <c r="G6" s="919"/>
      <c r="H6" s="919"/>
      <c r="I6" s="919"/>
      <c r="J6" s="919"/>
      <c r="K6" s="905"/>
      <c r="L6" s="906"/>
      <c r="M6" s="906"/>
    </row>
    <row r="7" spans="1:13" s="199" customFormat="1" ht="11.25" customHeight="1">
      <c r="A7" s="898"/>
      <c r="B7" s="410" t="s">
        <v>167</v>
      </c>
      <c r="C7" s="410" t="s">
        <v>168</v>
      </c>
      <c r="D7" s="410" t="s">
        <v>169</v>
      </c>
      <c r="E7" s="920"/>
      <c r="F7" s="920"/>
      <c r="G7" s="920"/>
      <c r="H7" s="920"/>
      <c r="I7" s="920"/>
      <c r="J7" s="920"/>
      <c r="K7" s="907"/>
      <c r="L7" s="908"/>
      <c r="M7" s="908"/>
    </row>
    <row r="8" spans="1:13" s="89" customFormat="1" ht="10.5" customHeight="1">
      <c r="A8" s="287" t="s">
        <v>965</v>
      </c>
      <c r="B8" s="481">
        <v>27</v>
      </c>
      <c r="C8" s="481">
        <v>2</v>
      </c>
      <c r="D8" s="481">
        <v>909</v>
      </c>
      <c r="E8" s="481">
        <v>32001</v>
      </c>
      <c r="F8" s="481">
        <v>16929</v>
      </c>
      <c r="G8" s="481">
        <v>15072</v>
      </c>
      <c r="H8" s="481">
        <v>1046</v>
      </c>
      <c r="I8" s="481">
        <v>264</v>
      </c>
      <c r="J8" s="481">
        <v>782</v>
      </c>
      <c r="K8" s="909" t="s">
        <v>105</v>
      </c>
      <c r="L8" s="910"/>
      <c r="M8" s="910"/>
    </row>
    <row r="9" spans="1:13" s="90" customFormat="1" ht="10.5" customHeight="1">
      <c r="A9" s="288" t="s">
        <v>0</v>
      </c>
      <c r="B9" s="687">
        <v>32</v>
      </c>
      <c r="C9" s="687">
        <v>8</v>
      </c>
      <c r="D9" s="687">
        <v>325</v>
      </c>
      <c r="E9" s="687">
        <v>7170</v>
      </c>
      <c r="F9" s="687">
        <v>3694</v>
      </c>
      <c r="G9" s="687">
        <v>3476</v>
      </c>
      <c r="H9" s="687">
        <v>434</v>
      </c>
      <c r="I9" s="687">
        <v>200</v>
      </c>
      <c r="J9" s="687">
        <v>234</v>
      </c>
      <c r="K9" s="911" t="s">
        <v>971</v>
      </c>
      <c r="L9" s="912"/>
      <c r="M9" s="912"/>
    </row>
    <row r="10" spans="1:13" s="89" customFormat="1" ht="10.5" customHeight="1">
      <c r="A10" s="287" t="s">
        <v>966</v>
      </c>
      <c r="B10" s="481">
        <v>27</v>
      </c>
      <c r="C10" s="481">
        <v>2</v>
      </c>
      <c r="D10" s="481">
        <v>923</v>
      </c>
      <c r="E10" s="481">
        <v>31884</v>
      </c>
      <c r="F10" s="481">
        <v>16818</v>
      </c>
      <c r="G10" s="481">
        <v>15066</v>
      </c>
      <c r="H10" s="481">
        <v>1094</v>
      </c>
      <c r="I10" s="481">
        <v>259</v>
      </c>
      <c r="J10" s="481">
        <v>835</v>
      </c>
      <c r="K10" s="909" t="s">
        <v>106</v>
      </c>
      <c r="L10" s="910"/>
      <c r="M10" s="910"/>
    </row>
    <row r="11" spans="1:13" s="89" customFormat="1" ht="10.5" customHeight="1">
      <c r="A11" s="288" t="s">
        <v>1</v>
      </c>
      <c r="B11" s="481">
        <v>32</v>
      </c>
      <c r="C11" s="481">
        <v>8</v>
      </c>
      <c r="D11" s="481">
        <v>308</v>
      </c>
      <c r="E11" s="481">
        <v>6879</v>
      </c>
      <c r="F11" s="481">
        <v>3602</v>
      </c>
      <c r="G11" s="481">
        <v>3277</v>
      </c>
      <c r="H11" s="481">
        <v>426</v>
      </c>
      <c r="I11" s="481">
        <v>189</v>
      </c>
      <c r="J11" s="481">
        <v>237</v>
      </c>
      <c r="K11" s="241" t="s">
        <v>972</v>
      </c>
      <c r="L11" s="256"/>
      <c r="M11" s="256"/>
    </row>
    <row r="12" spans="1:13" s="89" customFormat="1" ht="10.5" customHeight="1">
      <c r="A12" s="257" t="s">
        <v>111</v>
      </c>
      <c r="B12" s="483">
        <v>60</v>
      </c>
      <c r="C12" s="483">
        <v>10</v>
      </c>
      <c r="D12" s="483">
        <v>1234</v>
      </c>
      <c r="E12" s="483">
        <v>38350</v>
      </c>
      <c r="F12" s="483">
        <v>20199</v>
      </c>
      <c r="G12" s="483">
        <v>18151</v>
      </c>
      <c r="H12" s="483">
        <v>1578</v>
      </c>
      <c r="I12" s="483">
        <v>451</v>
      </c>
      <c r="J12" s="483">
        <v>1127</v>
      </c>
      <c r="K12" s="976" t="s">
        <v>1060</v>
      </c>
      <c r="L12" s="977"/>
      <c r="M12" s="977"/>
    </row>
    <row r="13" spans="1:13" s="89" customFormat="1" ht="10.5" customHeight="1">
      <c r="A13" s="257" t="s">
        <v>1001</v>
      </c>
      <c r="B13" s="483">
        <v>61</v>
      </c>
      <c r="C13" s="483">
        <v>10</v>
      </c>
      <c r="D13" s="483">
        <v>1207</v>
      </c>
      <c r="E13" s="483">
        <f>SUM(F13:G13)</f>
        <v>38000</v>
      </c>
      <c r="F13" s="483">
        <v>20001</v>
      </c>
      <c r="G13" s="483">
        <v>17999</v>
      </c>
      <c r="H13" s="483">
        <f>SUM(I13:J13)</f>
        <v>1617</v>
      </c>
      <c r="I13" s="483">
        <v>446</v>
      </c>
      <c r="J13" s="483">
        <v>1171</v>
      </c>
      <c r="K13" s="976" t="s">
        <v>1001</v>
      </c>
      <c r="L13" s="977"/>
      <c r="M13" s="977"/>
    </row>
    <row r="14" spans="1:13" s="89" customFormat="1" ht="11.25" customHeight="1">
      <c r="A14" s="257" t="s">
        <v>171</v>
      </c>
      <c r="B14" s="483">
        <v>61</v>
      </c>
      <c r="C14" s="483">
        <v>10</v>
      </c>
      <c r="D14" s="483">
        <v>1228</v>
      </c>
      <c r="E14" s="483">
        <v>36812</v>
      </c>
      <c r="F14" s="483">
        <v>19382</v>
      </c>
      <c r="G14" s="483">
        <v>17430</v>
      </c>
      <c r="H14" s="483">
        <v>1675</v>
      </c>
      <c r="I14" s="483">
        <v>434</v>
      </c>
      <c r="J14" s="483">
        <v>1241</v>
      </c>
      <c r="K14" s="976" t="s">
        <v>171</v>
      </c>
      <c r="L14" s="935"/>
      <c r="M14" s="266"/>
    </row>
    <row r="15" spans="1:13" s="89" customFormat="1" ht="11.25" customHeight="1">
      <c r="A15" s="257" t="s">
        <v>681</v>
      </c>
      <c r="B15" s="483">
        <v>61</v>
      </c>
      <c r="C15" s="483">
        <v>10</v>
      </c>
      <c r="D15" s="483">
        <v>1222</v>
      </c>
      <c r="E15" s="483">
        <v>35187</v>
      </c>
      <c r="F15" s="483">
        <v>18555</v>
      </c>
      <c r="G15" s="483">
        <v>16632</v>
      </c>
      <c r="H15" s="483">
        <v>1703</v>
      </c>
      <c r="I15" s="483">
        <v>434</v>
      </c>
      <c r="J15" s="483">
        <v>1269</v>
      </c>
      <c r="K15" s="976" t="s">
        <v>681</v>
      </c>
      <c r="L15" s="935"/>
      <c r="M15" s="266"/>
    </row>
    <row r="16" spans="1:13" s="89" customFormat="1" ht="11.25" customHeight="1">
      <c r="A16" s="746" t="s">
        <v>690</v>
      </c>
      <c r="B16" s="727">
        <v>61</v>
      </c>
      <c r="C16" s="727">
        <v>9</v>
      </c>
      <c r="D16" s="727">
        <v>1215</v>
      </c>
      <c r="E16" s="727">
        <v>33881</v>
      </c>
      <c r="F16" s="727">
        <f>E16-G16</f>
        <v>17866</v>
      </c>
      <c r="G16" s="727">
        <v>16015</v>
      </c>
      <c r="H16" s="727">
        <v>1685</v>
      </c>
      <c r="I16" s="727">
        <f>H16-J16</f>
        <v>431</v>
      </c>
      <c r="J16" s="727">
        <v>1254</v>
      </c>
      <c r="K16" s="936" t="s">
        <v>507</v>
      </c>
      <c r="L16" s="937"/>
      <c r="M16" s="266"/>
    </row>
    <row r="17" spans="1:19" s="91" customFormat="1" ht="7.5" customHeight="1">
      <c r="A17" s="254"/>
      <c r="B17" s="484"/>
      <c r="C17" s="484"/>
      <c r="D17" s="484"/>
      <c r="E17" s="484"/>
      <c r="F17" s="484"/>
      <c r="G17" s="484"/>
      <c r="H17" s="484"/>
      <c r="I17" s="484"/>
      <c r="J17" s="484"/>
      <c r="K17" s="255"/>
      <c r="L17" s="255"/>
      <c r="M17" s="255"/>
      <c r="N17" s="255"/>
      <c r="O17" s="255"/>
      <c r="P17" s="255"/>
      <c r="Q17" s="255"/>
      <c r="R17" s="255"/>
      <c r="S17" s="254"/>
    </row>
    <row r="32" spans="8:19" s="61" customFormat="1" ht="13.5">
      <c r="H32" s="92"/>
      <c r="S32" s="93"/>
    </row>
    <row r="33" ht="13.5">
      <c r="H33" s="92"/>
    </row>
    <row r="34" ht="13.5">
      <c r="H34" s="92"/>
    </row>
    <row r="35" ht="13.5">
      <c r="H35" s="92"/>
    </row>
    <row r="36" ht="13.5">
      <c r="H36" s="92"/>
    </row>
    <row r="37" ht="13.5">
      <c r="H37" s="92"/>
    </row>
    <row r="38" ht="13.5">
      <c r="H38" s="92"/>
    </row>
    <row r="39" ht="13.5">
      <c r="H39" s="92"/>
    </row>
    <row r="40" ht="13.5">
      <c r="H40" s="92"/>
    </row>
    <row r="41" ht="13.5">
      <c r="H41" s="92"/>
    </row>
    <row r="42" ht="13.5">
      <c r="H42" s="92"/>
    </row>
    <row r="43" ht="13.5">
      <c r="H43" s="92"/>
    </row>
    <row r="44" ht="13.5">
      <c r="H44" s="92"/>
    </row>
    <row r="45" ht="13.5">
      <c r="H45" s="92"/>
    </row>
    <row r="46" ht="13.5">
      <c r="H46" s="92"/>
    </row>
    <row r="47" ht="13.5">
      <c r="H47" s="92"/>
    </row>
    <row r="48" ht="13.5">
      <c r="H48" s="92"/>
    </row>
  </sheetData>
  <mergeCells count="21">
    <mergeCell ref="K16:L16"/>
    <mergeCell ref="K8:M8"/>
    <mergeCell ref="K9:M9"/>
    <mergeCell ref="K10:M10"/>
    <mergeCell ref="K12:M12"/>
    <mergeCell ref="K13:M13"/>
    <mergeCell ref="K14:L14"/>
    <mergeCell ref="A1:L1"/>
    <mergeCell ref="A3:A7"/>
    <mergeCell ref="B3:C4"/>
    <mergeCell ref="K15:L15"/>
    <mergeCell ref="D3:D4"/>
    <mergeCell ref="E3:G4"/>
    <mergeCell ref="K3:M7"/>
    <mergeCell ref="E5:E7"/>
    <mergeCell ref="F5:F7"/>
    <mergeCell ref="G5:G7"/>
    <mergeCell ref="H5:H7"/>
    <mergeCell ref="I5:I7"/>
    <mergeCell ref="J5:J7"/>
    <mergeCell ref="H3:J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L18" sqref="L18"/>
    </sheetView>
  </sheetViews>
  <sheetFormatPr defaultColWidth="9.140625" defaultRowHeight="12.75"/>
  <cols>
    <col min="1" max="1" width="17.57421875" style="0" customWidth="1"/>
    <col min="10" max="10" width="24.00390625" style="0" customWidth="1"/>
  </cols>
  <sheetData>
    <row r="1" spans="1:12" ht="25.5">
      <c r="A1" s="927" t="s">
        <v>509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</row>
    <row r="2" spans="1:12" ht="12.75">
      <c r="A2" s="407" t="s">
        <v>1062</v>
      </c>
      <c r="B2" s="199"/>
      <c r="C2" s="199"/>
      <c r="D2" s="199"/>
      <c r="E2" s="199"/>
      <c r="H2" s="199"/>
      <c r="I2" s="199"/>
      <c r="J2" s="199"/>
      <c r="K2" s="206" t="s">
        <v>212</v>
      </c>
      <c r="L2" s="199"/>
    </row>
    <row r="3" spans="1:12" s="199" customFormat="1" ht="13.5" customHeight="1">
      <c r="A3" s="896" t="s">
        <v>119</v>
      </c>
      <c r="B3" s="899" t="s">
        <v>120</v>
      </c>
      <c r="C3" s="886"/>
      <c r="D3" s="887"/>
      <c r="E3" s="899" t="s">
        <v>121</v>
      </c>
      <c r="F3" s="886"/>
      <c r="G3" s="902" t="s">
        <v>122</v>
      </c>
      <c r="H3" s="902" t="s">
        <v>123</v>
      </c>
      <c r="I3" s="881" t="s">
        <v>129</v>
      </c>
      <c r="J3" s="878" t="s">
        <v>130</v>
      </c>
      <c r="K3" s="402"/>
      <c r="L3" s="402"/>
    </row>
    <row r="4" spans="1:12" s="199" customFormat="1" ht="12.75" customHeight="1">
      <c r="A4" s="884"/>
      <c r="B4" s="888"/>
      <c r="C4" s="889"/>
      <c r="D4" s="890"/>
      <c r="E4" s="892"/>
      <c r="F4" s="893"/>
      <c r="G4" s="913"/>
      <c r="H4" s="913"/>
      <c r="I4" s="882"/>
      <c r="J4" s="879"/>
      <c r="K4" s="402"/>
      <c r="L4" s="402"/>
    </row>
    <row r="5" spans="1:12" s="199" customFormat="1" ht="13.5" customHeight="1">
      <c r="A5" s="884"/>
      <c r="B5" s="918" t="s">
        <v>131</v>
      </c>
      <c r="C5" s="918" t="s">
        <v>132</v>
      </c>
      <c r="D5" s="918" t="s">
        <v>146</v>
      </c>
      <c r="E5" s="403" t="s">
        <v>147</v>
      </c>
      <c r="F5" s="404" t="s">
        <v>148</v>
      </c>
      <c r="G5" s="401"/>
      <c r="H5" s="401"/>
      <c r="I5" s="882"/>
      <c r="J5" s="879"/>
      <c r="K5" s="402"/>
      <c r="L5" s="402"/>
    </row>
    <row r="6" spans="1:12" s="199" customFormat="1" ht="15.75" customHeight="1">
      <c r="A6" s="884"/>
      <c r="B6" s="913"/>
      <c r="C6" s="913"/>
      <c r="D6" s="913"/>
      <c r="E6" s="401"/>
      <c r="F6" s="372" t="s">
        <v>149</v>
      </c>
      <c r="G6" s="401" t="s">
        <v>151</v>
      </c>
      <c r="H6" s="401"/>
      <c r="I6" s="882"/>
      <c r="J6" s="879"/>
      <c r="K6" s="402"/>
      <c r="L6" s="402"/>
    </row>
    <row r="7" spans="1:12" s="199" customFormat="1" ht="15.75" customHeight="1">
      <c r="A7" s="885"/>
      <c r="B7" s="891"/>
      <c r="C7" s="891"/>
      <c r="D7" s="891"/>
      <c r="E7" s="373" t="s">
        <v>1067</v>
      </c>
      <c r="F7" s="405" t="s">
        <v>152</v>
      </c>
      <c r="G7" s="373" t="s">
        <v>153</v>
      </c>
      <c r="H7" s="406" t="s">
        <v>154</v>
      </c>
      <c r="I7" s="883"/>
      <c r="J7" s="880"/>
      <c r="K7" s="402"/>
      <c r="L7" s="402"/>
    </row>
    <row r="8" spans="1:12" s="89" customFormat="1" ht="10.5" customHeight="1">
      <c r="A8" s="287" t="s">
        <v>965</v>
      </c>
      <c r="B8" s="688">
        <v>142</v>
      </c>
      <c r="C8" s="688">
        <v>54</v>
      </c>
      <c r="D8" s="688">
        <v>88</v>
      </c>
      <c r="E8" s="688">
        <v>5008</v>
      </c>
      <c r="F8" s="688">
        <v>5008</v>
      </c>
      <c r="G8" s="688">
        <v>438</v>
      </c>
      <c r="H8" s="688">
        <v>195.6</v>
      </c>
      <c r="I8" s="688">
        <v>915</v>
      </c>
      <c r="J8" s="248" t="s">
        <v>105</v>
      </c>
      <c r="K8" s="268"/>
      <c r="L8" s="291"/>
    </row>
    <row r="9" spans="1:12" s="90" customFormat="1" ht="10.5" customHeight="1">
      <c r="A9" s="288" t="s">
        <v>0</v>
      </c>
      <c r="B9" s="689">
        <v>115</v>
      </c>
      <c r="C9" s="689">
        <v>54</v>
      </c>
      <c r="D9" s="689">
        <v>61</v>
      </c>
      <c r="E9" s="689">
        <v>1094</v>
      </c>
      <c r="F9" s="689">
        <v>1094</v>
      </c>
      <c r="G9" s="689">
        <v>530.1</v>
      </c>
      <c r="H9" s="689">
        <v>88.2</v>
      </c>
      <c r="I9" s="689">
        <v>330</v>
      </c>
      <c r="J9" s="737" t="s">
        <v>971</v>
      </c>
      <c r="K9" s="269"/>
      <c r="L9" s="292"/>
    </row>
    <row r="10" spans="1:12" s="89" customFormat="1" ht="10.5" customHeight="1">
      <c r="A10" s="287" t="s">
        <v>966</v>
      </c>
      <c r="B10" s="688">
        <v>147</v>
      </c>
      <c r="C10" s="688">
        <v>61</v>
      </c>
      <c r="D10" s="688">
        <v>86</v>
      </c>
      <c r="E10" s="688">
        <v>5356</v>
      </c>
      <c r="F10" s="688">
        <v>5356</v>
      </c>
      <c r="G10" s="688">
        <v>432.6</v>
      </c>
      <c r="H10" s="688">
        <v>198.3</v>
      </c>
      <c r="I10" s="688">
        <v>923</v>
      </c>
      <c r="J10" s="248" t="s">
        <v>106</v>
      </c>
      <c r="K10" s="268"/>
      <c r="L10" s="291"/>
    </row>
    <row r="11" spans="1:12" s="89" customFormat="1" ht="10.5" customHeight="1">
      <c r="A11" s="288" t="s">
        <v>1</v>
      </c>
      <c r="B11" s="688">
        <v>130</v>
      </c>
      <c r="C11" s="688">
        <v>60</v>
      </c>
      <c r="D11" s="688">
        <v>70</v>
      </c>
      <c r="E11" s="688">
        <v>1146</v>
      </c>
      <c r="F11" s="688">
        <v>1146</v>
      </c>
      <c r="G11" s="688">
        <v>525</v>
      </c>
      <c r="H11" s="688">
        <v>88</v>
      </c>
      <c r="I11" s="688">
        <v>308</v>
      </c>
      <c r="J11" s="737" t="s">
        <v>972</v>
      </c>
      <c r="K11" s="256"/>
      <c r="L11" s="290"/>
    </row>
    <row r="12" spans="1:12" s="89" customFormat="1" ht="10.5" customHeight="1">
      <c r="A12" s="258" t="s">
        <v>112</v>
      </c>
      <c r="B12" s="690">
        <v>274</v>
      </c>
      <c r="C12" s="690">
        <v>121</v>
      </c>
      <c r="D12" s="690">
        <v>153</v>
      </c>
      <c r="E12" s="690">
        <v>6490</v>
      </c>
      <c r="F12" s="690">
        <v>6489</v>
      </c>
      <c r="G12" s="690">
        <v>974</v>
      </c>
      <c r="H12" s="690">
        <v>305.4</v>
      </c>
      <c r="I12" s="690">
        <v>1234</v>
      </c>
      <c r="J12" s="248" t="s">
        <v>510</v>
      </c>
      <c r="K12" s="266"/>
      <c r="L12" s="266"/>
    </row>
    <row r="13" spans="1:12" s="89" customFormat="1" ht="10.5" customHeight="1">
      <c r="A13" s="258" t="s">
        <v>1001</v>
      </c>
      <c r="B13" s="690">
        <f>SUM(C13:D13)</f>
        <v>262</v>
      </c>
      <c r="C13" s="690">
        <v>121</v>
      </c>
      <c r="D13" s="690">
        <v>141</v>
      </c>
      <c r="E13" s="690">
        <v>6538</v>
      </c>
      <c r="F13" s="690">
        <v>6535</v>
      </c>
      <c r="G13" s="690">
        <v>995</v>
      </c>
      <c r="H13" s="690">
        <v>318</v>
      </c>
      <c r="I13" s="690">
        <v>1207</v>
      </c>
      <c r="J13" s="248" t="s">
        <v>512</v>
      </c>
      <c r="K13" s="266"/>
      <c r="L13" s="266"/>
    </row>
    <row r="14" spans="1:12" s="461" customFormat="1" ht="10.5" customHeight="1">
      <c r="A14" s="258" t="s">
        <v>870</v>
      </c>
      <c r="B14" s="691">
        <v>255</v>
      </c>
      <c r="C14" s="692">
        <v>120</v>
      </c>
      <c r="D14" s="692">
        <v>135</v>
      </c>
      <c r="E14" s="692">
        <v>6616</v>
      </c>
      <c r="F14" s="692">
        <v>6613</v>
      </c>
      <c r="G14" s="692">
        <v>997</v>
      </c>
      <c r="H14" s="692">
        <v>322</v>
      </c>
      <c r="I14" s="693">
        <v>1228</v>
      </c>
      <c r="J14" s="248" t="s">
        <v>511</v>
      </c>
      <c r="K14" s="247"/>
      <c r="L14" s="247"/>
    </row>
    <row r="15" spans="1:12" s="461" customFormat="1" ht="10.5" customHeight="1">
      <c r="A15" s="258" t="s">
        <v>681</v>
      </c>
      <c r="B15" s="691">
        <v>261</v>
      </c>
      <c r="C15" s="692">
        <v>124</v>
      </c>
      <c r="D15" s="692">
        <v>137</v>
      </c>
      <c r="E15" s="692">
        <v>6355</v>
      </c>
      <c r="F15" s="692">
        <v>6352</v>
      </c>
      <c r="G15" s="692">
        <v>997</v>
      </c>
      <c r="H15" s="692">
        <v>327</v>
      </c>
      <c r="I15" s="693">
        <v>1222</v>
      </c>
      <c r="J15" s="248" t="s">
        <v>513</v>
      </c>
      <c r="K15" s="247"/>
      <c r="L15" s="247"/>
    </row>
    <row r="16" spans="1:12" s="461" customFormat="1" ht="10.5" customHeight="1">
      <c r="A16" s="746" t="s">
        <v>690</v>
      </c>
      <c r="B16" s="734">
        <v>256</v>
      </c>
      <c r="C16" s="735">
        <f>B16-D16</f>
        <v>123</v>
      </c>
      <c r="D16" s="735">
        <v>133</v>
      </c>
      <c r="E16" s="735">
        <v>6388</v>
      </c>
      <c r="F16" s="735">
        <v>6385</v>
      </c>
      <c r="G16" s="735">
        <v>989</v>
      </c>
      <c r="H16" s="735">
        <v>337</v>
      </c>
      <c r="I16" s="736">
        <v>1226</v>
      </c>
      <c r="J16" s="745" t="s">
        <v>514</v>
      </c>
      <c r="K16" s="728"/>
      <c r="L16" s="247"/>
    </row>
    <row r="17" spans="1:19" s="7" customFormat="1" ht="21" customHeight="1">
      <c r="A17" s="259" t="s">
        <v>113</v>
      </c>
      <c r="B17" s="260"/>
      <c r="C17" s="260"/>
      <c r="D17" s="260"/>
      <c r="E17" s="876" t="s">
        <v>211</v>
      </c>
      <c r="F17" s="877"/>
      <c r="G17" s="877"/>
      <c r="H17" s="877"/>
      <c r="I17" s="877"/>
      <c r="J17" s="877"/>
      <c r="K17" s="672"/>
      <c r="L17" s="672"/>
      <c r="M17" s="672"/>
      <c r="N17" s="672"/>
      <c r="O17" s="672"/>
      <c r="P17" s="672"/>
      <c r="Q17" s="672"/>
      <c r="R17" s="672"/>
      <c r="S17" s="672"/>
    </row>
    <row r="18" spans="1:19" s="7" customFormat="1" ht="10.5" customHeight="1">
      <c r="A18" s="261" t="s">
        <v>114</v>
      </c>
      <c r="B18" s="261"/>
      <c r="C18" s="261"/>
      <c r="D18" s="261"/>
      <c r="E18" s="261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1"/>
    </row>
    <row r="19" spans="1:19" s="7" customFormat="1" ht="10.5" customHeight="1">
      <c r="A19" s="253" t="s">
        <v>115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1"/>
    </row>
    <row r="20" spans="1:19" s="7" customFormat="1" ht="10.5" customHeight="1">
      <c r="A20" s="253" t="s">
        <v>118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1"/>
    </row>
  </sheetData>
  <mergeCells count="12">
    <mergeCell ref="E3:F4"/>
    <mergeCell ref="G3:G4"/>
    <mergeCell ref="H3:H4"/>
    <mergeCell ref="A1:L1"/>
    <mergeCell ref="E17:J17"/>
    <mergeCell ref="J3:J7"/>
    <mergeCell ref="I3:I7"/>
    <mergeCell ref="A3:A7"/>
    <mergeCell ref="B3:D4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SheetLayoutView="100" workbookViewId="0" topLeftCell="H1">
      <selection activeCell="M18" sqref="M18:R18"/>
    </sheetView>
  </sheetViews>
  <sheetFormatPr defaultColWidth="9.140625" defaultRowHeight="34.5" customHeight="1"/>
  <cols>
    <col min="1" max="1" width="16.140625" style="0" customWidth="1"/>
    <col min="2" max="3" width="14.28125" style="0" customWidth="1"/>
    <col min="4" max="12" width="9.57421875" style="0" customWidth="1"/>
    <col min="13" max="13" width="16.57421875" style="0" customWidth="1"/>
    <col min="14" max="14" width="9.421875" style="0" customWidth="1"/>
    <col min="15" max="15" width="9.8515625" style="0" customWidth="1"/>
    <col min="17" max="18" width="8.7109375" style="0" customWidth="1"/>
    <col min="19" max="19" width="14.8515625" style="0" customWidth="1"/>
    <col min="20" max="20" width="10.57421875" style="0" customWidth="1"/>
  </cols>
  <sheetData>
    <row r="1" spans="1:20" s="21" customFormat="1" ht="32.25" customHeight="1">
      <c r="A1" s="982" t="s">
        <v>66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  <c r="S1" s="20"/>
      <c r="T1" s="20"/>
    </row>
    <row r="2" spans="1:19" s="23" customFormat="1" ht="14.25" customHeight="1">
      <c r="A2" s="22" t="s">
        <v>67</v>
      </c>
      <c r="S2" s="63" t="s">
        <v>213</v>
      </c>
    </row>
    <row r="3" spans="1:20" s="119" customFormat="1" ht="12.75" customHeight="1">
      <c r="A3" s="950" t="s">
        <v>3</v>
      </c>
      <c r="B3" s="398" t="s">
        <v>68</v>
      </c>
      <c r="C3" s="398" t="s">
        <v>69</v>
      </c>
      <c r="D3" s="932" t="s">
        <v>70</v>
      </c>
      <c r="E3" s="894"/>
      <c r="F3" s="894"/>
      <c r="G3" s="932" t="s">
        <v>71</v>
      </c>
      <c r="H3" s="894"/>
      <c r="I3" s="894"/>
      <c r="J3" s="932" t="s">
        <v>72</v>
      </c>
      <c r="K3" s="894"/>
      <c r="L3" s="894"/>
      <c r="M3" s="932" t="s">
        <v>73</v>
      </c>
      <c r="N3" s="894"/>
      <c r="O3" s="398" t="s">
        <v>88</v>
      </c>
      <c r="P3" s="398" t="s">
        <v>74</v>
      </c>
      <c r="Q3" s="398" t="s">
        <v>75</v>
      </c>
      <c r="R3" s="412" t="s">
        <v>76</v>
      </c>
      <c r="S3" s="939" t="s">
        <v>5</v>
      </c>
      <c r="T3" s="940"/>
    </row>
    <row r="4" spans="1:20" s="119" customFormat="1" ht="12.75" customHeight="1">
      <c r="A4" s="951"/>
      <c r="B4" s="417"/>
      <c r="D4" s="933" t="s">
        <v>78</v>
      </c>
      <c r="E4" s="933"/>
      <c r="F4" s="933"/>
      <c r="G4" s="933" t="s">
        <v>79</v>
      </c>
      <c r="H4" s="933"/>
      <c r="I4" s="933"/>
      <c r="J4" s="933" t="s">
        <v>1070</v>
      </c>
      <c r="K4" s="933"/>
      <c r="L4" s="933"/>
      <c r="M4" s="862" t="s">
        <v>80</v>
      </c>
      <c r="N4" s="862"/>
      <c r="O4" s="667"/>
      <c r="P4" s="399"/>
      <c r="Q4" s="399"/>
      <c r="R4" s="386"/>
      <c r="S4" s="941"/>
      <c r="T4" s="942"/>
    </row>
    <row r="5" spans="1:20" s="119" customFormat="1" ht="12.75" customHeight="1">
      <c r="A5" s="951"/>
      <c r="B5" s="399" t="s">
        <v>77</v>
      </c>
      <c r="C5" s="399" t="s">
        <v>77</v>
      </c>
      <c r="D5" s="398" t="s">
        <v>83</v>
      </c>
      <c r="E5" s="391" t="s">
        <v>84</v>
      </c>
      <c r="F5" s="391" t="s">
        <v>85</v>
      </c>
      <c r="G5" s="398" t="s">
        <v>83</v>
      </c>
      <c r="H5" s="391" t="s">
        <v>84</v>
      </c>
      <c r="I5" s="391" t="s">
        <v>85</v>
      </c>
      <c r="J5" s="398" t="s">
        <v>83</v>
      </c>
      <c r="K5" s="391" t="s">
        <v>84</v>
      </c>
      <c r="L5" s="391" t="s">
        <v>85</v>
      </c>
      <c r="M5" s="414" t="s">
        <v>86</v>
      </c>
      <c r="N5" s="414" t="s">
        <v>87</v>
      </c>
      <c r="O5" s="417"/>
      <c r="P5" s="399" t="s">
        <v>89</v>
      </c>
      <c r="Q5" s="399"/>
      <c r="R5" s="386"/>
      <c r="S5" s="941"/>
      <c r="T5" s="942"/>
    </row>
    <row r="6" spans="1:20" s="119" customFormat="1" ht="12.75" customHeight="1">
      <c r="A6" s="951"/>
      <c r="B6" s="399" t="s">
        <v>90</v>
      </c>
      <c r="C6" s="399" t="s">
        <v>82</v>
      </c>
      <c r="D6" s="417"/>
      <c r="E6" s="417"/>
      <c r="F6" s="417"/>
      <c r="G6" s="417"/>
      <c r="H6" s="417"/>
      <c r="I6" s="417"/>
      <c r="J6" s="417"/>
      <c r="K6" s="417"/>
      <c r="L6" s="417"/>
      <c r="M6" s="415"/>
      <c r="N6" s="415" t="s">
        <v>91</v>
      </c>
      <c r="O6" s="399" t="s">
        <v>100</v>
      </c>
      <c r="P6" s="399" t="s">
        <v>92</v>
      </c>
      <c r="Q6" s="399"/>
      <c r="R6" s="386"/>
      <c r="S6" s="941"/>
      <c r="T6" s="942"/>
    </row>
    <row r="7" spans="1:20" s="119" customFormat="1" ht="12.75" customHeight="1">
      <c r="A7" s="952"/>
      <c r="B7" s="370" t="s">
        <v>93</v>
      </c>
      <c r="C7" s="416" t="s">
        <v>94</v>
      </c>
      <c r="D7" s="371" t="s">
        <v>95</v>
      </c>
      <c r="E7" s="371" t="s">
        <v>96</v>
      </c>
      <c r="F7" s="371" t="s">
        <v>97</v>
      </c>
      <c r="G7" s="371" t="s">
        <v>95</v>
      </c>
      <c r="H7" s="371" t="s">
        <v>96</v>
      </c>
      <c r="I7" s="371" t="s">
        <v>97</v>
      </c>
      <c r="J7" s="371" t="s">
        <v>95</v>
      </c>
      <c r="K7" s="371" t="s">
        <v>96</v>
      </c>
      <c r="L7" s="371" t="s">
        <v>97</v>
      </c>
      <c r="M7" s="416" t="s">
        <v>98</v>
      </c>
      <c r="N7" s="416" t="s">
        <v>99</v>
      </c>
      <c r="O7" s="651"/>
      <c r="P7" s="371" t="s">
        <v>101</v>
      </c>
      <c r="Q7" s="416" t="s">
        <v>102</v>
      </c>
      <c r="R7" s="388" t="s">
        <v>77</v>
      </c>
      <c r="S7" s="943"/>
      <c r="T7" s="944"/>
    </row>
    <row r="8" spans="1:20" s="76" customFormat="1" ht="12" customHeight="1">
      <c r="A8" s="287" t="s">
        <v>965</v>
      </c>
      <c r="B8" s="34">
        <v>9</v>
      </c>
      <c r="C8" s="34">
        <v>295</v>
      </c>
      <c r="D8" s="481">
        <v>10685</v>
      </c>
      <c r="E8" s="481">
        <v>5593</v>
      </c>
      <c r="F8" s="481">
        <v>5092</v>
      </c>
      <c r="G8" s="34">
        <v>491</v>
      </c>
      <c r="H8" s="34">
        <v>209</v>
      </c>
      <c r="I8" s="34">
        <v>282</v>
      </c>
      <c r="J8" s="34">
        <v>47</v>
      </c>
      <c r="K8" s="34">
        <f>J8-L8</f>
        <v>24</v>
      </c>
      <c r="L8" s="34">
        <v>23</v>
      </c>
      <c r="M8" s="34">
        <v>2898</v>
      </c>
      <c r="N8" s="34">
        <v>2884</v>
      </c>
      <c r="O8" s="34">
        <v>4019</v>
      </c>
      <c r="P8" s="34">
        <v>196.851</v>
      </c>
      <c r="Q8" s="34">
        <v>84.85</v>
      </c>
      <c r="R8" s="34">
        <v>309</v>
      </c>
      <c r="S8" s="264" t="s">
        <v>105</v>
      </c>
      <c r="T8" s="265"/>
    </row>
    <row r="9" spans="1:20" s="113" customFormat="1" ht="12" customHeight="1">
      <c r="A9" s="288" t="s">
        <v>0</v>
      </c>
      <c r="B9" s="170">
        <v>13</v>
      </c>
      <c r="C9" s="170">
        <v>92</v>
      </c>
      <c r="D9" s="666">
        <v>2472</v>
      </c>
      <c r="E9" s="666">
        <v>1296</v>
      </c>
      <c r="F9" s="666">
        <v>1176</v>
      </c>
      <c r="G9" s="170">
        <v>214</v>
      </c>
      <c r="H9" s="170">
        <f>214-89</f>
        <v>125</v>
      </c>
      <c r="I9" s="170">
        <v>89</v>
      </c>
      <c r="J9" s="170">
        <v>51</v>
      </c>
      <c r="K9" s="34">
        <f>J9-L9</f>
        <v>26</v>
      </c>
      <c r="L9" s="170">
        <v>25</v>
      </c>
      <c r="M9" s="170">
        <v>732</v>
      </c>
      <c r="N9" s="170">
        <v>731</v>
      </c>
      <c r="O9" s="170">
        <v>893</v>
      </c>
      <c r="P9" s="170">
        <v>267</v>
      </c>
      <c r="Q9" s="170">
        <v>48.5</v>
      </c>
      <c r="R9" s="170">
        <v>103</v>
      </c>
      <c r="S9" s="249" t="s">
        <v>971</v>
      </c>
      <c r="T9" s="263"/>
    </row>
    <row r="10" spans="1:20" s="76" customFormat="1" ht="12" customHeight="1">
      <c r="A10" s="287" t="s">
        <v>966</v>
      </c>
      <c r="B10" s="34">
        <v>9</v>
      </c>
      <c r="C10" s="34">
        <v>297</v>
      </c>
      <c r="D10" s="481">
        <v>11730</v>
      </c>
      <c r="E10" s="481">
        <v>6142</v>
      </c>
      <c r="F10" s="481">
        <v>5588</v>
      </c>
      <c r="G10" s="34">
        <v>495</v>
      </c>
      <c r="H10" s="34">
        <v>203</v>
      </c>
      <c r="I10" s="34">
        <v>292</v>
      </c>
      <c r="J10" s="34">
        <v>49</v>
      </c>
      <c r="K10" s="34">
        <f>J10-L10</f>
        <v>24</v>
      </c>
      <c r="L10" s="34">
        <v>25</v>
      </c>
      <c r="M10" s="34">
        <v>3086</v>
      </c>
      <c r="N10" s="34">
        <v>3077</v>
      </c>
      <c r="O10" s="34">
        <v>4183</v>
      </c>
      <c r="P10" s="34">
        <v>196.7</v>
      </c>
      <c r="Q10" s="34">
        <v>85</v>
      </c>
      <c r="R10" s="34">
        <v>321</v>
      </c>
      <c r="S10" s="264" t="s">
        <v>106</v>
      </c>
      <c r="T10" s="265"/>
    </row>
    <row r="11" spans="1:20" s="76" customFormat="1" ht="12" customHeight="1">
      <c r="A11" s="288" t="s">
        <v>1</v>
      </c>
      <c r="B11" s="34">
        <v>13</v>
      </c>
      <c r="C11" s="34">
        <v>94</v>
      </c>
      <c r="D11" s="481">
        <v>2609</v>
      </c>
      <c r="E11" s="481">
        <v>1372</v>
      </c>
      <c r="F11" s="481">
        <v>1237</v>
      </c>
      <c r="G11" s="34">
        <v>220</v>
      </c>
      <c r="H11" s="34">
        <f>220-86</f>
        <v>134</v>
      </c>
      <c r="I11" s="34">
        <v>86</v>
      </c>
      <c r="J11" s="34">
        <v>60</v>
      </c>
      <c r="K11" s="34">
        <f>J11-L11</f>
        <v>30</v>
      </c>
      <c r="L11" s="34">
        <v>30</v>
      </c>
      <c r="M11" s="34">
        <v>782</v>
      </c>
      <c r="N11" s="34">
        <v>779</v>
      </c>
      <c r="O11" s="34">
        <v>964</v>
      </c>
      <c r="P11" s="34">
        <v>275</v>
      </c>
      <c r="Q11" s="34">
        <v>48</v>
      </c>
      <c r="R11" s="34">
        <v>109</v>
      </c>
      <c r="S11" s="249" t="s">
        <v>972</v>
      </c>
      <c r="T11" s="201"/>
    </row>
    <row r="12" spans="1:20" s="76" customFormat="1" ht="12" customHeight="1">
      <c r="A12" s="84" t="s">
        <v>1060</v>
      </c>
      <c r="B12" s="351">
        <v>22</v>
      </c>
      <c r="C12" s="351">
        <v>400</v>
      </c>
      <c r="D12" s="483">
        <v>15087</v>
      </c>
      <c r="E12" s="483">
        <v>7868</v>
      </c>
      <c r="F12" s="483">
        <v>7219</v>
      </c>
      <c r="G12" s="351">
        <v>740</v>
      </c>
      <c r="H12" s="351">
        <v>347</v>
      </c>
      <c r="I12" s="351">
        <v>393</v>
      </c>
      <c r="J12" s="351">
        <v>108</v>
      </c>
      <c r="K12" s="351">
        <v>53</v>
      </c>
      <c r="L12" s="351">
        <v>55</v>
      </c>
      <c r="M12" s="351">
        <v>4175</v>
      </c>
      <c r="N12" s="351">
        <v>4150</v>
      </c>
      <c r="O12" s="351">
        <v>5081</v>
      </c>
      <c r="P12" s="351">
        <v>465</v>
      </c>
      <c r="Q12" s="351">
        <v>134</v>
      </c>
      <c r="R12" s="351">
        <v>444</v>
      </c>
      <c r="S12" s="50" t="s">
        <v>1060</v>
      </c>
      <c r="T12" s="39"/>
    </row>
    <row r="13" spans="1:20" s="76" customFormat="1" ht="12" customHeight="1">
      <c r="A13" s="84" t="s">
        <v>1001</v>
      </c>
      <c r="B13" s="351">
        <v>22</v>
      </c>
      <c r="C13" s="351">
        <v>403</v>
      </c>
      <c r="D13" s="483">
        <f>SUM(E13:F13)</f>
        <v>15356</v>
      </c>
      <c r="E13" s="483">
        <v>8141</v>
      </c>
      <c r="F13" s="483">
        <v>7215</v>
      </c>
      <c r="G13" s="351">
        <f>SUM(H13:I13)</f>
        <v>742</v>
      </c>
      <c r="H13" s="351">
        <v>323</v>
      </c>
      <c r="I13" s="351">
        <v>419</v>
      </c>
      <c r="J13" s="351">
        <f>SUM(K13:L13)</f>
        <v>95</v>
      </c>
      <c r="K13" s="351">
        <v>49</v>
      </c>
      <c r="L13" s="351">
        <v>46</v>
      </c>
      <c r="M13" s="351">
        <v>4774</v>
      </c>
      <c r="N13" s="351">
        <v>4775</v>
      </c>
      <c r="O13" s="351">
        <v>5188</v>
      </c>
      <c r="P13" s="351">
        <v>466</v>
      </c>
      <c r="Q13" s="351">
        <v>138</v>
      </c>
      <c r="R13" s="351">
        <v>451</v>
      </c>
      <c r="S13" s="50" t="s">
        <v>1001</v>
      </c>
      <c r="T13" s="39"/>
    </row>
    <row r="14" spans="1:20" s="76" customFormat="1" ht="12" customHeight="1">
      <c r="A14" s="84" t="s">
        <v>171</v>
      </c>
      <c r="B14" s="351">
        <v>22</v>
      </c>
      <c r="C14" s="351">
        <v>409</v>
      </c>
      <c r="D14" s="483">
        <v>15331</v>
      </c>
      <c r="E14" s="483">
        <v>8183</v>
      </c>
      <c r="F14" s="483">
        <v>7148</v>
      </c>
      <c r="G14" s="351">
        <v>767</v>
      </c>
      <c r="H14" s="351">
        <v>305</v>
      </c>
      <c r="I14" s="351">
        <v>462</v>
      </c>
      <c r="J14" s="351">
        <v>96</v>
      </c>
      <c r="K14" s="351">
        <v>56</v>
      </c>
      <c r="L14" s="351">
        <v>40</v>
      </c>
      <c r="M14" s="351">
        <v>4968</v>
      </c>
      <c r="N14" s="351">
        <v>4913</v>
      </c>
      <c r="O14" s="351">
        <v>5106</v>
      </c>
      <c r="P14" s="351">
        <v>466</v>
      </c>
      <c r="Q14" s="351">
        <v>139</v>
      </c>
      <c r="R14" s="351">
        <v>446</v>
      </c>
      <c r="S14" s="50" t="s">
        <v>171</v>
      </c>
      <c r="T14" s="93"/>
    </row>
    <row r="15" spans="1:20" s="76" customFormat="1" ht="12" customHeight="1">
      <c r="A15" s="84" t="s">
        <v>681</v>
      </c>
      <c r="B15" s="351">
        <v>22</v>
      </c>
      <c r="C15" s="351">
        <v>411</v>
      </c>
      <c r="D15" s="483">
        <v>15158</v>
      </c>
      <c r="E15" s="483">
        <v>8138</v>
      </c>
      <c r="F15" s="483">
        <v>7020</v>
      </c>
      <c r="G15" s="351">
        <v>759</v>
      </c>
      <c r="H15" s="351">
        <v>292</v>
      </c>
      <c r="I15" s="351">
        <v>467</v>
      </c>
      <c r="J15" s="351">
        <v>95</v>
      </c>
      <c r="K15" s="351">
        <v>53</v>
      </c>
      <c r="L15" s="351">
        <v>42</v>
      </c>
      <c r="M15" s="351">
        <v>4935</v>
      </c>
      <c r="N15" s="351">
        <v>4904</v>
      </c>
      <c r="O15" s="351">
        <v>4980</v>
      </c>
      <c r="P15" s="351">
        <v>468</v>
      </c>
      <c r="Q15" s="351">
        <v>140</v>
      </c>
      <c r="R15" s="351">
        <v>433</v>
      </c>
      <c r="S15" s="50" t="s">
        <v>681</v>
      </c>
      <c r="T15" s="93"/>
    </row>
    <row r="16" spans="1:20" s="76" customFormat="1" ht="12" customHeight="1">
      <c r="A16" s="746" t="s">
        <v>690</v>
      </c>
      <c r="B16" s="738">
        <v>22</v>
      </c>
      <c r="C16" s="738">
        <v>415</v>
      </c>
      <c r="D16" s="727">
        <v>15013</v>
      </c>
      <c r="E16" s="727">
        <f>D16-F16</f>
        <v>8092</v>
      </c>
      <c r="F16" s="727">
        <v>6921</v>
      </c>
      <c r="G16" s="738">
        <v>749</v>
      </c>
      <c r="H16" s="738">
        <f>G16-I16</f>
        <v>281</v>
      </c>
      <c r="I16" s="738">
        <v>468</v>
      </c>
      <c r="J16" s="738">
        <v>95</v>
      </c>
      <c r="K16" s="738">
        <f>J16-L16</f>
        <v>54</v>
      </c>
      <c r="L16" s="738">
        <v>41</v>
      </c>
      <c r="M16" s="738">
        <v>4982</v>
      </c>
      <c r="N16" s="738">
        <v>4950</v>
      </c>
      <c r="O16" s="738">
        <v>5002</v>
      </c>
      <c r="P16" s="738">
        <v>466</v>
      </c>
      <c r="Q16" s="738">
        <v>146</v>
      </c>
      <c r="R16" s="738">
        <v>436</v>
      </c>
      <c r="S16" s="745" t="s">
        <v>514</v>
      </c>
      <c r="T16" s="93"/>
    </row>
    <row r="17" spans="1:20" s="82" customFormat="1" ht="9.75" customHeight="1">
      <c r="A17" s="8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80"/>
    </row>
    <row r="18" spans="1:18" s="279" customFormat="1" ht="24.75" customHeight="1">
      <c r="A18" s="276" t="s">
        <v>109</v>
      </c>
      <c r="B18" s="277"/>
      <c r="C18" s="277"/>
      <c r="D18" s="277"/>
      <c r="M18" s="895" t="s">
        <v>110</v>
      </c>
      <c r="N18" s="895"/>
      <c r="O18" s="895"/>
      <c r="P18" s="895"/>
      <c r="Q18" s="895"/>
      <c r="R18" s="895"/>
    </row>
    <row r="19" spans="1:10" s="279" customFormat="1" ht="12" customHeight="1">
      <c r="A19" s="280" t="s">
        <v>6</v>
      </c>
      <c r="B19" s="277"/>
      <c r="C19" s="277"/>
      <c r="D19" s="277"/>
      <c r="E19" s="278"/>
      <c r="F19" s="278"/>
      <c r="G19" s="278"/>
      <c r="H19" s="278"/>
      <c r="I19" s="278"/>
      <c r="J19" s="278"/>
    </row>
    <row r="20" spans="1:5" s="279" customFormat="1" ht="14.25" customHeight="1">
      <c r="A20" s="280" t="s">
        <v>7</v>
      </c>
      <c r="B20" s="280"/>
      <c r="C20" s="280"/>
      <c r="D20" s="280"/>
      <c r="E20" s="280"/>
    </row>
    <row r="21" s="279" customFormat="1" ht="14.25" customHeight="1">
      <c r="A21" s="279" t="s">
        <v>8</v>
      </c>
    </row>
    <row r="22" spans="1:22" s="16" customFormat="1" ht="12" customHeight="1">
      <c r="A22" s="9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5"/>
      <c r="U22" s="60"/>
      <c r="V22" s="60"/>
    </row>
    <row r="23" spans="1:22" s="55" customFormat="1" ht="12" customHeight="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99"/>
      <c r="R23" s="99"/>
      <c r="S23" s="13"/>
      <c r="T23" s="15"/>
      <c r="U23" s="54"/>
      <c r="V23" s="54"/>
    </row>
    <row r="24" spans="1:22" s="55" customFormat="1" ht="12" customHeight="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  <c r="U24" s="54"/>
      <c r="V24" s="54"/>
    </row>
    <row r="25" spans="1:20" s="54" customFormat="1" ht="12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0"/>
      <c r="R25" s="100"/>
      <c r="S25" s="14"/>
      <c r="T25" s="56"/>
    </row>
    <row r="26" spans="1:22" s="55" customFormat="1" ht="12" customHeight="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01"/>
      <c r="R26" s="101"/>
      <c r="S26" s="13"/>
      <c r="T26" s="15"/>
      <c r="U26" s="54"/>
      <c r="V26" s="54"/>
    </row>
    <row r="27" spans="1:22" s="55" customFormat="1" ht="12" customHeight="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01"/>
      <c r="R27" s="101"/>
      <c r="S27" s="13"/>
      <c r="T27" s="15"/>
      <c r="U27" s="54"/>
      <c r="V27" s="54"/>
    </row>
    <row r="28" spans="1:22" s="59" customFormat="1" ht="12" customHeight="1">
      <c r="A28" s="57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57"/>
      <c r="U28" s="58"/>
      <c r="V28" s="58"/>
    </row>
    <row r="29" spans="1:22" s="55" customFormat="1" ht="12" customHeight="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01"/>
      <c r="R29" s="101"/>
      <c r="S29" s="13"/>
      <c r="T29" s="15"/>
      <c r="U29" s="54"/>
      <c r="V29" s="54"/>
    </row>
    <row r="30" spans="1:22" s="61" customFormat="1" ht="12" customHeight="1">
      <c r="A30" s="9"/>
      <c r="B30" s="102"/>
      <c r="C30" s="102"/>
      <c r="D30" s="102"/>
      <c r="E30" s="97"/>
      <c r="F30" s="102"/>
      <c r="G30" s="103"/>
      <c r="H30" s="102"/>
      <c r="I30" s="102"/>
      <c r="J30" s="103"/>
      <c r="K30" s="102"/>
      <c r="L30" s="102"/>
      <c r="M30" s="102"/>
      <c r="N30" s="102"/>
      <c r="O30" s="102"/>
      <c r="P30" s="102"/>
      <c r="Q30" s="104"/>
      <c r="R30" s="104"/>
      <c r="S30" s="102"/>
      <c r="T30" s="95"/>
      <c r="U30" s="105"/>
      <c r="V30" s="105"/>
    </row>
    <row r="31" spans="1:22" s="61" customFormat="1" ht="12" customHeight="1">
      <c r="A31" s="9"/>
      <c r="B31" s="102"/>
      <c r="C31" s="102"/>
      <c r="D31" s="102"/>
      <c r="E31" s="97"/>
      <c r="F31" s="102"/>
      <c r="G31" s="103"/>
      <c r="H31" s="102"/>
      <c r="I31" s="102"/>
      <c r="J31" s="103"/>
      <c r="K31" s="102"/>
      <c r="L31" s="102"/>
      <c r="M31" s="102"/>
      <c r="N31" s="102"/>
      <c r="O31" s="102"/>
      <c r="P31" s="102"/>
      <c r="Q31" s="104"/>
      <c r="R31" s="104"/>
      <c r="S31" s="102"/>
      <c r="T31" s="95"/>
      <c r="U31" s="105"/>
      <c r="V31" s="105"/>
    </row>
    <row r="32" spans="1:22" s="61" customFormat="1" ht="12" customHeight="1">
      <c r="A32" s="9"/>
      <c r="B32" s="102"/>
      <c r="C32" s="102"/>
      <c r="D32" s="102"/>
      <c r="E32" s="102"/>
      <c r="F32" s="102"/>
      <c r="G32" s="103"/>
      <c r="H32" s="102"/>
      <c r="I32" s="102"/>
      <c r="J32" s="103"/>
      <c r="K32" s="102"/>
      <c r="L32" s="97"/>
      <c r="M32" s="102"/>
      <c r="N32" s="102"/>
      <c r="O32" s="102"/>
      <c r="P32" s="102"/>
      <c r="Q32" s="104"/>
      <c r="R32" s="104"/>
      <c r="S32" s="102"/>
      <c r="T32" s="95"/>
      <c r="U32" s="105"/>
      <c r="V32" s="105"/>
    </row>
    <row r="33" spans="1:22" s="23" customFormat="1" ht="12" customHeight="1">
      <c r="A33" s="106"/>
      <c r="B33" s="107"/>
      <c r="C33" s="107"/>
      <c r="D33" s="107"/>
      <c r="E33" s="108"/>
      <c r="F33" s="108"/>
      <c r="G33" s="108"/>
      <c r="H33" s="108"/>
      <c r="I33" s="108"/>
      <c r="J33" s="108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s="23" customFormat="1" ht="12" customHeight="1">
      <c r="A34" s="107"/>
      <c r="B34" s="107"/>
      <c r="C34" s="107"/>
      <c r="D34" s="107"/>
      <c r="E34" s="62"/>
      <c r="F34" s="62"/>
      <c r="G34" s="62"/>
      <c r="H34" s="62"/>
      <c r="I34" s="62"/>
      <c r="J34" s="62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s="23" customFormat="1" ht="12" customHeight="1">
      <c r="A35" s="107"/>
      <c r="B35" s="107"/>
      <c r="C35" s="107"/>
      <c r="D35" s="107"/>
      <c r="E35" s="107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s="29" customFormat="1" ht="12" customHeight="1">
      <c r="A36" s="10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s="111" customFormat="1" ht="12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="111" customFormat="1" ht="12" customHeight="1"/>
    <row r="39" s="111" customFormat="1" ht="12" customHeight="1"/>
    <row r="40" s="111" customFormat="1" ht="12" customHeight="1"/>
    <row r="41" s="111" customFormat="1" ht="12" customHeight="1"/>
    <row r="42" s="111" customFormat="1" ht="12" customHeight="1"/>
    <row r="43" s="111" customFormat="1" ht="12" customHeight="1"/>
    <row r="44" s="111" customFormat="1" ht="12" customHeight="1"/>
    <row r="45" s="111" customFormat="1" ht="12" customHeight="1"/>
    <row r="46" s="111" customFormat="1" ht="12" customHeight="1"/>
    <row r="47" s="111" customFormat="1" ht="12" customHeight="1"/>
    <row r="48" s="111" customFormat="1" ht="12" customHeight="1"/>
    <row r="49" s="111" customFormat="1" ht="12" customHeight="1"/>
    <row r="50" s="111" customFormat="1" ht="12" customHeight="1"/>
    <row r="51" s="111" customFormat="1" ht="12" customHeight="1"/>
    <row r="52" s="111" customFormat="1" ht="12" customHeight="1"/>
    <row r="53" s="111" customFormat="1" ht="12" customHeight="1"/>
    <row r="54" s="111" customFormat="1" ht="12" customHeight="1"/>
    <row r="55" s="111" customFormat="1" ht="12" customHeight="1"/>
    <row r="56" s="111" customFormat="1" ht="12" customHeight="1"/>
    <row r="57" s="111" customFormat="1" ht="12" customHeight="1"/>
    <row r="58" s="111" customFormat="1" ht="12" customHeight="1"/>
    <row r="59" s="111" customFormat="1" ht="12" customHeight="1"/>
    <row r="60" s="111" customFormat="1" ht="12" customHeight="1"/>
    <row r="61" s="111" customFormat="1" ht="12" customHeight="1"/>
    <row r="62" s="111" customFormat="1" ht="12" customHeight="1"/>
    <row r="63" s="111" customFormat="1" ht="12" customHeight="1"/>
    <row r="64" s="111" customFormat="1" ht="12" customHeight="1"/>
    <row r="65" s="111" customFormat="1" ht="12" customHeight="1"/>
    <row r="66" s="111" customFormat="1" ht="12" customHeight="1"/>
    <row r="67" s="111" customFormat="1" ht="12" customHeight="1"/>
    <row r="68" s="111" customFormat="1" ht="12" customHeight="1"/>
    <row r="69" s="111" customFormat="1" ht="12" customHeight="1"/>
    <row r="70" s="111" customFormat="1" ht="12" customHeight="1"/>
    <row r="71" s="111" customFormat="1" ht="12" customHeight="1"/>
    <row r="72" s="111" customFormat="1" ht="12" customHeight="1"/>
    <row r="73" s="111" customFormat="1" ht="12" customHeight="1"/>
    <row r="74" s="111" customFormat="1" ht="12" customHeight="1"/>
    <row r="75" s="111" customFormat="1" ht="12" customHeight="1"/>
    <row r="76" s="111" customFormat="1" ht="12" customHeight="1"/>
    <row r="77" s="111" customFormat="1" ht="12" customHeight="1"/>
    <row r="78" s="111" customFormat="1" ht="12" customHeight="1"/>
    <row r="79" s="111" customFormat="1" ht="12" customHeight="1"/>
    <row r="80" s="111" customFormat="1" ht="12" customHeight="1"/>
    <row r="81" s="111" customFormat="1" ht="12" customHeight="1"/>
    <row r="82" s="111" customFormat="1" ht="12" customHeight="1"/>
    <row r="83" s="111" customFormat="1" ht="12" customHeight="1"/>
    <row r="84" s="111" customFormat="1" ht="12" customHeight="1"/>
    <row r="85" s="111" customFormat="1" ht="12" customHeight="1"/>
    <row r="86" s="111" customFormat="1" ht="12" customHeight="1"/>
    <row r="87" s="111" customFormat="1" ht="12" customHeight="1"/>
    <row r="88" s="111" customFormat="1" ht="12" customHeight="1"/>
    <row r="89" s="111" customFormat="1" ht="12" customHeight="1"/>
    <row r="90" s="111" customFormat="1" ht="12" customHeight="1"/>
    <row r="91" s="111" customFormat="1" ht="12" customHeight="1"/>
    <row r="92" s="111" customFormat="1" ht="12" customHeight="1"/>
    <row r="93" s="111" customFormat="1" ht="12" customHeight="1"/>
    <row r="94" s="111" customFormat="1" ht="12" customHeight="1"/>
    <row r="95" s="111" customFormat="1" ht="12" customHeight="1"/>
    <row r="96" s="111" customFormat="1" ht="12" customHeight="1"/>
    <row r="97" s="111" customFormat="1" ht="12" customHeight="1"/>
    <row r="98" s="111" customFormat="1" ht="12" customHeight="1"/>
    <row r="99" s="111" customFormat="1" ht="12" customHeight="1"/>
    <row r="100" s="111" customFormat="1" ht="12" customHeight="1"/>
    <row r="101" s="111" customFormat="1" ht="12" customHeight="1"/>
    <row r="102" s="111" customFormat="1" ht="12" customHeight="1"/>
    <row r="103" s="111" customFormat="1" ht="12" customHeight="1"/>
    <row r="104" s="111" customFormat="1" ht="12" customHeight="1"/>
    <row r="105" s="111" customFormat="1" ht="12" customHeight="1"/>
    <row r="106" s="111" customFormat="1" ht="12" customHeight="1"/>
    <row r="107" s="111" customFormat="1" ht="12" customHeight="1"/>
    <row r="108" s="111" customFormat="1" ht="12" customHeight="1"/>
    <row r="109" s="111" customFormat="1" ht="12" customHeight="1"/>
    <row r="110" s="111" customFormat="1" ht="12" customHeight="1"/>
    <row r="111" s="111" customFormat="1" ht="12" customHeight="1"/>
    <row r="112" s="111" customFormat="1" ht="12" customHeight="1"/>
    <row r="113" s="111" customFormat="1" ht="12" customHeight="1"/>
    <row r="114" s="111" customFormat="1" ht="12" customHeight="1"/>
    <row r="115" s="111" customFormat="1" ht="12" customHeight="1"/>
    <row r="116" s="111" customFormat="1" ht="12" customHeight="1"/>
    <row r="117" s="111" customFormat="1" ht="12" customHeight="1"/>
    <row r="118" s="111" customFormat="1" ht="12" customHeight="1"/>
    <row r="119" s="111" customFormat="1" ht="12" customHeight="1"/>
  </sheetData>
  <mergeCells count="12">
    <mergeCell ref="M18:R18"/>
    <mergeCell ref="M3:N3"/>
    <mergeCell ref="M4:N4"/>
    <mergeCell ref="S3:T7"/>
    <mergeCell ref="A1:M1"/>
    <mergeCell ref="J4:L4"/>
    <mergeCell ref="D4:F4"/>
    <mergeCell ref="J3:L3"/>
    <mergeCell ref="G4:I4"/>
    <mergeCell ref="A3:A7"/>
    <mergeCell ref="D3:F3"/>
    <mergeCell ref="G3:I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workbookViewId="0" topLeftCell="I1">
      <selection activeCell="I20" sqref="A20:IV22"/>
    </sheetView>
  </sheetViews>
  <sheetFormatPr defaultColWidth="9.140625" defaultRowHeight="12.75"/>
  <cols>
    <col min="1" max="1" width="15.7109375" style="0" customWidth="1"/>
    <col min="2" max="3" width="14.28125" style="0" customWidth="1"/>
    <col min="4" max="6" width="10.00390625" style="0" customWidth="1"/>
    <col min="7" max="9" width="9.8515625" style="0" customWidth="1"/>
    <col min="10" max="12" width="9.421875" style="0" customWidth="1"/>
    <col min="13" max="13" width="15.140625" style="0" customWidth="1"/>
    <col min="14" max="14" width="13.00390625" style="0" customWidth="1"/>
    <col min="15" max="15" width="10.57421875" style="0" customWidth="1"/>
    <col min="16" max="16" width="8.7109375" style="0" customWidth="1"/>
    <col min="17" max="19" width="8.28125" style="0" customWidth="1"/>
    <col min="20" max="20" width="16.57421875" style="0" customWidth="1"/>
    <col min="21" max="21" width="10.421875" style="0" customWidth="1"/>
  </cols>
  <sheetData>
    <row r="1" spans="1:22" s="123" customFormat="1" ht="32.25" customHeight="1">
      <c r="A1" s="860" t="s">
        <v>103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284"/>
      <c r="O1" s="284"/>
      <c r="P1" s="284"/>
      <c r="Q1" s="284"/>
      <c r="R1" s="284"/>
      <c r="S1" s="284"/>
      <c r="T1" s="284"/>
      <c r="U1" s="98"/>
      <c r="V1" s="98"/>
    </row>
    <row r="2" spans="1:22" s="418" customFormat="1" ht="14.25" customHeight="1">
      <c r="A2" s="167" t="s">
        <v>384</v>
      </c>
      <c r="B2" s="167"/>
      <c r="C2" s="167"/>
      <c r="D2" s="167"/>
      <c r="E2" s="167"/>
      <c r="F2" s="167"/>
      <c r="G2" s="167"/>
      <c r="H2" s="167"/>
      <c r="I2" s="167"/>
      <c r="J2" s="167"/>
      <c r="N2" s="167"/>
      <c r="O2" s="167"/>
      <c r="P2" s="167"/>
      <c r="Q2" s="167"/>
      <c r="R2" s="167"/>
      <c r="S2" s="167"/>
      <c r="T2" s="206" t="s">
        <v>214</v>
      </c>
      <c r="U2" s="1"/>
      <c r="V2" s="1"/>
    </row>
    <row r="3" spans="1:20" s="419" customFormat="1" ht="27" customHeight="1">
      <c r="A3" s="950" t="s">
        <v>385</v>
      </c>
      <c r="B3" s="953" t="s">
        <v>386</v>
      </c>
      <c r="C3" s="953" t="s">
        <v>387</v>
      </c>
      <c r="D3" s="868" t="s">
        <v>388</v>
      </c>
      <c r="E3" s="869"/>
      <c r="F3" s="870"/>
      <c r="G3" s="868" t="s">
        <v>389</v>
      </c>
      <c r="H3" s="871"/>
      <c r="I3" s="870"/>
      <c r="J3" s="868" t="s">
        <v>1071</v>
      </c>
      <c r="K3" s="871"/>
      <c r="L3" s="870"/>
      <c r="M3" s="864" t="s">
        <v>391</v>
      </c>
      <c r="N3" s="865"/>
      <c r="O3" s="151" t="s">
        <v>611</v>
      </c>
      <c r="P3" s="958" t="s">
        <v>392</v>
      </c>
      <c r="Q3" s="958" t="s">
        <v>393</v>
      </c>
      <c r="R3" s="958" t="s">
        <v>394</v>
      </c>
      <c r="S3" s="836" t="s">
        <v>2</v>
      </c>
      <c r="T3" s="837"/>
    </row>
    <row r="4" spans="1:20" s="419" customFormat="1" ht="53.25" customHeight="1">
      <c r="A4" s="952"/>
      <c r="B4" s="867"/>
      <c r="C4" s="867"/>
      <c r="D4" s="420" t="s">
        <v>1046</v>
      </c>
      <c r="E4" s="420" t="s">
        <v>1047</v>
      </c>
      <c r="F4" s="421" t="s">
        <v>1048</v>
      </c>
      <c r="G4" s="420" t="s">
        <v>1046</v>
      </c>
      <c r="H4" s="420" t="s">
        <v>1047</v>
      </c>
      <c r="I4" s="421" t="s">
        <v>1048</v>
      </c>
      <c r="J4" s="420" t="s">
        <v>1046</v>
      </c>
      <c r="K4" s="420" t="s">
        <v>1047</v>
      </c>
      <c r="L4" s="421" t="s">
        <v>1048</v>
      </c>
      <c r="M4" s="125" t="s">
        <v>598</v>
      </c>
      <c r="N4" s="126" t="s">
        <v>599</v>
      </c>
      <c r="O4" s="668" t="s">
        <v>610</v>
      </c>
      <c r="P4" s="861"/>
      <c r="Q4" s="861"/>
      <c r="R4" s="861"/>
      <c r="S4" s="838"/>
      <c r="T4" s="839"/>
    </row>
    <row r="5" spans="1:20" s="136" customFormat="1" ht="12" customHeight="1">
      <c r="A5" s="238" t="s">
        <v>376</v>
      </c>
      <c r="B5" s="481">
        <v>4</v>
      </c>
      <c r="C5" s="481">
        <v>83</v>
      </c>
      <c r="D5" s="481">
        <v>2980</v>
      </c>
      <c r="E5" s="481">
        <v>1578</v>
      </c>
      <c r="F5" s="481">
        <v>1402</v>
      </c>
      <c r="G5" s="481">
        <v>144</v>
      </c>
      <c r="H5" s="481">
        <v>105</v>
      </c>
      <c r="I5" s="481">
        <v>39</v>
      </c>
      <c r="J5" s="481">
        <v>20</v>
      </c>
      <c r="K5" s="299">
        <v>16</v>
      </c>
      <c r="L5" s="481">
        <v>4</v>
      </c>
      <c r="M5" s="481">
        <v>973</v>
      </c>
      <c r="N5" s="481">
        <v>964</v>
      </c>
      <c r="O5" s="481">
        <v>1058</v>
      </c>
      <c r="P5" s="481">
        <v>49.782</v>
      </c>
      <c r="Q5" s="481">
        <v>20.786</v>
      </c>
      <c r="R5" s="481">
        <v>93</v>
      </c>
      <c r="S5" s="298" t="s">
        <v>377</v>
      </c>
      <c r="T5" s="201"/>
    </row>
    <row r="6" spans="1:20" s="136" customFormat="1" ht="12" customHeight="1">
      <c r="A6" s="281" t="s">
        <v>378</v>
      </c>
      <c r="B6" s="481">
        <v>1</v>
      </c>
      <c r="C6" s="481">
        <v>12</v>
      </c>
      <c r="D6" s="481">
        <v>344</v>
      </c>
      <c r="E6" s="481">
        <v>155</v>
      </c>
      <c r="F6" s="481">
        <v>189</v>
      </c>
      <c r="G6" s="481">
        <v>23</v>
      </c>
      <c r="H6" s="299" t="s">
        <v>390</v>
      </c>
      <c r="I6" s="481">
        <v>7</v>
      </c>
      <c r="J6" s="481">
        <v>4</v>
      </c>
      <c r="K6" s="299" t="s">
        <v>390</v>
      </c>
      <c r="L6" s="481">
        <v>2</v>
      </c>
      <c r="M6" s="481">
        <v>114</v>
      </c>
      <c r="N6" s="481">
        <v>114</v>
      </c>
      <c r="O6" s="481">
        <v>123</v>
      </c>
      <c r="P6" s="481">
        <v>14.2</v>
      </c>
      <c r="Q6" s="481">
        <v>3.3</v>
      </c>
      <c r="R6" s="481">
        <v>12</v>
      </c>
      <c r="S6" s="296" t="s">
        <v>379</v>
      </c>
      <c r="T6" s="297"/>
    </row>
    <row r="7" spans="1:20" s="136" customFormat="1" ht="12" customHeight="1">
      <c r="A7" s="238" t="s">
        <v>380</v>
      </c>
      <c r="B7" s="481">
        <v>4</v>
      </c>
      <c r="C7" s="481">
        <v>84</v>
      </c>
      <c r="D7" s="481">
        <v>3239</v>
      </c>
      <c r="E7" s="481">
        <v>1743</v>
      </c>
      <c r="F7" s="481">
        <v>1496</v>
      </c>
      <c r="G7" s="481">
        <v>144</v>
      </c>
      <c r="H7" s="481">
        <v>106</v>
      </c>
      <c r="I7" s="481">
        <v>38</v>
      </c>
      <c r="J7" s="481">
        <v>20</v>
      </c>
      <c r="K7" s="481">
        <v>16</v>
      </c>
      <c r="L7" s="481">
        <v>4</v>
      </c>
      <c r="M7" s="481">
        <v>932</v>
      </c>
      <c r="N7" s="481">
        <v>928</v>
      </c>
      <c r="O7" s="481">
        <v>1226</v>
      </c>
      <c r="P7" s="481">
        <v>49.8</v>
      </c>
      <c r="Q7" s="481">
        <v>20.8</v>
      </c>
      <c r="R7" s="481">
        <v>95</v>
      </c>
      <c r="S7" s="298" t="s">
        <v>381</v>
      </c>
      <c r="T7" s="201"/>
    </row>
    <row r="8" spans="1:20" s="136" customFormat="1" ht="12" customHeight="1">
      <c r="A8" s="281" t="s">
        <v>382</v>
      </c>
      <c r="B8" s="481">
        <v>1</v>
      </c>
      <c r="C8" s="481">
        <v>12</v>
      </c>
      <c r="D8" s="481">
        <v>371</v>
      </c>
      <c r="E8" s="481">
        <v>176</v>
      </c>
      <c r="F8" s="481">
        <v>195</v>
      </c>
      <c r="G8" s="481">
        <v>23</v>
      </c>
      <c r="H8" s="481">
        <v>16</v>
      </c>
      <c r="I8" s="481">
        <v>7</v>
      </c>
      <c r="J8" s="481">
        <v>5</v>
      </c>
      <c r="K8" s="481">
        <v>3</v>
      </c>
      <c r="L8" s="481">
        <v>2</v>
      </c>
      <c r="M8" s="481">
        <v>107</v>
      </c>
      <c r="N8" s="481">
        <v>107</v>
      </c>
      <c r="O8" s="481">
        <v>137</v>
      </c>
      <c r="P8" s="481">
        <v>14.2</v>
      </c>
      <c r="Q8" s="481">
        <v>3.3</v>
      </c>
      <c r="R8" s="481">
        <v>12</v>
      </c>
      <c r="S8" s="296" t="s">
        <v>383</v>
      </c>
      <c r="T8" s="201"/>
    </row>
    <row r="9" spans="1:20" s="225" customFormat="1" ht="12" customHeight="1">
      <c r="A9" s="84" t="s">
        <v>320</v>
      </c>
      <c r="B9" s="483">
        <v>5</v>
      </c>
      <c r="C9" s="483">
        <v>101</v>
      </c>
      <c r="D9" s="483">
        <v>3922</v>
      </c>
      <c r="E9" s="483">
        <v>2047</v>
      </c>
      <c r="F9" s="483">
        <v>1875</v>
      </c>
      <c r="G9" s="483">
        <v>173</v>
      </c>
      <c r="H9" s="483">
        <v>123</v>
      </c>
      <c r="I9" s="483">
        <v>50</v>
      </c>
      <c r="J9" s="483">
        <v>25</v>
      </c>
      <c r="K9" s="483">
        <v>19</v>
      </c>
      <c r="L9" s="483">
        <v>6</v>
      </c>
      <c r="M9" s="483">
        <v>1048</v>
      </c>
      <c r="N9" s="483">
        <v>1045</v>
      </c>
      <c r="O9" s="483">
        <v>1380</v>
      </c>
      <c r="P9" s="483">
        <v>64</v>
      </c>
      <c r="Q9" s="483">
        <v>25</v>
      </c>
      <c r="R9" s="483">
        <v>111</v>
      </c>
      <c r="S9" s="863" t="s">
        <v>320</v>
      </c>
      <c r="T9" s="866"/>
    </row>
    <row r="10" spans="1:20" s="225" customFormat="1" ht="12" customHeight="1">
      <c r="A10" s="84" t="s">
        <v>1001</v>
      </c>
      <c r="B10" s="483">
        <v>5</v>
      </c>
      <c r="C10" s="483">
        <v>103</v>
      </c>
      <c r="D10" s="483">
        <f>SUM(E10:F10)</f>
        <v>4100</v>
      </c>
      <c r="E10" s="483">
        <v>2087</v>
      </c>
      <c r="F10" s="483">
        <v>2013</v>
      </c>
      <c r="G10" s="483">
        <f>SUM(H10:I10)</f>
        <v>177</v>
      </c>
      <c r="H10" s="483">
        <v>125</v>
      </c>
      <c r="I10" s="483">
        <v>52</v>
      </c>
      <c r="J10" s="483">
        <f>SUM(K10:L10)</f>
        <v>25</v>
      </c>
      <c r="K10" s="483">
        <v>19</v>
      </c>
      <c r="L10" s="483">
        <v>6</v>
      </c>
      <c r="M10" s="483">
        <v>1134</v>
      </c>
      <c r="N10" s="483">
        <v>1126</v>
      </c>
      <c r="O10" s="483">
        <v>1381</v>
      </c>
      <c r="P10" s="483">
        <v>65</v>
      </c>
      <c r="Q10" s="483">
        <v>26</v>
      </c>
      <c r="R10" s="483">
        <v>116</v>
      </c>
      <c r="S10" s="863" t="s">
        <v>1001</v>
      </c>
      <c r="T10" s="866"/>
    </row>
    <row r="11" spans="1:20" s="225" customFormat="1" ht="12" customHeight="1">
      <c r="A11" s="84" t="s">
        <v>171</v>
      </c>
      <c r="B11" s="483">
        <v>5</v>
      </c>
      <c r="C11" s="483">
        <v>105</v>
      </c>
      <c r="D11" s="483">
        <v>4188</v>
      </c>
      <c r="E11" s="483">
        <v>2063</v>
      </c>
      <c r="F11" s="483">
        <v>2125</v>
      </c>
      <c r="G11" s="483">
        <v>179</v>
      </c>
      <c r="H11" s="483">
        <v>120</v>
      </c>
      <c r="I11" s="483">
        <v>59</v>
      </c>
      <c r="J11" s="483">
        <v>23</v>
      </c>
      <c r="K11" s="483">
        <v>17</v>
      </c>
      <c r="L11" s="483">
        <v>6</v>
      </c>
      <c r="M11" s="483">
        <v>1318</v>
      </c>
      <c r="N11" s="483">
        <v>1301</v>
      </c>
      <c r="O11" s="483">
        <v>1476</v>
      </c>
      <c r="P11" s="483">
        <v>65</v>
      </c>
      <c r="Q11" s="483">
        <v>26</v>
      </c>
      <c r="R11" s="483">
        <v>116</v>
      </c>
      <c r="S11" s="863" t="s">
        <v>171</v>
      </c>
      <c r="T11" s="935"/>
    </row>
    <row r="12" spans="1:20" s="225" customFormat="1" ht="13.5" customHeight="1">
      <c r="A12" s="84" t="s">
        <v>681</v>
      </c>
      <c r="B12" s="483">
        <v>5</v>
      </c>
      <c r="C12" s="483">
        <v>105</v>
      </c>
      <c r="D12" s="483">
        <v>4197</v>
      </c>
      <c r="E12" s="483">
        <v>2060</v>
      </c>
      <c r="F12" s="483">
        <v>2137</v>
      </c>
      <c r="G12" s="483">
        <v>179</v>
      </c>
      <c r="H12" s="483">
        <v>118</v>
      </c>
      <c r="I12" s="483">
        <v>61</v>
      </c>
      <c r="J12" s="483">
        <v>21</v>
      </c>
      <c r="K12" s="483">
        <v>16</v>
      </c>
      <c r="L12" s="483">
        <v>5</v>
      </c>
      <c r="M12" s="483">
        <v>1305</v>
      </c>
      <c r="N12" s="483">
        <v>1295</v>
      </c>
      <c r="O12" s="483">
        <v>1368</v>
      </c>
      <c r="P12" s="483">
        <v>65</v>
      </c>
      <c r="Q12" s="483">
        <v>26</v>
      </c>
      <c r="R12" s="483">
        <v>107</v>
      </c>
      <c r="S12" s="863" t="s">
        <v>681</v>
      </c>
      <c r="T12" s="935"/>
    </row>
    <row r="13" spans="1:20" s="225" customFormat="1" ht="13.5" customHeight="1">
      <c r="A13" s="746" t="s">
        <v>690</v>
      </c>
      <c r="B13" s="727">
        <v>5</v>
      </c>
      <c r="C13" s="727">
        <v>105</v>
      </c>
      <c r="D13" s="727">
        <v>4206</v>
      </c>
      <c r="E13" s="727">
        <f>D13-F13</f>
        <v>2055</v>
      </c>
      <c r="F13" s="727">
        <v>2151</v>
      </c>
      <c r="G13" s="727">
        <v>176</v>
      </c>
      <c r="H13" s="727">
        <f>G13-I13</f>
        <v>113</v>
      </c>
      <c r="I13" s="727">
        <v>63</v>
      </c>
      <c r="J13" s="727">
        <v>21</v>
      </c>
      <c r="K13" s="727">
        <v>16</v>
      </c>
      <c r="L13" s="727">
        <v>5</v>
      </c>
      <c r="M13" s="727">
        <v>1313</v>
      </c>
      <c r="N13" s="727">
        <v>1306</v>
      </c>
      <c r="O13" s="727">
        <v>1367</v>
      </c>
      <c r="P13" s="727">
        <v>65</v>
      </c>
      <c r="Q13" s="727">
        <v>27</v>
      </c>
      <c r="R13" s="727">
        <v>107</v>
      </c>
      <c r="S13" s="872" t="s">
        <v>682</v>
      </c>
      <c r="T13" s="873"/>
    </row>
    <row r="14" spans="1:22" s="136" customFormat="1" ht="14.25" customHeight="1">
      <c r="A14" s="80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80"/>
      <c r="U14" s="82"/>
      <c r="V14" s="82"/>
    </row>
    <row r="15" spans="1:22" s="354" customFormat="1" ht="36" customHeight="1">
      <c r="A15" s="352" t="s">
        <v>395</v>
      </c>
      <c r="B15" s="353"/>
      <c r="C15" s="353"/>
      <c r="D15" s="353"/>
      <c r="J15" s="652"/>
      <c r="N15" s="355"/>
      <c r="O15" s="874" t="s">
        <v>515</v>
      </c>
      <c r="P15" s="874"/>
      <c r="Q15" s="874"/>
      <c r="R15" s="874"/>
      <c r="S15" s="874"/>
      <c r="T15" s="875"/>
      <c r="U15" s="356"/>
      <c r="V15" s="356"/>
    </row>
    <row r="16" spans="1:22" s="354" customFormat="1" ht="12.75" customHeight="1">
      <c r="A16" s="353" t="s">
        <v>495</v>
      </c>
      <c r="B16" s="353"/>
      <c r="C16" s="353"/>
      <c r="D16" s="353"/>
      <c r="E16" s="357"/>
      <c r="F16" s="357"/>
      <c r="G16" s="357"/>
      <c r="H16" s="357"/>
      <c r="I16" s="357"/>
      <c r="J16" s="357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</row>
    <row r="17" spans="1:22" s="354" customFormat="1" ht="12.75" customHeight="1">
      <c r="A17" s="353" t="s">
        <v>496</v>
      </c>
      <c r="B17" s="353"/>
      <c r="C17" s="353"/>
      <c r="D17" s="353"/>
      <c r="E17" s="353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</row>
    <row r="18" spans="1:22" s="354" customFormat="1" ht="12.75" customHeight="1">
      <c r="A18" s="356" t="s">
        <v>497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</row>
    <row r="19" s="123" customFormat="1" ht="13.5"/>
  </sheetData>
  <mergeCells count="18">
    <mergeCell ref="S13:T13"/>
    <mergeCell ref="O15:T15"/>
    <mergeCell ref="A1:M1"/>
    <mergeCell ref="P3:P4"/>
    <mergeCell ref="Q3:Q4"/>
    <mergeCell ref="R3:R4"/>
    <mergeCell ref="S3:T4"/>
    <mergeCell ref="A3:A4"/>
    <mergeCell ref="B3:B4"/>
    <mergeCell ref="J3:L3"/>
    <mergeCell ref="C3:C4"/>
    <mergeCell ref="D3:F3"/>
    <mergeCell ref="S9:T9"/>
    <mergeCell ref="G3:I3"/>
    <mergeCell ref="S12:T12"/>
    <mergeCell ref="M3:N3"/>
    <mergeCell ref="S10:T10"/>
    <mergeCell ref="S11:T1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SheetLayoutView="100" workbookViewId="0" topLeftCell="A13">
      <selection activeCell="A32" sqref="A32:IV35"/>
    </sheetView>
  </sheetViews>
  <sheetFormatPr defaultColWidth="9.140625" defaultRowHeight="34.5" customHeight="1"/>
  <cols>
    <col min="1" max="1" width="14.00390625" style="0" customWidth="1"/>
    <col min="2" max="2" width="11.7109375" style="0" customWidth="1"/>
    <col min="3" max="3" width="12.00390625" style="0" customWidth="1"/>
    <col min="4" max="5" width="11.7109375" style="0" customWidth="1"/>
    <col min="6" max="6" width="10.140625" style="0" customWidth="1"/>
    <col min="7" max="8" width="11.7109375" style="0" customWidth="1"/>
    <col min="9" max="9" width="13.421875" style="0" customWidth="1"/>
    <col min="10" max="12" width="8.140625" style="0" customWidth="1"/>
    <col min="13" max="13" width="14.140625" style="0" customWidth="1"/>
    <col min="14" max="14" width="12.00390625" style="0" customWidth="1"/>
    <col min="15" max="15" width="10.140625" style="0" customWidth="1"/>
    <col min="16" max="16" width="9.28125" style="0" customWidth="1"/>
    <col min="17" max="17" width="8.7109375" style="0" customWidth="1"/>
    <col min="18" max="18" width="8.421875" style="0" customWidth="1"/>
    <col min="19" max="19" width="7.8515625" style="0" customWidth="1"/>
    <col min="20" max="20" width="14.28125" style="0" customWidth="1"/>
  </cols>
  <sheetData>
    <row r="1" spans="1:20" s="21" customFormat="1" ht="32.25" customHeight="1">
      <c r="A1" s="982" t="s">
        <v>553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  <c r="S1" s="20"/>
      <c r="T1" s="20"/>
    </row>
    <row r="2" spans="1:19" s="23" customFormat="1" ht="14.25" customHeight="1">
      <c r="A2" s="109" t="s">
        <v>554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63" t="s">
        <v>215</v>
      </c>
      <c r="N2" s="109"/>
      <c r="O2" s="109"/>
      <c r="P2" s="109"/>
      <c r="Q2" s="109"/>
      <c r="R2" s="109"/>
      <c r="S2" s="109"/>
    </row>
    <row r="3" spans="1:13" s="19" customFormat="1" ht="27.75" customHeight="1">
      <c r="A3" s="820" t="s">
        <v>975</v>
      </c>
      <c r="B3" s="958" t="s">
        <v>593</v>
      </c>
      <c r="C3" s="958" t="s">
        <v>977</v>
      </c>
      <c r="D3" s="840" t="s">
        <v>608</v>
      </c>
      <c r="E3" s="821"/>
      <c r="F3" s="865"/>
      <c r="G3" s="840" t="s">
        <v>594</v>
      </c>
      <c r="H3" s="841"/>
      <c r="I3" s="865"/>
      <c r="J3" s="840" t="s">
        <v>595</v>
      </c>
      <c r="K3" s="841"/>
      <c r="L3" s="842"/>
      <c r="M3" s="837" t="s">
        <v>2</v>
      </c>
    </row>
    <row r="4" spans="1:13" s="19" customFormat="1" ht="31.5" customHeight="1">
      <c r="A4" s="839"/>
      <c r="B4" s="970"/>
      <c r="C4" s="970"/>
      <c r="D4" s="10" t="s">
        <v>1046</v>
      </c>
      <c r="E4" s="10" t="s">
        <v>1047</v>
      </c>
      <c r="F4" s="126" t="s">
        <v>1048</v>
      </c>
      <c r="G4" s="10" t="s">
        <v>1046</v>
      </c>
      <c r="H4" s="10" t="s">
        <v>1047</v>
      </c>
      <c r="I4" s="126" t="s">
        <v>1048</v>
      </c>
      <c r="J4" s="10" t="s">
        <v>976</v>
      </c>
      <c r="K4" s="10" t="s">
        <v>1047</v>
      </c>
      <c r="L4" s="126" t="s">
        <v>1048</v>
      </c>
      <c r="M4" s="839"/>
    </row>
    <row r="5" spans="1:13" s="76" customFormat="1" ht="12.75" customHeight="1">
      <c r="A5" s="238" t="s">
        <v>965</v>
      </c>
      <c r="B5" s="34">
        <v>4</v>
      </c>
      <c r="C5" s="34">
        <v>88</v>
      </c>
      <c r="D5" s="34">
        <v>3086</v>
      </c>
      <c r="E5" s="34">
        <v>1453</v>
      </c>
      <c r="F5" s="34">
        <v>1633</v>
      </c>
      <c r="G5" s="34">
        <v>198</v>
      </c>
      <c r="H5" s="34">
        <v>149</v>
      </c>
      <c r="I5" s="34">
        <v>49</v>
      </c>
      <c r="J5" s="34">
        <v>26</v>
      </c>
      <c r="K5" s="34">
        <v>16</v>
      </c>
      <c r="L5" s="34">
        <v>10</v>
      </c>
      <c r="M5" s="40" t="s">
        <v>9</v>
      </c>
    </row>
    <row r="6" spans="1:13" s="75" customFormat="1" ht="12.75" customHeight="1">
      <c r="A6" s="281" t="s">
        <v>0</v>
      </c>
      <c r="B6" s="358">
        <v>3</v>
      </c>
      <c r="C6" s="358">
        <v>43</v>
      </c>
      <c r="D6" s="358">
        <v>1175</v>
      </c>
      <c r="E6" s="358">
        <v>598</v>
      </c>
      <c r="F6" s="358">
        <v>577</v>
      </c>
      <c r="G6" s="358">
        <v>98</v>
      </c>
      <c r="H6" s="358">
        <f>98-32</f>
        <v>66</v>
      </c>
      <c r="I6" s="358">
        <v>32</v>
      </c>
      <c r="J6" s="358">
        <v>20</v>
      </c>
      <c r="K6" s="358">
        <v>12</v>
      </c>
      <c r="L6" s="358">
        <v>8</v>
      </c>
      <c r="M6" s="38" t="s">
        <v>973</v>
      </c>
    </row>
    <row r="7" spans="1:13" s="76" customFormat="1" ht="12.75" customHeight="1">
      <c r="A7" s="238" t="s">
        <v>966</v>
      </c>
      <c r="B7" s="34">
        <v>4</v>
      </c>
      <c r="C7" s="34">
        <v>89</v>
      </c>
      <c r="D7" s="34">
        <v>3095</v>
      </c>
      <c r="E7" s="34">
        <v>1498</v>
      </c>
      <c r="F7" s="34">
        <v>1597</v>
      </c>
      <c r="G7" s="34">
        <v>193</v>
      </c>
      <c r="H7" s="34">
        <v>138</v>
      </c>
      <c r="I7" s="34">
        <v>55</v>
      </c>
      <c r="J7" s="34">
        <v>26</v>
      </c>
      <c r="K7" s="34">
        <v>14</v>
      </c>
      <c r="L7" s="34">
        <v>12</v>
      </c>
      <c r="M7" s="83" t="s">
        <v>10</v>
      </c>
    </row>
    <row r="8" spans="1:13" s="76" customFormat="1" ht="12.75" customHeight="1">
      <c r="A8" s="281" t="s">
        <v>1</v>
      </c>
      <c r="B8" s="34">
        <v>3</v>
      </c>
      <c r="C8" s="34">
        <v>47</v>
      </c>
      <c r="D8" s="34">
        <v>1309</v>
      </c>
      <c r="E8" s="34">
        <v>662</v>
      </c>
      <c r="F8" s="34">
        <v>647</v>
      </c>
      <c r="G8" s="34">
        <v>103</v>
      </c>
      <c r="H8" s="34">
        <f>103-37</f>
        <v>66</v>
      </c>
      <c r="I8" s="34">
        <v>37</v>
      </c>
      <c r="J8" s="34">
        <v>22</v>
      </c>
      <c r="K8" s="34">
        <f>22-9</f>
        <v>13</v>
      </c>
      <c r="L8" s="34">
        <v>9</v>
      </c>
      <c r="M8" s="156" t="s">
        <v>974</v>
      </c>
    </row>
    <row r="9" spans="1:13" s="76" customFormat="1" ht="12.75" customHeight="1">
      <c r="A9" s="84" t="s">
        <v>1005</v>
      </c>
      <c r="B9" s="351">
        <v>7</v>
      </c>
      <c r="C9" s="351">
        <v>142</v>
      </c>
      <c r="D9" s="351">
        <v>4590</v>
      </c>
      <c r="E9" s="351">
        <v>2290</v>
      </c>
      <c r="F9" s="351">
        <v>2300</v>
      </c>
      <c r="G9" s="351">
        <v>309</v>
      </c>
      <c r="H9" s="351">
        <v>204</v>
      </c>
      <c r="I9" s="351">
        <v>105</v>
      </c>
      <c r="J9" s="351">
        <v>49</v>
      </c>
      <c r="K9" s="351">
        <v>27</v>
      </c>
      <c r="L9" s="351">
        <v>22</v>
      </c>
      <c r="M9" s="50" t="s">
        <v>1005</v>
      </c>
    </row>
    <row r="10" spans="1:13" s="76" customFormat="1" ht="12.75" customHeight="1">
      <c r="A10" s="84" t="s">
        <v>1001</v>
      </c>
      <c r="B10" s="351">
        <v>7</v>
      </c>
      <c r="C10" s="351">
        <v>148</v>
      </c>
      <c r="D10" s="351">
        <f>SUM(E10:F10)</f>
        <v>4950</v>
      </c>
      <c r="E10" s="351">
        <v>2453</v>
      </c>
      <c r="F10" s="351">
        <v>2497</v>
      </c>
      <c r="G10" s="351">
        <f>SUM(H10:I10)</f>
        <v>325</v>
      </c>
      <c r="H10" s="351">
        <v>205</v>
      </c>
      <c r="I10" s="351">
        <v>120</v>
      </c>
      <c r="J10" s="351">
        <f>SUM(K10:L10)</f>
        <v>45</v>
      </c>
      <c r="K10" s="351">
        <v>25</v>
      </c>
      <c r="L10" s="351">
        <v>20</v>
      </c>
      <c r="M10" s="50" t="s">
        <v>1001</v>
      </c>
    </row>
    <row r="11" spans="1:13" s="76" customFormat="1" ht="12.75" customHeight="1">
      <c r="A11" s="84" t="s">
        <v>171</v>
      </c>
      <c r="B11" s="351">
        <v>7</v>
      </c>
      <c r="C11" s="351">
        <v>151</v>
      </c>
      <c r="D11" s="351">
        <v>5228</v>
      </c>
      <c r="E11" s="351">
        <v>2563</v>
      </c>
      <c r="F11" s="351">
        <v>2665</v>
      </c>
      <c r="G11" s="351">
        <v>331</v>
      </c>
      <c r="H11" s="351">
        <v>195</v>
      </c>
      <c r="I11" s="351">
        <v>136</v>
      </c>
      <c r="J11" s="351">
        <v>47</v>
      </c>
      <c r="K11" s="351">
        <v>25</v>
      </c>
      <c r="L11" s="351">
        <v>22</v>
      </c>
      <c r="M11" s="50" t="s">
        <v>171</v>
      </c>
    </row>
    <row r="12" spans="1:13" s="76" customFormat="1" ht="12.75" customHeight="1">
      <c r="A12" s="84" t="s">
        <v>681</v>
      </c>
      <c r="B12" s="351">
        <v>7</v>
      </c>
      <c r="C12" s="351">
        <v>155</v>
      </c>
      <c r="D12" s="351">
        <v>5531</v>
      </c>
      <c r="E12" s="351">
        <v>2679</v>
      </c>
      <c r="F12" s="351">
        <v>2852</v>
      </c>
      <c r="G12" s="351">
        <v>341</v>
      </c>
      <c r="H12" s="351">
        <v>191</v>
      </c>
      <c r="I12" s="351">
        <v>150</v>
      </c>
      <c r="J12" s="351">
        <v>45</v>
      </c>
      <c r="K12" s="351">
        <v>23</v>
      </c>
      <c r="L12" s="351">
        <v>22</v>
      </c>
      <c r="M12" s="50" t="s">
        <v>681</v>
      </c>
    </row>
    <row r="13" spans="1:13" s="76" customFormat="1" ht="15" customHeight="1">
      <c r="A13" s="733" t="s">
        <v>516</v>
      </c>
      <c r="B13" s="792">
        <v>7</v>
      </c>
      <c r="C13" s="738">
        <v>156</v>
      </c>
      <c r="D13" s="738">
        <v>5707</v>
      </c>
      <c r="E13" s="738">
        <f>D13-F13</f>
        <v>2818</v>
      </c>
      <c r="F13" s="738">
        <v>2889</v>
      </c>
      <c r="G13" s="738">
        <v>338</v>
      </c>
      <c r="H13" s="738">
        <f>G13-I13</f>
        <v>182</v>
      </c>
      <c r="I13" s="738">
        <v>156</v>
      </c>
      <c r="J13" s="738">
        <v>46</v>
      </c>
      <c r="K13" s="738">
        <v>22</v>
      </c>
      <c r="L13" s="793">
        <v>24</v>
      </c>
      <c r="M13" s="724">
        <v>2010</v>
      </c>
    </row>
    <row r="14" spans="1:20" s="82" customFormat="1" ht="10.5" customHeight="1">
      <c r="A14" s="80"/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80"/>
    </row>
    <row r="15" spans="1:9" s="19" customFormat="1" ht="24.75" customHeight="1">
      <c r="A15" s="844" t="s">
        <v>975</v>
      </c>
      <c r="B15" s="864" t="s">
        <v>596</v>
      </c>
      <c r="C15" s="865"/>
      <c r="D15" s="840" t="s">
        <v>597</v>
      </c>
      <c r="E15" s="865"/>
      <c r="F15" s="958" t="s">
        <v>616</v>
      </c>
      <c r="G15" s="958" t="s">
        <v>813</v>
      </c>
      <c r="H15" s="958" t="s">
        <v>812</v>
      </c>
      <c r="I15" s="837" t="s">
        <v>2</v>
      </c>
    </row>
    <row r="16" spans="1:9" s="19" customFormat="1" ht="40.5" customHeight="1">
      <c r="A16" s="819"/>
      <c r="B16" s="125" t="s">
        <v>814</v>
      </c>
      <c r="C16" s="126" t="s">
        <v>599</v>
      </c>
      <c r="D16" s="10" t="s">
        <v>836</v>
      </c>
      <c r="E16" s="125" t="s">
        <v>815</v>
      </c>
      <c r="F16" s="861"/>
      <c r="G16" s="861"/>
      <c r="H16" s="861"/>
      <c r="I16" s="839"/>
    </row>
    <row r="17" spans="1:9" s="76" customFormat="1" ht="12.75" customHeight="1">
      <c r="A17" s="238" t="s">
        <v>965</v>
      </c>
      <c r="B17" s="34">
        <v>1023</v>
      </c>
      <c r="C17" s="34">
        <v>981</v>
      </c>
      <c r="D17" s="358">
        <v>981</v>
      </c>
      <c r="E17" s="358">
        <v>968</v>
      </c>
      <c r="F17" s="358">
        <v>161.2</v>
      </c>
      <c r="G17" s="358">
        <v>38.4</v>
      </c>
      <c r="H17" s="35">
        <v>104</v>
      </c>
      <c r="I17" s="40" t="s">
        <v>9</v>
      </c>
    </row>
    <row r="18" spans="1:9" s="75" customFormat="1" ht="12.75" customHeight="1">
      <c r="A18" s="281" t="s">
        <v>0</v>
      </c>
      <c r="B18" s="358">
        <v>361</v>
      </c>
      <c r="C18" s="358">
        <v>360</v>
      </c>
      <c r="D18" s="358">
        <v>605</v>
      </c>
      <c r="E18" s="358">
        <v>486</v>
      </c>
      <c r="F18" s="358">
        <v>91.9</v>
      </c>
      <c r="G18" s="358">
        <v>28.1</v>
      </c>
      <c r="H18" s="35">
        <v>57</v>
      </c>
      <c r="I18" s="38" t="s">
        <v>973</v>
      </c>
    </row>
    <row r="19" spans="1:9" s="76" customFormat="1" ht="12.75" customHeight="1">
      <c r="A19" s="238" t="s">
        <v>966</v>
      </c>
      <c r="B19" s="34">
        <v>1083</v>
      </c>
      <c r="C19" s="34">
        <v>977</v>
      </c>
      <c r="D19" s="358">
        <v>1081</v>
      </c>
      <c r="E19" s="358">
        <v>1056</v>
      </c>
      <c r="F19" s="358">
        <v>150.3</v>
      </c>
      <c r="G19" s="358">
        <v>38.5</v>
      </c>
      <c r="H19" s="35">
        <v>103</v>
      </c>
      <c r="I19" s="83" t="s">
        <v>10</v>
      </c>
    </row>
    <row r="20" spans="1:9" s="76" customFormat="1" ht="12.75" customHeight="1">
      <c r="A20" s="281" t="s">
        <v>1</v>
      </c>
      <c r="B20" s="34">
        <v>359</v>
      </c>
      <c r="C20" s="34">
        <v>352</v>
      </c>
      <c r="D20" s="358">
        <v>582</v>
      </c>
      <c r="E20" s="358">
        <v>536</v>
      </c>
      <c r="F20" s="358">
        <v>92</v>
      </c>
      <c r="G20" s="358">
        <v>29</v>
      </c>
      <c r="H20" s="35">
        <v>58</v>
      </c>
      <c r="I20" s="179" t="s">
        <v>974</v>
      </c>
    </row>
    <row r="21" spans="1:9" s="76" customFormat="1" ht="12.75" customHeight="1">
      <c r="A21" s="84" t="s">
        <v>1005</v>
      </c>
      <c r="B21" s="365">
        <v>1356</v>
      </c>
      <c r="C21" s="365">
        <v>1302</v>
      </c>
      <c r="D21" s="365">
        <v>1621</v>
      </c>
      <c r="E21" s="365">
        <v>1565</v>
      </c>
      <c r="F21" s="365">
        <v>241.8</v>
      </c>
      <c r="G21" s="365">
        <v>70.5</v>
      </c>
      <c r="H21" s="365">
        <v>165</v>
      </c>
      <c r="I21" s="50" t="s">
        <v>1005</v>
      </c>
    </row>
    <row r="22" spans="1:9" s="81" customFormat="1" ht="12.75" customHeight="1">
      <c r="A22" s="84" t="s">
        <v>1001</v>
      </c>
      <c r="B22" s="351">
        <v>1454</v>
      </c>
      <c r="C22" s="351">
        <v>1392</v>
      </c>
      <c r="D22" s="351">
        <v>1787</v>
      </c>
      <c r="E22" s="351">
        <v>1787</v>
      </c>
      <c r="F22" s="351">
        <v>242</v>
      </c>
      <c r="G22" s="351">
        <v>72</v>
      </c>
      <c r="H22" s="351">
        <v>172</v>
      </c>
      <c r="I22" s="50" t="s">
        <v>1001</v>
      </c>
    </row>
    <row r="23" spans="1:9" s="81" customFormat="1" ht="12.75" customHeight="1">
      <c r="A23" s="84" t="s">
        <v>171</v>
      </c>
      <c r="B23" s="351">
        <v>1557</v>
      </c>
      <c r="C23" s="351">
        <v>1407</v>
      </c>
      <c r="D23" s="351">
        <v>1944</v>
      </c>
      <c r="E23" s="351">
        <v>1900</v>
      </c>
      <c r="F23" s="351">
        <v>242</v>
      </c>
      <c r="G23" s="351">
        <v>73</v>
      </c>
      <c r="H23" s="351">
        <v>164</v>
      </c>
      <c r="I23" s="50" t="s">
        <v>171</v>
      </c>
    </row>
    <row r="24" spans="1:9" s="81" customFormat="1" ht="12.75" customHeight="1">
      <c r="A24" s="84" t="s">
        <v>681</v>
      </c>
      <c r="B24" s="351">
        <v>1589</v>
      </c>
      <c r="C24" s="351">
        <v>1484</v>
      </c>
      <c r="D24" s="351">
        <v>1889</v>
      </c>
      <c r="E24" s="351">
        <v>1916</v>
      </c>
      <c r="F24" s="351">
        <v>247</v>
      </c>
      <c r="G24" s="351">
        <v>74</v>
      </c>
      <c r="H24" s="351">
        <v>163</v>
      </c>
      <c r="I24" s="50" t="s">
        <v>681</v>
      </c>
    </row>
    <row r="25" spans="1:9" s="81" customFormat="1" ht="12.75" customHeight="1">
      <c r="A25" s="733" t="s">
        <v>516</v>
      </c>
      <c r="B25" s="738">
        <v>1737</v>
      </c>
      <c r="C25" s="738">
        <v>1527</v>
      </c>
      <c r="D25" s="738">
        <v>1888</v>
      </c>
      <c r="E25" s="738">
        <v>1911</v>
      </c>
      <c r="F25" s="738">
        <v>250</v>
      </c>
      <c r="G25" s="738">
        <v>75</v>
      </c>
      <c r="H25" s="738">
        <v>164</v>
      </c>
      <c r="I25" s="724" t="s">
        <v>516</v>
      </c>
    </row>
    <row r="26" spans="1:22" s="19" customFormat="1" ht="13.5" customHeight="1">
      <c r="A26" s="18" t="s">
        <v>1059</v>
      </c>
      <c r="B26" s="44"/>
      <c r="C26" s="44"/>
      <c r="D26" s="44"/>
      <c r="E26" s="44"/>
      <c r="F26" s="158" t="s">
        <v>810</v>
      </c>
      <c r="G26" s="44"/>
      <c r="I26" s="307"/>
      <c r="J26" s="307"/>
      <c r="K26" s="307"/>
      <c r="L26" s="307"/>
      <c r="M26" s="307"/>
      <c r="N26" s="158"/>
      <c r="O26" s="158"/>
      <c r="P26" s="158"/>
      <c r="Q26" s="158"/>
      <c r="R26" s="158"/>
      <c r="S26" s="158"/>
      <c r="T26" s="158"/>
      <c r="U26" s="158"/>
      <c r="V26" s="47"/>
    </row>
    <row r="27" spans="1:6" s="19" customFormat="1" ht="13.5" customHeight="1">
      <c r="A27" s="47" t="s">
        <v>677</v>
      </c>
      <c r="B27" s="47"/>
      <c r="C27" s="47"/>
      <c r="D27" s="47"/>
      <c r="E27" s="47"/>
      <c r="F27" s="7" t="s">
        <v>811</v>
      </c>
    </row>
    <row r="28" s="19" customFormat="1" ht="13.5" customHeight="1">
      <c r="A28" s="19" t="s">
        <v>678</v>
      </c>
    </row>
    <row r="29" spans="1:28" s="19" customFormat="1" ht="13.5" customHeight="1">
      <c r="A29" s="19" t="s">
        <v>679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0" s="119" customFormat="1" ht="15" customHeight="1">
      <c r="A30" s="120"/>
      <c r="B30" s="120"/>
      <c r="C30" s="120"/>
      <c r="D30" s="120"/>
      <c r="E30" s="120"/>
      <c r="O30" s="843"/>
      <c r="P30" s="843"/>
      <c r="Q30" s="843"/>
      <c r="R30" s="843"/>
      <c r="S30" s="843"/>
      <c r="T30" s="843"/>
    </row>
    <row r="31" s="119" customFormat="1" ht="15" customHeight="1"/>
    <row r="32" spans="1:52" s="61" customFormat="1" ht="12" customHeight="1">
      <c r="A32" s="9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128"/>
      <c r="R32" s="128"/>
      <c r="S32" s="129"/>
      <c r="T32" s="9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</row>
    <row r="33" spans="1:52" s="61" customFormat="1" ht="12" customHeight="1">
      <c r="A33" s="9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127"/>
      <c r="R33" s="127"/>
      <c r="S33" s="97"/>
      <c r="T33" s="9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52" s="61" customFormat="1" ht="12" customHeight="1">
      <c r="A34" s="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27"/>
      <c r="R34" s="127"/>
      <c r="S34" s="97"/>
      <c r="T34" s="9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</row>
    <row r="35" spans="1:25" s="23" customFormat="1" ht="12" customHeight="1">
      <c r="A35" s="106"/>
      <c r="B35" s="107"/>
      <c r="C35" s="107"/>
      <c r="D35" s="107"/>
      <c r="E35" s="62"/>
      <c r="F35" s="62"/>
      <c r="G35" s="62"/>
      <c r="H35" s="62"/>
      <c r="I35" s="62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s="23" customFormat="1" ht="12" customHeight="1">
      <c r="A36" s="107"/>
      <c r="B36" s="107"/>
      <c r="C36" s="107"/>
      <c r="D36" s="107"/>
      <c r="E36" s="107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s="29" customFormat="1" ht="12" customHeight="1">
      <c r="A37" s="10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s="29" customFormat="1" ht="12" customHeight="1">
      <c r="A38" s="109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s="29" customFormat="1" ht="12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="111" customFormat="1" ht="12" customHeight="1"/>
    <row r="41" s="111" customFormat="1" ht="12" customHeight="1"/>
    <row r="42" s="111" customFormat="1" ht="12" customHeight="1"/>
    <row r="43" s="111" customFormat="1" ht="12" customHeight="1"/>
    <row r="44" s="111" customFormat="1" ht="12" customHeight="1"/>
    <row r="45" s="111" customFormat="1" ht="12" customHeight="1"/>
    <row r="46" s="111" customFormat="1" ht="12" customHeight="1"/>
    <row r="47" s="111" customFormat="1" ht="12" customHeight="1"/>
    <row r="48" s="111" customFormat="1" ht="12" customHeight="1"/>
    <row r="49" s="111" customFormat="1" ht="12" customHeight="1"/>
    <row r="50" s="111" customFormat="1" ht="12" customHeight="1"/>
    <row r="51" s="111" customFormat="1" ht="12" customHeight="1"/>
    <row r="52" s="111" customFormat="1" ht="12" customHeight="1"/>
    <row r="53" s="111" customFormat="1" ht="12" customHeight="1"/>
    <row r="54" s="111" customFormat="1" ht="12" customHeight="1"/>
    <row r="55" s="111" customFormat="1" ht="12" customHeight="1"/>
    <row r="56" s="111" customFormat="1" ht="12" customHeight="1"/>
    <row r="57" s="111" customFormat="1" ht="12" customHeight="1"/>
    <row r="58" s="111" customFormat="1" ht="12" customHeight="1"/>
    <row r="59" s="111" customFormat="1" ht="12" customHeight="1"/>
    <row r="60" s="111" customFormat="1" ht="12" customHeight="1"/>
    <row r="61" s="111" customFormat="1" ht="12" customHeight="1"/>
    <row r="62" s="111" customFormat="1" ht="12" customHeight="1"/>
    <row r="63" s="111" customFormat="1" ht="12" customHeight="1"/>
  </sheetData>
  <mergeCells count="16">
    <mergeCell ref="A1:M1"/>
    <mergeCell ref="O30:T30"/>
    <mergeCell ref="A15:A16"/>
    <mergeCell ref="B15:C15"/>
    <mergeCell ref="D15:E15"/>
    <mergeCell ref="F15:F16"/>
    <mergeCell ref="A3:A4"/>
    <mergeCell ref="B3:B4"/>
    <mergeCell ref="C3:C4"/>
    <mergeCell ref="D3:F3"/>
    <mergeCell ref="G3:I3"/>
    <mergeCell ref="J3:L3"/>
    <mergeCell ref="M3:M4"/>
    <mergeCell ref="G15:G16"/>
    <mergeCell ref="H15:H16"/>
    <mergeCell ref="I15:I16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zoomScaleSheetLayoutView="100" workbookViewId="0" topLeftCell="A7">
      <selection activeCell="D14" sqref="D14"/>
    </sheetView>
  </sheetViews>
  <sheetFormatPr defaultColWidth="9.140625" defaultRowHeight="12.75"/>
  <cols>
    <col min="1" max="1" width="10.00390625" style="0" customWidth="1"/>
    <col min="2" max="3" width="12.7109375" style="0" customWidth="1"/>
    <col min="4" max="9" width="12.421875" style="0" customWidth="1"/>
    <col min="10" max="12" width="9.00390625" style="0" customWidth="1"/>
    <col min="13" max="13" width="10.00390625" style="0" customWidth="1"/>
    <col min="14" max="14" width="9.421875" style="0" customWidth="1"/>
    <col min="15" max="15" width="10.421875" style="0" customWidth="1"/>
    <col min="16" max="16" width="8.57421875" style="0" customWidth="1"/>
    <col min="17" max="17" width="8.140625" style="0" customWidth="1"/>
    <col min="18" max="18" width="7.421875" style="0" customWidth="1"/>
    <col min="19" max="19" width="7.8515625" style="0" customWidth="1"/>
    <col min="20" max="20" width="13.00390625" style="0" customWidth="1"/>
  </cols>
  <sheetData>
    <row r="1" spans="1:25" s="134" customFormat="1" ht="32.25" customHeight="1">
      <c r="A1" s="982" t="s">
        <v>601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20"/>
      <c r="O1" s="20"/>
      <c r="P1" s="20"/>
      <c r="Q1" s="20"/>
      <c r="R1" s="20"/>
      <c r="S1" s="20"/>
      <c r="T1" s="20"/>
      <c r="U1" s="21"/>
      <c r="V1" s="21"/>
      <c r="W1" s="21"/>
      <c r="X1" s="21"/>
      <c r="Y1" s="21"/>
    </row>
    <row r="2" spans="1:25" s="135" customFormat="1" ht="19.5" customHeight="1">
      <c r="A2" s="303" t="s">
        <v>606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4" t="s">
        <v>216</v>
      </c>
      <c r="N2" s="303"/>
      <c r="O2" s="303"/>
      <c r="P2" s="303"/>
      <c r="Q2" s="303"/>
      <c r="R2" s="303"/>
      <c r="S2" s="303"/>
      <c r="U2" s="23"/>
      <c r="V2" s="23"/>
      <c r="W2" s="23"/>
      <c r="X2" s="23"/>
      <c r="Y2" s="23"/>
    </row>
    <row r="3" spans="1:18" s="136" customFormat="1" ht="28.5" customHeight="1">
      <c r="A3" s="820" t="s">
        <v>807</v>
      </c>
      <c r="B3" s="958" t="s">
        <v>607</v>
      </c>
      <c r="C3" s="958" t="s">
        <v>602</v>
      </c>
      <c r="D3" s="840" t="s">
        <v>608</v>
      </c>
      <c r="E3" s="821"/>
      <c r="F3" s="865"/>
      <c r="G3" s="840" t="s">
        <v>609</v>
      </c>
      <c r="H3" s="841"/>
      <c r="I3" s="865"/>
      <c r="J3" s="840" t="s">
        <v>613</v>
      </c>
      <c r="K3" s="841"/>
      <c r="L3" s="842"/>
      <c r="M3" s="836" t="s">
        <v>808</v>
      </c>
      <c r="N3" s="19"/>
      <c r="O3" s="19"/>
      <c r="P3" s="19"/>
      <c r="Q3" s="19"/>
      <c r="R3" s="19"/>
    </row>
    <row r="4" spans="1:18" s="136" customFormat="1" ht="39.75" customHeight="1">
      <c r="A4" s="839"/>
      <c r="B4" s="970"/>
      <c r="C4" s="970"/>
      <c r="D4" s="10" t="s">
        <v>1046</v>
      </c>
      <c r="E4" s="10" t="s">
        <v>1047</v>
      </c>
      <c r="F4" s="126" t="s">
        <v>1048</v>
      </c>
      <c r="G4" s="10" t="s">
        <v>1046</v>
      </c>
      <c r="H4" s="10" t="s">
        <v>1047</v>
      </c>
      <c r="I4" s="126" t="s">
        <v>1048</v>
      </c>
      <c r="J4" s="10" t="s">
        <v>1046</v>
      </c>
      <c r="K4" s="10" t="s">
        <v>1047</v>
      </c>
      <c r="L4" s="126" t="s">
        <v>1048</v>
      </c>
      <c r="M4" s="838"/>
      <c r="N4" s="19"/>
      <c r="O4" s="19"/>
      <c r="P4" s="19"/>
      <c r="Q4" s="19"/>
      <c r="R4" s="19"/>
    </row>
    <row r="5" spans="1:18" s="136" customFormat="1" ht="17.25" customHeight="1">
      <c r="A5" s="69" t="s">
        <v>998</v>
      </c>
      <c r="B5" s="133">
        <v>5</v>
      </c>
      <c r="C5" s="116">
        <v>129</v>
      </c>
      <c r="D5" s="116">
        <v>4600</v>
      </c>
      <c r="E5" s="116">
        <v>2415</v>
      </c>
      <c r="F5" s="116">
        <v>2185</v>
      </c>
      <c r="G5" s="116">
        <v>277</v>
      </c>
      <c r="H5" s="116">
        <v>237</v>
      </c>
      <c r="I5" s="116">
        <v>40</v>
      </c>
      <c r="J5" s="116">
        <v>34</v>
      </c>
      <c r="K5" s="116">
        <v>23</v>
      </c>
      <c r="L5" s="116">
        <v>11</v>
      </c>
      <c r="M5" s="33" t="s">
        <v>998</v>
      </c>
      <c r="N5" s="113"/>
      <c r="O5" s="113"/>
      <c r="P5" s="113"/>
      <c r="Q5" s="113"/>
      <c r="R5" s="19"/>
    </row>
    <row r="6" spans="1:18" s="144" customFormat="1" ht="17.25" customHeight="1">
      <c r="A6" s="138" t="s">
        <v>603</v>
      </c>
      <c r="B6" s="139">
        <v>5</v>
      </c>
      <c r="C6" s="140">
        <v>129</v>
      </c>
      <c r="D6" s="140">
        <v>4588</v>
      </c>
      <c r="E6" s="140">
        <v>2439</v>
      </c>
      <c r="F6" s="140">
        <v>2149</v>
      </c>
      <c r="G6" s="140">
        <v>267</v>
      </c>
      <c r="H6" s="140">
        <v>230</v>
      </c>
      <c r="I6" s="140">
        <v>37</v>
      </c>
      <c r="J6" s="140">
        <v>34</v>
      </c>
      <c r="K6" s="140">
        <v>23</v>
      </c>
      <c r="L6" s="140">
        <v>11</v>
      </c>
      <c r="M6" s="114" t="s">
        <v>603</v>
      </c>
      <c r="N6" s="143"/>
      <c r="O6" s="143"/>
      <c r="P6" s="143"/>
      <c r="Q6" s="143"/>
      <c r="R6" s="115"/>
    </row>
    <row r="7" spans="1:18" s="148" customFormat="1" ht="17.25" customHeight="1">
      <c r="A7" s="138" t="s">
        <v>620</v>
      </c>
      <c r="B7" s="147">
        <v>5</v>
      </c>
      <c r="C7" s="147">
        <v>130</v>
      </c>
      <c r="D7" s="147">
        <v>4601</v>
      </c>
      <c r="E7" s="147">
        <v>2427</v>
      </c>
      <c r="F7" s="147">
        <v>2174</v>
      </c>
      <c r="G7" s="147">
        <v>267</v>
      </c>
      <c r="H7" s="147">
        <v>228</v>
      </c>
      <c r="I7" s="147">
        <v>39</v>
      </c>
      <c r="J7" s="147">
        <v>34</v>
      </c>
      <c r="K7" s="147">
        <v>23</v>
      </c>
      <c r="L7" s="147">
        <v>11</v>
      </c>
      <c r="M7" s="114" t="s">
        <v>620</v>
      </c>
      <c r="N7" s="143"/>
      <c r="O7" s="143"/>
      <c r="P7" s="143"/>
      <c r="Q7" s="143"/>
      <c r="R7" s="115"/>
    </row>
    <row r="8" spans="1:18" s="464" customFormat="1" ht="17.25" customHeight="1">
      <c r="A8" s="466" t="s">
        <v>1001</v>
      </c>
      <c r="B8" s="467">
        <v>5</v>
      </c>
      <c r="C8" s="467">
        <v>136</v>
      </c>
      <c r="D8" s="467">
        <f>SUM(E8:F8)</f>
        <v>4995</v>
      </c>
      <c r="E8" s="467">
        <v>2636</v>
      </c>
      <c r="F8" s="467">
        <v>2359</v>
      </c>
      <c r="G8" s="467">
        <f>SUM(H8:I8)</f>
        <v>273</v>
      </c>
      <c r="H8" s="467">
        <v>226</v>
      </c>
      <c r="I8" s="467">
        <v>47</v>
      </c>
      <c r="J8" s="467">
        <f>SUM(K8:L8)</f>
        <v>38</v>
      </c>
      <c r="K8" s="467">
        <v>26</v>
      </c>
      <c r="L8" s="467">
        <v>12</v>
      </c>
      <c r="M8" s="468" t="s">
        <v>1001</v>
      </c>
      <c r="N8" s="462"/>
      <c r="O8" s="462"/>
      <c r="P8" s="462"/>
      <c r="Q8" s="462"/>
      <c r="R8" s="463"/>
    </row>
    <row r="9" spans="1:18" s="464" customFormat="1" ht="17.25" customHeight="1">
      <c r="A9" s="466" t="s">
        <v>171</v>
      </c>
      <c r="B9" s="467">
        <v>5</v>
      </c>
      <c r="C9" s="467">
        <v>143</v>
      </c>
      <c r="D9" s="467">
        <v>5481</v>
      </c>
      <c r="E9" s="467">
        <v>2912</v>
      </c>
      <c r="F9" s="467">
        <v>2569</v>
      </c>
      <c r="G9" s="467">
        <v>283</v>
      </c>
      <c r="H9" s="467">
        <v>230</v>
      </c>
      <c r="I9" s="467">
        <v>53</v>
      </c>
      <c r="J9" s="467">
        <v>37</v>
      </c>
      <c r="K9" s="467">
        <v>27</v>
      </c>
      <c r="L9" s="467">
        <v>10</v>
      </c>
      <c r="M9" s="468" t="s">
        <v>171</v>
      </c>
      <c r="N9" s="462"/>
      <c r="O9" s="462"/>
      <c r="P9" s="462"/>
      <c r="Q9" s="462"/>
      <c r="R9" s="463"/>
    </row>
    <row r="10" spans="1:18" s="464" customFormat="1" ht="17.25" customHeight="1">
      <c r="A10" s="466" t="s">
        <v>681</v>
      </c>
      <c r="B10" s="467">
        <v>5</v>
      </c>
      <c r="C10" s="467">
        <v>149</v>
      </c>
      <c r="D10" s="467">
        <v>5922</v>
      </c>
      <c r="E10" s="467">
        <v>3157</v>
      </c>
      <c r="F10" s="467">
        <v>2765</v>
      </c>
      <c r="G10" s="467">
        <v>297</v>
      </c>
      <c r="H10" s="467">
        <v>238</v>
      </c>
      <c r="I10" s="467">
        <v>59</v>
      </c>
      <c r="J10" s="467">
        <v>37</v>
      </c>
      <c r="K10" s="467">
        <v>26</v>
      </c>
      <c r="L10" s="467">
        <v>11</v>
      </c>
      <c r="M10" s="468" t="s">
        <v>681</v>
      </c>
      <c r="N10" s="462"/>
      <c r="O10" s="462"/>
      <c r="P10" s="462"/>
      <c r="Q10" s="462"/>
      <c r="R10" s="463"/>
    </row>
    <row r="11" spans="1:18" s="464" customFormat="1" ht="17.25" customHeight="1">
      <c r="A11" s="747" t="s">
        <v>517</v>
      </c>
      <c r="B11" s="748">
        <v>5</v>
      </c>
      <c r="C11" s="748">
        <v>150</v>
      </c>
      <c r="D11" s="748">
        <v>6125</v>
      </c>
      <c r="E11" s="748">
        <f>D11-F11</f>
        <v>3299</v>
      </c>
      <c r="F11" s="748">
        <v>2826</v>
      </c>
      <c r="G11" s="748">
        <v>299</v>
      </c>
      <c r="H11" s="748">
        <v>241</v>
      </c>
      <c r="I11" s="748">
        <v>58</v>
      </c>
      <c r="J11" s="748">
        <v>37</v>
      </c>
      <c r="K11" s="748">
        <v>26</v>
      </c>
      <c r="L11" s="748">
        <v>11</v>
      </c>
      <c r="M11" s="749" t="s">
        <v>407</v>
      </c>
      <c r="N11" s="462"/>
      <c r="O11" s="462"/>
      <c r="P11" s="462"/>
      <c r="Q11" s="462"/>
      <c r="R11" s="463"/>
    </row>
    <row r="12" spans="1:25" s="136" customFormat="1" ht="18" customHeight="1">
      <c r="A12" s="18"/>
      <c r="B12" s="44"/>
      <c r="C12" s="44"/>
      <c r="D12" s="44"/>
      <c r="E12" s="285"/>
      <c r="F12" s="285"/>
      <c r="G12" s="285"/>
      <c r="H12" s="285"/>
      <c r="I12" s="285"/>
      <c r="J12" s="285"/>
      <c r="K12" s="285"/>
      <c r="L12" s="285"/>
      <c r="M12" s="285"/>
      <c r="N12" s="822"/>
      <c r="O12" s="822"/>
      <c r="P12" s="822"/>
      <c r="Q12" s="822"/>
      <c r="R12" s="822"/>
      <c r="S12" s="822"/>
      <c r="T12" s="822"/>
      <c r="U12" s="19"/>
      <c r="V12" s="19"/>
      <c r="W12" s="19"/>
      <c r="X12" s="19"/>
      <c r="Y12" s="19"/>
    </row>
    <row r="13" spans="1:14" s="136" customFormat="1" ht="27" customHeight="1">
      <c r="A13" s="844" t="s">
        <v>807</v>
      </c>
      <c r="B13" s="864" t="s">
        <v>614</v>
      </c>
      <c r="C13" s="865"/>
      <c r="D13" s="840" t="s">
        <v>615</v>
      </c>
      <c r="E13" s="865"/>
      <c r="F13" s="958" t="s">
        <v>616</v>
      </c>
      <c r="G13" s="958" t="s">
        <v>617</v>
      </c>
      <c r="H13" s="958" t="s">
        <v>618</v>
      </c>
      <c r="I13" s="836" t="s">
        <v>808</v>
      </c>
      <c r="J13" s="19"/>
      <c r="K13" s="19"/>
      <c r="L13" s="19"/>
      <c r="M13" s="19"/>
      <c r="N13" s="19"/>
    </row>
    <row r="14" spans="1:14" s="136" customFormat="1" ht="41.25" customHeight="1">
      <c r="A14" s="819"/>
      <c r="B14" s="125" t="s">
        <v>598</v>
      </c>
      <c r="C14" s="126" t="s">
        <v>619</v>
      </c>
      <c r="D14" s="10" t="s">
        <v>837</v>
      </c>
      <c r="E14" s="125" t="s">
        <v>600</v>
      </c>
      <c r="F14" s="861"/>
      <c r="G14" s="861"/>
      <c r="H14" s="861"/>
      <c r="I14" s="838"/>
      <c r="J14" s="19"/>
      <c r="K14" s="19"/>
      <c r="L14" s="19"/>
      <c r="M14" s="19"/>
      <c r="N14" s="19"/>
    </row>
    <row r="15" spans="1:9" s="123" customFormat="1" ht="17.25" customHeight="1">
      <c r="A15" s="69" t="s">
        <v>998</v>
      </c>
      <c r="B15" s="116">
        <v>1765</v>
      </c>
      <c r="C15" s="116">
        <v>1634</v>
      </c>
      <c r="D15" s="116">
        <v>1448</v>
      </c>
      <c r="E15" s="116">
        <v>1448</v>
      </c>
      <c r="F15" s="137">
        <v>151.2</v>
      </c>
      <c r="G15" s="137">
        <v>61.5</v>
      </c>
      <c r="H15" s="117">
        <v>154</v>
      </c>
      <c r="I15" s="33" t="s">
        <v>998</v>
      </c>
    </row>
    <row r="16" spans="1:9" s="123" customFormat="1" ht="17.25" customHeight="1">
      <c r="A16" s="138" t="s">
        <v>603</v>
      </c>
      <c r="B16" s="140">
        <v>1569</v>
      </c>
      <c r="C16" s="140">
        <v>1405</v>
      </c>
      <c r="D16" s="140">
        <v>1485</v>
      </c>
      <c r="E16" s="140">
        <v>1485</v>
      </c>
      <c r="F16" s="141">
        <v>156.1</v>
      </c>
      <c r="G16" s="141">
        <v>61.8</v>
      </c>
      <c r="H16" s="142">
        <v>158</v>
      </c>
      <c r="I16" s="114" t="s">
        <v>603</v>
      </c>
    </row>
    <row r="17" spans="1:9" s="123" customFormat="1" ht="17.25" customHeight="1">
      <c r="A17" s="138" t="s">
        <v>620</v>
      </c>
      <c r="B17" s="147">
        <v>1578</v>
      </c>
      <c r="C17" s="147">
        <v>1523</v>
      </c>
      <c r="D17" s="147">
        <v>1654</v>
      </c>
      <c r="E17" s="147">
        <v>1530</v>
      </c>
      <c r="F17" s="147">
        <v>157</v>
      </c>
      <c r="G17" s="147">
        <v>61.7</v>
      </c>
      <c r="H17" s="147">
        <v>157</v>
      </c>
      <c r="I17" s="114" t="s">
        <v>620</v>
      </c>
    </row>
    <row r="18" spans="1:9" s="465" customFormat="1" ht="17.25" customHeight="1">
      <c r="A18" s="138" t="s">
        <v>1001</v>
      </c>
      <c r="B18" s="163">
        <v>1539</v>
      </c>
      <c r="C18" s="163">
        <v>1399</v>
      </c>
      <c r="D18" s="163">
        <v>1816</v>
      </c>
      <c r="E18" s="163">
        <v>1816</v>
      </c>
      <c r="F18" s="163">
        <v>157</v>
      </c>
      <c r="G18" s="163">
        <v>63</v>
      </c>
      <c r="H18" s="163">
        <v>167</v>
      </c>
      <c r="I18" s="114" t="s">
        <v>1001</v>
      </c>
    </row>
    <row r="19" spans="1:9" s="465" customFormat="1" ht="17.25" customHeight="1">
      <c r="A19" s="138" t="s">
        <v>171</v>
      </c>
      <c r="B19" s="163">
        <v>1517</v>
      </c>
      <c r="C19" s="163">
        <v>1398</v>
      </c>
      <c r="D19" s="163">
        <v>1943</v>
      </c>
      <c r="E19" s="163">
        <v>1943</v>
      </c>
      <c r="F19" s="163">
        <v>157</v>
      </c>
      <c r="G19" s="163">
        <v>63</v>
      </c>
      <c r="H19" s="163">
        <v>168</v>
      </c>
      <c r="I19" s="114" t="s">
        <v>171</v>
      </c>
    </row>
    <row r="20" spans="1:9" s="465" customFormat="1" ht="17.25" customHeight="1">
      <c r="A20" s="138" t="s">
        <v>681</v>
      </c>
      <c r="B20" s="163">
        <v>1618</v>
      </c>
      <c r="C20" s="163">
        <v>1498</v>
      </c>
      <c r="D20" s="163">
        <v>1951</v>
      </c>
      <c r="E20" s="163">
        <v>1993</v>
      </c>
      <c r="F20" s="163">
        <v>157</v>
      </c>
      <c r="G20" s="163">
        <v>63</v>
      </c>
      <c r="H20" s="163">
        <v>169</v>
      </c>
      <c r="I20" s="114" t="s">
        <v>681</v>
      </c>
    </row>
    <row r="21" spans="1:9" s="465" customFormat="1" ht="17.25" customHeight="1">
      <c r="A21" s="747" t="s">
        <v>517</v>
      </c>
      <c r="B21" s="739">
        <v>1893</v>
      </c>
      <c r="C21" s="739">
        <v>1737</v>
      </c>
      <c r="D21" s="739">
        <v>1952</v>
      </c>
      <c r="E21" s="739">
        <v>1980</v>
      </c>
      <c r="F21" s="739">
        <v>157</v>
      </c>
      <c r="G21" s="739">
        <v>64</v>
      </c>
      <c r="H21" s="739">
        <v>170</v>
      </c>
      <c r="I21" s="740" t="s">
        <v>408</v>
      </c>
    </row>
    <row r="22" spans="1:22" s="19" customFormat="1" ht="13.5" customHeight="1">
      <c r="A22" s="18" t="s">
        <v>1059</v>
      </c>
      <c r="B22" s="44"/>
      <c r="C22" s="44"/>
      <c r="D22" s="44"/>
      <c r="E22" s="44"/>
      <c r="F22" s="158" t="s">
        <v>810</v>
      </c>
      <c r="G22" s="44"/>
      <c r="I22" s="307"/>
      <c r="J22" s="307"/>
      <c r="K22" s="307"/>
      <c r="L22" s="307"/>
      <c r="M22" s="307"/>
      <c r="N22" s="158"/>
      <c r="O22" s="158"/>
      <c r="P22" s="158"/>
      <c r="Q22" s="158"/>
      <c r="R22" s="158"/>
      <c r="S22" s="158"/>
      <c r="T22" s="158"/>
      <c r="U22" s="158"/>
      <c r="V22" s="47"/>
    </row>
    <row r="23" spans="1:6" s="19" customFormat="1" ht="13.5" customHeight="1">
      <c r="A23" s="47" t="s">
        <v>677</v>
      </c>
      <c r="B23" s="47"/>
      <c r="C23" s="47"/>
      <c r="D23" s="47"/>
      <c r="E23" s="47"/>
      <c r="F23" s="7" t="s">
        <v>811</v>
      </c>
    </row>
    <row r="24" s="19" customFormat="1" ht="13.5" customHeight="1">
      <c r="A24" s="19" t="s">
        <v>678</v>
      </c>
    </row>
    <row r="25" spans="1:28" s="19" customFormat="1" ht="13.5" customHeight="1">
      <c r="A25" s="19" t="s">
        <v>679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1:20" s="119" customFormat="1" ht="27.75" customHeight="1" hidden="1">
      <c r="A26" s="96"/>
      <c r="B26" s="118"/>
      <c r="C26" s="118"/>
      <c r="D26" s="118"/>
      <c r="O26"/>
      <c r="P26"/>
      <c r="Q26"/>
      <c r="R26"/>
      <c r="S26"/>
      <c r="T26"/>
    </row>
    <row r="27" ht="12" customHeight="1"/>
    <row r="28" spans="2:11" ht="12.75">
      <c r="B28" s="787">
        <f>SUM(C28:D28)</f>
        <v>51</v>
      </c>
      <c r="C28" s="477">
        <v>37</v>
      </c>
      <c r="D28" s="477">
        <v>14</v>
      </c>
      <c r="E28" s="477">
        <v>1294</v>
      </c>
      <c r="F28" s="477">
        <v>1111</v>
      </c>
      <c r="G28" s="477">
        <v>1466</v>
      </c>
      <c r="H28" s="477">
        <v>1477</v>
      </c>
      <c r="I28" s="477">
        <v>431760</v>
      </c>
      <c r="J28" s="477">
        <v>77545</v>
      </c>
      <c r="K28" s="477">
        <v>139</v>
      </c>
    </row>
  </sheetData>
  <mergeCells count="16">
    <mergeCell ref="A1:M1"/>
    <mergeCell ref="A13:A14"/>
    <mergeCell ref="A3:A4"/>
    <mergeCell ref="B3:B4"/>
    <mergeCell ref="C3:C4"/>
    <mergeCell ref="D3:F3"/>
    <mergeCell ref="G3:I3"/>
    <mergeCell ref="J3:L3"/>
    <mergeCell ref="F13:F14"/>
    <mergeCell ref="G13:G14"/>
    <mergeCell ref="M3:M4"/>
    <mergeCell ref="N12:T12"/>
    <mergeCell ref="B13:C13"/>
    <mergeCell ref="D13:E13"/>
    <mergeCell ref="H13:H14"/>
    <mergeCell ref="I13:I1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2011-01-07T05:49:21Z</cp:lastPrinted>
  <dcterms:created xsi:type="dcterms:W3CDTF">2007-11-16T08:44:45Z</dcterms:created>
  <dcterms:modified xsi:type="dcterms:W3CDTF">2011-02-22T03:15:18Z</dcterms:modified>
  <cp:category/>
  <cp:version/>
  <cp:contentType/>
  <cp:contentStatus/>
</cp:coreProperties>
</file>