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tabRatio="989" firstSheet="1" activeTab="5"/>
  </bookViews>
  <sheets>
    <sheet name="1.의료기관" sheetId="1" r:id="rId1"/>
    <sheet name="2.의료기관종사 의료인력" sheetId="2" r:id="rId2"/>
    <sheet name="3.보건소 인력" sheetId="3" r:id="rId3"/>
    <sheet name="4.보건지소 및 보건진료소 인력" sheetId="4" r:id="rId4"/>
    <sheet name="5.부정의료업자 단속실적" sheetId="5" r:id="rId5"/>
    <sheet name="6.의약품등 제조업소 및 판매업소" sheetId="6" r:id="rId6"/>
    <sheet name="7.식품위생관계업소" sheetId="7" r:id="rId7"/>
    <sheet name="8.공중위생관계업소" sheetId="8" r:id="rId8"/>
    <sheet name="9.예방접종" sheetId="9" r:id="rId9"/>
    <sheet name="10.법정전염병 발생 및 사망" sheetId="10" r:id="rId10"/>
    <sheet name="10.법정전염병 발생 및 사망(계속)" sheetId="11" r:id="rId11"/>
    <sheet name="11.한센병 보건소 등록" sheetId="12" r:id="rId12"/>
    <sheet name="12.결핵환자 보건소 등록" sheetId="13" r:id="rId13"/>
    <sheet name="13.보건소 구강보건사업 실적" sheetId="14" r:id="rId14"/>
    <sheet name="14.모자보건사업 실적" sheetId="15" r:id="rId15"/>
    <sheet name="15.건강보험 적용인구" sheetId="16" r:id="rId16"/>
    <sheet name="16.건강보험급여" sheetId="17" r:id="rId17"/>
    <sheet name="17.건강보험대상자 진료실적" sheetId="18" r:id="rId18"/>
    <sheet name="18.국민연금 가입자" sheetId="19" r:id="rId19"/>
    <sheet name="19.국민연금 급여지급 현황" sheetId="20" r:id="rId20"/>
    <sheet name="20.국가보훈대상자" sheetId="21" r:id="rId21"/>
    <sheet name="21.국가보훈대상자 취업" sheetId="22" r:id="rId22"/>
    <sheet name="22.국가보훈대상자.자녀취학" sheetId="23" r:id="rId23"/>
    <sheet name="23. 참전용사 등록현황 " sheetId="24" r:id="rId24"/>
    <sheet name="24.적십자회 모금 및 구호실적" sheetId="25" r:id="rId25"/>
    <sheet name="25.노인여가복지시설" sheetId="26" r:id="rId26"/>
    <sheet name="26.노인주거복지시설" sheetId="27" r:id="rId27"/>
    <sheet name="27.노인의료복지시설" sheetId="28" r:id="rId28"/>
    <sheet name="28.재가노인복지시설" sheetId="29" r:id="rId29"/>
    <sheet name="29국민기초생활보장수급자" sheetId="30" r:id="rId30"/>
    <sheet name="30.여성복지시설" sheetId="31" r:id="rId31"/>
    <sheet name="31.여성폭력상담" sheetId="32" r:id="rId32"/>
    <sheet name="32.소년.소녀가정현황" sheetId="33" r:id="rId33"/>
    <sheet name="33.아동복지시설" sheetId="34" r:id="rId34"/>
    <sheet name="34장애인 복지 생활시설" sheetId="35" r:id="rId35"/>
    <sheet name="35.장애인등록현황" sheetId="36" r:id="rId36"/>
    <sheet name="36.부랑인시설" sheetId="37" r:id="rId37"/>
    <sheet name="37. 기아미아부랑아 발생및 조치현황 " sheetId="38" r:id="rId38"/>
    <sheet name="38.저소득 및 한부모 가족" sheetId="39" r:id="rId39"/>
    <sheet name="39.묘지 및 납골시설" sheetId="40" r:id="rId40"/>
    <sheet name="40.헌혈사업실적" sheetId="41" r:id="rId41"/>
    <sheet name="41.방문건강관리사업실적" sheetId="42" r:id="rId42"/>
    <sheet name="42.보건교육실적" sheetId="43" r:id="rId43"/>
    <sheet name="42-1 보건교육실적" sheetId="44" r:id="rId44"/>
    <sheet name="43.보육시설" sheetId="45" r:id="rId45"/>
    <sheet name="44. 자원봉사자 현황 " sheetId="46" r:id="rId46"/>
  </sheets>
  <definedNames>
    <definedName name="_xlnm.Print_Area" localSheetId="10">'10.법정전염병 발생 및 사망(계속)'!$A$1:$X$16</definedName>
    <definedName name="_xlnm.Print_Area" localSheetId="20">'20.국가보훈대상자'!$A$1:$Y$16</definedName>
    <definedName name="_xlnm.Print_Area" localSheetId="25">'25.노인여가복지시설'!$A$1:$J$13</definedName>
    <definedName name="_xlnm.Print_Area" localSheetId="27">'27.노인의료복지시설'!#REF!</definedName>
    <definedName name="_xlnm.Print_Area" localSheetId="28">'28.재가노인복지시설'!#REF!</definedName>
    <definedName name="_xlnm.Print_Area" localSheetId="29">'29국민기초생활보장수급자'!#REF!</definedName>
    <definedName name="_xlnm.Print_Area" localSheetId="30">'30.여성복지시설'!$A$1:$V$12</definedName>
    <definedName name="_xlnm.Print_Area" localSheetId="31">'31.여성폭력상담'!$A$1:$P$15</definedName>
    <definedName name="_xlnm.Print_Area" localSheetId="33">'33.아동복지시설'!$A$1:$V$16</definedName>
    <definedName name="_xlnm.Print_Area" localSheetId="34">'34장애인 복지 생활시설'!$A$1:$W$17</definedName>
    <definedName name="_xlnm.Print_Area" localSheetId="35">'35.장애인등록현황'!#REF!</definedName>
    <definedName name="_xlnm.Print_Area" localSheetId="39">'39.묘지 및 납골시설'!$A$1:$Q$30</definedName>
    <definedName name="_xlnm.Print_Area" localSheetId="3">'4.보건지소 및 보건진료소 인력'!$A$1:$R$17</definedName>
    <definedName name="_xlnm.Print_Area" localSheetId="7">'8.공중위생관계업소'!#REF!</definedName>
  </definedNames>
  <calcPr fullCalcOnLoad="1"/>
</workbook>
</file>

<file path=xl/sharedStrings.xml><?xml version="1.0" encoding="utf-8"?>
<sst xmlns="http://schemas.openxmlformats.org/spreadsheetml/2006/main" count="3581" uniqueCount="1637">
  <si>
    <r>
      <t xml:space="preserve">29. </t>
    </r>
    <r>
      <rPr>
        <b/>
        <sz val="18"/>
        <rFont val="돋움"/>
        <family val="3"/>
      </rPr>
      <t>국민기초생활보장수급자</t>
    </r>
    <r>
      <rPr>
        <b/>
        <sz val="18"/>
        <rFont val="Arial"/>
        <family val="2"/>
      </rPr>
      <t xml:space="preserve">         Basic Livelihood Security Recipients</t>
    </r>
  </si>
  <si>
    <r>
      <t xml:space="preserve">30. </t>
    </r>
    <r>
      <rPr>
        <b/>
        <sz val="18"/>
        <rFont val="굴림"/>
        <family val="3"/>
      </rPr>
      <t>여성복지시설</t>
    </r>
    <r>
      <rPr>
        <b/>
        <sz val="18"/>
        <rFont val="Arial"/>
        <family val="2"/>
      </rPr>
      <t xml:space="preserve">          Women's Welfare Institutions</t>
    </r>
  </si>
  <si>
    <r>
      <t xml:space="preserve">31. </t>
    </r>
    <r>
      <rPr>
        <b/>
        <sz val="18"/>
        <rFont val="굴림"/>
        <family val="3"/>
      </rPr>
      <t>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담</t>
    </r>
    <r>
      <rPr>
        <b/>
        <sz val="18"/>
        <rFont val="Arial"/>
        <family val="2"/>
      </rPr>
      <t xml:space="preserve">          Counseling Activities for Women</t>
    </r>
  </si>
  <si>
    <r>
      <t xml:space="preserve">32. </t>
    </r>
    <r>
      <rPr>
        <b/>
        <sz val="18"/>
        <rFont val="돋움"/>
        <family val="3"/>
      </rPr>
      <t>소년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소녀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가정현황</t>
    </r>
    <r>
      <rPr>
        <b/>
        <sz val="18"/>
        <rFont val="Arial"/>
        <family val="2"/>
      </rPr>
      <t xml:space="preserve">     The State of Households headed by child    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</si>
  <si>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양성평등지원과</t>
    </r>
  </si>
  <si>
    <r>
      <t xml:space="preserve">Source : </t>
    </r>
    <r>
      <rPr>
        <sz val="10"/>
        <rFont val="Arial"/>
        <family val="2"/>
      </rPr>
      <t>Genger Equality Policy Div.</t>
    </r>
  </si>
  <si>
    <r>
      <t xml:space="preserve">33. </t>
    </r>
    <r>
      <rPr>
        <b/>
        <sz val="18"/>
        <rFont val="돋움"/>
        <family val="3"/>
      </rPr>
      <t>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Children Welfare Institutions</t>
    </r>
  </si>
  <si>
    <r>
      <t xml:space="preserve">34. </t>
    </r>
    <r>
      <rPr>
        <b/>
        <sz val="18"/>
        <rFont val="돋움"/>
        <family val="3"/>
      </rPr>
      <t>장애인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복지생활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시설</t>
    </r>
    <r>
      <rPr>
        <b/>
        <sz val="18"/>
        <rFont val="Arial"/>
        <family val="2"/>
      </rPr>
      <t xml:space="preserve">            Welfare Institutions for The Disabled</t>
    </r>
  </si>
  <si>
    <r>
      <t xml:space="preserve">35. </t>
    </r>
    <r>
      <rPr>
        <b/>
        <sz val="18"/>
        <rFont val="굴림"/>
        <family val="3"/>
      </rPr>
      <t>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애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등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황</t>
    </r>
    <r>
      <rPr>
        <b/>
        <sz val="18"/>
        <rFont val="Arial"/>
        <family val="2"/>
      </rPr>
      <t xml:space="preserve">          Registered Disabled Persons</t>
    </r>
  </si>
  <si>
    <r>
      <t xml:space="preserve">36. </t>
    </r>
    <r>
      <rPr>
        <b/>
        <sz val="16"/>
        <rFont val="굴림"/>
        <family val="3"/>
      </rPr>
      <t>부랑인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시설</t>
    </r>
    <r>
      <rPr>
        <b/>
        <sz val="16"/>
        <rFont val="Arial"/>
        <family val="2"/>
      </rPr>
      <t xml:space="preserve">         Homeless Institutions</t>
    </r>
  </si>
  <si>
    <r>
      <t xml:space="preserve">37. </t>
    </r>
    <r>
      <rPr>
        <b/>
        <sz val="16"/>
        <color indexed="8"/>
        <rFont val="한양신명조,한컴돋움"/>
        <family val="3"/>
      </rPr>
      <t>기아</t>
    </r>
    <r>
      <rPr>
        <b/>
        <sz val="16"/>
        <color indexed="8"/>
        <rFont val="Arial"/>
        <family val="2"/>
      </rPr>
      <t xml:space="preserve">, </t>
    </r>
    <r>
      <rPr>
        <b/>
        <sz val="16"/>
        <color indexed="8"/>
        <rFont val="한양신명조,한컴돋움"/>
        <family val="3"/>
      </rPr>
      <t>미아</t>
    </r>
    <r>
      <rPr>
        <b/>
        <sz val="16"/>
        <color indexed="8"/>
        <rFont val="Arial"/>
        <family val="2"/>
      </rPr>
      <t xml:space="preserve">, </t>
    </r>
    <r>
      <rPr>
        <b/>
        <sz val="16"/>
        <color indexed="8"/>
        <rFont val="한양신명조,한컴돋움"/>
        <family val="3"/>
      </rPr>
      <t>부랑아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한양신명조,한컴돋움"/>
        <family val="3"/>
      </rPr>
      <t>발생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한양신명조,한컴돋움"/>
        <family val="3"/>
      </rPr>
      <t>및</t>
    </r>
    <r>
      <rPr>
        <b/>
        <sz val="16"/>
        <color indexed="8"/>
        <rFont val="Arial"/>
        <family val="2"/>
      </rPr>
      <t xml:space="preserve"> </t>
    </r>
    <r>
      <rPr>
        <b/>
        <sz val="16"/>
        <color indexed="8"/>
        <rFont val="한양신명조,한컴돋움"/>
        <family val="3"/>
      </rPr>
      <t xml:space="preserve">조치현황
</t>
    </r>
    <r>
      <rPr>
        <b/>
        <sz val="16"/>
        <color indexed="8"/>
        <rFont val="Arial"/>
        <family val="2"/>
      </rPr>
      <t xml:space="preserve"> Occurrence and Measurement of Foundlings, Missing children and Vagrants</t>
    </r>
  </si>
  <si>
    <r>
      <t xml:space="preserve">38. </t>
    </r>
    <r>
      <rPr>
        <b/>
        <sz val="18"/>
        <color indexed="8"/>
        <rFont val="한양신명조,한컴돋움"/>
        <family val="3"/>
      </rPr>
      <t>저소득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및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한부모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>가족</t>
    </r>
    <r>
      <rPr>
        <b/>
        <sz val="18"/>
        <color indexed="8"/>
        <rFont val="Arial"/>
        <family val="2"/>
      </rPr>
      <t xml:space="preserve">    Low-income Single Parent Families</t>
    </r>
  </si>
  <si>
    <r>
      <t xml:space="preserve">39. </t>
    </r>
    <r>
      <rPr>
        <b/>
        <sz val="18"/>
        <rFont val="돋움"/>
        <family val="3"/>
      </rPr>
      <t>묘지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봉안시설</t>
    </r>
    <r>
      <rPr>
        <b/>
        <sz val="18"/>
        <rFont val="Arial"/>
        <family val="2"/>
      </rPr>
      <t xml:space="preserve">          Cemeteries, Crematorium and Charnel Houses</t>
    </r>
  </si>
  <si>
    <r>
      <t xml:space="preserve">40. </t>
    </r>
    <r>
      <rPr>
        <b/>
        <sz val="18"/>
        <rFont val="굴림"/>
        <family val="3"/>
      </rPr>
      <t>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Blood Donation Activities</t>
    </r>
  </si>
  <si>
    <r>
      <t xml:space="preserve">41. </t>
    </r>
    <r>
      <rPr>
        <b/>
        <sz val="18"/>
        <rFont val="굴림"/>
        <family val="3"/>
      </rPr>
      <t>방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강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Home Visiting Health Service</t>
    </r>
  </si>
  <si>
    <r>
      <t xml:space="preserve">42.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육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Health Education</t>
    </r>
  </si>
  <si>
    <r>
      <t xml:space="preserve">43.  </t>
    </r>
    <r>
      <rPr>
        <b/>
        <sz val="18"/>
        <rFont val="돋움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육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시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설</t>
    </r>
    <r>
      <rPr>
        <b/>
        <sz val="18"/>
        <rFont val="Arial"/>
        <family val="2"/>
      </rPr>
      <t xml:space="preserve">             Day Care Centers for Children</t>
    </r>
  </si>
  <si>
    <r>
      <t xml:space="preserve">44. </t>
    </r>
    <r>
      <rPr>
        <b/>
        <sz val="18"/>
        <color indexed="8"/>
        <rFont val="HY중고딕"/>
        <family val="1"/>
      </rPr>
      <t>자원봉사자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HY중고딕"/>
        <family val="1"/>
      </rPr>
      <t>현황</t>
    </r>
    <r>
      <rPr>
        <b/>
        <sz val="18"/>
        <color indexed="8"/>
        <rFont val="Arial"/>
        <family val="2"/>
      </rPr>
      <t xml:space="preserve">  Volunteers</t>
    </r>
  </si>
  <si>
    <t>Attached</t>
  </si>
  <si>
    <t>의료원</t>
  </si>
  <si>
    <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</si>
  <si>
    <t>Facilities</t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</si>
  <si>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</si>
  <si>
    <t>개인단위보장 특례
Guaranteed personal unit</t>
  </si>
  <si>
    <t>타법령에 의한 특례
By other laws</t>
  </si>
  <si>
    <t>소    계
Sub_Total</t>
  </si>
  <si>
    <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</si>
  <si>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인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원</t>
    </r>
  </si>
  <si>
    <r>
      <t xml:space="preserve">
</t>
    </r>
    <r>
      <rPr>
        <sz val="10"/>
        <rFont val="Arial"/>
        <family val="2"/>
      </rPr>
      <t>Households</t>
    </r>
  </si>
  <si>
    <r>
      <t xml:space="preserve">
</t>
    </r>
    <r>
      <rPr>
        <sz val="10"/>
        <rFont val="Arial"/>
        <family val="2"/>
      </rPr>
      <t>Persons</t>
    </r>
  </si>
  <si>
    <r>
      <t>특례수급자</t>
    </r>
    <r>
      <rPr>
        <sz val="10"/>
        <rFont val="Arial"/>
        <family val="2"/>
      </rPr>
      <t xml:space="preserve">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</si>
  <si>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</si>
  <si>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제주도</t>
    </r>
    <r>
      <rPr>
        <sz val="10"/>
        <rFont val="굴림"/>
        <family val="3"/>
      </rPr>
      <t>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양성평등정책과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</si>
  <si>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양성평등정책과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</si>
  <si>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</si>
  <si>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t>소계</t>
  </si>
  <si>
    <t>Sub-</t>
  </si>
  <si>
    <t>소계</t>
  </si>
  <si>
    <r>
      <t xml:space="preserve">43 - 1.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육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</t>
    </r>
    <r>
      <rPr>
        <b/>
        <sz val="18"/>
        <rFont val="Arial"/>
        <family val="2"/>
      </rPr>
      <t xml:space="preserve">             Health Education</t>
    </r>
  </si>
  <si>
    <t xml:space="preserve"> </t>
  </si>
  <si>
    <t>Total</t>
  </si>
  <si>
    <t>2 0 0 7</t>
  </si>
  <si>
    <t>자료 : 제주특별자치도 보훈청</t>
  </si>
  <si>
    <t>General hospitals</t>
  </si>
  <si>
    <t>Hospitals</t>
  </si>
  <si>
    <t>Clinics</t>
  </si>
  <si>
    <t>hospitals</t>
  </si>
  <si>
    <t>care hospitals</t>
  </si>
  <si>
    <t>clinics</t>
  </si>
  <si>
    <t>병원수</t>
  </si>
  <si>
    <t>병상수</t>
  </si>
  <si>
    <t>Health</t>
  </si>
  <si>
    <t>Number</t>
  </si>
  <si>
    <t>Beds</t>
  </si>
  <si>
    <t>-</t>
  </si>
  <si>
    <t>-</t>
  </si>
  <si>
    <t>-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</si>
  <si>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개소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>)</t>
    </r>
  </si>
  <si>
    <r>
      <t>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별</t>
    </r>
  </si>
  <si>
    <r>
      <t>여성폭력상담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계</t>
    </r>
  </si>
  <si>
    <r>
      <t>피해자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 xml:space="preserve">지원내역
</t>
    </r>
    <r>
      <rPr>
        <sz val="10"/>
        <color indexed="8"/>
        <rFont val="Arial"/>
        <family val="2"/>
      </rPr>
      <t>Counselling Follow-ups</t>
    </r>
  </si>
  <si>
    <t xml:space="preserve"> </t>
  </si>
  <si>
    <t>상담소개소</t>
  </si>
  <si>
    <t>상담건수</t>
  </si>
  <si>
    <r>
      <t>심리</t>
    </r>
    <r>
      <rPr>
        <sz val="10"/>
        <color indexed="8"/>
        <rFont val="Arial"/>
        <family val="2"/>
      </rPr>
      <t xml:space="preserve">·
</t>
    </r>
    <r>
      <rPr>
        <sz val="10"/>
        <color indexed="8"/>
        <rFont val="한양신명조,한컴돋움"/>
        <family val="3"/>
      </rPr>
      <t>정서적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한양신명조,한컴돋움"/>
        <family val="3"/>
      </rPr>
      <t>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한양신명조,한컴돋움"/>
        <family val="3"/>
      </rPr>
      <t>원</t>
    </r>
  </si>
  <si>
    <r>
      <t>수사</t>
    </r>
    <r>
      <rPr>
        <sz val="10"/>
        <color indexed="8"/>
        <rFont val="Arial"/>
        <family val="2"/>
      </rPr>
      <t xml:space="preserve">·
</t>
    </r>
    <r>
      <rPr>
        <sz val="10"/>
        <color indexed="8"/>
        <rFont val="한양신명조,한컴돋움"/>
        <family val="3"/>
      </rPr>
      <t>법적지원</t>
    </r>
  </si>
  <si>
    <t>시설입소
연계</t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</si>
  <si>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</si>
  <si>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</si>
  <si>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</si>
  <si>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Inmates as of</t>
  </si>
  <si>
    <t>year-end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</si>
  <si>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</si>
  <si>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2004</t>
    </r>
    <r>
      <rPr>
        <sz val="10"/>
        <rFont val="Arial"/>
        <family val="2"/>
      </rPr>
      <t>(Jejusi)</t>
    </r>
  </si>
  <si>
    <r>
      <t>2004</t>
    </r>
    <r>
      <rPr>
        <sz val="10"/>
        <rFont val="Arial"/>
        <family val="2"/>
      </rPr>
      <t>(Bukjeju)</t>
    </r>
  </si>
  <si>
    <r>
      <t xml:space="preserve">  Source : </t>
    </r>
    <r>
      <rPr>
        <sz val="10"/>
        <rFont val="Arial"/>
        <family val="2"/>
      </rPr>
      <t>Jeju Special Self-Governing Province Senior Citizens and Physically Challenged Welfare Div.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</si>
  <si>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천</t>
    </r>
    <r>
      <rPr>
        <sz val="10"/>
        <rFont val="Arial"/>
        <family val="2"/>
      </rPr>
      <t>m²)</t>
    </r>
  </si>
  <si>
    <r>
      <t xml:space="preserve">(Unit : number, thousand </t>
    </r>
    <r>
      <rPr>
        <sz val="10"/>
        <rFont val="돋움"/>
        <family val="3"/>
      </rPr>
      <t>㎡</t>
    </r>
    <r>
      <rPr>
        <sz val="10"/>
        <rFont val="Arial"/>
        <family val="2"/>
      </rPr>
      <t>)</t>
    </r>
  </si>
  <si>
    <r>
      <t>매</t>
    </r>
    <r>
      <rPr>
        <sz val="10"/>
        <rFont val="Arial"/>
        <family val="2"/>
      </rPr>
      <t xml:space="preserve">                                                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                                                Cemeteries</t>
    </r>
  </si>
  <si>
    <r>
      <t>계</t>
    </r>
    <r>
      <rPr>
        <sz val="10"/>
        <rFont val="Arial"/>
        <family val="2"/>
      </rPr>
      <t xml:space="preserve">            Total</t>
    </r>
  </si>
  <si>
    <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Public cemeteries</t>
    </r>
  </si>
  <si>
    <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    Private cemeteries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</si>
  <si>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적</t>
    </r>
    <r>
      <rPr>
        <sz val="10"/>
        <rFont val="Arial"/>
        <family val="2"/>
      </rPr>
      <t xml:space="preserve"> </t>
    </r>
  </si>
  <si>
    <t>분묘설치</t>
  </si>
  <si>
    <t>Area</t>
  </si>
  <si>
    <r>
      <t>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능</t>
    </r>
  </si>
  <si>
    <r>
      <t>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</t>
    </r>
  </si>
  <si>
    <t>점유면적</t>
  </si>
  <si>
    <t>Grave</t>
  </si>
  <si>
    <t>Gross</t>
  </si>
  <si>
    <t>Occupied</t>
  </si>
  <si>
    <t>placed</t>
  </si>
  <si>
    <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: </t>
    </r>
    <r>
      <rPr>
        <sz val="10"/>
        <rFont val="굴림"/>
        <family val="3"/>
      </rPr>
      <t>개인묘지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미포함</t>
    </r>
  </si>
  <si>
    <t>연별</t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</si>
  <si>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By place</t>
    </r>
  </si>
  <si>
    <r>
      <t>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By Occupation</t>
    </r>
  </si>
  <si>
    <r>
      <t xml:space="preserve">계
</t>
    </r>
    <r>
      <rPr>
        <sz val="10"/>
        <rFont val="Arial"/>
        <family val="2"/>
      </rPr>
      <t>Total</t>
    </r>
  </si>
  <si>
    <r>
      <t xml:space="preserve">혈액원
</t>
    </r>
    <r>
      <rPr>
        <sz val="10"/>
        <rFont val="Arial"/>
        <family val="2"/>
      </rPr>
      <t>Blood
Center</t>
    </r>
  </si>
  <si>
    <r>
      <t xml:space="preserve">헌혈의집
</t>
    </r>
    <r>
      <rPr>
        <sz val="10"/>
        <rFont val="Arial"/>
        <family val="2"/>
      </rPr>
      <t>Donation
Center</t>
    </r>
  </si>
  <si>
    <r>
      <t xml:space="preserve">가두
</t>
    </r>
    <r>
      <rPr>
        <sz val="10"/>
        <rFont val="Arial"/>
        <family val="2"/>
      </rPr>
      <t>Mobile Unit</t>
    </r>
  </si>
  <si>
    <r>
      <t xml:space="preserve">군부대
</t>
    </r>
    <r>
      <rPr>
        <sz val="10"/>
        <rFont val="Arial"/>
        <family val="2"/>
      </rPr>
      <t>Military 
Unit</t>
    </r>
  </si>
  <si>
    <r>
      <t xml:space="preserve">예비군
훈련장
</t>
    </r>
    <r>
      <rPr>
        <sz val="10"/>
        <rFont val="Arial"/>
        <family val="2"/>
      </rPr>
      <t>Reserve forces
training center</t>
    </r>
  </si>
  <si>
    <r>
      <t xml:space="preserve">학교
</t>
    </r>
    <r>
      <rPr>
        <sz val="10"/>
        <rFont val="Arial"/>
        <family val="2"/>
      </rPr>
      <t>School</t>
    </r>
  </si>
  <si>
    <r>
      <t xml:space="preserve">직장
</t>
    </r>
    <r>
      <rPr>
        <sz val="10"/>
        <rFont val="Arial"/>
        <family val="2"/>
      </rPr>
      <t>Company</t>
    </r>
  </si>
  <si>
    <r>
      <t xml:space="preserve">기타
</t>
    </r>
    <r>
      <rPr>
        <sz val="10"/>
        <rFont val="Arial"/>
        <family val="2"/>
      </rPr>
      <t>Others</t>
    </r>
  </si>
  <si>
    <r>
      <t xml:space="preserve">학생
</t>
    </r>
    <r>
      <rPr>
        <sz val="10"/>
        <rFont val="Arial"/>
        <family val="2"/>
      </rPr>
      <t>Student</t>
    </r>
  </si>
  <si>
    <r>
      <t xml:space="preserve">공무원
</t>
    </r>
    <r>
      <rPr>
        <sz val="10"/>
        <rFont val="Arial"/>
        <family val="2"/>
      </rPr>
      <t>Govern
-mentail Official</t>
    </r>
  </si>
  <si>
    <r>
      <t xml:space="preserve">회사원
</t>
    </r>
    <r>
      <rPr>
        <sz val="10"/>
        <rFont val="Arial"/>
        <family val="2"/>
      </rPr>
      <t>Company
Employee</t>
    </r>
  </si>
  <si>
    <r>
      <t xml:space="preserve">군인
</t>
    </r>
    <r>
      <rPr>
        <sz val="10"/>
        <rFont val="Arial"/>
        <family val="2"/>
      </rPr>
      <t>Service
-man</t>
    </r>
  </si>
  <si>
    <t>연별</t>
  </si>
  <si>
    <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By Age-group</t>
    </r>
  </si>
  <si>
    <r>
      <t>혈액형별</t>
    </r>
    <r>
      <rPr>
        <sz val="10"/>
        <rFont val="Arial"/>
        <family val="2"/>
      </rPr>
      <t xml:space="preserve">    By type of blood</t>
    </r>
  </si>
  <si>
    <t>계</t>
  </si>
  <si>
    <r>
      <t>16 - 19</t>
    </r>
    <r>
      <rPr>
        <sz val="10"/>
        <rFont val="굴림"/>
        <family val="3"/>
      </rPr>
      <t>세</t>
    </r>
  </si>
  <si>
    <t xml:space="preserve"> </t>
  </si>
  <si>
    <t>Cosmetics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</si>
  <si>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</si>
  <si>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년도
시도</t>
  </si>
  <si>
    <t>당해연도 등록(신고)된 결핵 환자수</t>
  </si>
  <si>
    <t>당해연도 결핵예방</t>
  </si>
  <si>
    <t>No. of pulmonary tuberculosis patients registered(declared) the current year</t>
  </si>
  <si>
    <t xml:space="preserve">Actual results BCG vaccinations </t>
  </si>
  <si>
    <t>신환자</t>
  </si>
  <si>
    <t>재발자</t>
  </si>
  <si>
    <t>초치료 실패자</t>
  </si>
  <si>
    <t>중단후 재등록</t>
  </si>
  <si>
    <t>전입</t>
  </si>
  <si>
    <t>만성</t>
  </si>
  <si>
    <t>보건소 Health center</t>
  </si>
  <si>
    <t>New-</t>
  </si>
  <si>
    <t>Relapse</t>
  </si>
  <si>
    <t>Treatment after failure</t>
  </si>
  <si>
    <t>Treatment after efault</t>
  </si>
  <si>
    <t>Transferred-in</t>
  </si>
  <si>
    <t>배균자</t>
  </si>
  <si>
    <t>registration</t>
  </si>
  <si>
    <t>Chronic</t>
  </si>
  <si>
    <t>미취학아동</t>
  </si>
  <si>
    <t>취학아동</t>
  </si>
  <si>
    <t>preschool child</t>
  </si>
  <si>
    <t>school-</t>
  </si>
  <si>
    <t>children</t>
  </si>
  <si>
    <t>제주시</t>
  </si>
  <si>
    <t>서귀포시</t>
  </si>
  <si>
    <t>년도
시도</t>
  </si>
  <si>
    <t>접종실적</t>
  </si>
  <si>
    <t>당해연도 보건소 결핵검진 실적</t>
  </si>
  <si>
    <t>prevention of tuberculosis the current year</t>
  </si>
  <si>
    <t> Examination for tuberculosis at health centers the current year</t>
  </si>
  <si>
    <t>병․ 의원 Hospitals &amp; Clinics</t>
  </si>
  <si>
    <t>검사건수 Cases of the exam</t>
  </si>
  <si>
    <t>발견환자수 No. of patients discovered</t>
  </si>
  <si>
    <t>요관찰</t>
  </si>
  <si>
    <t>미취학</t>
  </si>
  <si>
    <t>취  학</t>
  </si>
  <si>
    <t>X-선검사</t>
  </si>
  <si>
    <t>객담검사</t>
  </si>
  <si>
    <t>도말양성</t>
  </si>
  <si>
    <t>도말음성</t>
  </si>
  <si>
    <t>Surveillance</t>
  </si>
  <si>
    <t>아  동</t>
  </si>
  <si>
    <t>X-ray inspection</t>
  </si>
  <si>
    <t>Exam of the Sputum</t>
  </si>
  <si>
    <t>Smear Positive</t>
  </si>
  <si>
    <t>Smear Negative</t>
  </si>
  <si>
    <r>
      <t>잇솔질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교습
</t>
    </r>
    <r>
      <rPr>
        <sz val="10"/>
        <rFont val="Arial"/>
        <family val="2"/>
      </rPr>
      <t>brushing</t>
    </r>
  </si>
  <si>
    <r>
      <t xml:space="preserve">치아수
</t>
    </r>
    <r>
      <rPr>
        <sz val="10"/>
        <rFont val="Arial"/>
        <family val="2"/>
      </rPr>
      <t>A tooth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</si>
  <si>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</si>
  <si>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</si>
  <si>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</si>
  <si>
    <t>연말현재</t>
  </si>
  <si>
    <t>Number</t>
  </si>
  <si>
    <t>생활인원</t>
  </si>
  <si>
    <t>of</t>
  </si>
  <si>
    <t>Inmates as of</t>
  </si>
  <si>
    <t>Facilities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</si>
  <si>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양성평등지원과</t>
    </r>
  </si>
  <si>
    <t>Admitted</t>
  </si>
  <si>
    <t>Discharged</t>
  </si>
  <si>
    <t>year-end</t>
  </si>
  <si>
    <r>
      <t>가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건강생활실천교육  Health Life Practice</t>
    </r>
  </si>
  <si>
    <t>(Unit : person)</t>
  </si>
  <si>
    <t>구강보건</t>
  </si>
  <si>
    <t>안전관리</t>
  </si>
  <si>
    <t>성교육</t>
  </si>
  <si>
    <t>Refrain of smoking</t>
  </si>
  <si>
    <t>Nutrition</t>
  </si>
  <si>
    <t>Temperance</t>
  </si>
  <si>
    <t>Exercise</t>
  </si>
  <si>
    <t>Oral health</t>
  </si>
  <si>
    <t>오남용</t>
  </si>
  <si>
    <t>Emergency medical treatment</t>
  </si>
  <si>
    <t>Drugstuffs abuse</t>
  </si>
  <si>
    <t>Sanitation, Food safety</t>
  </si>
  <si>
    <t>제주시</t>
  </si>
  <si>
    <r>
      <t>나</t>
    </r>
    <r>
      <rPr>
        <b/>
        <sz val="16"/>
        <rFont val="Arial"/>
        <family val="2"/>
      </rPr>
      <t xml:space="preserve">. </t>
    </r>
    <r>
      <rPr>
        <b/>
        <sz val="16"/>
        <rFont val="돋움"/>
        <family val="3"/>
      </rPr>
      <t>성인병예방 및 관리교육  Adult Disease Prevention</t>
    </r>
  </si>
  <si>
    <t xml:space="preserve">단위 : 명 </t>
  </si>
  <si>
    <t>Unit : person</t>
  </si>
  <si>
    <t>고혈압</t>
  </si>
  <si>
    <t>암예방</t>
  </si>
  <si>
    <t>아토피질환</t>
  </si>
  <si>
    <t>뇌심혈관계</t>
  </si>
  <si>
    <t>소화기계</t>
  </si>
  <si>
    <t>Hypertension</t>
  </si>
  <si>
    <t>고지혈증</t>
  </si>
  <si>
    <t>Cancer</t>
  </si>
  <si>
    <t>Dementia</t>
  </si>
  <si>
    <t>Atopy</t>
  </si>
  <si>
    <t>Obesity․ 
Hyper lipidemia</t>
  </si>
  <si>
    <t>Cerebrovascular 
diseases</t>
  </si>
  <si>
    <t>Diseases of the 
digestive</t>
  </si>
  <si>
    <r>
      <t>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      Private</t>
    </r>
  </si>
  <si>
    <t>부모협동</t>
  </si>
  <si>
    <t>Sub-total</t>
  </si>
  <si>
    <t>법인
Corpo
-ration</t>
  </si>
  <si>
    <r>
      <t>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</si>
  <si>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t>Parents-Corporation</t>
  </si>
  <si>
    <t>Parents-
Corporation</t>
  </si>
  <si>
    <t>부모협동</t>
  </si>
  <si>
    <t>20~29</t>
  </si>
  <si>
    <t>30~39</t>
  </si>
  <si>
    <t>40~49</t>
  </si>
  <si>
    <t>50~59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</si>
  <si>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보건위생과</t>
    </r>
  </si>
  <si>
    <r>
      <t xml:space="preserve">Source : </t>
    </r>
    <r>
      <rPr>
        <sz val="10"/>
        <rFont val="Arial"/>
        <family val="2"/>
      </rPr>
      <t>Jeju Special Self-Governing Province Health &amp; Hygiene Div.</t>
    </r>
  </si>
  <si>
    <r>
      <t>20 - 29</t>
    </r>
    <r>
      <rPr>
        <sz val="10"/>
        <rFont val="굴림"/>
        <family val="3"/>
      </rPr>
      <t>세</t>
    </r>
  </si>
  <si>
    <r>
      <t>30 - 39</t>
    </r>
    <r>
      <rPr>
        <sz val="10"/>
        <rFont val="굴림"/>
        <family val="3"/>
      </rPr>
      <t>세</t>
    </r>
  </si>
  <si>
    <r>
      <t>40 - 49</t>
    </r>
    <r>
      <rPr>
        <sz val="10"/>
        <rFont val="굴림"/>
        <family val="3"/>
      </rPr>
      <t>세</t>
    </r>
  </si>
  <si>
    <r>
      <t>50</t>
    </r>
    <r>
      <rPr>
        <sz val="10"/>
        <rFont val="굴림"/>
        <family val="3"/>
      </rPr>
      <t>세이상</t>
    </r>
  </si>
  <si>
    <t>A</t>
  </si>
  <si>
    <t>B</t>
  </si>
  <si>
    <t>O</t>
  </si>
  <si>
    <t>AB</t>
  </si>
  <si>
    <t>Years old</t>
  </si>
  <si>
    <t>Years old
and over</t>
  </si>
  <si>
    <r>
      <t>주</t>
    </r>
    <r>
      <rPr>
        <sz val="10"/>
        <rFont val="Arial"/>
        <family val="2"/>
      </rPr>
      <t xml:space="preserve"> : 1. ( ) </t>
    </r>
    <r>
      <rPr>
        <sz val="10"/>
        <rFont val="굴림"/>
        <family val="3"/>
      </rPr>
      <t>안은</t>
    </r>
    <r>
      <rPr>
        <sz val="10"/>
        <rFont val="Arial"/>
        <family val="2"/>
      </rPr>
      <t xml:space="preserve"> RH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숫자임
</t>
    </r>
    <r>
      <rPr>
        <sz val="10"/>
        <rFont val="Arial"/>
        <family val="2"/>
      </rPr>
      <t xml:space="preserve">      2. </t>
    </r>
    <r>
      <rPr>
        <sz val="10"/>
        <rFont val="굴림"/>
        <family val="3"/>
      </rPr>
      <t>혈액형별의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숫자는</t>
    </r>
    <r>
      <rPr>
        <sz val="10"/>
        <rFont val="Arial"/>
        <family val="2"/>
      </rPr>
      <t xml:space="preserve"> RH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숫자포함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</si>
  <si>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가구수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건수</t>
    </r>
    <r>
      <rPr>
        <sz val="10"/>
        <rFont val="Arial"/>
        <family val="2"/>
      </rPr>
      <t>)</t>
    </r>
  </si>
  <si>
    <t>(Unit : number, person, case)</t>
  </si>
  <si>
    <r>
      <t>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     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        Home visiting</t>
    </r>
  </si>
  <si>
    <t>등록가구</t>
  </si>
  <si>
    <t>방문건수</t>
  </si>
  <si>
    <r>
      <t>질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</si>
  <si>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t>집단교육및</t>
  </si>
  <si>
    <t>Registration</t>
  </si>
  <si>
    <t>No. of</t>
  </si>
  <si>
    <r>
      <t>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</si>
  <si>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t>암</t>
  </si>
  <si>
    <t>당뇨병</t>
  </si>
  <si>
    <t>고혈압</t>
  </si>
  <si>
    <t>관절염</t>
  </si>
  <si>
    <t>뇌졸중</t>
  </si>
  <si>
    <t>치매</t>
  </si>
  <si>
    <t>정신질환</t>
  </si>
  <si>
    <t>기타</t>
  </si>
  <si>
    <t>상담</t>
  </si>
  <si>
    <t>household</t>
  </si>
  <si>
    <t>visitings</t>
  </si>
  <si>
    <t>Cancer</t>
  </si>
  <si>
    <t>Diabetes</t>
  </si>
  <si>
    <t>Hypertension</t>
  </si>
  <si>
    <t>Arthritis</t>
  </si>
  <si>
    <t>Apoplexy</t>
  </si>
  <si>
    <t>Dementia</t>
  </si>
  <si>
    <t>Mental
illness</t>
  </si>
  <si>
    <t>Group 
education</t>
  </si>
  <si>
    <r>
      <t>자료</t>
    </r>
    <r>
      <rPr>
        <sz val="10"/>
        <rFont val="Arial"/>
        <family val="2"/>
      </rPr>
      <t xml:space="preserve"> :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보건위생과</t>
    </r>
  </si>
  <si>
    <r>
      <t xml:space="preserve">Source : </t>
    </r>
    <r>
      <rPr>
        <sz val="10"/>
        <rFont val="Arial"/>
        <family val="2"/>
      </rPr>
      <t>Jeju Special Self-Governing Province Health &amp; Hygiene Div.</t>
    </r>
  </si>
  <si>
    <r>
      <t>2004(</t>
    </r>
    <r>
      <rPr>
        <sz val="10"/>
        <color indexed="8"/>
        <rFont val="돋움"/>
        <family val="3"/>
      </rPr>
      <t>제주시</t>
    </r>
    <r>
      <rPr>
        <sz val="10"/>
        <color indexed="8"/>
        <rFont val="Arial"/>
        <family val="2"/>
      </rPr>
      <t>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</si>
  <si>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</si>
  <si>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보건위생과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</si>
  <si>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보건의료원이하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</si>
  <si>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r>
      <t xml:space="preserve">         2) </t>
    </r>
    <r>
      <rPr>
        <sz val="10"/>
        <rFont val="돋움"/>
        <family val="3"/>
      </rPr>
      <t>군인병원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제외</t>
    </r>
  </si>
  <si>
    <t>Si</t>
  </si>
  <si>
    <r>
      <t xml:space="preserve">         3) </t>
    </r>
    <r>
      <rPr>
        <sz val="10"/>
        <rFont val="돋움"/>
        <family val="3"/>
      </rPr>
      <t>정신병원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결핵병원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나병원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</si>
  <si>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t xml:space="preserve">2 0 0 6 </t>
  </si>
  <si>
    <t>2 0 0 6</t>
  </si>
  <si>
    <r>
      <t>한방병</t>
    </r>
    <r>
      <rPr>
        <sz val="10"/>
        <rFont val="굴림"/>
        <family val="3"/>
      </rPr>
      <t>원</t>
    </r>
  </si>
  <si>
    <t>한  의  원</t>
  </si>
  <si>
    <t>(Unit : person)</t>
  </si>
  <si>
    <t>Oriental</t>
  </si>
  <si>
    <t>Medical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</si>
  <si>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</si>
  <si>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</si>
  <si>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</si>
  <si>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</si>
  <si>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</si>
  <si>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r>
      <t xml:space="preserve"> 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사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</si>
  <si>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치과의사</t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</si>
  <si>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</si>
  <si>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</si>
  <si>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</si>
  <si>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호</t>
    </r>
  </si>
  <si>
    <r>
      <t>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</si>
  <si>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무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</si>
  <si>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사</t>
    </r>
    <r>
      <rPr>
        <vertAlign val="superscript"/>
        <sz val="10"/>
        <rFont val="Arial"/>
        <family val="2"/>
      </rPr>
      <t>2)</t>
    </r>
  </si>
  <si>
    <t>Year</t>
  </si>
  <si>
    <t>Physicians</t>
  </si>
  <si>
    <t>Oriental</t>
  </si>
  <si>
    <r>
      <t>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</si>
  <si>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</t>
    </r>
  </si>
  <si>
    <t>상근의사</t>
  </si>
  <si>
    <t>비상근의사</t>
  </si>
  <si>
    <t>medical</t>
  </si>
  <si>
    <t>Medical</t>
  </si>
  <si>
    <t>Medical record</t>
  </si>
  <si>
    <t>Total</t>
  </si>
  <si>
    <t>Full-time</t>
  </si>
  <si>
    <t>Part-time</t>
  </si>
  <si>
    <t>Dentists</t>
  </si>
  <si>
    <t>doctors</t>
  </si>
  <si>
    <t>Midwives</t>
  </si>
  <si>
    <t>Nurses</t>
  </si>
  <si>
    <t>Nurse aids</t>
  </si>
  <si>
    <t>technicians</t>
  </si>
  <si>
    <t>Pharmacists</t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</si>
  <si>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</si>
  <si>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의사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의료종사자만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</si>
  <si>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r>
      <t xml:space="preserve">         2) </t>
    </r>
    <r>
      <rPr>
        <sz val="10"/>
        <rFont val="굴림"/>
        <family val="3"/>
      </rPr>
      <t>약사</t>
    </r>
    <r>
      <rPr>
        <sz val="10"/>
        <rFont val="Arial"/>
        <family val="2"/>
      </rPr>
      <t xml:space="preserve"> - </t>
    </r>
    <r>
      <rPr>
        <sz val="10"/>
        <rFont val="굴림"/>
        <family val="3"/>
      </rPr>
      <t>개인약국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약사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제외함</t>
    </r>
  </si>
  <si>
    <t>2 0 0 5</t>
  </si>
  <si>
    <t>Others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</si>
  <si>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</si>
  <si>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 xml:space="preserve">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</si>
  <si>
    <r>
      <t>식품·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운반</t>
    </r>
    <r>
      <rPr>
        <sz val="10"/>
        <rFont val="Arial"/>
        <family val="2"/>
      </rPr>
      <t xml:space="preserve"> ·</t>
    </r>
    <r>
      <rPr>
        <sz val="10"/>
        <rFont val="굴림"/>
        <family val="3"/>
      </rPr>
      <t>판매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</si>
  <si>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 xml:space="preserve"> Food manufacturing and processing businesses</t>
  </si>
  <si>
    <t>Food sales, transportation, others</t>
  </si>
  <si>
    <t>Year</t>
  </si>
  <si>
    <t>집단급식소</t>
  </si>
  <si>
    <t>계</t>
  </si>
  <si>
    <t>식품제조가공업</t>
  </si>
  <si>
    <t>즉석판매</t>
  </si>
  <si>
    <t>식품첨가물</t>
  </si>
  <si>
    <t>식품운반업</t>
  </si>
  <si>
    <t>식품소분판매업</t>
  </si>
  <si>
    <t>식품보존업</t>
  </si>
  <si>
    <t xml:space="preserve">용기·포장류 </t>
  </si>
  <si>
    <t>건강기능식품제조업</t>
  </si>
  <si>
    <t>건강기능식품수입업</t>
  </si>
  <si>
    <t>건강기능식품판매업</t>
  </si>
  <si>
    <t>Food</t>
  </si>
  <si>
    <t>제조가공업</t>
  </si>
  <si>
    <t>제조업</t>
  </si>
  <si>
    <t>Manufacturing</t>
  </si>
  <si>
    <t>Importing</t>
  </si>
  <si>
    <t>Sales</t>
  </si>
  <si>
    <t>Si</t>
  </si>
  <si>
    <t>Food suppliers</t>
  </si>
  <si>
    <t>manufacturing</t>
  </si>
  <si>
    <t>Improvised</t>
  </si>
  <si>
    <t>for group</t>
  </si>
  <si>
    <t>Total</t>
  </si>
  <si>
    <t>and processing</t>
  </si>
  <si>
    <t>foods</t>
  </si>
  <si>
    <t>additives</t>
  </si>
  <si>
    <t>transportation</t>
  </si>
  <si>
    <t>Food sales</t>
  </si>
  <si>
    <t>Others</t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</si>
  <si>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</si>
  <si>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r>
      <t>2004</t>
    </r>
    <r>
      <rPr>
        <sz val="10"/>
        <rFont val="Arial"/>
        <family val="2"/>
      </rPr>
      <t>(Jejusi)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</si>
  <si>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</si>
  <si>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t>-</t>
  </si>
  <si>
    <r>
      <t>2004</t>
    </r>
    <r>
      <rPr>
        <sz val="10"/>
        <rFont val="Arial"/>
        <family val="2"/>
      </rPr>
      <t>(Bukjeju)</t>
    </r>
  </si>
  <si>
    <t>2 0 0 5</t>
  </si>
  <si>
    <t xml:space="preserve">2 0 0 6 </t>
  </si>
  <si>
    <t>2 0 0 6</t>
  </si>
  <si>
    <t xml:space="preserve">2 0 0 7 </t>
  </si>
  <si>
    <t>2 0 0 7</t>
  </si>
  <si>
    <t>An aid to good heaith manafacturing, importing sales</t>
  </si>
  <si>
    <r>
      <t xml:space="preserve">8. </t>
    </r>
    <r>
      <rPr>
        <b/>
        <sz val="18"/>
        <rFont val="돋움"/>
        <family val="3"/>
      </rPr>
      <t>공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소</t>
    </r>
    <r>
      <rPr>
        <b/>
        <sz val="18"/>
        <rFont val="Arial"/>
        <family val="2"/>
      </rPr>
      <t xml:space="preserve">        Number of Licensed Sanitary, by Business Type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</si>
  <si>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</si>
  <si>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t>(Unit : establishment)</t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</si>
  <si>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</si>
  <si>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</si>
  <si>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공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Public sanitary business</t>
    </r>
  </si>
  <si>
    <r>
      <t>위생용품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제조업</t>
    </r>
  </si>
  <si>
    <t>Year</t>
  </si>
  <si>
    <r>
      <t>숙박업</t>
    </r>
    <r>
      <rPr>
        <sz val="10"/>
        <rFont val="Arial"/>
        <family val="2"/>
      </rPr>
      <t xml:space="preserve"> 1)</t>
    </r>
  </si>
  <si>
    <t>목욕장업</t>
  </si>
  <si>
    <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</si>
  <si>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</si>
  <si>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</si>
  <si>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t>위생관리
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</si>
  <si>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t>위생처리업</t>
  </si>
  <si>
    <t>기타위생용품</t>
  </si>
  <si>
    <t xml:space="preserve"> 기타 </t>
  </si>
  <si>
    <t>세 척 제
제 조 업</t>
  </si>
  <si>
    <t xml:space="preserve">Hotel </t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</si>
  <si>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기타는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수막구균성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수막염</t>
    </r>
    <r>
      <rPr>
        <sz val="9"/>
        <rFont val="Arial"/>
        <family val="2"/>
      </rPr>
      <t xml:space="preserve">(meningococcal meningitis), </t>
    </r>
    <r>
      <rPr>
        <sz val="9"/>
        <rFont val="굴림"/>
        <family val="3"/>
      </rPr>
      <t>레지오넬라증</t>
    </r>
    <r>
      <rPr>
        <sz val="9"/>
        <rFont val="Arial"/>
        <family val="2"/>
      </rPr>
      <t xml:space="preserve">(legionellosis), </t>
    </r>
    <r>
      <rPr>
        <sz val="9"/>
        <rFont val="굴림"/>
        <family val="3"/>
      </rPr>
      <t>비브리오패혈증</t>
    </r>
    <r>
      <rPr>
        <sz val="9"/>
        <rFont val="Arial"/>
        <family val="2"/>
      </rPr>
      <t>(V.vulnificussepsis),</t>
    </r>
    <r>
      <rPr>
        <sz val="9"/>
        <rFont val="굴림"/>
        <family val="3"/>
      </rPr>
      <t>발진열</t>
    </r>
    <r>
      <rPr>
        <sz val="9"/>
        <rFont val="Arial"/>
        <family val="2"/>
      </rPr>
      <t xml:space="preserve">(murinetyphus), </t>
    </r>
    <r>
      <rPr>
        <sz val="9"/>
        <rFont val="굴림"/>
        <family val="3"/>
      </rPr>
      <t>탄저</t>
    </r>
    <r>
      <rPr>
        <sz val="9"/>
        <rFont val="Arial"/>
        <family val="2"/>
      </rPr>
      <t xml:space="preserve">(anthrax), </t>
    </r>
    <r>
      <rPr>
        <sz val="9"/>
        <rFont val="굴림"/>
        <family val="3"/>
      </rPr>
      <t>공수병</t>
    </r>
    <r>
      <rPr>
        <sz val="9"/>
        <rFont val="Arial"/>
        <family val="2"/>
      </rPr>
      <t xml:space="preserve">(rabies), </t>
    </r>
    <r>
      <rPr>
        <sz val="9"/>
        <rFont val="굴림"/>
        <family val="3"/>
      </rPr>
      <t>후천성면역결핍증</t>
    </r>
    <r>
      <rPr>
        <sz val="9"/>
        <rFont val="Arial"/>
        <family val="2"/>
      </rPr>
      <t>(AIDS)</t>
    </r>
    <r>
      <rPr>
        <sz val="9"/>
        <rFont val="굴림"/>
        <family val="3"/>
      </rPr>
      <t>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포함</t>
    </r>
    <r>
      <rPr>
        <sz val="9"/>
        <rFont val="Arial"/>
        <family val="2"/>
      </rPr>
      <t>.</t>
    </r>
  </si>
  <si>
    <r>
      <t xml:space="preserve">   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2008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잠정치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기준임</t>
    </r>
  </si>
  <si>
    <r>
      <t> </t>
    </r>
    <r>
      <rPr>
        <sz val="10"/>
        <color indexed="8"/>
        <rFont val="한양신명조,한컴돋움"/>
        <family val="3"/>
      </rPr>
      <t>입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한양신명조,한컴돋움"/>
        <family val="3"/>
      </rPr>
      <t>원</t>
    </r>
  </si>
  <si>
    <t> In-patients</t>
  </si>
  <si>
    <r>
      <t>외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한양신명조,한컴돋움"/>
        <family val="3"/>
      </rPr>
      <t>래</t>
    </r>
  </si>
  <si>
    <t> Out-patients</t>
  </si>
  <si>
    <t>약   국</t>
  </si>
  <si>
    <t>pharmacy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</si>
  <si>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국민건강보험공단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제주지사</t>
    </r>
  </si>
  <si>
    <t>주 : 1) 2008년 잠정치 기준임</t>
  </si>
  <si>
    <r>
      <t xml:space="preserve">        2) </t>
    </r>
    <r>
      <rPr>
        <sz val="10"/>
        <rFont val="Arial"/>
        <family val="2"/>
      </rPr>
      <t>내원일수에서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약국의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처방조제는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제외함</t>
    </r>
  </si>
  <si>
    <t>합 계</t>
  </si>
  <si>
    <t>총 계</t>
  </si>
  <si>
    <r>
      <t>6.25</t>
    </r>
    <r>
      <rPr>
        <sz val="10"/>
        <rFont val="돋움"/>
        <family val="3"/>
      </rPr>
      <t>참전</t>
    </r>
  </si>
  <si>
    <t>월 남 전</t>
  </si>
  <si>
    <r>
      <t xml:space="preserve">6.25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월남전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</si>
  <si>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</t>
    </r>
  </si>
  <si>
    <t>시 별</t>
  </si>
  <si>
    <t>Korean war</t>
  </si>
  <si>
    <t>Vietnam war</t>
  </si>
  <si>
    <t>Korean and Vietnam war</t>
  </si>
  <si>
    <t>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</si>
  <si>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 보훈청</t>
    </r>
  </si>
  <si>
    <t>Barber</t>
  </si>
  <si>
    <t>Beauty</t>
  </si>
  <si>
    <t xml:space="preserve">Sanitary 
service </t>
  </si>
  <si>
    <t>Sanitary</t>
  </si>
  <si>
    <t>Soap,</t>
  </si>
  <si>
    <t>제조업</t>
  </si>
  <si>
    <t>businesses</t>
  </si>
  <si>
    <t>Bath houses</t>
  </si>
  <si>
    <t>shop</t>
  </si>
  <si>
    <t>Laundry</t>
  </si>
  <si>
    <t>business</t>
  </si>
  <si>
    <t>cleaning</t>
  </si>
  <si>
    <t>detergents, etc.</t>
  </si>
  <si>
    <r>
      <t>O</t>
    </r>
    <r>
      <rPr>
        <sz val="10"/>
        <rFont val="Arial"/>
        <family val="2"/>
      </rPr>
      <t>ther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</si>
  <si>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</si>
  <si>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2 0 0 6</t>
  </si>
  <si>
    <t xml:space="preserve">2 0 0 7 </t>
  </si>
  <si>
    <t>2 0 0 7</t>
  </si>
  <si>
    <r>
      <t>자료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위생관리과</t>
    </r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</si>
  <si>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돋움"/>
        <family val="3"/>
      </rPr>
      <t>관광호텔을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</si>
  <si>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</si>
  <si>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t>공단부담</t>
  </si>
  <si>
    <t>Covered by Insurance corporation</t>
  </si>
  <si>
    <r>
      <t>연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돋움"/>
        <family val="3"/>
      </rPr>
      <t>별</t>
    </r>
    <r>
      <rPr>
        <sz val="10"/>
        <color indexed="8"/>
        <rFont val="Arial"/>
        <family val="2"/>
      </rPr>
      <t xml:space="preserve"> </t>
    </r>
  </si>
  <si>
    <t>year</t>
  </si>
  <si>
    <t>특수</t>
  </si>
  <si>
    <t>임무</t>
  </si>
  <si>
    <t>수행자</t>
  </si>
  <si>
    <t>노인복지관
Senior service center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</si>
  <si>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</si>
  <si>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연    별</t>
  </si>
  <si>
    <t>합계</t>
  </si>
  <si>
    <t>양 로 시 설</t>
  </si>
  <si>
    <t>노인공동생활가정</t>
  </si>
  <si>
    <t>노인복지주택</t>
  </si>
  <si>
    <t>Welfare House</t>
  </si>
  <si>
    <t>시    별</t>
  </si>
  <si>
    <t>2 0 0 7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</si>
  <si>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</si>
  <si>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Jeju-si</t>
  </si>
  <si>
    <t>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</si>
  <si>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사회복지과</t>
    </r>
  </si>
  <si>
    <t>Source : Senior Citizens and Physically Challenged Welfare Div.</t>
  </si>
  <si>
    <t>노인요양시설</t>
  </si>
  <si>
    <t>노인요양공동생활가정</t>
  </si>
  <si>
    <t>노인전문병원</t>
  </si>
  <si>
    <t>Nursing</t>
  </si>
  <si>
    <t>Source : Senior Citizens and Physically Challenged Welfare Div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</si>
  <si>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</si>
  <si>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합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계</t>
    </r>
  </si>
  <si>
    <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</t>
    </r>
  </si>
  <si>
    <r>
      <t>주·야간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보호시설</t>
    </r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</si>
  <si>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</si>
  <si>
    <t>a visit Nursing</t>
  </si>
  <si>
    <t>Day and night care center</t>
  </si>
  <si>
    <r>
      <t xml:space="preserve">Short-term care </t>
    </r>
    <r>
      <rPr>
        <sz val="10"/>
        <rFont val="Arial"/>
        <family val="2"/>
      </rPr>
      <t>service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</si>
  <si>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</si>
  <si>
    <r>
      <t xml:space="preserve">이용인원
</t>
    </r>
    <r>
      <rPr>
        <sz val="10"/>
        <rFont val="Arial"/>
        <family val="2"/>
      </rPr>
      <t>Persons</t>
    </r>
  </si>
  <si>
    <t>종사자수</t>
  </si>
  <si>
    <r>
      <t xml:space="preserve">24. </t>
    </r>
    <r>
      <rPr>
        <b/>
        <sz val="18"/>
        <rFont val="굴림"/>
        <family val="3"/>
      </rPr>
      <t>적십자회비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모금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구호실적</t>
    </r>
    <r>
      <rPr>
        <b/>
        <sz val="18"/>
        <rFont val="Arial"/>
        <family val="2"/>
      </rPr>
      <t xml:space="preserve">     Membership fees and Relief Aids of The National Red Cross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</si>
  <si>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세대</t>
    </r>
    <r>
      <rPr>
        <sz val="10"/>
        <rFont val="Arial"/>
        <family val="2"/>
      </rPr>
      <t>,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</si>
  <si>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t>(Unit : household, person, 1,000won)</t>
  </si>
  <si>
    <t>연 별</t>
  </si>
  <si>
    <t>회비모금(Membership fees)</t>
  </si>
  <si>
    <t>구  호  실  적 Relief activities</t>
  </si>
  <si>
    <t>회원수
Members</t>
  </si>
  <si>
    <t>금액
Amount</t>
  </si>
  <si>
    <t>계  Total</t>
  </si>
  <si>
    <t>재 해 구 호
Disaster relief</t>
  </si>
  <si>
    <t>일 반 구 호
Gerneral relief</t>
  </si>
  <si>
    <t>특 수 구 호
Special  relief</t>
  </si>
  <si>
    <r>
      <t>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대
</t>
    </r>
    <r>
      <rPr>
        <sz val="10"/>
        <rFont val="Arial"/>
        <family val="2"/>
      </rPr>
      <t>Households</t>
    </r>
  </si>
  <si>
    <r>
      <t>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원
</t>
    </r>
    <r>
      <rPr>
        <sz val="10"/>
        <rFont val="Arial"/>
        <family val="2"/>
      </rPr>
      <t>Persons</t>
    </r>
  </si>
  <si>
    <r>
      <t>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액
</t>
    </r>
    <r>
      <rPr>
        <sz val="10"/>
        <rFont val="Arial"/>
        <family val="2"/>
      </rPr>
      <t>Amount</t>
    </r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</si>
  <si>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</si>
  <si>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Jeju-si</t>
  </si>
  <si>
    <t>서귀포시</t>
  </si>
  <si>
    <r>
      <t xml:space="preserve"> 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전체수치임</t>
    </r>
    <r>
      <rPr>
        <sz val="10"/>
        <rFont val="Arial"/>
        <family val="2"/>
      </rPr>
      <t>.</t>
    </r>
  </si>
  <si>
    <t>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</si>
  <si>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대한적십자사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제주지사</t>
    </r>
  </si>
  <si>
    <t>Source : Korea National Red Cross</t>
  </si>
  <si>
    <r>
      <t xml:space="preserve">간
</t>
    </r>
    <r>
      <rPr>
        <sz val="10"/>
        <rFont val="Arial"/>
        <family val="2"/>
      </rPr>
      <t>Liver</t>
    </r>
  </si>
  <si>
    <t>Number of</t>
  </si>
  <si>
    <t>정원</t>
  </si>
  <si>
    <t>현원</t>
  </si>
  <si>
    <t>Regular</t>
  </si>
  <si>
    <t>Present</t>
  </si>
  <si>
    <t>Workers</t>
  </si>
  <si>
    <t>2004(Jejusi)</t>
  </si>
  <si>
    <t>2004(Bukjeju)</t>
  </si>
  <si>
    <t xml:space="preserve">  Source : Jeju Special Self-Governing Province Senior Citizens and Physically Challenged Welfare Div.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</si>
  <si>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가구수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</si>
  <si>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</t>
    </r>
  </si>
  <si>
    <r>
      <t>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1)</t>
    </r>
  </si>
  <si>
    <t xml:space="preserve">Year </t>
  </si>
  <si>
    <t>Total  receipients</t>
  </si>
  <si>
    <t>General receipients</t>
  </si>
  <si>
    <t>Institutionalized receipients</t>
  </si>
  <si>
    <t>Special receipients</t>
  </si>
  <si>
    <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</si>
  <si>
    <r>
      <t>인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원</t>
    </r>
  </si>
  <si>
    <t>Numver of</t>
  </si>
  <si>
    <t>Persons</t>
  </si>
  <si>
    <t>Households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</si>
  <si>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주민생활지원과</t>
    </r>
  </si>
  <si>
    <t>기   타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</si>
  <si>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</si>
  <si>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장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        By type of the disabled</t>
    </r>
  </si>
  <si>
    <r>
      <t>장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   By grade of the disabled</t>
    </r>
  </si>
  <si>
    <r>
      <t>합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 xml:space="preserve">계
</t>
    </r>
    <r>
      <rPr>
        <sz val="10"/>
        <rFont val="Arial"/>
        <family val="2"/>
      </rPr>
      <t>Total</t>
    </r>
  </si>
  <si>
    <r>
      <t xml:space="preserve">남
</t>
    </r>
    <r>
      <rPr>
        <sz val="10"/>
        <rFont val="Arial"/>
        <family val="2"/>
      </rPr>
      <t>Male</t>
    </r>
  </si>
  <si>
    <r>
      <t xml:space="preserve">녀
</t>
    </r>
    <r>
      <rPr>
        <sz val="10"/>
        <rFont val="Arial"/>
        <family val="2"/>
      </rPr>
      <t>Female</t>
    </r>
  </si>
  <si>
    <r>
      <t>자료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식품의약품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안전청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의약품관리과</t>
    </r>
  </si>
  <si>
    <r>
      <t xml:space="preserve"> </t>
    </r>
    <r>
      <rPr>
        <sz val="10"/>
        <rFont val="Arial"/>
        <family val="2"/>
      </rPr>
      <t>Source : Korea Food and Drug Administration</t>
    </r>
  </si>
  <si>
    <r>
      <t>사업장</t>
    </r>
    <r>
      <rPr>
        <sz val="10"/>
        <rFont val="Arial"/>
        <family val="2"/>
      </rPr>
      <t>Workplace</t>
    </r>
  </si>
  <si>
    <r>
      <t>2</t>
    </r>
    <r>
      <rPr>
        <sz val="10"/>
        <rFont val="Arial"/>
        <family val="2"/>
      </rPr>
      <t xml:space="preserve"> 0 0 9</t>
    </r>
  </si>
  <si>
    <t>2 0 0 9</t>
  </si>
  <si>
    <t>Jeju-si</t>
  </si>
  <si>
    <t>Seogwipo-si</t>
  </si>
  <si>
    <r>
      <t xml:space="preserve">19. </t>
    </r>
    <r>
      <rPr>
        <b/>
        <sz val="18"/>
        <rFont val="굴림"/>
        <family val="3"/>
      </rPr>
      <t>국민연금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급여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지급현황</t>
    </r>
    <r>
      <rPr>
        <b/>
        <sz val="18"/>
        <rFont val="Arial"/>
        <family val="2"/>
      </rPr>
      <t xml:space="preserve">          Paying  Benefit National Pension Insurant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</si>
  <si>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</si>
  <si>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 xml:space="preserve">계
</t>
    </r>
    <r>
      <rPr>
        <sz val="10"/>
        <rFont val="Arial"/>
        <family val="2"/>
      </rPr>
      <t>Total</t>
    </r>
  </si>
  <si>
    <r>
      <t>연</t>
    </r>
    <r>
      <rPr>
        <sz val="10"/>
        <rFont val="Arial"/>
        <family val="2"/>
      </rPr>
      <t xml:space="preserve">                   </t>
    </r>
    <r>
      <rPr>
        <sz val="10"/>
        <rFont val="돋움"/>
        <family val="3"/>
      </rPr>
      <t>금</t>
    </r>
    <r>
      <rPr>
        <sz val="10"/>
        <rFont val="Arial"/>
        <family val="2"/>
      </rPr>
      <t xml:space="preserve">  Pension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</si>
  <si>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</si>
  <si>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노령연금</t>
    </r>
    <r>
      <rPr>
        <sz val="10"/>
        <rFont val="Arial"/>
        <family val="2"/>
      </rPr>
      <t xml:space="preserve">  Old-age Pension</t>
    </r>
  </si>
  <si>
    <t>장애연금
Disability   Pension</t>
  </si>
  <si>
    <r>
      <t xml:space="preserve">유족연금
</t>
    </r>
    <r>
      <rPr>
        <sz val="10"/>
        <rFont val="Arial"/>
        <family val="2"/>
      </rPr>
      <t>Survivor Pension</t>
    </r>
  </si>
  <si>
    <t>특  례
Special</t>
  </si>
  <si>
    <t>완  전</t>
  </si>
  <si>
    <t>감  액
Reduction</t>
  </si>
  <si>
    <t>조 기
Early</t>
  </si>
  <si>
    <t>분  할</t>
  </si>
  <si>
    <t xml:space="preserve"> Si</t>
  </si>
  <si>
    <r>
      <t xml:space="preserve">수급자수
</t>
    </r>
    <r>
      <rPr>
        <sz val="8"/>
        <rFont val="Arial"/>
        <family val="2"/>
      </rPr>
      <t>No. of Recipients</t>
    </r>
  </si>
  <si>
    <r>
      <t xml:space="preserve">금액
</t>
    </r>
    <r>
      <rPr>
        <sz val="10"/>
        <rFont val="Arial"/>
        <family val="2"/>
      </rPr>
      <t>Amount</t>
    </r>
  </si>
  <si>
    <t>2 0 0 8</t>
  </si>
  <si>
    <r>
      <t>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    A lump sum allowance</t>
    </r>
  </si>
  <si>
    <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</si>
  <si>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t>장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애
</t>
    </r>
    <r>
      <rPr>
        <sz val="10"/>
        <rFont val="Arial"/>
        <family val="2"/>
      </rPr>
      <t>Disability</t>
    </r>
  </si>
  <si>
    <r>
      <t>반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환
</t>
    </r>
    <r>
      <rPr>
        <sz val="10"/>
        <rFont val="Arial"/>
        <family val="2"/>
      </rPr>
      <t>Restoration</t>
    </r>
  </si>
  <si>
    <r>
      <t>사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망
</t>
    </r>
    <r>
      <rPr>
        <sz val="10"/>
        <rFont val="Arial"/>
        <family val="2"/>
      </rPr>
      <t>Death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</si>
  <si>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국민연금공단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제주지사</t>
    </r>
  </si>
  <si>
    <t>해외거주</t>
  </si>
  <si>
    <t>성폭력피해자보호시설
Victims of Sexual Violence</t>
  </si>
  <si>
    <t>가정폭력피해자보호시설
Victims of Domestic Violence</t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</si>
  <si>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No. of
facilities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</si>
  <si>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Admitted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</si>
  <si>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Discharged</t>
    </r>
  </si>
  <si>
    <r>
      <t xml:space="preserve">연말현재
생활인원
</t>
    </r>
    <r>
      <rPr>
        <sz val="10"/>
        <rFont val="Arial"/>
        <family val="2"/>
      </rPr>
      <t>Inmates as
of year-end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</si>
  <si>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Discharged</t>
    </r>
  </si>
  <si>
    <r>
      <t>2</t>
    </r>
    <r>
      <rPr>
        <sz val="10"/>
        <rFont val="Arial"/>
        <family val="2"/>
      </rPr>
      <t xml:space="preserve"> 0 0 9</t>
    </r>
  </si>
  <si>
    <t>한부모가족시설
Single Parent Family</t>
  </si>
  <si>
    <t xml:space="preserve">     · 근로자 및 공무원, 사립학교 교직원의 가입자는 서귀포와 제주지사에서 관리하는 사업장 및 기관</t>
  </si>
  <si>
    <r>
      <t xml:space="preserve">    </t>
    </r>
    <r>
      <rPr>
        <sz val="10"/>
        <rFont val="Arial"/>
        <family val="2"/>
      </rPr>
      <t xml:space="preserve"> · </t>
    </r>
    <r>
      <rPr>
        <sz val="10"/>
        <rFont val="돋움"/>
        <family val="3"/>
      </rPr>
      <t>지역의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가입자는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적용대상을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말함</t>
    </r>
    <r>
      <rPr>
        <sz val="10"/>
        <rFont val="Arial"/>
        <family val="2"/>
      </rPr>
      <t>.</t>
    </r>
  </si>
  <si>
    <t xml:space="preserve">Year </t>
  </si>
  <si>
    <t>2 0 0 6</t>
  </si>
  <si>
    <r>
      <t>주</t>
    </r>
    <r>
      <rPr>
        <sz val="10"/>
        <rFont val="Arial"/>
        <family val="2"/>
      </rPr>
      <t xml:space="preserve"> : 1) 2001</t>
    </r>
    <r>
      <rPr>
        <sz val="10"/>
        <rFont val="돋움"/>
        <family val="3"/>
      </rPr>
      <t>년까지</t>
    </r>
    <r>
      <rPr>
        <sz val="10"/>
        <rFont val="Arial"/>
        <family val="2"/>
      </rPr>
      <t xml:space="preserve"> 4</t>
    </r>
    <r>
      <rPr>
        <sz val="10"/>
        <rFont val="돋움"/>
        <family val="3"/>
      </rPr>
      <t>·</t>
    </r>
    <r>
      <rPr>
        <sz val="10"/>
        <rFont val="Arial"/>
        <family val="2"/>
      </rPr>
      <t xml:space="preserve">19 </t>
    </r>
    <r>
      <rPr>
        <sz val="10"/>
        <rFont val="돋움"/>
        <family val="3"/>
      </rPr>
      <t>부상자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자료</t>
    </r>
    <r>
      <rPr>
        <sz val="10"/>
        <rFont val="Arial"/>
        <family val="2"/>
      </rPr>
      <t>, 2002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공로자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</si>
  <si>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r>
      <t xml:space="preserve">      2)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대상자는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유족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</si>
  <si>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Arial"/>
        <family val="2"/>
      </rPr>
      <t>20</t>
    </r>
    <r>
      <rPr>
        <sz val="10"/>
        <rFont val="Arial"/>
        <family val="2"/>
      </rPr>
      <t>0</t>
    </r>
    <r>
      <rPr>
        <sz val="10"/>
        <rFont val="Arial"/>
        <family val="2"/>
      </rPr>
      <t>1 ~2003</t>
    </r>
    <r>
      <rPr>
        <sz val="10"/>
        <rFont val="굴림"/>
        <family val="3"/>
      </rPr>
      <t>년도까지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일반수급자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가구수이며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인원은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일반수급자와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시설수급자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수치임</t>
    </r>
  </si>
  <si>
    <t xml:space="preserve">한부모가족지원법 수급자
</t>
  </si>
  <si>
    <t>Single Parent Family Support
Act Recipients</t>
  </si>
  <si>
    <r>
      <t>지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 xml:space="preserve">체
</t>
    </r>
    <r>
      <rPr>
        <sz val="10"/>
        <rFont val="Arial"/>
        <family val="2"/>
      </rPr>
      <t>Crippling
condition</t>
    </r>
  </si>
  <si>
    <r>
      <t xml:space="preserve">뇌병변
</t>
    </r>
    <r>
      <rPr>
        <sz val="10"/>
        <rFont val="Arial"/>
        <family val="2"/>
      </rPr>
      <t>Brain
disorder</t>
    </r>
  </si>
  <si>
    <r>
      <t>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각
</t>
    </r>
    <r>
      <rPr>
        <sz val="10"/>
        <rFont val="Arial"/>
        <family val="2"/>
      </rPr>
      <t>Visually
disabled</t>
    </r>
  </si>
  <si>
    <t>청각
Auditorily  disabled</t>
  </si>
  <si>
    <r>
      <t xml:space="preserve">언어
</t>
    </r>
    <r>
      <rPr>
        <sz val="10"/>
        <rFont val="Arial"/>
        <family val="2"/>
      </rPr>
      <t>Lingually disabled</t>
    </r>
  </si>
  <si>
    <r>
      <t xml:space="preserve">지적장애
</t>
    </r>
    <r>
      <rPr>
        <sz val="10"/>
        <rFont val="Arial"/>
        <family val="2"/>
      </rPr>
      <t>Mental
ritardation</t>
    </r>
  </si>
  <si>
    <r>
      <t xml:space="preserve">자페성
</t>
    </r>
    <r>
      <rPr>
        <sz val="10"/>
        <rFont val="Arial"/>
        <family val="2"/>
      </rPr>
      <t xml:space="preserve">
Autism</t>
    </r>
  </si>
  <si>
    <r>
      <t xml:space="preserve">정신
장애
</t>
    </r>
    <r>
      <rPr>
        <sz val="10"/>
        <rFont val="Arial"/>
        <family val="2"/>
      </rPr>
      <t>Mental
illness</t>
    </r>
  </si>
  <si>
    <r>
      <t>신장
장애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Kidney
failure</t>
    </r>
  </si>
  <si>
    <r>
      <t>심장
장애</t>
    </r>
    <r>
      <rPr>
        <sz val="10"/>
        <rFont val="굴림"/>
        <family val="3"/>
      </rPr>
      <t xml:space="preserve">
</t>
    </r>
    <r>
      <rPr>
        <sz val="10"/>
        <rFont val="Arial"/>
        <family val="2"/>
      </rPr>
      <t>Heart
failure</t>
    </r>
  </si>
  <si>
    <r>
      <t xml:space="preserve">호흡기
</t>
    </r>
    <r>
      <rPr>
        <sz val="10"/>
        <rFont val="Arial"/>
        <family val="2"/>
      </rPr>
      <t>Respiratory
organ</t>
    </r>
  </si>
  <si>
    <r>
      <t xml:space="preserve">안면
</t>
    </r>
    <r>
      <rPr>
        <sz val="10"/>
        <rFont val="Arial"/>
        <family val="2"/>
      </rPr>
      <t>Face</t>
    </r>
  </si>
  <si>
    <r>
      <t xml:space="preserve">장루
요루
</t>
    </r>
    <r>
      <rPr>
        <sz val="10"/>
        <rFont val="Arial"/>
        <family val="2"/>
      </rPr>
      <t>Ostomy</t>
    </r>
  </si>
  <si>
    <r>
      <t xml:space="preserve">간질
</t>
    </r>
    <r>
      <rPr>
        <sz val="10"/>
        <rFont val="Arial"/>
        <family val="2"/>
      </rPr>
      <t>Epilepsy</t>
    </r>
  </si>
  <si>
    <r>
      <t>1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1st
Grade</t>
    </r>
  </si>
  <si>
    <r>
      <t>2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2nd
Grade</t>
    </r>
  </si>
  <si>
    <r>
      <t>3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3rd
Grade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</si>
  <si>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국가보훈처</t>
    </r>
  </si>
  <si>
    <t>Source :  Patriots and Veterans Affairs Agency</t>
  </si>
  <si>
    <t xml:space="preserve"> Source :  Jeju Special Self-Governing Province  Office of Patriots/Veterans Affairs</t>
  </si>
  <si>
    <r>
      <t xml:space="preserve">23. </t>
    </r>
    <r>
      <rPr>
        <b/>
        <sz val="18"/>
        <color indexed="8"/>
        <rFont val="굴림"/>
        <family val="3"/>
      </rPr>
      <t>참전용사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등록현황</t>
    </r>
    <r>
      <rPr>
        <b/>
        <sz val="18"/>
        <color indexed="8"/>
        <rFont val="Arial"/>
        <family val="2"/>
      </rPr>
      <t xml:space="preserve">       Registration of War Veterans</t>
    </r>
  </si>
  <si>
    <r>
      <t>Source :  Jeju Special Self-Governing Province  Office of Patriots/Veterans Affairs</t>
    </r>
    <r>
      <rPr>
        <sz val="10"/>
        <rFont val="Arial"/>
        <family val="2"/>
      </rPr>
      <t xml:space="preserve">  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</si>
  <si>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제주도</t>
    </r>
    <r>
      <rPr>
        <sz val="10"/>
        <rFont val="굴림"/>
        <family val="3"/>
      </rPr>
      <t>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</si>
  <si>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r>
      <t xml:space="preserve">Source : </t>
    </r>
    <r>
      <rPr>
        <sz val="10"/>
        <rFont val="Arial"/>
        <family val="2"/>
      </rPr>
      <t xml:space="preserve"> Resident life support </t>
    </r>
    <r>
      <rPr>
        <sz val="10"/>
        <rFont val="Arial"/>
        <family val="2"/>
      </rPr>
      <t>Div.</t>
    </r>
  </si>
  <si>
    <r>
      <t xml:space="preserve">Source : </t>
    </r>
    <r>
      <rPr>
        <sz val="10"/>
        <rFont val="Arial"/>
        <family val="2"/>
      </rPr>
      <t>Genger Equality Support 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</si>
  <si>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노인장애인복지과</t>
    </r>
  </si>
  <si>
    <r>
      <t xml:space="preserve">Source : Jeju Special Self-Governing Province </t>
    </r>
    <r>
      <rPr>
        <sz val="10"/>
        <rFont val="Arial"/>
        <family val="2"/>
      </rPr>
      <t>Genger Equality Policy Div.</t>
    </r>
  </si>
  <si>
    <t>Source : Jeju Special Self-Governing Province Genger Equality Policy Div.</t>
  </si>
  <si>
    <t>YEAR</t>
  </si>
  <si>
    <r>
      <t>4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4th
Grade</t>
    </r>
  </si>
  <si>
    <r>
      <t>5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5th
Grade</t>
    </r>
  </si>
  <si>
    <r>
      <t>6</t>
    </r>
    <r>
      <rPr>
        <sz val="10"/>
        <rFont val="굴림"/>
        <family val="3"/>
      </rPr>
      <t xml:space="preserve">급
</t>
    </r>
    <r>
      <rPr>
        <sz val="10"/>
        <rFont val="Arial"/>
        <family val="2"/>
      </rPr>
      <t>6th
Grade</t>
    </r>
  </si>
  <si>
    <t>…</t>
  </si>
  <si>
    <r>
      <t>2004</t>
    </r>
    <r>
      <rPr>
        <sz val="10"/>
        <rFont val="Arial"/>
        <family val="2"/>
      </rPr>
      <t>(Jejusi)</t>
    </r>
  </si>
  <si>
    <r>
      <t>2004(</t>
    </r>
    <r>
      <rPr>
        <sz val="10"/>
        <color indexed="8"/>
        <rFont val="돋움"/>
        <family val="3"/>
      </rPr>
      <t>북제주군</t>
    </r>
    <r>
      <rPr>
        <sz val="10"/>
        <color indexed="8"/>
        <rFont val="Arial"/>
        <family val="2"/>
      </rPr>
      <t>)</t>
    </r>
  </si>
  <si>
    <r>
      <t>2004</t>
    </r>
    <r>
      <rPr>
        <sz val="10"/>
        <rFont val="Arial"/>
        <family val="2"/>
      </rPr>
      <t>(Bukjeju)</t>
    </r>
  </si>
  <si>
    <t>2 0 0 6</t>
  </si>
  <si>
    <r>
      <t xml:space="preserve">  Source : </t>
    </r>
    <r>
      <rPr>
        <sz val="10"/>
        <rFont val="Arial"/>
        <family val="2"/>
      </rPr>
      <t>Jeju Special Self-Governing Province Senior Citizens and Physically Challenged Welfare Div.</t>
    </r>
  </si>
  <si>
    <r>
      <t>주</t>
    </r>
    <r>
      <rPr>
        <sz val="10"/>
        <rFont val="Arial"/>
        <family val="2"/>
      </rPr>
      <t>) 2007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까지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언어장애는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청각</t>
    </r>
    <r>
      <rPr>
        <sz val="10"/>
        <rFont val="Arial"/>
        <family val="2"/>
      </rPr>
      <t>,</t>
    </r>
    <r>
      <rPr>
        <sz val="10"/>
        <rFont val="돋움"/>
        <family val="3"/>
      </rPr>
      <t>언어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포함한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 xml:space="preserve">. 2008 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청각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언어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분리해서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산출</t>
    </r>
  </si>
  <si>
    <r>
      <t>Homeless institutions(</t>
    </r>
    <r>
      <rPr>
        <sz val="10"/>
        <rFont val="Arial"/>
        <family val="2"/>
      </rPr>
      <t>Male, Female</t>
    </r>
    <r>
      <rPr>
        <sz val="10"/>
        <rFont val="Arial"/>
        <family val="2"/>
      </rPr>
      <t>)</t>
    </r>
  </si>
  <si>
    <r>
      <t>Homeless institutions(</t>
    </r>
    <r>
      <rPr>
        <sz val="10"/>
        <rFont val="Arial"/>
        <family val="2"/>
      </rPr>
      <t>M</t>
    </r>
    <r>
      <rPr>
        <sz val="10"/>
        <rFont val="Arial"/>
        <family val="2"/>
      </rPr>
      <t>ale)</t>
    </r>
  </si>
  <si>
    <r>
      <t>Homeless institutions(</t>
    </r>
    <r>
      <rPr>
        <sz val="10"/>
        <rFont val="Arial"/>
        <family val="2"/>
      </rPr>
      <t>Female</t>
    </r>
    <r>
      <rPr>
        <sz val="10"/>
        <rFont val="Arial"/>
        <family val="2"/>
      </rPr>
      <t>)</t>
    </r>
  </si>
  <si>
    <r>
      <t>봉    안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당</t>
    </r>
    <r>
      <rPr>
        <sz val="10"/>
        <rFont val="Arial"/>
        <family val="2"/>
      </rPr>
      <t xml:space="preserve">                                Charnel house</t>
    </r>
  </si>
  <si>
    <t>화   장   시   설</t>
  </si>
  <si>
    <r>
      <t>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Deposited</t>
    </r>
  </si>
  <si>
    <r>
      <t xml:space="preserve">3.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건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력</t>
    </r>
    <r>
      <rPr>
        <b/>
        <sz val="18"/>
        <rFont val="Arial"/>
        <family val="2"/>
      </rPr>
      <t xml:space="preserve">                               Number of Staffs in Health Centers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</si>
  <si>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</si>
  <si>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</si>
  <si>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t>Year</t>
  </si>
  <si>
    <t>Total</t>
  </si>
  <si>
    <t>-</t>
  </si>
  <si>
    <t>-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</si>
  <si>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</si>
  <si>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</si>
  <si>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</si>
  <si>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 xml:space="preserve">        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           Health Sub-center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</si>
  <si>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</si>
  <si>
    <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 ·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  <r>
      <rPr>
        <sz val="10"/>
        <rFont val="Arial"/>
        <family val="2"/>
      </rPr>
      <t xml:space="preserve">                 by License · Qualification</t>
    </r>
  </si>
  <si>
    <r>
      <t xml:space="preserve">        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허</t>
    </r>
    <r>
      <rPr>
        <sz val="10"/>
        <rFont val="Arial"/>
        <family val="2"/>
      </rPr>
      <t xml:space="preserve"> · </t>
    </r>
    <r>
      <rPr>
        <sz val="10"/>
        <rFont val="굴림"/>
        <family val="3"/>
      </rPr>
      <t>자격종별외</t>
    </r>
    <r>
      <rPr>
        <sz val="10"/>
        <rFont val="Arial"/>
        <family val="2"/>
      </rPr>
      <t xml:space="preserve">  Others</t>
    </r>
  </si>
  <si>
    <t>Primary health
care centers</t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</si>
  <si>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</si>
  <si>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</si>
  <si>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과</t>
    </r>
  </si>
  <si>
    <r>
      <t>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</si>
  <si>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호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</si>
  <si>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사</t>
    </r>
  </si>
  <si>
    <r>
      <t>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상</t>
    </r>
  </si>
  <si>
    <t>방사선사</t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</si>
  <si>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</si>
  <si>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직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</si>
  <si>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</si>
  <si>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</si>
  <si>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</si>
  <si>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</si>
  <si>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</si>
  <si>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t>Primary health</t>
  </si>
  <si>
    <t>Sub-</t>
  </si>
  <si>
    <t>Dental
hygienics</t>
  </si>
  <si>
    <t>Nurse</t>
  </si>
  <si>
    <t>Clinic
pathologyl</t>
  </si>
  <si>
    <t>Radiological</t>
  </si>
  <si>
    <t>Public
health</t>
  </si>
  <si>
    <t>Admini-
strative</t>
  </si>
  <si>
    <t>care center's</t>
  </si>
  <si>
    <t>Total</t>
  </si>
  <si>
    <t>total</t>
  </si>
  <si>
    <t>Physicians</t>
  </si>
  <si>
    <t>Dentists</t>
  </si>
  <si>
    <t>Nurses</t>
  </si>
  <si>
    <t>technicians</t>
  </si>
  <si>
    <t>aids</t>
  </si>
  <si>
    <t>Pharmacists</t>
  </si>
  <si>
    <t>workers</t>
  </si>
  <si>
    <t>Others</t>
  </si>
  <si>
    <t>practitioners</t>
  </si>
  <si>
    <t>2 0 0 5</t>
  </si>
  <si>
    <t>2 0 0 5</t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</si>
  <si>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</si>
  <si>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-</t>
  </si>
  <si>
    <r>
      <t xml:space="preserve">5.  </t>
    </r>
    <r>
      <rPr>
        <b/>
        <sz val="18"/>
        <rFont val="굴림"/>
        <family val="3"/>
      </rPr>
      <t>부정의료업자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단속실적</t>
    </r>
    <r>
      <rPr>
        <b/>
        <sz val="18"/>
        <rFont val="Arial"/>
        <family val="2"/>
      </rPr>
      <t xml:space="preserve">          Regulation for Illegal Medical Practices</t>
    </r>
  </si>
  <si>
    <r>
      <t xml:space="preserve">  </t>
    </r>
    <r>
      <rPr>
        <b/>
        <sz val="14"/>
        <rFont val="굴림"/>
        <family val="3"/>
      </rPr>
      <t>가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의료인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등</t>
    </r>
  </si>
  <si>
    <t>Medical  Practitioners  etc.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</si>
  <si>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</si>
  <si>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</si>
  <si>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  Number of violations detected</t>
    </r>
  </si>
  <si>
    <r>
      <t>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actions taken</t>
    </r>
  </si>
  <si>
    <t>계</t>
  </si>
  <si>
    <t>면허대여</t>
  </si>
  <si>
    <r>
      <t>성감별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행위</t>
    </r>
  </si>
  <si>
    <t>무자격자에게</t>
  </si>
  <si>
    <t>면허이외의</t>
  </si>
  <si>
    <r>
      <t>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</si>
  <si>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t>허위진단</t>
  </si>
  <si>
    <r>
      <t>진료거부</t>
    </r>
    <r>
      <rPr>
        <sz val="10"/>
        <rFont val="Arial"/>
        <family val="2"/>
      </rPr>
      <t xml:space="preserve"> 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</si>
  <si>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</si>
  <si>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>면허취소</t>
    </r>
    <r>
      <rPr>
        <sz val="10"/>
        <rFont val="Arial"/>
        <family val="2"/>
      </rPr>
      <t xml:space="preserve"> </t>
    </r>
  </si>
  <si>
    <t>자격정지</t>
  </si>
  <si>
    <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고</t>
    </r>
  </si>
  <si>
    <r>
      <t>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발</t>
    </r>
  </si>
  <si>
    <t>Distingushing</t>
  </si>
  <si>
    <t>의료행위사주</t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</si>
  <si>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</si>
  <si>
    <r>
      <t>발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급</t>
    </r>
  </si>
  <si>
    <t>License</t>
  </si>
  <si>
    <t>fetal</t>
  </si>
  <si>
    <t xml:space="preserve">Allowing 
unqualified </t>
  </si>
  <si>
    <t>Medical cares</t>
  </si>
  <si>
    <t>Unethical</t>
  </si>
  <si>
    <t>Issuance
of false</t>
  </si>
  <si>
    <t>Refusal of</t>
  </si>
  <si>
    <t>lending</t>
  </si>
  <si>
    <t>gender</t>
  </si>
  <si>
    <t>persons
to practice</t>
  </si>
  <si>
    <t>without license</t>
  </si>
  <si>
    <t>behaviors</t>
  </si>
  <si>
    <t>diagnosis
statements</t>
  </si>
  <si>
    <t>medical
treatment</t>
  </si>
  <si>
    <t>Others</t>
  </si>
  <si>
    <t>revoked</t>
  </si>
  <si>
    <t>suspended</t>
  </si>
  <si>
    <t>Warning</t>
  </si>
  <si>
    <t>Prosecution</t>
  </si>
  <si>
    <r>
      <t xml:space="preserve">  </t>
    </r>
    <r>
      <rPr>
        <b/>
        <sz val="14"/>
        <rFont val="굴림"/>
        <family val="3"/>
      </rPr>
      <t>나</t>
    </r>
    <r>
      <rPr>
        <b/>
        <sz val="14"/>
        <rFont val="Arial"/>
        <family val="2"/>
      </rPr>
      <t xml:space="preserve">. </t>
    </r>
    <r>
      <rPr>
        <b/>
        <sz val="14"/>
        <rFont val="굴림"/>
        <family val="3"/>
      </rPr>
      <t>의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료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기</t>
    </r>
    <r>
      <rPr>
        <b/>
        <sz val="14"/>
        <rFont val="Arial"/>
        <family val="2"/>
      </rPr>
      <t xml:space="preserve"> </t>
    </r>
    <r>
      <rPr>
        <b/>
        <sz val="14"/>
        <rFont val="굴림"/>
        <family val="3"/>
      </rPr>
      <t>관</t>
    </r>
  </si>
  <si>
    <t>Medical  Institutions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</si>
  <si>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>)</t>
    </r>
  </si>
  <si>
    <t>(Unit : case)</t>
  </si>
  <si>
    <r>
      <t>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violations detected</t>
    </r>
  </si>
  <si>
    <r>
      <t>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리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   Number of Actions Taken</t>
    </r>
  </si>
  <si>
    <r>
      <t>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허</t>
    </r>
  </si>
  <si>
    <t>광고위반</t>
  </si>
  <si>
    <t>환자유인</t>
  </si>
  <si>
    <t>준수사항</t>
  </si>
  <si>
    <t>표방위반</t>
  </si>
  <si>
    <t>시설위반</t>
  </si>
  <si>
    <t>정원위반</t>
  </si>
  <si>
    <t>허가취소</t>
  </si>
  <si>
    <t>업무정지</t>
  </si>
  <si>
    <t>시정지시</t>
  </si>
  <si>
    <t>의료행위</t>
  </si>
  <si>
    <t>Illgal</t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</si>
  <si>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행</t>
    </r>
  </si>
  <si>
    <t>Falsely</t>
  </si>
  <si>
    <t>또는폐쇄</t>
  </si>
  <si>
    <t>Medical practicing</t>
  </si>
  <si>
    <t>Illegal</t>
  </si>
  <si>
    <t>attraction</t>
  </si>
  <si>
    <t xml:space="preserve">Regulation </t>
  </si>
  <si>
    <t>posing as</t>
  </si>
  <si>
    <t>Inadequate</t>
  </si>
  <si>
    <t>Overcrowed</t>
  </si>
  <si>
    <t>Practice</t>
  </si>
  <si>
    <t>Rectification</t>
  </si>
  <si>
    <t>advertising</t>
  </si>
  <si>
    <t>of patients</t>
  </si>
  <si>
    <t>non-compliance</t>
  </si>
  <si>
    <t>a specialist</t>
  </si>
  <si>
    <t>facilities</t>
  </si>
  <si>
    <t>conditions</t>
  </si>
  <si>
    <t>ordered</t>
  </si>
  <si>
    <r>
      <t xml:space="preserve">6. </t>
    </r>
    <r>
      <rPr>
        <b/>
        <sz val="16"/>
        <rFont val="굴림"/>
        <family val="3"/>
      </rPr>
      <t>의약품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등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제조업소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및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판매업소</t>
    </r>
    <r>
      <rPr>
        <b/>
        <sz val="16"/>
        <rFont val="Arial"/>
        <family val="2"/>
      </rPr>
      <t xml:space="preserve">     Manufacturers and Stores of Pharmaceutical Goods etc.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</si>
  <si>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</si>
  <si>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(Unit : establishment)</t>
  </si>
  <si>
    <r>
      <t xml:space="preserve">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Number of manufacturers</t>
    </r>
  </si>
  <si>
    <r>
      <t>판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매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      Number of Sellers</t>
    </r>
  </si>
  <si>
    <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</si>
  <si>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t>의약품외품</t>
  </si>
  <si>
    <t>의료기기</t>
  </si>
  <si>
    <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</si>
  <si>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r>
      <t>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국</t>
    </r>
  </si>
  <si>
    <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</t>
    </r>
  </si>
  <si>
    <r>
      <t>한약업사</t>
    </r>
    <r>
      <rPr>
        <sz val="10"/>
        <rFont val="Arial"/>
        <family val="2"/>
      </rPr>
      <t xml:space="preserve"> </t>
    </r>
  </si>
  <si>
    <r>
      <t>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</si>
  <si>
    <t>Non-drug</t>
  </si>
  <si>
    <t>Whole</t>
  </si>
  <si>
    <t>medicine</t>
  </si>
  <si>
    <t>Restricted</t>
  </si>
  <si>
    <t>Drugs</t>
  </si>
  <si>
    <t>products</t>
  </si>
  <si>
    <t>instruments</t>
  </si>
  <si>
    <t>Pharmacies</t>
  </si>
  <si>
    <t>Salers</t>
  </si>
  <si>
    <t>Druggists</t>
  </si>
  <si>
    <t>dealers</t>
  </si>
  <si>
    <t>한약도매상</t>
  </si>
  <si>
    <t>wholesaler</t>
  </si>
  <si>
    <t/>
  </si>
  <si>
    <r>
      <t xml:space="preserve">10. </t>
    </r>
    <r>
      <rPr>
        <b/>
        <sz val="18"/>
        <rFont val="굴림"/>
        <family val="3"/>
      </rPr>
      <t>법정전염병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사망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   Incidents of Communicable Diseases and Deaths(Cont'd)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</si>
  <si>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</si>
  <si>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case, person)</t>
  </si>
  <si>
    <r>
      <t>제</t>
    </r>
    <r>
      <rPr>
        <sz val="10"/>
        <rFont val="Arial"/>
        <family val="2"/>
      </rPr>
      <t>3</t>
    </r>
    <r>
      <rPr>
        <sz val="10"/>
        <rFont val="굴림"/>
        <family val="3"/>
      </rPr>
      <t>군전염병</t>
    </r>
    <r>
      <rPr>
        <sz val="10"/>
        <rFont val="Arial"/>
        <family val="2"/>
      </rPr>
      <t xml:space="preserve">                Communicable diseases, Class </t>
    </r>
    <r>
      <rPr>
        <sz val="10"/>
        <rFont val="굴림"/>
        <family val="3"/>
      </rPr>
      <t>Ⅲ</t>
    </r>
  </si>
  <si>
    <t>제4군전염병</t>
  </si>
  <si>
    <t>합계</t>
  </si>
  <si>
    <t>말라리아</t>
  </si>
  <si>
    <t>결핵</t>
  </si>
  <si>
    <t>한센병</t>
  </si>
  <si>
    <t>성홍열</t>
  </si>
  <si>
    <t>쯔쯔가무시증</t>
  </si>
  <si>
    <t>렙토스피라증</t>
  </si>
  <si>
    <t>브루셀라증</t>
  </si>
  <si>
    <t>신증후군출혈열</t>
  </si>
  <si>
    <t>기타</t>
  </si>
  <si>
    <t>및</t>
  </si>
  <si>
    <t>Total</t>
  </si>
  <si>
    <t>Malaria</t>
  </si>
  <si>
    <t>Tuberculosis</t>
  </si>
  <si>
    <t>Leprosy</t>
  </si>
  <si>
    <t>Scarlet fever</t>
  </si>
  <si>
    <t>Leptospirosis</t>
  </si>
  <si>
    <t>Brucellosis</t>
  </si>
  <si>
    <t>HFRS</t>
  </si>
  <si>
    <t>Others</t>
  </si>
  <si>
    <t>지정전염병</t>
  </si>
  <si>
    <t>발생</t>
  </si>
  <si>
    <t>사망</t>
  </si>
  <si>
    <t>Incident</t>
  </si>
  <si>
    <t>Death</t>
  </si>
  <si>
    <t>2 0 0 4</t>
  </si>
  <si>
    <t xml:space="preserve">        </t>
  </si>
  <si>
    <t xml:space="preserve">         </t>
  </si>
  <si>
    <t>-</t>
  </si>
  <si>
    <t xml:space="preserve">2 0 0 7 </t>
  </si>
  <si>
    <t>의약품</t>
  </si>
  <si>
    <t>도매상</t>
  </si>
  <si>
    <r>
      <t>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</t>
    </r>
    <r>
      <rPr>
        <sz val="10"/>
        <rFont val="Arial"/>
        <family val="2"/>
      </rPr>
      <t xml:space="preserve"> </t>
    </r>
  </si>
  <si>
    <t>2 0 0 7</t>
  </si>
  <si>
    <r>
      <t>D</t>
    </r>
    <r>
      <rPr>
        <sz val="10"/>
        <rFont val="Arial"/>
        <family val="2"/>
      </rPr>
      <t>ispensary</t>
    </r>
  </si>
  <si>
    <r>
      <t>o</t>
    </r>
    <r>
      <rPr>
        <sz val="10"/>
        <rFont val="Arial"/>
        <family val="2"/>
      </rPr>
      <t>f Oriental</t>
    </r>
  </si>
  <si>
    <r>
      <t>m</t>
    </r>
    <r>
      <rPr>
        <sz val="10"/>
        <rFont val="Arial"/>
        <family val="2"/>
      </rPr>
      <t>edicine</t>
    </r>
  </si>
  <si>
    <r>
      <t xml:space="preserve">11. </t>
    </r>
    <r>
      <rPr>
        <b/>
        <sz val="18"/>
        <rFont val="돋움"/>
        <family val="3"/>
      </rPr>
      <t>한센병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보건소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등록</t>
    </r>
    <r>
      <rPr>
        <b/>
        <sz val="18"/>
        <rFont val="Arial"/>
        <family val="2"/>
      </rPr>
      <t xml:space="preserve">      Registered Leprosy Patients at Health Centers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</si>
  <si>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</si>
  <si>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person)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</si>
  <si>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</si>
  <si>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말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재</t>
    </r>
  </si>
  <si>
    <t>신환자수</t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</si>
  <si>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</si>
  <si>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형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</si>
  <si>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</si>
  <si>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</si>
  <si>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보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 Day care centers</t>
    </r>
  </si>
  <si>
    <r>
      <t>보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      Accommodated children</t>
    </r>
  </si>
  <si>
    <r>
      <t>합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계</t>
    </r>
  </si>
  <si>
    <t>국공립</t>
  </si>
  <si>
    <r>
      <t>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</si>
  <si>
    <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정</t>
    </r>
  </si>
  <si>
    <r>
      <t>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간</t>
    </r>
    <r>
      <rPr>
        <sz val="10"/>
        <rFont val="Arial"/>
        <family val="2"/>
      </rPr>
      <t xml:space="preserve">    Private</t>
    </r>
  </si>
  <si>
    <r>
      <t>소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계</t>
    </r>
  </si>
  <si>
    <t>법인외</t>
  </si>
  <si>
    <r>
      <t>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인</t>
    </r>
  </si>
  <si>
    <t>Workshop</t>
  </si>
  <si>
    <t>Home</t>
  </si>
  <si>
    <r>
      <t>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분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</si>
  <si>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Registrants(year-end)</t>
  </si>
  <si>
    <t>Type of residence</t>
  </si>
  <si>
    <t>Type of control</t>
  </si>
  <si>
    <t>남</t>
  </si>
  <si>
    <t>여</t>
  </si>
  <si>
    <t>New</t>
  </si>
  <si>
    <r>
      <t>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 Domicile</t>
    </r>
  </si>
  <si>
    <r>
      <t>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촌
</t>
    </r>
    <r>
      <rPr>
        <sz val="10"/>
        <rFont val="Arial"/>
        <family val="2"/>
      </rPr>
      <t xml:space="preserve">Settlement village  </t>
    </r>
  </si>
  <si>
    <r>
      <t>수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용</t>
    </r>
  </si>
  <si>
    <t>한의사</t>
  </si>
  <si>
    <t>Oriental
medical</t>
  </si>
  <si>
    <t>doctors</t>
  </si>
  <si>
    <r>
      <t>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</si>
  <si>
    <t>Male</t>
  </si>
  <si>
    <t>Female</t>
  </si>
  <si>
    <t>patients</t>
  </si>
  <si>
    <t>Death</t>
  </si>
  <si>
    <r>
      <t>양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 xml:space="preserve">성
</t>
    </r>
    <r>
      <rPr>
        <sz val="10"/>
        <rFont val="Arial"/>
        <family val="2"/>
      </rPr>
      <t>Positive</t>
    </r>
  </si>
  <si>
    <t>Leprosarium</t>
  </si>
  <si>
    <t>Chemo-
therapy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</si>
  <si>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</si>
  <si>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Year</t>
  </si>
  <si>
    <r>
      <t xml:space="preserve">Noncor
</t>
    </r>
    <r>
      <rPr>
        <sz val="10"/>
        <rFont val="Arial"/>
        <family val="2"/>
      </rPr>
      <t>-</t>
    </r>
    <r>
      <rPr>
        <sz val="10"/>
        <rFont val="Arial"/>
        <family val="2"/>
      </rPr>
      <t>poration</t>
    </r>
  </si>
  <si>
    <r>
      <t xml:space="preserve">Corpo
</t>
    </r>
    <r>
      <rPr>
        <sz val="10"/>
        <rFont val="Arial"/>
        <family val="2"/>
      </rPr>
      <t>-</t>
    </r>
    <r>
      <rPr>
        <sz val="10"/>
        <rFont val="Arial"/>
        <family val="2"/>
      </rPr>
      <t>ration</t>
    </r>
  </si>
  <si>
    <r>
      <t xml:space="preserve">Indivi
</t>
    </r>
    <r>
      <rPr>
        <sz val="10"/>
        <rFont val="Arial"/>
        <family val="2"/>
      </rPr>
      <t>-</t>
    </r>
    <r>
      <rPr>
        <sz val="10"/>
        <rFont val="Arial"/>
        <family val="2"/>
      </rPr>
      <t>dual</t>
    </r>
  </si>
  <si>
    <t xml:space="preserve">       </t>
  </si>
  <si>
    <t>Child bringing up institutions</t>
  </si>
  <si>
    <t>Self independence assistance institutions</t>
  </si>
  <si>
    <t>Child care treatment institutions</t>
  </si>
  <si>
    <t>연말현재</t>
  </si>
  <si>
    <t>생활인원</t>
  </si>
  <si>
    <t>of</t>
  </si>
  <si>
    <t>No. of
inmates</t>
  </si>
  <si>
    <r>
      <t>P</t>
    </r>
    <r>
      <rPr>
        <sz val="10"/>
        <rFont val="Arial"/>
        <family val="2"/>
      </rPr>
      <t>oliomyelitis</t>
    </r>
  </si>
  <si>
    <r>
      <t>I</t>
    </r>
    <r>
      <rPr>
        <sz val="10"/>
        <rFont val="Arial"/>
        <family val="2"/>
      </rPr>
      <t>nfluenza</t>
    </r>
  </si>
  <si>
    <r>
      <t>H</t>
    </r>
    <r>
      <rPr>
        <sz val="10"/>
        <rFont val="Arial"/>
        <family val="2"/>
      </rPr>
      <t>emorrhagic
fever</t>
    </r>
  </si>
  <si>
    <r>
      <t>Other</t>
    </r>
    <r>
      <rPr>
        <sz val="10"/>
        <rFont val="Arial"/>
        <family val="2"/>
      </rPr>
      <t>s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</si>
  <si>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</si>
  <si>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2 0 0 4</t>
  </si>
  <si>
    <r>
      <t>합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계</t>
    </r>
  </si>
  <si>
    <r>
      <t>직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장</t>
    </r>
  </si>
  <si>
    <r>
      <t>공무원</t>
    </r>
    <r>
      <rPr>
        <sz val="10"/>
        <color indexed="8"/>
        <rFont val="Arial"/>
        <family val="2"/>
      </rPr>
      <t>·</t>
    </r>
    <r>
      <rPr>
        <sz val="10"/>
        <color indexed="8"/>
        <rFont val="한양신명조,한컴돋움"/>
        <family val="3"/>
      </rPr>
      <t>교직원</t>
    </r>
    <r>
      <rPr>
        <sz val="10"/>
        <color indexed="8"/>
        <rFont val="Arial"/>
        <family val="2"/>
      </rPr>
      <t> </t>
    </r>
  </si>
  <si>
    <r>
      <t>지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역</t>
    </r>
  </si>
  <si>
    <t> Self-employed</t>
  </si>
  <si>
    <r>
      <t>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수</t>
    </r>
    <r>
      <rPr>
        <sz val="10"/>
        <color indexed="8"/>
        <rFont val="Arial"/>
        <family val="2"/>
      </rPr>
      <t xml:space="preserve"> 
Cases</t>
    </r>
  </si>
  <si>
    <r>
      <t>금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액</t>
    </r>
    <r>
      <rPr>
        <sz val="10"/>
        <color indexed="8"/>
        <rFont val="Arial"/>
        <family val="2"/>
      </rPr>
      <t xml:space="preserve"> 
Amount</t>
    </r>
  </si>
  <si>
    <t>2 0 0 4</t>
  </si>
  <si>
    <t> In-patients</t>
  </si>
  <si>
    <t> Out-patients</t>
  </si>
  <si>
    <t>pharmacy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</si>
  <si>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국민건강보험공단</t>
    </r>
  </si>
  <si>
    <t>Source : National Health Insurance Corporation</t>
  </si>
  <si>
    <t>입 원</t>
  </si>
  <si>
    <t>외 래</t>
  </si>
  <si>
    <t>약 국</t>
  </si>
  <si>
    <t xml:space="preserve">경로당
Community Senior center
</t>
  </si>
  <si>
    <r>
      <t>U</t>
    </r>
    <r>
      <rPr>
        <sz val="10"/>
        <rFont val="Arial"/>
        <family val="2"/>
      </rPr>
      <t>nregistered</t>
    </r>
  </si>
  <si>
    <r>
      <t>R</t>
    </r>
    <r>
      <rPr>
        <sz val="10"/>
        <rFont val="Arial"/>
        <family val="2"/>
      </rPr>
      <t>egistered</t>
    </r>
  </si>
  <si>
    <r>
      <t>T</t>
    </r>
    <r>
      <rPr>
        <sz val="10"/>
        <rFont val="Arial"/>
        <family val="2"/>
      </rPr>
      <t>otal</t>
    </r>
  </si>
  <si>
    <t>Admitted</t>
  </si>
  <si>
    <t>Discharged</t>
  </si>
  <si>
    <t>as of
year-end</t>
  </si>
  <si>
    <r>
      <t>합</t>
    </r>
    <r>
      <rPr>
        <sz val="10"/>
        <rFont val="Arial"/>
        <family val="2"/>
      </rPr>
      <t xml:space="preserve">          </t>
    </r>
    <r>
      <rPr>
        <sz val="10"/>
        <rFont val="돋움"/>
        <family val="3"/>
      </rPr>
      <t>계</t>
    </r>
  </si>
  <si>
    <r>
      <t>양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육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설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</si>
  <si>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</si>
  <si>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</si>
  <si>
    <r>
      <t>기</t>
    </r>
    <r>
      <rPr>
        <sz val="10"/>
        <rFont val="Arial"/>
        <family val="2"/>
      </rPr>
      <t xml:space="preserve">               </t>
    </r>
    <r>
      <rPr>
        <sz val="10"/>
        <rFont val="돋움"/>
        <family val="3"/>
      </rPr>
      <t>타</t>
    </r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</si>
  <si>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</si>
  <si>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</si>
  <si>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</si>
  <si>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</si>
  <si>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</si>
  <si>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</si>
  <si>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>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</si>
  <si>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</si>
  <si>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r>
      <t>퇴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</si>
  <si>
    <r>
      <t>연</t>
    </r>
    <r>
      <rPr>
        <sz val="10"/>
        <rFont val="Arial"/>
        <family val="2"/>
      </rPr>
      <t xml:space="preserve">       </t>
    </r>
    <r>
      <rPr>
        <sz val="10"/>
        <rFont val="돋움"/>
        <family val="3"/>
      </rPr>
      <t>말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현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재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생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활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인</t>
    </r>
    <r>
      <rPr>
        <sz val="10"/>
        <rFont val="Arial"/>
        <family val="2"/>
      </rPr>
      <t xml:space="preserve">        </t>
    </r>
    <r>
      <rPr>
        <sz val="10"/>
        <rFont val="돋움"/>
        <family val="3"/>
      </rPr>
      <t>원</t>
    </r>
  </si>
  <si>
    <t>Admitted</t>
  </si>
  <si>
    <t>Discharged</t>
  </si>
  <si>
    <t>Inmates   as   of   year-end</t>
  </si>
  <si>
    <t>위탁자</t>
  </si>
  <si>
    <t>무연고자</t>
  </si>
  <si>
    <t>연고자</t>
  </si>
  <si>
    <r>
      <t>취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업</t>
    </r>
  </si>
  <si>
    <r>
      <t>전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원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</si>
  <si>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망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</si>
  <si>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</si>
  <si>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r>
      <t>성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Gender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</si>
  <si>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령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Age</t>
    </r>
  </si>
  <si>
    <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  <r>
      <rPr>
        <sz val="10"/>
        <rFont val="Arial"/>
        <family val="2"/>
      </rPr>
      <t xml:space="preserve">     By category of disability</t>
    </r>
  </si>
  <si>
    <r>
      <t>인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도</t>
    </r>
  </si>
  <si>
    <t>계</t>
  </si>
  <si>
    <r>
      <t>18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미만</t>
    </r>
  </si>
  <si>
    <r>
      <t>18</t>
    </r>
    <r>
      <rPr>
        <sz val="10"/>
        <rFont val="돋움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이상</t>
    </r>
  </si>
  <si>
    <r>
      <t>지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체</t>
    </r>
  </si>
  <si>
    <r>
      <t>시</t>
    </r>
    <r>
      <rPr>
        <sz val="10"/>
        <rFont val="Arial"/>
        <family val="2"/>
      </rPr>
      <t xml:space="preserve">      </t>
    </r>
    <r>
      <rPr>
        <sz val="10"/>
        <rFont val="돋움"/>
        <family val="3"/>
      </rPr>
      <t>각</t>
    </r>
  </si>
  <si>
    <t>청각언어</t>
  </si>
  <si>
    <t>정신지체</t>
  </si>
  <si>
    <t>Less than 
18 years old</t>
  </si>
  <si>
    <t>18 years old
and over</t>
  </si>
  <si>
    <t>Auditorily</t>
  </si>
  <si>
    <t>Number of</t>
  </si>
  <si>
    <t>Non-</t>
  </si>
  <si>
    <t>To</t>
  </si>
  <si>
    <t>Physically</t>
  </si>
  <si>
    <t>Visually</t>
  </si>
  <si>
    <t>and
lingually</t>
  </si>
  <si>
    <t>Mentally</t>
  </si>
  <si>
    <t>facilities</t>
  </si>
  <si>
    <t>Referrals</t>
  </si>
  <si>
    <t>relatives</t>
  </si>
  <si>
    <t>Employed</t>
  </si>
  <si>
    <t>Transfer</t>
  </si>
  <si>
    <t>Death</t>
  </si>
  <si>
    <t>Others</t>
  </si>
  <si>
    <t>Male</t>
  </si>
  <si>
    <t>Female</t>
  </si>
  <si>
    <t>disabled</t>
  </si>
  <si>
    <t>retarded</t>
  </si>
  <si>
    <t>-</t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</si>
  <si>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>,%)</t>
    </r>
  </si>
  <si>
    <t>(Unit : person, %)</t>
  </si>
  <si>
    <t>합계</t>
  </si>
  <si>
    <r>
      <t>국민기초생활보장법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한양신명조,한컴돋움"/>
        <family val="3"/>
      </rPr>
      <t>수급자</t>
    </r>
  </si>
  <si>
    <r>
      <t>2004</t>
    </r>
    <r>
      <rPr>
        <sz val="10"/>
        <rFont val="Arial"/>
        <family val="2"/>
      </rPr>
      <t>(Jejusi)</t>
    </r>
  </si>
  <si>
    <r>
      <t>2004</t>
    </r>
    <r>
      <rPr>
        <sz val="10"/>
        <rFont val="Arial"/>
        <family val="2"/>
      </rPr>
      <t>(Bukjeju)</t>
    </r>
  </si>
  <si>
    <t>Oriental 
medicine</t>
  </si>
  <si>
    <t>2) Excluding army hospitals</t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</si>
  <si>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Note : 1) Excluding health clinics to primary health care center</t>
    </r>
  </si>
  <si>
    <r>
      <t xml:space="preserve"> </t>
    </r>
    <r>
      <rPr>
        <sz val="10"/>
        <rFont val="Arial"/>
        <family val="2"/>
      </rPr>
      <t xml:space="preserve">          </t>
    </r>
    <r>
      <rPr>
        <sz val="10"/>
        <rFont val="Arial"/>
        <family val="2"/>
      </rPr>
      <t xml:space="preserve"> 3) Including hospitals for mental ills or T.B. patients, leprosariums</t>
    </r>
  </si>
  <si>
    <r>
      <t xml:space="preserve">          2.  </t>
    </r>
    <r>
      <rPr>
        <b/>
        <sz val="16"/>
        <rFont val="굴림"/>
        <family val="3"/>
      </rPr>
      <t>의료기관종사</t>
    </r>
    <r>
      <rPr>
        <b/>
        <sz val="16"/>
        <rFont val="Arial"/>
        <family val="2"/>
      </rPr>
      <t xml:space="preserve"> </t>
    </r>
    <r>
      <rPr>
        <b/>
        <sz val="16"/>
        <rFont val="굴림"/>
        <family val="3"/>
      </rPr>
      <t>의료인력</t>
    </r>
    <r>
      <rPr>
        <b/>
        <sz val="16"/>
        <rFont val="Arial"/>
        <family val="2"/>
      </rPr>
      <t xml:space="preserve">   Number of Medical Personnels Employed in Medical Institutions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</si>
  <si>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</si>
  <si>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2 0 0 8</t>
  </si>
  <si>
    <t>2 0 0 9</t>
  </si>
  <si>
    <t>2 0 0 9</t>
  </si>
  <si>
    <t>2 0 0 9</t>
  </si>
  <si>
    <t xml:space="preserve">2 0 0 8 </t>
  </si>
  <si>
    <t xml:space="preserve">2 0 0 9 </t>
  </si>
  <si>
    <t xml:space="preserve">2 0 0 9 </t>
  </si>
  <si>
    <t>2 0 0 9</t>
  </si>
  <si>
    <t>2 0 0 9</t>
  </si>
  <si>
    <t>2 0 09</t>
  </si>
  <si>
    <t>2 0 0 9</t>
  </si>
  <si>
    <t>한  림  읍</t>
  </si>
  <si>
    <t>애  월  읍</t>
  </si>
  <si>
    <t>구  좌  읍</t>
  </si>
  <si>
    <t>조  천  읍</t>
  </si>
  <si>
    <t>한  경  면</t>
  </si>
  <si>
    <t>추  자  면</t>
  </si>
  <si>
    <t>우  도  면</t>
  </si>
  <si>
    <t>일 도 1 동</t>
  </si>
  <si>
    <t>일 도 2 동</t>
  </si>
  <si>
    <t>이 도 1 동</t>
  </si>
  <si>
    <t>이 도 2 동</t>
  </si>
  <si>
    <t>삼 도 1 동</t>
  </si>
  <si>
    <t>삼 도 2 동</t>
  </si>
  <si>
    <t>용 담 1 동</t>
  </si>
  <si>
    <t>용 담 2 동</t>
  </si>
  <si>
    <t>건  입  동</t>
  </si>
  <si>
    <t>화  북  동</t>
  </si>
  <si>
    <t>삼  양  동</t>
  </si>
  <si>
    <t>봉  개  동</t>
  </si>
  <si>
    <t>아  라  동</t>
  </si>
  <si>
    <t>오  라  동</t>
  </si>
  <si>
    <t>연       동</t>
  </si>
  <si>
    <t>노  형  동</t>
  </si>
  <si>
    <t>외  도  동</t>
  </si>
  <si>
    <t>이  호  동</t>
  </si>
  <si>
    <t>도  두  동</t>
  </si>
  <si>
    <t>Hallim-eup</t>
  </si>
  <si>
    <t>Aewol-eup</t>
  </si>
  <si>
    <t>Gujwa-eup</t>
  </si>
  <si>
    <t>Jocheon-eup</t>
  </si>
  <si>
    <t>Hangyeong-myeon</t>
  </si>
  <si>
    <t>Chuja-myeon</t>
  </si>
  <si>
    <t>Udo-myeon</t>
  </si>
  <si>
    <t>IIdo 1 dong</t>
  </si>
  <si>
    <t>IIdo 2 dong</t>
  </si>
  <si>
    <t>Ido 1 dong</t>
  </si>
  <si>
    <t>Ido 2 dong</t>
  </si>
  <si>
    <t>Samdo 1 dong</t>
  </si>
  <si>
    <t>Samdo 2 dong</t>
  </si>
  <si>
    <t>Yongdam 1 dong</t>
  </si>
  <si>
    <t>Yongdam 2 dong</t>
  </si>
  <si>
    <t>Geonip-dong</t>
  </si>
  <si>
    <t>Hwabuk-dong</t>
  </si>
  <si>
    <t>Samyang-dong</t>
  </si>
  <si>
    <t>Bonggae-dong</t>
  </si>
  <si>
    <t>Ara-dong</t>
  </si>
  <si>
    <t>Ora-dong</t>
  </si>
  <si>
    <t>Yeon-dong</t>
  </si>
  <si>
    <t>Nohyeong-dong</t>
  </si>
  <si>
    <t>Oedo-dong</t>
  </si>
  <si>
    <t>Iho-dong</t>
  </si>
  <si>
    <t>Dodu-dong</t>
  </si>
  <si>
    <r>
      <t xml:space="preserve">4. </t>
    </r>
    <r>
      <rPr>
        <b/>
        <sz val="18"/>
        <rFont val="굴림"/>
        <family val="3"/>
      </rPr>
      <t>보건지소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보건진료소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인력</t>
    </r>
    <r>
      <rPr>
        <b/>
        <sz val="18"/>
        <rFont val="Arial"/>
        <family val="2"/>
      </rPr>
      <t xml:space="preserve">     Number of Staffs in Health Subcenters and Primary Health Care Centers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</si>
  <si>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</si>
  <si>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Y</t>
    </r>
    <r>
      <rPr>
        <sz val="10"/>
        <rFont val="Arial"/>
        <family val="2"/>
      </rPr>
      <t>ear</t>
    </r>
  </si>
  <si>
    <t xml:space="preserve"> Source : Jeju Special Self-Governing Province Health &amp; Hygiene Div.</t>
  </si>
  <si>
    <r>
      <t>2</t>
    </r>
    <r>
      <rPr>
        <sz val="10"/>
        <rFont val="Arial"/>
        <family val="2"/>
      </rPr>
      <t>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</si>
  <si>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r>
      <t>소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</si>
  <si>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</si>
  <si>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2 0 0 5</t>
  </si>
  <si>
    <r>
      <t>2</t>
    </r>
    <r>
      <rPr>
        <sz val="10"/>
        <rFont val="Arial"/>
        <family val="2"/>
      </rPr>
      <t xml:space="preserve"> 0 0 5</t>
    </r>
  </si>
  <si>
    <r>
      <t>(</t>
    </r>
    <r>
      <rPr>
        <sz val="10"/>
        <rFont val="Arial"/>
        <family val="2"/>
      </rPr>
      <t>Unit : case, person)</t>
    </r>
  </si>
  <si>
    <t>회수
Case</t>
  </si>
  <si>
    <t>인원
Person</t>
  </si>
  <si>
    <t>건수
Case</t>
  </si>
  <si>
    <r>
      <t xml:space="preserve">16. </t>
    </r>
    <r>
      <rPr>
        <b/>
        <sz val="18"/>
        <color indexed="8"/>
        <rFont val="한양신명조,한컴돋움"/>
        <family val="3"/>
      </rPr>
      <t>건강보험급여</t>
    </r>
    <r>
      <rPr>
        <b/>
        <sz val="18"/>
        <color indexed="8"/>
        <rFont val="Arial"/>
        <family val="2"/>
      </rPr>
      <t xml:space="preserve">     Benefits in Medical Insurance</t>
    </r>
  </si>
  <si>
    <t>(Unit : case, 1,000 won)</t>
  </si>
  <si>
    <t>Patriots and veterans affairs law Recipients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</si>
  <si>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노인장애인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복지과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</si>
  <si>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대한적십자사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혈액관리본부</t>
    </r>
  </si>
  <si>
    <r>
      <t>Source : The Republic of Korea National Red Cross</t>
    </r>
    <r>
      <rPr>
        <sz val="10"/>
        <rFont val="Arial"/>
        <family val="2"/>
      </rPr>
      <t xml:space="preserve"> All Lights Reserved</t>
    </r>
  </si>
  <si>
    <r>
      <t xml:space="preserve">Source : </t>
    </r>
    <r>
      <rPr>
        <sz val="10"/>
        <rFont val="Arial"/>
        <family val="2"/>
      </rPr>
      <t>Jeju Special Self-Governing Province Senior Citizens and Physically Challenged Welfare Div.</t>
    </r>
  </si>
  <si>
    <r>
      <t>연</t>
    </r>
    <r>
      <rPr>
        <sz val="10"/>
        <rFont val="돋움"/>
        <family val="3"/>
      </rPr>
      <t>별</t>
    </r>
  </si>
  <si>
    <r>
      <t xml:space="preserve">         </t>
    </r>
    <r>
      <rPr>
        <sz val="10"/>
        <rFont val="Arial"/>
        <family val="2"/>
      </rPr>
      <t xml:space="preserve"> Source :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Health &amp; Hygiene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</si>
  <si>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보건위생과</t>
    </r>
  </si>
  <si>
    <t>가구수</t>
  </si>
  <si>
    <t>가구원수</t>
  </si>
  <si>
    <t>Household members</t>
  </si>
  <si>
    <t>2 0 0 5</t>
  </si>
  <si>
    <t>Sub-total</t>
  </si>
  <si>
    <t>Public</t>
  </si>
  <si>
    <t>-</t>
  </si>
  <si>
    <r>
      <t>합</t>
    </r>
    <r>
      <rPr>
        <sz val="10"/>
        <rFont val="Arial"/>
        <family val="2"/>
      </rPr>
      <t xml:space="preserve">              </t>
    </r>
    <r>
      <rPr>
        <sz val="10"/>
        <rFont val="굴림"/>
        <family val="3"/>
      </rPr>
      <t>계</t>
    </r>
  </si>
  <si>
    <t>Households</t>
  </si>
  <si>
    <t>facilities</t>
  </si>
  <si>
    <t>일반수급자</t>
  </si>
  <si>
    <t>시설수급자</t>
  </si>
  <si>
    <t>2 0 0 5</t>
  </si>
  <si>
    <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No. of
facilities</t>
    </r>
  </si>
  <si>
    <r>
      <t>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Admitted</t>
    </r>
  </si>
  <si>
    <r>
      <t>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자
</t>
    </r>
    <r>
      <rPr>
        <sz val="10"/>
        <rFont val="Arial"/>
        <family val="2"/>
      </rPr>
      <t>Discharged</t>
    </r>
  </si>
  <si>
    <t>(Unit : number, each)</t>
  </si>
  <si>
    <t>-</t>
  </si>
  <si>
    <r>
      <t xml:space="preserve">Source : </t>
    </r>
    <r>
      <rPr>
        <sz val="10"/>
        <rFont val="Arial"/>
        <family val="2"/>
      </rPr>
      <t>Jeju Special Self-Governing Province Genger Equality Policy Div.</t>
    </r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</si>
  <si>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Genger Equality Policy Div.</t>
    </r>
  </si>
  <si>
    <t xml:space="preserve">                   </t>
  </si>
  <si>
    <r>
      <t>합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계</t>
    </r>
    <r>
      <rPr>
        <sz val="10"/>
        <color indexed="8"/>
        <rFont val="Arial"/>
        <family val="2"/>
      </rPr>
      <t xml:space="preserve"> </t>
    </r>
  </si>
  <si>
    <r>
      <t>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연</t>
    </r>
  </si>
  <si>
    <r>
      <t>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양</t>
    </r>
  </si>
  <si>
    <r>
      <t>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주</t>
    </r>
  </si>
  <si>
    <r>
      <t>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동</t>
    </r>
  </si>
  <si>
    <r>
      <t>약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물</t>
    </r>
  </si>
  <si>
    <r>
      <t>위생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식품</t>
    </r>
  </si>
  <si>
    <r>
      <t>(</t>
    </r>
    <r>
      <rPr>
        <sz val="10"/>
        <color indexed="8"/>
        <rFont val="굴림"/>
        <family val="3"/>
      </rPr>
      <t>응급처치</t>
    </r>
    <r>
      <rPr>
        <sz val="10"/>
        <color indexed="8"/>
        <rFont val="Arial"/>
        <family val="2"/>
      </rPr>
      <t>)</t>
    </r>
  </si>
  <si>
    <r>
      <t>S</t>
    </r>
    <r>
      <rPr>
        <sz val="10"/>
        <color indexed="8"/>
        <rFont val="Arial"/>
        <family val="2"/>
      </rPr>
      <t>ex education</t>
    </r>
  </si>
  <si>
    <r>
      <t>안전</t>
    </r>
    <r>
      <rPr>
        <sz val="10"/>
        <color indexed="8"/>
        <rFont val="Arial"/>
        <family val="2"/>
      </rPr>
      <t>)</t>
    </r>
    <r>
      <rPr>
        <sz val="10"/>
        <color indexed="8"/>
        <rFont val="굴림"/>
        <family val="3"/>
      </rPr>
      <t>교육</t>
    </r>
  </si>
  <si>
    <t>제주시</t>
  </si>
  <si>
    <t>서귀포시</t>
  </si>
  <si>
    <r>
      <t>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뇨</t>
    </r>
  </si>
  <si>
    <r>
      <t>비만</t>
    </r>
    <r>
      <rPr>
        <sz val="10"/>
        <color indexed="8"/>
        <rFont val="Arial"/>
        <family val="2"/>
      </rPr>
      <t>․</t>
    </r>
  </si>
  <si>
    <r>
      <t>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</si>
  <si>
    <r>
      <t>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타</t>
    </r>
  </si>
  <si>
    <t>Diabetes
 mellitus</t>
  </si>
  <si>
    <r>
      <t>(</t>
    </r>
    <r>
      <rPr>
        <sz val="10"/>
        <color indexed="8"/>
        <rFont val="굴림"/>
        <family val="3"/>
      </rPr>
      <t>환경성질환</t>
    </r>
    <r>
      <rPr>
        <sz val="10"/>
        <color indexed="8"/>
        <rFont val="Arial"/>
        <family val="2"/>
      </rPr>
      <t>)</t>
    </r>
  </si>
  <si>
    <r>
      <t>질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환</t>
    </r>
  </si>
  <si>
    <t>서귀포시</t>
  </si>
  <si>
    <r>
      <t>        </t>
    </r>
    <r>
      <rPr>
        <sz val="10"/>
        <color indexed="8"/>
        <rFont val="굴림"/>
        <family val="3"/>
      </rPr>
      <t>성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별</t>
    </r>
    <r>
      <rPr>
        <sz val="10"/>
        <color indexed="8"/>
        <rFont val="Arial"/>
        <family val="2"/>
      </rPr>
      <t>  by Gender</t>
    </r>
  </si>
  <si>
    <r>
      <t>       </t>
    </r>
    <r>
      <rPr>
        <sz val="10"/>
        <color indexed="8"/>
        <rFont val="굴림"/>
        <family val="3"/>
      </rPr>
      <t>연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령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굴림"/>
        <family val="3"/>
      </rPr>
      <t>별</t>
    </r>
    <r>
      <rPr>
        <sz val="10"/>
        <color indexed="8"/>
        <rFont val="Arial"/>
        <family val="2"/>
      </rPr>
      <t>  by Age</t>
    </r>
  </si>
  <si>
    <r>
      <t>남</t>
    </r>
    <r>
      <rPr>
        <sz val="10"/>
        <color indexed="8"/>
        <rFont val="Arial"/>
        <family val="2"/>
      </rPr>
      <t xml:space="preserve"> Male</t>
    </r>
  </si>
  <si>
    <r>
      <t>여</t>
    </r>
    <r>
      <rPr>
        <sz val="10"/>
        <color indexed="8"/>
        <rFont val="Arial"/>
        <family val="2"/>
      </rPr>
      <t xml:space="preserve"> Female</t>
    </r>
  </si>
  <si>
    <r>
      <t>19</t>
    </r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이하</t>
    </r>
  </si>
  <si>
    <r>
      <t>60</t>
    </r>
    <r>
      <rPr>
        <sz val="10"/>
        <color indexed="8"/>
        <rFont val="굴림"/>
        <family val="3"/>
      </rPr>
      <t>세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이상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</si>
  <si>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자치행정과</t>
    </r>
  </si>
  <si>
    <t>Source : Jeju Special Self-Governing Provinc Local Administrative Div</t>
  </si>
  <si>
    <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</si>
  <si>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t>성매매 피해자 지원시설
Facilities for Victims of Forced Prostitution</t>
  </si>
  <si>
    <r>
      <t xml:space="preserve">연말현재
생활인원
</t>
    </r>
    <r>
      <rPr>
        <sz val="10"/>
        <rFont val="Arial"/>
        <family val="2"/>
      </rPr>
      <t>Inmates as
of year-end</t>
    </r>
  </si>
  <si>
    <t>가정폭력</t>
  </si>
  <si>
    <t>성폭력</t>
  </si>
  <si>
    <t>성매매피해</t>
  </si>
  <si>
    <t>Domestic Violence</t>
  </si>
  <si>
    <t>Sexual Violence</t>
  </si>
  <si>
    <t>Victims of Forced Prostitution</t>
  </si>
  <si>
    <t>상담소개소</t>
  </si>
  <si>
    <t>상담건수</t>
  </si>
  <si>
    <t>의료지원</t>
  </si>
  <si>
    <t>기타</t>
  </si>
  <si>
    <t>No. of Counseling Centers</t>
  </si>
  <si>
    <t>No. of Counseling</t>
  </si>
  <si>
    <t>Counseling</t>
  </si>
  <si>
    <t>Legal Aid</t>
  </si>
  <si>
    <t>Medical Aid</t>
  </si>
  <si>
    <t>Victim's facility</t>
  </si>
  <si>
    <t>Household</t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</si>
  <si>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</si>
  <si>
    <r>
      <t>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원</t>
    </r>
  </si>
  <si>
    <r>
      <t>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별</t>
    </r>
  </si>
  <si>
    <t>School   Attendance</t>
  </si>
  <si>
    <r>
      <t>미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</si>
  <si>
    <r>
      <t>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</si>
  <si>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</si>
  <si>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</si>
  <si>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기타</t>
    </r>
    <r>
      <rPr>
        <sz val="10"/>
        <rFont val="Arial"/>
        <family val="2"/>
      </rPr>
      <t>(</t>
    </r>
    <r>
      <rPr>
        <sz val="10"/>
        <rFont val="돋움"/>
        <family val="3"/>
      </rPr>
      <t>미재학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>)</t>
    </r>
  </si>
  <si>
    <t>Householder</t>
  </si>
  <si>
    <t>members</t>
  </si>
  <si>
    <t>Pre-school</t>
  </si>
  <si>
    <t>Primary
school</t>
  </si>
  <si>
    <t>Middle
school</t>
  </si>
  <si>
    <t>High school</t>
  </si>
  <si>
    <r>
      <t xml:space="preserve">13. </t>
    </r>
    <r>
      <rPr>
        <b/>
        <sz val="18"/>
        <rFont val="돋움"/>
        <family val="3"/>
      </rPr>
      <t>보건소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구강보건사업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실적</t>
    </r>
    <r>
      <rPr>
        <b/>
        <sz val="18"/>
        <rFont val="Arial"/>
        <family val="2"/>
      </rPr>
      <t xml:space="preserve"> Oral health activities at health centers</t>
    </r>
  </si>
  <si>
    <t>Year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</si>
  <si>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건수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</si>
  <si>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 xml:space="preserve">구강보건교육
</t>
    </r>
    <r>
      <rPr>
        <sz val="10"/>
        <rFont val="Arial"/>
        <family val="2"/>
      </rPr>
      <t>Oral health education</t>
    </r>
  </si>
  <si>
    <r>
      <t xml:space="preserve">홈메우기
</t>
    </r>
    <r>
      <rPr>
        <sz val="10"/>
        <rFont val="Arial"/>
        <family val="2"/>
      </rPr>
      <t>Pit and fissure sealing</t>
    </r>
  </si>
  <si>
    <r>
      <t xml:space="preserve">치면세마
</t>
    </r>
    <r>
      <rPr>
        <sz val="10"/>
        <rFont val="Arial"/>
        <family val="2"/>
      </rPr>
      <t>Oral prophylaxis</t>
    </r>
  </si>
  <si>
    <r>
      <t xml:space="preserve">불소도포
</t>
    </r>
    <r>
      <rPr>
        <sz val="10"/>
        <rFont val="Arial"/>
        <family val="2"/>
      </rPr>
      <t>Topical fluoride application</t>
    </r>
  </si>
  <si>
    <r>
      <t xml:space="preserve">불소용액양치
</t>
    </r>
    <r>
      <rPr>
        <sz val="10"/>
        <rFont val="Arial"/>
        <family val="2"/>
      </rPr>
      <t>Fluoride mouth rinsing</t>
    </r>
  </si>
  <si>
    <r>
      <t xml:space="preserve">기타
</t>
    </r>
    <r>
      <rPr>
        <sz val="10"/>
        <rFont val="Arial"/>
        <family val="2"/>
      </rPr>
      <t>Others</t>
    </r>
  </si>
  <si>
    <r>
      <t xml:space="preserve"> 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돋움"/>
        <family val="3"/>
      </rPr>
      <t>기타에는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식이조절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교환기유치발거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우식병소충전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돋움"/>
        <family val="3"/>
      </rPr>
      <t>유치치수절단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등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포함</t>
    </r>
  </si>
  <si>
    <r>
      <t xml:space="preserve">14. </t>
    </r>
    <r>
      <rPr>
        <b/>
        <sz val="18"/>
        <rFont val="굴림"/>
        <family val="3"/>
      </rPr>
      <t>모자보건사업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실적</t>
    </r>
    <r>
      <rPr>
        <b/>
        <sz val="18"/>
        <rFont val="Arial"/>
        <family val="2"/>
      </rPr>
      <t xml:space="preserve">          Maternal and Child Health Care Activities</t>
    </r>
  </si>
  <si>
    <r>
      <t>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리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</si>
  <si>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</si>
  <si>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t>Maternal and child health care program</t>
  </si>
  <si>
    <t>Health examination activities</t>
  </si>
  <si>
    <r>
      <t>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</si>
  <si>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r>
      <t>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리</t>
    </r>
  </si>
  <si>
    <r>
      <t>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부</t>
    </r>
  </si>
  <si>
    <r>
      <t>영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아</t>
    </r>
  </si>
  <si>
    <t>Registered pregnant women</t>
  </si>
  <si>
    <t>Registered infants/children</t>
  </si>
  <si>
    <t>Pregnant women</t>
  </si>
  <si>
    <t>보건소</t>
  </si>
  <si>
    <t>보 건</t>
  </si>
  <si>
    <t>지 소</t>
  </si>
  <si>
    <t>진료소</t>
  </si>
  <si>
    <t>Primary</t>
  </si>
  <si>
    <t>Sub</t>
  </si>
  <si>
    <t>health</t>
  </si>
  <si>
    <t>Health</t>
  </si>
  <si>
    <t>care</t>
  </si>
  <si>
    <t>centers</t>
  </si>
  <si>
    <t>post</t>
  </si>
  <si>
    <r>
      <t>주</t>
    </r>
    <r>
      <rPr>
        <sz val="10"/>
        <rFont val="Arial"/>
        <family val="2"/>
      </rPr>
      <t xml:space="preserve"> : 1. </t>
    </r>
    <r>
      <rPr>
        <sz val="10"/>
        <rFont val="돋움"/>
        <family val="3"/>
      </rPr>
      <t>식품소분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판매업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식품소분업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식용얼음판매업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식품자동판매기영업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유통전문판매업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집단급식소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식품판매업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식품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수입판매업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기타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식품판매업</t>
    </r>
  </si>
  <si>
    <r>
      <t xml:space="preserve">       2. </t>
    </r>
    <r>
      <rPr>
        <sz val="10"/>
        <rFont val="돋움"/>
        <family val="3"/>
      </rPr>
      <t>식품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보존업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식품조사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처리업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식품냉동</t>
    </r>
    <r>
      <rPr>
        <sz val="10"/>
        <rFont val="Arial"/>
        <family val="2"/>
      </rPr>
      <t>·</t>
    </r>
    <r>
      <rPr>
        <sz val="10"/>
        <rFont val="돋움"/>
        <family val="3"/>
      </rPr>
      <t>냉장업</t>
    </r>
  </si>
  <si>
    <r>
      <t xml:space="preserve">       3. </t>
    </r>
    <r>
      <rPr>
        <sz val="10"/>
        <rFont val="돋움"/>
        <family val="3"/>
      </rPr>
      <t>용기</t>
    </r>
    <r>
      <rPr>
        <sz val="10"/>
        <rFont val="Arial"/>
        <family val="2"/>
      </rPr>
      <t>·</t>
    </r>
    <r>
      <rPr>
        <sz val="10"/>
        <rFont val="돋움"/>
        <family val="3"/>
      </rPr>
      <t>포장지제조업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옹기류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제조업</t>
    </r>
    <r>
      <rPr>
        <sz val="10"/>
        <rFont val="Arial"/>
        <family val="2"/>
      </rPr>
      <t>(</t>
    </r>
    <r>
      <rPr>
        <sz val="10"/>
        <rFont val="돋움"/>
        <family val="3"/>
      </rPr>
      <t>이상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식품위생법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시행령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</t>
    </r>
    <r>
      <rPr>
        <sz val="10"/>
        <rFont val="Arial"/>
        <family val="2"/>
      </rPr>
      <t>7</t>
    </r>
    <r>
      <rPr>
        <sz val="10"/>
        <rFont val="돋움"/>
        <family val="3"/>
      </rPr>
      <t>조</t>
    </r>
    <r>
      <rPr>
        <sz val="10"/>
        <rFont val="Arial"/>
        <family val="2"/>
      </rPr>
      <t xml:space="preserve"> : 2008.2)</t>
    </r>
  </si>
  <si>
    <r>
      <t xml:space="preserve">      4. </t>
    </r>
    <r>
      <rPr>
        <sz val="10"/>
        <rFont val="돋움"/>
        <family val="3"/>
      </rPr>
      <t>건강기능식품에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관한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법률시행령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</t>
    </r>
    <r>
      <rPr>
        <sz val="10"/>
        <rFont val="Arial"/>
        <family val="2"/>
      </rPr>
      <t>2</t>
    </r>
    <r>
      <rPr>
        <sz val="10"/>
        <rFont val="돋움"/>
        <family val="3"/>
      </rPr>
      <t>조</t>
    </r>
    <r>
      <rPr>
        <sz val="10"/>
        <rFont val="Arial"/>
        <family val="2"/>
      </rPr>
      <t>(2008.12)</t>
    </r>
    <r>
      <rPr>
        <sz val="10"/>
        <rFont val="돋움"/>
        <family val="3"/>
      </rPr>
      <t>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분류로</t>
    </r>
  </si>
  <si>
    <r>
      <t xml:space="preserve">          - </t>
    </r>
    <r>
      <rPr>
        <sz val="10"/>
        <rFont val="돋움"/>
        <family val="3"/>
      </rPr>
      <t>건강기능식품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제조업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건강기능식품전문제조업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건강기능식품벤처제조업</t>
    </r>
  </si>
  <si>
    <r>
      <t xml:space="preserve">          - </t>
    </r>
    <r>
      <rPr>
        <sz val="10"/>
        <rFont val="돋움"/>
        <family val="3"/>
      </rPr>
      <t>건강기능식품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수입업</t>
    </r>
  </si>
  <si>
    <r>
      <t xml:space="preserve">          - </t>
    </r>
    <r>
      <rPr>
        <sz val="10"/>
        <rFont val="돋움"/>
        <family val="3"/>
      </rPr>
      <t>건강기능식품판매업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건강기능식품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일반판매업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건강기능식품유통전문판매업으로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분류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</si>
  <si>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식품의약품안전청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위생과</t>
    </r>
  </si>
  <si>
    <r>
      <t xml:space="preserve">Source : Korea Food and Drug Administration,  </t>
    </r>
    <r>
      <rPr>
        <sz val="10"/>
        <rFont val="Arial"/>
        <family val="2"/>
      </rPr>
      <t xml:space="preserve">Jeju Special Self-Governing Province  </t>
    </r>
    <r>
      <rPr>
        <sz val="10"/>
        <rFont val="Arial"/>
        <family val="2"/>
      </rPr>
      <t>Health &amp; Hygiene Div</t>
    </r>
  </si>
  <si>
    <t>건강기능식품 제조·수입·판매업</t>
  </si>
  <si>
    <r>
      <t xml:space="preserve"> </t>
    </r>
    <r>
      <rPr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 xml:space="preserve">Health  Management </t>
    </r>
    <r>
      <rPr>
        <sz val="10"/>
        <rFont val="Arial"/>
        <family val="2"/>
      </rPr>
      <t>Div.</t>
    </r>
  </si>
  <si>
    <t xml:space="preserve">    Note : 1) Including tourist hotels</t>
  </si>
  <si>
    <t>Infants/children</t>
  </si>
  <si>
    <r>
      <t xml:space="preserve">15. </t>
    </r>
    <r>
      <rPr>
        <b/>
        <sz val="18"/>
        <rFont val="굴림"/>
        <family val="3"/>
      </rPr>
      <t>건강보험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적용인구</t>
    </r>
    <r>
      <rPr>
        <b/>
        <vertAlign val="superscript"/>
        <sz val="18"/>
        <rFont val="Arial"/>
        <family val="2"/>
      </rPr>
      <t xml:space="preserve">  </t>
    </r>
    <r>
      <rPr>
        <b/>
        <sz val="18"/>
        <rFont val="Arial"/>
        <family val="2"/>
      </rPr>
      <t xml:space="preserve">           Beneficiaries of Health Insurance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</si>
  <si>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</si>
  <si>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t>( Unit : person, number)</t>
  </si>
  <si>
    <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</si>
  <si>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
Worker</t>
    </r>
  </si>
  <si>
    <r>
      <t>공무원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사립학교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교직원</t>
    </r>
    <r>
      <rPr>
        <sz val="10"/>
        <rFont val="Arial"/>
        <family val="2"/>
      </rPr>
      <t xml:space="preserve">
Government employees and private school teachers</t>
    </r>
  </si>
  <si>
    <t>지     역  
Self-employed</t>
  </si>
  <si>
    <r>
      <t xml:space="preserve">적용인구
</t>
    </r>
    <r>
      <rPr>
        <sz val="10"/>
        <rFont val="Arial"/>
        <family val="2"/>
      </rPr>
      <t>Covered persons</t>
    </r>
  </si>
  <si>
    <t xml:space="preserve"> 세 대 주householder</t>
  </si>
  <si>
    <r>
      <t xml:space="preserve">가입자
</t>
    </r>
    <r>
      <rPr>
        <sz val="10"/>
        <rFont val="Arial"/>
        <family val="2"/>
      </rPr>
      <t>Insured</t>
    </r>
  </si>
  <si>
    <r>
      <t xml:space="preserve">계
</t>
    </r>
    <r>
      <rPr>
        <sz val="10"/>
        <rFont val="Arial"/>
        <family val="2"/>
      </rPr>
      <t>Total</t>
    </r>
  </si>
  <si>
    <r>
      <t xml:space="preserve">피부양자
</t>
    </r>
    <r>
      <rPr>
        <sz val="10"/>
        <rFont val="Arial"/>
        <family val="2"/>
      </rPr>
      <t>Dependents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</si>
  <si>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국민건강보험공단제주지사</t>
    </r>
  </si>
  <si>
    <t>Source : National Health Insurance Corporation</t>
  </si>
  <si>
    <t>주) · 지역: 제주도 주민등록상 주소지 가입자(일반 사병 포함)</t>
  </si>
  <si>
    <t xml:space="preserve">     · 근로자 및 공무원, 사립학교 교직원의 피부양자는 제주도 주민등록주소지 및 도외 포함</t>
  </si>
  <si>
    <t>Total</t>
  </si>
  <si>
    <t>Medical insurance for employees</t>
  </si>
  <si>
    <t>Government employees and private school teachers</t>
  </si>
  <si>
    <r>
      <t xml:space="preserve">12. </t>
    </r>
    <r>
      <rPr>
        <b/>
        <sz val="18"/>
        <rFont val="돋움"/>
        <family val="3"/>
      </rPr>
      <t>결핵환자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 xml:space="preserve">           Registered Tuberculosis Patients </t>
    </r>
  </si>
  <si>
    <r>
      <t xml:space="preserve">17. </t>
    </r>
    <r>
      <rPr>
        <b/>
        <sz val="18"/>
        <color indexed="8"/>
        <rFont val="한양신명조,한컴돋움"/>
        <family val="3"/>
      </rPr>
      <t>건강보험대상자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한양신명조,한컴돋움"/>
        <family val="3"/>
      </rPr>
      <t xml:space="preserve">진료실적
</t>
    </r>
    <r>
      <rPr>
        <b/>
        <sz val="18"/>
        <color indexed="8"/>
        <rFont val="Arial"/>
        <family val="2"/>
      </rPr>
      <t xml:space="preserve"> Medical Treatment Activities of The Medically Insured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</si>
  <si>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천원</t>
    </r>
    <r>
      <rPr>
        <sz val="10"/>
        <color indexed="8"/>
        <rFont val="Arial"/>
        <family val="2"/>
      </rPr>
      <t>)</t>
    </r>
  </si>
  <si>
    <t>(Unit : case, day, 1,000won)</t>
  </si>
  <si>
    <t>진료건수</t>
  </si>
  <si>
    <r>
      <t xml:space="preserve">  </t>
    </r>
    <r>
      <rPr>
        <sz val="10"/>
        <color indexed="8"/>
        <rFont val="한양신명조,한컴돋움"/>
        <family val="3"/>
      </rPr>
      <t>일</t>
    </r>
    <r>
      <rPr>
        <sz val="10"/>
        <color indexed="8"/>
        <rFont val="Arial"/>
        <family val="2"/>
      </rPr>
      <t xml:space="preserve">  </t>
    </r>
    <r>
      <rPr>
        <sz val="10"/>
        <color indexed="8"/>
        <rFont val="한양신명조,한컴돋움"/>
        <family val="3"/>
      </rPr>
      <t>수</t>
    </r>
    <r>
      <rPr>
        <sz val="10"/>
        <color indexed="8"/>
        <rFont val="Arial"/>
        <family val="2"/>
      </rPr>
      <t xml:space="preserve">  
Days </t>
    </r>
  </si>
  <si>
    <r>
      <t>진</t>
    </r>
    <r>
      <rPr>
        <sz val="10"/>
        <color indexed="8"/>
        <rFont val="Arial"/>
        <family val="2"/>
      </rPr>
      <t xml:space="preserve">     </t>
    </r>
    <r>
      <rPr>
        <sz val="10"/>
        <color indexed="8"/>
        <rFont val="한양신명조,한컴돋움"/>
        <family val="3"/>
      </rPr>
      <t>료</t>
    </r>
    <r>
      <rPr>
        <sz val="10"/>
        <color indexed="8"/>
        <rFont val="Arial"/>
        <family val="2"/>
      </rPr>
      <t xml:space="preserve">     </t>
    </r>
    <r>
      <rPr>
        <sz val="10"/>
        <color indexed="8"/>
        <rFont val="한양신명조,한컴돋움"/>
        <family val="3"/>
      </rPr>
      <t>비</t>
    </r>
    <r>
      <rPr>
        <sz val="10"/>
        <color indexed="8"/>
        <rFont val="Arial"/>
        <family val="2"/>
      </rPr>
      <t xml:space="preserve">   
 Amount of medical fees</t>
    </r>
  </si>
  <si>
    <t xml:space="preserve"> </t>
  </si>
  <si>
    <r>
      <t>내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한양신명조,한컴돋움"/>
        <family val="3"/>
      </rPr>
      <t>원</t>
    </r>
  </si>
  <si>
    <r>
      <t>진</t>
    </r>
    <r>
      <rPr>
        <sz val="10"/>
        <color indexed="8"/>
        <rFont val="Arial"/>
        <family val="2"/>
      </rPr>
      <t xml:space="preserve">   </t>
    </r>
    <r>
      <rPr>
        <sz val="10"/>
        <color indexed="8"/>
        <rFont val="한양신명조,한컴돋움"/>
        <family val="3"/>
      </rPr>
      <t>료</t>
    </r>
  </si>
  <si>
    <t>계</t>
  </si>
  <si>
    <t>본인부담</t>
  </si>
  <si>
    <t>Cases of medical treatment</t>
  </si>
  <si>
    <t> Visit for medical treatment</t>
  </si>
  <si>
    <t>Medical treatment</t>
  </si>
  <si>
    <t>Covered by the patient</t>
  </si>
  <si>
    <t>2 0 0 7</t>
  </si>
  <si>
    <r>
      <t xml:space="preserve">18. </t>
    </r>
    <r>
      <rPr>
        <b/>
        <sz val="18"/>
        <rFont val="돋움"/>
        <family val="3"/>
      </rPr>
      <t>국민연금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가입자</t>
    </r>
    <r>
      <rPr>
        <b/>
        <sz val="18"/>
        <rFont val="Arial"/>
        <family val="2"/>
      </rPr>
      <t xml:space="preserve">          Number of National Pension Insurants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</si>
  <si>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</si>
  <si>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</si>
  <si>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r>
      <t xml:space="preserve">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Health &amp; Hygiene Div.</t>
    </r>
  </si>
  <si>
    <r>
      <t xml:space="preserve">    </t>
    </r>
    <r>
      <rPr>
        <sz val="10"/>
        <rFont val="Arial"/>
        <family val="2"/>
      </rPr>
      <t>Note : 1) doctor-only who is engaging in medicine</t>
    </r>
  </si>
  <si>
    <r>
      <t xml:space="preserve">  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      2) Excluding pharmacists of private-run pharmacies</t>
    </r>
  </si>
  <si>
    <t>Public</t>
  </si>
  <si>
    <t>Sub-total</t>
  </si>
  <si>
    <r>
      <t>연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별</t>
    </r>
  </si>
  <si>
    <r>
      <t>합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계</t>
    </r>
  </si>
  <si>
    <r>
      <t>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허</t>
    </r>
    <r>
      <rPr>
        <sz val="9"/>
        <rFont val="Arial"/>
        <family val="2"/>
      </rPr>
      <t xml:space="preserve"> · </t>
    </r>
    <r>
      <rPr>
        <sz val="9"/>
        <rFont val="굴림"/>
        <family val="3"/>
      </rPr>
      <t>자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격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종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별</t>
    </r>
    <r>
      <rPr>
        <sz val="9"/>
        <rFont val="Arial"/>
        <family val="2"/>
      </rPr>
      <t xml:space="preserve">                    by  License · Qualification</t>
    </r>
  </si>
  <si>
    <r>
      <t>면허</t>
    </r>
    <r>
      <rPr>
        <sz val="9"/>
        <rFont val="Arial"/>
        <family val="2"/>
      </rPr>
      <t>·</t>
    </r>
    <r>
      <rPr>
        <sz val="9"/>
        <rFont val="굴림"/>
        <family val="3"/>
      </rPr>
      <t>자격종별외</t>
    </r>
    <r>
      <rPr>
        <sz val="9"/>
        <rFont val="Arial"/>
        <family val="2"/>
      </rPr>
      <t xml:space="preserve">  Others</t>
    </r>
  </si>
  <si>
    <r>
      <t>소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계</t>
    </r>
  </si>
  <si>
    <r>
      <t>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사</t>
    </r>
  </si>
  <si>
    <r>
      <t>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과</t>
    </r>
  </si>
  <si>
    <r>
      <t>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</si>
  <si>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약</t>
    </r>
    <r>
      <rPr>
        <sz val="9"/>
        <rFont val="Arial"/>
        <family val="2"/>
      </rPr>
      <t xml:space="preserve">  </t>
    </r>
    <r>
      <rPr>
        <sz val="9"/>
        <rFont val="굴림"/>
        <family val="3"/>
      </rPr>
      <t>사</t>
    </r>
  </si>
  <si>
    <t>조산사</t>
  </si>
  <si>
    <t>간호사</t>
  </si>
  <si>
    <r>
      <t>임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상</t>
    </r>
  </si>
  <si>
    <t>방사선사</t>
  </si>
  <si>
    <r>
      <t>물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리</t>
    </r>
  </si>
  <si>
    <r>
      <t>영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양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</si>
  <si>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간</t>
    </r>
    <r>
      <rPr>
        <sz val="9"/>
        <rFont val="Arial"/>
        <family val="2"/>
      </rPr>
      <t xml:space="preserve">   </t>
    </r>
    <r>
      <rPr>
        <sz val="9"/>
        <rFont val="굴림"/>
        <family val="3"/>
      </rPr>
      <t>호</t>
    </r>
  </si>
  <si>
    <r>
      <t>의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무</t>
    </r>
  </si>
  <si>
    <r>
      <t>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  <r>
      <rPr>
        <sz val="9"/>
        <rFont val="Arial"/>
        <family val="2"/>
      </rPr>
      <t xml:space="preserve"> ·</t>
    </r>
  </si>
  <si>
    <t>정신보건</t>
  </si>
  <si>
    <t>정보처리</t>
  </si>
  <si>
    <r>
      <t>응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급</t>
    </r>
  </si>
  <si>
    <r>
      <t>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건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직</t>
    </r>
  </si>
  <si>
    <r>
      <t>행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정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직</t>
    </r>
  </si>
  <si>
    <r>
      <t>기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타</t>
    </r>
  </si>
  <si>
    <r>
      <t>병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</si>
  <si>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료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</si>
  <si>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</si>
  <si>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t>조무사</t>
  </si>
  <si>
    <r>
      <t>기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록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</si>
  <si>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r>
      <t>위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생</t>
    </r>
  </si>
  <si>
    <t>전문요원</t>
  </si>
  <si>
    <r>
      <t>기</t>
    </r>
    <r>
      <rPr>
        <sz val="9"/>
        <rFont val="Arial"/>
        <family val="2"/>
      </rPr>
      <t xml:space="preserve">     </t>
    </r>
    <r>
      <rPr>
        <sz val="9"/>
        <rFont val="굴림"/>
        <family val="3"/>
      </rPr>
      <t>사</t>
    </r>
  </si>
  <si>
    <r>
      <t>구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조사</t>
    </r>
    <r>
      <rPr>
        <sz val="9"/>
        <rFont val="Arial"/>
        <family val="2"/>
      </rPr>
      <t xml:space="preserve"> </t>
    </r>
  </si>
  <si>
    <t>Oriental</t>
  </si>
  <si>
    <t>Clinic</t>
  </si>
  <si>
    <t>Physical</t>
  </si>
  <si>
    <t xml:space="preserve">Dental </t>
  </si>
  <si>
    <t>Medical</t>
  </si>
  <si>
    <r>
      <t>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험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사</t>
    </r>
  </si>
  <si>
    <t>Mental and</t>
  </si>
  <si>
    <t>Data</t>
  </si>
  <si>
    <t>Emergency</t>
  </si>
  <si>
    <t>Administ-</t>
  </si>
  <si>
    <t>medical</t>
  </si>
  <si>
    <t>Phar-</t>
  </si>
  <si>
    <t>pathology</t>
  </si>
  <si>
    <t>Radiological</t>
  </si>
  <si>
    <t>therapy</t>
  </si>
  <si>
    <t>hygienics</t>
  </si>
  <si>
    <t>Nutrition</t>
  </si>
  <si>
    <t>Nurse</t>
  </si>
  <si>
    <t>records</t>
  </si>
  <si>
    <t xml:space="preserve">health </t>
  </si>
  <si>
    <t>processing</t>
  </si>
  <si>
    <t>rescue</t>
  </si>
  <si>
    <t>health</t>
  </si>
  <si>
    <t xml:space="preserve">
rative</t>
  </si>
  <si>
    <t>Physicians</t>
  </si>
  <si>
    <t>Dentists</t>
  </si>
  <si>
    <t>doctors</t>
  </si>
  <si>
    <t>macists</t>
  </si>
  <si>
    <t>Midwives</t>
  </si>
  <si>
    <t>Nurses</t>
  </si>
  <si>
    <t>technicians</t>
  </si>
  <si>
    <t>aids</t>
  </si>
  <si>
    <t>corpsmen</t>
  </si>
  <si>
    <t>specialists</t>
  </si>
  <si>
    <t>workers</t>
  </si>
  <si>
    <r>
      <t>2004(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</si>
  <si>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</si>
  <si>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r>
      <t>자료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보건위생과</t>
    </r>
  </si>
  <si>
    <t xml:space="preserve"> Source : Jeju Special Self-Governing Province Health &amp; Hygiene Div.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</si>
  <si>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정원기준</t>
    </r>
  </si>
  <si>
    <r>
      <t xml:space="preserve"> 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1) DT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2005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신규사업임</t>
    </r>
  </si>
  <si>
    <r>
      <t xml:space="preserve">  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 2) B.C.G.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보건소에서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실시되는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것에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한정됨</t>
    </r>
  </si>
  <si>
    <r>
      <t xml:space="preserve">    </t>
    </r>
    <r>
      <rPr>
        <sz val="10"/>
        <rFont val="Arial"/>
        <family val="2"/>
      </rPr>
      <t>Source : Jeju Special Self-Governing Province Health &amp; Hygiene Div.</t>
    </r>
  </si>
  <si>
    <r>
      <t>2004(</t>
    </r>
    <r>
      <rPr>
        <sz val="9"/>
        <color indexed="8"/>
        <rFont val="돋움"/>
        <family val="3"/>
      </rPr>
      <t>제주시</t>
    </r>
    <r>
      <rPr>
        <sz val="9"/>
        <color indexed="8"/>
        <rFont val="Arial"/>
        <family val="2"/>
      </rPr>
      <t>)</t>
    </r>
  </si>
  <si>
    <r>
      <t>2004(</t>
    </r>
    <r>
      <rPr>
        <sz val="9"/>
        <color indexed="8"/>
        <rFont val="돋움"/>
        <family val="3"/>
      </rPr>
      <t>북제주군</t>
    </r>
    <r>
      <rPr>
        <sz val="9"/>
        <color indexed="8"/>
        <rFont val="Arial"/>
        <family val="2"/>
      </rPr>
      <t>)</t>
    </r>
  </si>
  <si>
    <t>합계</t>
  </si>
  <si>
    <t>콜레라</t>
  </si>
  <si>
    <t>페스트</t>
  </si>
  <si>
    <t>장티푸스</t>
  </si>
  <si>
    <t>파라티푸스</t>
  </si>
  <si>
    <t>세균성이질</t>
  </si>
  <si>
    <t>Cholera</t>
  </si>
  <si>
    <t>Plague</t>
  </si>
  <si>
    <t>Thphoid fever</t>
  </si>
  <si>
    <t>Paratyphoid fever</t>
  </si>
  <si>
    <t>Shigellosis</t>
  </si>
  <si>
    <t>Enterohemorrhagic E. coli</t>
  </si>
  <si>
    <t>발생</t>
  </si>
  <si>
    <t>사망</t>
  </si>
  <si>
    <t>Incident</t>
  </si>
  <si>
    <r>
      <t>제</t>
    </r>
    <r>
      <rPr>
        <sz val="9"/>
        <rFont val="Arial"/>
        <family val="2"/>
      </rPr>
      <t>1</t>
    </r>
    <r>
      <rPr>
        <sz val="9"/>
        <rFont val="돋움"/>
        <family val="3"/>
      </rPr>
      <t>군전염병</t>
    </r>
    <r>
      <rPr>
        <sz val="9"/>
        <rFont val="Arial"/>
        <family val="2"/>
      </rPr>
      <t xml:space="preserve">                Communicable diseases, Class</t>
    </r>
    <r>
      <rPr>
        <sz val="9"/>
        <rFont val="돋움"/>
        <family val="3"/>
      </rPr>
      <t>Ⅰ</t>
    </r>
  </si>
  <si>
    <r>
      <t>장출혈성대장균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감염증</t>
    </r>
  </si>
  <si>
    <r>
      <t>연</t>
    </r>
    <r>
      <rPr>
        <sz val="9"/>
        <rFont val="Arial"/>
        <family val="2"/>
      </rPr>
      <t xml:space="preserve">  </t>
    </r>
    <r>
      <rPr>
        <sz val="9"/>
        <rFont val="돋움"/>
        <family val="3"/>
      </rPr>
      <t>별</t>
    </r>
  </si>
  <si>
    <r>
      <t>제</t>
    </r>
    <r>
      <rPr>
        <sz val="9"/>
        <rFont val="Arial"/>
        <family val="2"/>
      </rPr>
      <t>2</t>
    </r>
    <r>
      <rPr>
        <sz val="9"/>
        <rFont val="돋움"/>
        <family val="3"/>
      </rPr>
      <t>군전염병</t>
    </r>
    <r>
      <rPr>
        <sz val="9"/>
        <rFont val="Arial"/>
        <family val="2"/>
      </rPr>
      <t xml:space="preserve">                Communicable diseases, Class </t>
    </r>
    <r>
      <rPr>
        <sz val="9"/>
        <rFont val="돋움"/>
        <family val="3"/>
      </rPr>
      <t>Ⅱ</t>
    </r>
  </si>
  <si>
    <t>디프테리아</t>
  </si>
  <si>
    <t>백일해</t>
  </si>
  <si>
    <t>홍역</t>
  </si>
  <si>
    <t>풍진</t>
  </si>
  <si>
    <t>폴리오</t>
  </si>
  <si>
    <r>
      <t>B</t>
    </r>
    <r>
      <rPr>
        <sz val="9"/>
        <rFont val="굴림"/>
        <family val="3"/>
      </rPr>
      <t>형간염</t>
    </r>
  </si>
  <si>
    <t>일본뇌염</t>
  </si>
  <si>
    <t>수두</t>
  </si>
  <si>
    <t>Diphtheria</t>
  </si>
  <si>
    <t>Pertussis</t>
  </si>
  <si>
    <t>Tetanus</t>
  </si>
  <si>
    <t>Measles</t>
  </si>
  <si>
    <t>Mumps</t>
  </si>
  <si>
    <t>Rubella</t>
  </si>
  <si>
    <t>Poliomyelitis</t>
  </si>
  <si>
    <t>Japanese encephalitis</t>
  </si>
  <si>
    <t>Varicella</t>
  </si>
  <si>
    <r>
      <t xml:space="preserve"> Source :</t>
    </r>
    <r>
      <rPr>
        <sz val="10"/>
        <rFont val="Arial"/>
        <family val="2"/>
      </rPr>
      <t>Jeju Special Self-Governing Province</t>
    </r>
    <r>
      <rPr>
        <sz val="10"/>
        <rFont val="Arial"/>
        <family val="2"/>
      </rPr>
      <t xml:space="preserve"> Health &amp; Hygiene Div.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</si>
  <si>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보건위생과</t>
    </r>
  </si>
  <si>
    <r>
      <t>연</t>
    </r>
    <r>
      <rPr>
        <sz val="10"/>
        <rFont val="Arial"/>
        <family val="2"/>
      </rPr>
      <t xml:space="preserve">  별</t>
    </r>
  </si>
  <si>
    <t>총가입자수</t>
  </si>
  <si>
    <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장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입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</si>
  <si>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r>
      <t>지역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가입자</t>
    </r>
  </si>
  <si>
    <r>
      <t>임의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가입자</t>
    </r>
  </si>
  <si>
    <r>
      <t>임의계속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가입자</t>
    </r>
  </si>
  <si>
    <r>
      <t>Y</t>
    </r>
    <r>
      <rPr>
        <sz val="10"/>
        <rFont val="Arial"/>
        <family val="2"/>
      </rPr>
      <t>ear</t>
    </r>
  </si>
  <si>
    <t>Insurants in workplaces</t>
  </si>
  <si>
    <t>Insured</t>
  </si>
  <si>
    <t>Voluntarily</t>
  </si>
  <si>
    <t>Voluntarily &amp;</t>
  </si>
  <si>
    <r>
      <t>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장</t>
    </r>
  </si>
  <si>
    <r>
      <t>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자</t>
    </r>
  </si>
  <si>
    <t>persons in the</t>
  </si>
  <si>
    <t>insured</t>
  </si>
  <si>
    <t>continuously</t>
  </si>
  <si>
    <t>insurants</t>
  </si>
  <si>
    <t>Workplaces</t>
  </si>
  <si>
    <t>Insurants</t>
  </si>
  <si>
    <t>local area</t>
  </si>
  <si>
    <t>persons</t>
  </si>
  <si>
    <t>insured persons</t>
  </si>
  <si>
    <r>
      <t xml:space="preserve">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Senior Citizens and Physically Challenged Welfare Div.</t>
    </r>
  </si>
  <si>
    <r>
      <t xml:space="preserve">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Senior Citizens and Physically Challenged Welfare Div.</t>
    </r>
  </si>
  <si>
    <r>
      <t xml:space="preserve">XII.  </t>
    </r>
    <r>
      <rPr>
        <b/>
        <sz val="22"/>
        <rFont val="굴림"/>
        <family val="3"/>
      </rPr>
      <t>보건</t>
    </r>
    <r>
      <rPr>
        <b/>
        <sz val="22"/>
        <rFont val="Arial"/>
        <family val="2"/>
      </rPr>
      <t xml:space="preserve"> </t>
    </r>
    <r>
      <rPr>
        <b/>
        <sz val="22"/>
        <rFont val="굴림"/>
        <family val="3"/>
      </rPr>
      <t>및</t>
    </r>
    <r>
      <rPr>
        <b/>
        <sz val="22"/>
        <rFont val="Arial"/>
        <family val="2"/>
      </rPr>
      <t xml:space="preserve"> </t>
    </r>
    <r>
      <rPr>
        <b/>
        <sz val="22"/>
        <rFont val="굴림"/>
        <family val="3"/>
      </rPr>
      <t>사회보장</t>
    </r>
    <r>
      <rPr>
        <b/>
        <sz val="22"/>
        <rFont val="Arial"/>
        <family val="2"/>
      </rPr>
      <t xml:space="preserve">                      HEALTH AND SOCIAL SECURITY</t>
    </r>
  </si>
  <si>
    <r>
      <t>연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돋움"/>
        <family val="3"/>
      </rPr>
      <t>별</t>
    </r>
  </si>
  <si>
    <t>국가보훈법 수급자</t>
  </si>
  <si>
    <t>Year</t>
  </si>
  <si>
    <t>Basic Livelihood Security
 law Recipients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</si>
  <si>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보건위생과</t>
    </r>
  </si>
  <si>
    <t xml:space="preserve"> Source : Jeju Special Self-Governing Province Health &amp; Hygiene Div.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</si>
  <si>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정원기준</t>
    </r>
  </si>
  <si>
    <t>Crematorium</t>
  </si>
  <si>
    <r>
      <t>계</t>
    </r>
    <r>
      <rPr>
        <sz val="10"/>
        <rFont val="Arial"/>
        <family val="2"/>
      </rPr>
      <t xml:space="preserve">    Total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</si>
  <si>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   Public</t>
    </r>
  </si>
  <si>
    <r>
      <t xml:space="preserve">  </t>
    </r>
    <r>
      <rPr>
        <sz val="10"/>
        <rFont val="돋움"/>
        <family val="3"/>
      </rPr>
      <t>사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설</t>
    </r>
    <r>
      <rPr>
        <sz val="10"/>
        <rFont val="Arial"/>
        <family val="2"/>
      </rPr>
      <t xml:space="preserve">    Private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</si>
  <si>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Sites</t>
    </r>
  </si>
  <si>
    <r>
      <t>총봉안능력</t>
    </r>
    <r>
      <rPr>
        <sz val="10"/>
        <rFont val="Arial"/>
        <family val="2"/>
      </rPr>
      <t>(</t>
    </r>
    <r>
      <rPr>
        <sz val="10"/>
        <rFont val="돋움"/>
        <family val="3"/>
      </rPr>
      <t>기</t>
    </r>
    <r>
      <rPr>
        <sz val="10"/>
        <rFont val="Arial"/>
        <family val="2"/>
      </rPr>
      <t>)    Total capacity</t>
    </r>
  </si>
  <si>
    <r>
      <t>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</si>
  <si>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</si>
  <si>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계</t>
    </r>
  </si>
  <si>
    <r>
      <t>공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</si>
  <si>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r>
      <t>사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설</t>
    </r>
  </si>
  <si>
    <t>Sites</t>
  </si>
  <si>
    <t>Brazier</t>
  </si>
  <si>
    <t>Private</t>
  </si>
  <si>
    <t>-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</si>
  <si>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국민연금관리공단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제주지사</t>
    </r>
  </si>
  <si>
    <t>Source : National Pension Service</t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</si>
  <si>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</si>
  <si>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</si>
  <si>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한양신명조,한컴돋움"/>
        <family val="3"/>
      </rPr>
      <t>건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천원</t>
    </r>
    <r>
      <rPr>
        <sz val="10"/>
        <color indexed="8"/>
        <rFont val="Arial"/>
        <family val="2"/>
      </rPr>
      <t>)</t>
    </r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</si>
  <si>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</si>
  <si>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</si>
  <si>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Minor 
Children</t>
  </si>
  <si>
    <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계</t>
    </r>
  </si>
  <si>
    <r>
      <t xml:space="preserve">                       </t>
    </r>
    <r>
      <rPr>
        <sz val="10"/>
        <rFont val="Arial"/>
        <family val="2"/>
      </rPr>
      <t xml:space="preserve">Source : </t>
    </r>
    <r>
      <rPr>
        <sz val="10"/>
        <rFont val="Arial"/>
        <family val="2"/>
      </rPr>
      <t xml:space="preserve"> Jeju Special Self-Governing Province </t>
    </r>
    <r>
      <rPr>
        <sz val="10"/>
        <rFont val="Arial"/>
        <family val="2"/>
      </rPr>
      <t>Office of Patriots/Veterans Affairs</t>
    </r>
  </si>
  <si>
    <r>
      <t>2004(</t>
    </r>
    <r>
      <rPr>
        <sz val="10"/>
        <color indexed="8"/>
        <rFont val="돋움"/>
        <family val="3"/>
      </rPr>
      <t>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돋움"/>
        <family val="3"/>
      </rPr>
      <t>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시</t>
    </r>
    <r>
      <rPr>
        <sz val="10"/>
        <color indexed="8"/>
        <rFont val="Arial"/>
        <family val="2"/>
      </rPr>
      <t>)</t>
    </r>
  </si>
  <si>
    <t>합계
Total</t>
  </si>
  <si>
    <r>
      <t>F</t>
    </r>
    <r>
      <rPr>
        <sz val="10"/>
        <rFont val="Arial"/>
        <family val="2"/>
      </rPr>
      <t>acilities</t>
    </r>
  </si>
  <si>
    <t>노인교실
Senior school</t>
  </si>
  <si>
    <r>
      <t>P</t>
    </r>
    <r>
      <rPr>
        <sz val="10"/>
        <rFont val="Arial"/>
        <family val="2"/>
      </rPr>
      <t>ersons</t>
    </r>
  </si>
  <si>
    <t xml:space="preserve">
노인휴양소
Senior recreation facilities</t>
  </si>
  <si>
    <r>
      <t>Y</t>
    </r>
    <r>
      <rPr>
        <sz val="10"/>
        <rFont val="Arial"/>
        <family val="2"/>
      </rPr>
      <t>ear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</si>
  <si>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</si>
  <si>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</si>
  <si>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</si>
  <si>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-</t>
  </si>
  <si>
    <r>
      <t xml:space="preserve">20.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보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훈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상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자</t>
    </r>
    <r>
      <rPr>
        <b/>
        <sz val="18"/>
        <rFont val="Arial"/>
        <family val="2"/>
      </rPr>
      <t xml:space="preserve">          Number of Patriots and Veterans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</si>
  <si>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Patriots and veterans</t>
    </r>
  </si>
  <si>
    <r>
      <t>유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족</t>
    </r>
    <r>
      <rPr>
        <sz val="10"/>
        <rFont val="Arial"/>
        <family val="2"/>
      </rPr>
      <t xml:space="preserve">     Bereaved families</t>
    </r>
  </si>
  <si>
    <r>
      <t>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      Others</t>
    </r>
  </si>
  <si>
    <t>애국</t>
  </si>
  <si>
    <t>전상</t>
  </si>
  <si>
    <t>무공</t>
  </si>
  <si>
    <t>재일</t>
  </si>
  <si>
    <t>공상</t>
  </si>
  <si>
    <t>특별</t>
  </si>
  <si>
    <t>순국</t>
  </si>
  <si>
    <t>전몰, 전상,순직,공상</t>
  </si>
  <si>
    <t>4·19</t>
  </si>
  <si>
    <t>순직</t>
  </si>
  <si>
    <t>지원</t>
  </si>
  <si>
    <t>지사</t>
  </si>
  <si>
    <t>보국</t>
  </si>
  <si>
    <t>학도</t>
  </si>
  <si>
    <t>부상자</t>
  </si>
  <si>
    <t>공무원</t>
  </si>
  <si>
    <t>공로자</t>
  </si>
  <si>
    <t>군경</t>
  </si>
  <si>
    <t>공로</t>
  </si>
  <si>
    <t>자유</t>
  </si>
  <si>
    <t>대상자</t>
  </si>
  <si>
    <t>민주</t>
  </si>
  <si>
    <t>수훈자</t>
  </si>
  <si>
    <t>의용</t>
  </si>
  <si>
    <t>및</t>
  </si>
  <si>
    <t>순직자</t>
  </si>
  <si>
    <t>상이자</t>
  </si>
  <si>
    <t>유공자</t>
  </si>
  <si>
    <t>Grand</t>
  </si>
  <si>
    <t>군인</t>
  </si>
  <si>
    <t>특별공</t>
  </si>
  <si>
    <r>
      <t>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</si>
  <si>
    <r>
      <t>자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녀</t>
    </r>
  </si>
  <si>
    <r>
      <t>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모</t>
    </r>
  </si>
  <si>
    <t>Patriots</t>
  </si>
  <si>
    <t>로상이자</t>
  </si>
  <si>
    <t>Widows</t>
  </si>
  <si>
    <t>Parents</t>
  </si>
  <si>
    <t xml:space="preserve"> </t>
  </si>
  <si>
    <t>-</t>
  </si>
  <si>
    <r>
      <t xml:space="preserve">21. </t>
    </r>
    <r>
      <rPr>
        <b/>
        <sz val="18"/>
        <rFont val="돋움"/>
        <family val="3"/>
      </rPr>
      <t>국가보훈대상자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취업</t>
    </r>
    <r>
      <rPr>
        <b/>
        <sz val="18"/>
        <rFont val="Arial"/>
        <family val="2"/>
      </rPr>
      <t xml:space="preserve">  Employment of Patriots &amp; Veterans, and Bereaved Families</t>
    </r>
  </si>
  <si>
    <r>
      <t>합</t>
    </r>
    <r>
      <rPr>
        <sz val="10"/>
        <rFont val="Arial"/>
        <family val="2"/>
      </rPr>
      <t xml:space="preserve">             </t>
    </r>
    <r>
      <rPr>
        <sz val="10"/>
        <rFont val="돋움"/>
        <family val="3"/>
      </rPr>
      <t>계</t>
    </r>
  </si>
  <si>
    <r>
      <t>국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</si>
  <si>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r>
      <t>유</t>
    </r>
    <r>
      <rPr>
        <sz val="10"/>
        <rFont val="Arial"/>
        <family val="2"/>
      </rPr>
      <t xml:space="preserve">              </t>
    </r>
    <r>
      <rPr>
        <sz val="10"/>
        <rFont val="돋움"/>
        <family val="3"/>
      </rPr>
      <t>족</t>
    </r>
  </si>
  <si>
    <r>
      <t>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자</t>
    </r>
  </si>
  <si>
    <t>Grand Total</t>
  </si>
  <si>
    <t>Patriots and Veterans</t>
  </si>
  <si>
    <t>Bereaved families</t>
  </si>
  <si>
    <t>Others</t>
  </si>
  <si>
    <t>계</t>
  </si>
  <si>
    <t>남</t>
  </si>
  <si>
    <t>여</t>
  </si>
  <si>
    <t>Male</t>
  </si>
  <si>
    <t>Female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</si>
  <si>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보훈청</t>
    </r>
  </si>
  <si>
    <r>
      <t xml:space="preserve">22. </t>
    </r>
    <r>
      <rPr>
        <b/>
        <sz val="18"/>
        <rFont val="돋움"/>
        <family val="3"/>
      </rPr>
      <t>국가보훈대상자</t>
    </r>
    <r>
      <rPr>
        <b/>
        <sz val="18"/>
        <rFont val="Arial"/>
        <family val="2"/>
      </rPr>
      <t xml:space="preserve"> · </t>
    </r>
    <r>
      <rPr>
        <b/>
        <sz val="18"/>
        <rFont val="돋움"/>
        <family val="3"/>
      </rPr>
      <t>자녀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취학</t>
    </r>
    <r>
      <rPr>
        <b/>
        <sz val="18"/>
        <rFont val="Arial"/>
        <family val="2"/>
      </rPr>
      <t xml:space="preserve">       Educational Benefits for Patriots &amp; Veterans, and Their Families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</si>
  <si>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</si>
  <si>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               </t>
    </r>
    <r>
      <rPr>
        <sz val="10"/>
        <rFont val="돋움"/>
        <family val="3"/>
      </rPr>
      <t>계</t>
    </r>
  </si>
  <si>
    <r>
      <t>국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가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공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자</t>
    </r>
  </si>
  <si>
    <r>
      <t>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자</t>
    </r>
  </si>
  <si>
    <r>
      <t>자</t>
    </r>
    <r>
      <rPr>
        <sz val="10"/>
        <rFont val="Arial"/>
        <family val="2"/>
      </rPr>
      <t xml:space="preserve">                </t>
    </r>
    <r>
      <rPr>
        <sz val="10"/>
        <rFont val="돋움"/>
        <family val="3"/>
      </rPr>
      <t>녀</t>
    </r>
  </si>
  <si>
    <t>Grand total</t>
  </si>
  <si>
    <t>Patriots and Veterans</t>
  </si>
  <si>
    <t>Spouse</t>
  </si>
  <si>
    <t>Children</t>
  </si>
  <si>
    <t>계</t>
  </si>
  <si>
    <r>
      <t>중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</t>
    </r>
  </si>
  <si>
    <r>
      <t>고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교</t>
    </r>
  </si>
  <si>
    <t>Middle</t>
  </si>
  <si>
    <t>High</t>
  </si>
  <si>
    <t>College</t>
  </si>
  <si>
    <t>school</t>
  </si>
  <si>
    <t>and Uni.</t>
  </si>
  <si>
    <t>-</t>
  </si>
  <si>
    <r>
      <t>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학</t>
    </r>
    <r>
      <rPr>
        <sz val="10"/>
        <rFont val="Arial"/>
        <family val="2"/>
      </rPr>
      <t>(</t>
    </r>
    <r>
      <rPr>
        <sz val="10"/>
        <rFont val="돋움"/>
        <family val="3"/>
      </rPr>
      <t>교</t>
    </r>
    <r>
      <rPr>
        <sz val="10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</si>
  <si>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건수</t>
    </r>
    <r>
      <rPr>
        <sz val="10"/>
        <color indexed="8"/>
        <rFont val="Arial"/>
        <family val="2"/>
      </rPr>
      <t>,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>)</t>
    </r>
  </si>
  <si>
    <t>(Unit : case, person)</t>
  </si>
  <si>
    <t>연    별</t>
  </si>
  <si>
    <t>발생건수</t>
  </si>
  <si>
    <t>연고자인도</t>
  </si>
  <si>
    <t>요보호아동 Care for children</t>
  </si>
  <si>
    <t>Year</t>
  </si>
  <si>
    <t>시    별</t>
  </si>
  <si>
    <t>Number of occurrence</t>
  </si>
  <si>
    <t>Hand-over to family</t>
  </si>
  <si>
    <t>기아
Abandoned children</t>
  </si>
  <si>
    <t>미혼모아동
Illegitimate children</t>
  </si>
  <si>
    <t>Si</t>
  </si>
  <si>
    <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</si>
  <si>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Jeju-si</t>
  </si>
  <si>
    <t>서귀포시</t>
  </si>
  <si>
    <t>Seogwipo-si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</si>
  <si>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양성평등정책과</t>
    </r>
  </si>
  <si>
    <t xml:space="preserve"> </t>
  </si>
  <si>
    <t>Hansen's service
recipients</t>
  </si>
  <si>
    <t>방문 목욕 서비스</t>
  </si>
  <si>
    <r>
      <t>Visit  bath service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</si>
  <si>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남성전용</t>
    </r>
    <r>
      <rPr>
        <sz val="10"/>
        <rFont val="Arial"/>
        <family val="2"/>
      </rPr>
      <t>)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</si>
  <si>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여성전용</t>
    </r>
    <r>
      <rPr>
        <sz val="10"/>
        <rFont val="Arial"/>
        <family val="2"/>
      </rPr>
      <t>)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</si>
  <si>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남녀공용</t>
    </r>
    <r>
      <rPr>
        <sz val="10"/>
        <rFont val="Arial"/>
        <family val="2"/>
      </rPr>
      <t>)</t>
    </r>
  </si>
  <si>
    <t>비만</t>
  </si>
  <si>
    <t>Obesity</t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</si>
  <si>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</si>
  <si>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number, person)</t>
  </si>
  <si>
    <t>시설수</t>
  </si>
  <si>
    <t>이용이원</t>
  </si>
  <si>
    <t>신고</t>
  </si>
  <si>
    <t>미신고</t>
  </si>
  <si>
    <t>Number</t>
  </si>
  <si>
    <t>Provision for old age</t>
  </si>
  <si>
    <t>시설수</t>
  </si>
  <si>
    <t>입소인원</t>
  </si>
  <si>
    <t>종사자수</t>
  </si>
  <si>
    <t>No. of Institution</t>
  </si>
  <si>
    <t>Admitted Person</t>
  </si>
  <si>
    <t>Workers</t>
  </si>
  <si>
    <t>정원</t>
  </si>
  <si>
    <t>현원</t>
  </si>
  <si>
    <t>Regular</t>
  </si>
  <si>
    <t>Present 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</si>
  <si>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</si>
  <si>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 xml:space="preserve">           (Unit : number, person)</t>
  </si>
  <si>
    <r>
      <t xml:space="preserve">7. </t>
    </r>
    <r>
      <rPr>
        <b/>
        <sz val="18"/>
        <rFont val="돋움"/>
        <family val="3"/>
      </rPr>
      <t>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품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관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계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업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소</t>
    </r>
    <r>
      <rPr>
        <b/>
        <sz val="18"/>
        <rFont val="Arial"/>
        <family val="2"/>
      </rPr>
      <t xml:space="preserve">        Number of Licensed Food Premises, by Business Type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</si>
  <si>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개소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</si>
  <si>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계</t>
    </r>
  </si>
  <si>
    <r>
      <t xml:space="preserve">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품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접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객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업</t>
    </r>
    <r>
      <rPr>
        <sz val="10"/>
        <rFont val="Arial"/>
        <family val="2"/>
      </rPr>
      <t xml:space="preserve">          Food  premises</t>
    </r>
  </si>
  <si>
    <r>
      <t>휴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음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식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점</t>
    </r>
  </si>
  <si>
    <t>일반음식점</t>
  </si>
  <si>
    <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점</t>
    </r>
  </si>
  <si>
    <t>단란주점</t>
  </si>
  <si>
    <t>유흥주점</t>
  </si>
  <si>
    <t>위탁급식</t>
  </si>
  <si>
    <t>Restaurants</t>
  </si>
  <si>
    <t>영업</t>
  </si>
  <si>
    <r>
      <t>다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방</t>
    </r>
  </si>
  <si>
    <r>
      <t>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타</t>
    </r>
  </si>
  <si>
    <t>General</t>
  </si>
  <si>
    <t>Public bar</t>
  </si>
  <si>
    <t>Amusement</t>
  </si>
  <si>
    <t>Contracted</t>
  </si>
  <si>
    <t>total</t>
  </si>
  <si>
    <t>Subtotal</t>
  </si>
  <si>
    <t>Cafes</t>
  </si>
  <si>
    <t>restaurants</t>
  </si>
  <si>
    <t>Bakeries</t>
  </si>
  <si>
    <t>karaokes</t>
  </si>
  <si>
    <t>catering service</t>
  </si>
  <si>
    <t>…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</si>
  <si>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</si>
  <si>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 xml:space="preserve">                                                </t>
  </si>
  <si>
    <t>Total</t>
  </si>
  <si>
    <t>Others</t>
  </si>
  <si>
    <r>
      <t xml:space="preserve">9. </t>
    </r>
    <r>
      <rPr>
        <b/>
        <sz val="18"/>
        <rFont val="돋움"/>
        <family val="3"/>
      </rPr>
      <t>예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방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접</t>
    </r>
    <r>
      <rPr>
        <b/>
        <sz val="18"/>
        <rFont val="Arial"/>
        <family val="2"/>
      </rPr>
      <t xml:space="preserve">  </t>
    </r>
    <r>
      <rPr>
        <b/>
        <sz val="18"/>
        <rFont val="돋움"/>
        <family val="3"/>
      </rPr>
      <t>종</t>
    </r>
    <r>
      <rPr>
        <b/>
        <sz val="18"/>
        <rFont val="Arial"/>
        <family val="2"/>
      </rPr>
      <t xml:space="preserve">          Vaccinations against Major Communicable Diseases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</si>
  <si>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</si>
  <si>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t>백일해</t>
    </r>
    <r>
      <rPr>
        <sz val="10"/>
        <rFont val="Arial"/>
        <family val="2"/>
      </rPr>
      <t xml:space="preserve">, 
</t>
    </r>
    <r>
      <rPr>
        <sz val="10"/>
        <rFont val="돋움"/>
        <family val="3"/>
      </rPr>
      <t>디프테리아</t>
    </r>
  </si>
  <si>
    <r>
      <t>디프테리아</t>
    </r>
    <r>
      <rPr>
        <sz val="10"/>
        <rFont val="Arial"/>
        <family val="2"/>
      </rPr>
      <t>,</t>
    </r>
  </si>
  <si>
    <t>폴리오</t>
  </si>
  <si>
    <r>
      <t>홍역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유행성</t>
    </r>
  </si>
  <si>
    <t>일본뇌염</t>
  </si>
  <si>
    <t>장티푸스</t>
  </si>
  <si>
    <r>
      <t>B</t>
    </r>
    <r>
      <rPr>
        <sz val="10"/>
        <rFont val="돋움"/>
        <family val="3"/>
      </rPr>
      <t>형간염</t>
    </r>
  </si>
  <si>
    <r>
      <t>결</t>
    </r>
    <r>
      <rPr>
        <sz val="10"/>
        <rFont val="Arial"/>
        <family val="2"/>
      </rPr>
      <t xml:space="preserve">     </t>
    </r>
    <r>
      <rPr>
        <sz val="10"/>
        <rFont val="돋움"/>
        <family val="3"/>
      </rPr>
      <t>핵</t>
    </r>
    <r>
      <rPr>
        <sz val="10"/>
        <rFont val="Arial"/>
        <family val="2"/>
      </rPr>
      <t>2)</t>
    </r>
  </si>
  <si>
    <t>인플루엔자</t>
  </si>
  <si>
    <t>유행성</t>
  </si>
  <si>
    <t>파상풍</t>
  </si>
  <si>
    <r>
      <t>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풍</t>
    </r>
    <r>
      <rPr>
        <sz val="10"/>
        <rFont val="Arial"/>
        <family val="2"/>
      </rPr>
      <t>1)</t>
    </r>
  </si>
  <si>
    <r>
      <t>이하선염</t>
    </r>
    <r>
      <rPr>
        <sz val="10"/>
        <rFont val="Arial"/>
        <family val="2"/>
      </rPr>
      <t xml:space="preserve">, </t>
    </r>
  </si>
  <si>
    <t>Japanese</t>
  </si>
  <si>
    <t>Typhoid</t>
  </si>
  <si>
    <t>출혈열</t>
  </si>
  <si>
    <t>(PDT)</t>
  </si>
  <si>
    <t>(DT)</t>
  </si>
  <si>
    <r>
      <t>풍진</t>
    </r>
    <r>
      <rPr>
        <sz val="10"/>
        <rFont val="Arial"/>
        <family val="2"/>
      </rPr>
      <t xml:space="preserve"> (MMR)</t>
    </r>
  </si>
  <si>
    <t>encephalitis</t>
  </si>
  <si>
    <t>fever</t>
  </si>
  <si>
    <t>Hepatitis B</t>
  </si>
  <si>
    <t>(B.C.G)</t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</si>
  <si>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보건위생과</t>
    </r>
  </si>
  <si>
    <t>유행성이하선염</t>
  </si>
  <si>
    <r>
      <t xml:space="preserve">10. </t>
    </r>
    <r>
      <rPr>
        <b/>
        <sz val="18"/>
        <rFont val="돋움"/>
        <family val="3"/>
      </rPr>
      <t>법정전염병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발생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사망</t>
    </r>
    <r>
      <rPr>
        <b/>
        <sz val="18"/>
        <rFont val="Arial"/>
        <family val="2"/>
      </rPr>
      <t xml:space="preserve">       Incidents of Communicable Diseases and Deaths</t>
    </r>
  </si>
  <si>
    <r>
      <t>(</t>
    </r>
    <r>
      <rPr>
        <sz val="10"/>
        <rFont val="돋움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건</t>
    </r>
    <r>
      <rPr>
        <sz val="10"/>
        <rFont val="Arial"/>
        <family val="2"/>
      </rPr>
      <t xml:space="preserve">, 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</si>
  <si>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t>(Unit : case, person)</t>
  </si>
  <si>
    <t>Year</t>
  </si>
  <si>
    <t>Total</t>
  </si>
  <si>
    <t>hospitals</t>
  </si>
  <si>
    <t>clinics</t>
  </si>
  <si>
    <t>-</t>
  </si>
  <si>
    <t>-</t>
  </si>
  <si>
    <t>-</t>
  </si>
  <si>
    <t>-</t>
  </si>
  <si>
    <t>2 0 0 5</t>
  </si>
  <si>
    <r>
      <t xml:space="preserve">1. </t>
    </r>
    <r>
      <rPr>
        <b/>
        <sz val="18"/>
        <rFont val="굴림"/>
        <family val="3"/>
      </rPr>
      <t>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기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관</t>
    </r>
    <r>
      <rPr>
        <b/>
        <sz val="18"/>
        <rFont val="Arial"/>
        <family val="2"/>
      </rPr>
      <t xml:space="preserve">                           Number of Medical Institutions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</si>
  <si>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</si>
  <si>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number)</t>
  </si>
  <si>
    <r>
      <t>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별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</si>
  <si>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vertAlign val="superscript"/>
        <sz val="10"/>
        <rFont val="Arial"/>
        <family val="2"/>
      </rPr>
      <t>1)</t>
    </r>
  </si>
  <si>
    <r>
      <t>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</si>
  <si>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원</t>
    </r>
    <r>
      <rPr>
        <vertAlign val="superscript"/>
        <sz val="10"/>
        <rFont val="Arial"/>
        <family val="2"/>
      </rPr>
      <t>2)</t>
    </r>
  </si>
  <si>
    <r>
      <t>의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원</t>
    </r>
  </si>
  <si>
    <r>
      <t>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  <r>
      <rPr>
        <vertAlign val="superscript"/>
        <sz val="10"/>
        <rFont val="Arial"/>
        <family val="2"/>
      </rPr>
      <t>3)</t>
    </r>
  </si>
  <si>
    <r>
      <t>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</si>
  <si>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t>치과의원</t>
  </si>
  <si>
    <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소</t>
    </r>
  </si>
  <si>
    <r>
      <t>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원</t>
    </r>
  </si>
  <si>
    <r>
      <t>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건</t>
    </r>
  </si>
  <si>
    <t>Year</t>
  </si>
  <si>
    <t>Special</t>
  </si>
  <si>
    <t>Long term</t>
  </si>
  <si>
    <t xml:space="preserve">Dental </t>
  </si>
  <si>
    <t>Midwife</t>
  </si>
  <si>
    <t>한센서비스
대상자 1)</t>
  </si>
  <si>
    <r>
      <t>주</t>
    </r>
    <r>
      <rPr>
        <sz val="10"/>
        <rFont val="Arial"/>
        <family val="2"/>
      </rPr>
      <t>: 1) ‘</t>
    </r>
    <r>
      <rPr>
        <sz val="10"/>
        <rFont val="돋움"/>
        <family val="3"/>
      </rPr>
      <t>관리구분별</t>
    </r>
    <r>
      <rPr>
        <sz val="10"/>
        <rFont val="Arial"/>
        <family val="2"/>
      </rPr>
      <t>’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분류변경으로</t>
    </r>
    <r>
      <rPr>
        <sz val="10"/>
        <rFont val="Arial"/>
        <family val="2"/>
      </rPr>
      <t xml:space="preserve"> 2007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‘</t>
    </r>
    <r>
      <rPr>
        <sz val="10"/>
        <rFont val="돋움"/>
        <family val="3"/>
      </rPr>
      <t>한센서비스대상자</t>
    </r>
    <r>
      <rPr>
        <sz val="10"/>
        <rFont val="Arial"/>
        <family val="2"/>
      </rPr>
      <t xml:space="preserve">’ </t>
    </r>
    <r>
      <rPr>
        <sz val="10"/>
        <rFont val="돋움"/>
        <family val="3"/>
      </rPr>
      <t>추가</t>
    </r>
    <r>
      <rPr>
        <sz val="10"/>
        <rFont val="Arial"/>
        <family val="2"/>
      </rPr>
      <t xml:space="preserve"> (2006</t>
    </r>
    <r>
      <rPr>
        <sz val="10"/>
        <rFont val="돋움"/>
        <family val="3"/>
      </rPr>
      <t>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이전은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요관찰</t>
    </r>
    <r>
      <rPr>
        <sz val="10"/>
        <rFont val="Arial"/>
        <family val="2"/>
      </rPr>
      <t xml:space="preserve">(Surveillance) </t>
    </r>
    <r>
      <rPr>
        <sz val="10"/>
        <rFont val="돋움"/>
        <family val="3"/>
      </rPr>
      <t>요보호</t>
    </r>
    <r>
      <rPr>
        <sz val="10"/>
        <rFont val="Arial"/>
        <family val="2"/>
      </rPr>
      <t>(Care)</t>
    </r>
    <r>
      <rPr>
        <sz val="10"/>
        <rFont val="돋움"/>
        <family val="3"/>
      </rPr>
      <t>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합계</t>
    </r>
    <r>
      <rPr>
        <sz val="10"/>
        <rFont val="Arial"/>
        <family val="2"/>
      </rPr>
      <t>)</t>
    </r>
  </si>
  <si>
    <r>
      <t xml:space="preserve">25. </t>
    </r>
    <r>
      <rPr>
        <b/>
        <sz val="18"/>
        <rFont val="돋움"/>
        <family val="3"/>
      </rPr>
      <t>노인여가복지시설</t>
    </r>
    <r>
      <rPr>
        <b/>
        <sz val="18"/>
        <rFont val="Arial"/>
        <family val="2"/>
      </rPr>
      <t xml:space="preserve">        Senior Leisure Service Facilities</t>
    </r>
  </si>
  <si>
    <r>
      <t xml:space="preserve">26. </t>
    </r>
    <r>
      <rPr>
        <b/>
        <sz val="18"/>
        <rFont val="굴림"/>
        <family val="3"/>
      </rPr>
      <t>노인주거복지시설</t>
    </r>
    <r>
      <rPr>
        <b/>
        <sz val="18"/>
        <rFont val="Arial"/>
        <family val="2"/>
      </rPr>
      <t xml:space="preserve">              Senior Home Service Facilities   </t>
    </r>
  </si>
  <si>
    <r>
      <t xml:space="preserve">27. </t>
    </r>
    <r>
      <rPr>
        <b/>
        <sz val="18"/>
        <rFont val="굴림"/>
        <family val="3"/>
      </rPr>
      <t>노인의료복지시설</t>
    </r>
    <r>
      <rPr>
        <b/>
        <sz val="18"/>
        <rFont val="Arial"/>
        <family val="2"/>
      </rPr>
      <t xml:space="preserve">  </t>
    </r>
  </si>
  <si>
    <r>
      <t xml:space="preserve">28.  </t>
    </r>
    <r>
      <rPr>
        <b/>
        <sz val="18"/>
        <rFont val="굴림"/>
        <family val="3"/>
      </rPr>
      <t>재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복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지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설</t>
    </r>
    <r>
      <rPr>
        <b/>
        <sz val="18"/>
        <rFont val="Arial"/>
        <family val="2"/>
      </rPr>
      <t xml:space="preserve">           Community Senior Service Facilities</t>
    </r>
  </si>
</sst>
</file>

<file path=xl/styles.xml><?xml version="1.0" encoding="utf-8"?>
<styleSheet xmlns="http://schemas.openxmlformats.org/spreadsheetml/2006/main">
  <numFmts count="3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&quot;\&quot;\!\-* #,##0_-;_-* &quot;-&quot;_-;_-@_-"/>
    <numFmt numFmtId="178" formatCode="#,##0;;\-;"/>
    <numFmt numFmtId="179" formatCode="\-"/>
    <numFmt numFmtId="180" formatCode="#,##0;;&quot;-&quot;"/>
    <numFmt numFmtId="181" formatCode="0_);[Red]\(0\)"/>
    <numFmt numFmtId="182" formatCode="0_ "/>
    <numFmt numFmtId="183" formatCode="#,##0_);[Red]\(#,##0\)"/>
    <numFmt numFmtId="184" formatCode="#,##0;;\-"/>
    <numFmt numFmtId="185" formatCode="#,##0;[Red]#,##0"/>
    <numFmt numFmtId="186" formatCode="#,##0\ ;;\-\ ;"/>
    <numFmt numFmtId="187" formatCode="#,##0_);\(#,##0\)"/>
    <numFmt numFmtId="188" formatCode="#,##0\ ;;\ \-;"/>
    <numFmt numFmtId="189" formatCode="\'\'\'\'\'\'\'\'General"/>
    <numFmt numFmtId="190" formatCode="_-* #,##0.00_-;\-* #,##0.00_-;_-* &quot;-&quot;_-;_-@_-"/>
    <numFmt numFmtId="191" formatCode="\(#,##0\);;\-;"/>
    <numFmt numFmtId="192" formatCode="0_);\(0\)"/>
    <numFmt numFmtId="193" formatCode="0_);[Red]&quot;\&quot;\!\(0&quot;\&quot;\!\)"/>
    <numFmt numFmtId="194" formatCode="0.0_);[Red]\(0.0\)"/>
    <numFmt numFmtId="195" formatCode="0.00_);[Red]\(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;[Red]0"/>
  </numFmts>
  <fonts count="60">
    <font>
      <sz val="10"/>
      <name val="Arial"/>
      <family val="2"/>
    </font>
    <font>
      <sz val="8"/>
      <name val="돋움"/>
      <family val="3"/>
    </font>
    <font>
      <sz val="10"/>
      <name val="굴림"/>
      <family val="3"/>
    </font>
    <font>
      <b/>
      <sz val="18"/>
      <name val="굴림"/>
      <family val="3"/>
    </font>
    <font>
      <sz val="10"/>
      <name val="돋움"/>
      <family val="3"/>
    </font>
    <font>
      <sz val="11"/>
      <name val="돋움"/>
      <family val="3"/>
    </font>
    <font>
      <sz val="12"/>
      <name val="바탕체"/>
      <family val="1"/>
    </font>
    <font>
      <sz val="7"/>
      <name val="Arial Narrow"/>
      <family val="2"/>
    </font>
    <font>
      <b/>
      <sz val="14"/>
      <name val="굴림체"/>
      <family val="3"/>
    </font>
    <font>
      <sz val="10"/>
      <color indexed="8"/>
      <name val="돋움"/>
      <family val="3"/>
    </font>
    <font>
      <b/>
      <sz val="18"/>
      <name val="Arial"/>
      <family val="2"/>
    </font>
    <font>
      <sz val="1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굴림"/>
      <family val="3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굴림"/>
      <family val="3"/>
    </font>
    <font>
      <sz val="16"/>
      <name val="Arial"/>
      <family val="2"/>
    </font>
    <font>
      <b/>
      <sz val="14"/>
      <name val="바탕체"/>
      <family val="1"/>
    </font>
    <font>
      <sz val="9"/>
      <name val="Arial"/>
      <family val="2"/>
    </font>
    <font>
      <b/>
      <sz val="18"/>
      <name val="돋움"/>
      <family val="3"/>
    </font>
    <font>
      <b/>
      <sz val="11"/>
      <name val="돋움"/>
      <family val="3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perscript"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한양신명조,한컴돋움"/>
      <family val="3"/>
    </font>
    <font>
      <sz val="10"/>
      <color indexed="8"/>
      <name val="한양신명조,한컴돋움"/>
      <family val="3"/>
    </font>
    <font>
      <sz val="8"/>
      <name val="Arial"/>
      <family val="2"/>
    </font>
    <font>
      <sz val="8"/>
      <name val="바탕"/>
      <family val="1"/>
    </font>
    <font>
      <sz val="9"/>
      <name val="돋움"/>
      <family val="3"/>
    </font>
    <font>
      <sz val="9"/>
      <name val="굴림체"/>
      <family val="3"/>
    </font>
    <font>
      <b/>
      <sz val="9"/>
      <color indexed="10"/>
      <name val="Arial"/>
      <family val="2"/>
    </font>
    <font>
      <sz val="10"/>
      <color indexed="63"/>
      <name val="Arial"/>
      <family val="2"/>
    </font>
    <font>
      <sz val="9"/>
      <name val="굴림"/>
      <family val="3"/>
    </font>
    <font>
      <sz val="9"/>
      <color indexed="8"/>
      <name val="Arial"/>
      <family val="2"/>
    </font>
    <font>
      <sz val="9"/>
      <color indexed="8"/>
      <name val="돋움"/>
      <family val="3"/>
    </font>
    <font>
      <b/>
      <sz val="11"/>
      <color indexed="10"/>
      <name val="돋움"/>
      <family val="3"/>
    </font>
    <font>
      <b/>
      <sz val="22"/>
      <name val="굴림"/>
      <family val="3"/>
    </font>
    <font>
      <b/>
      <sz val="22"/>
      <name val="Arial"/>
      <family val="2"/>
    </font>
    <font>
      <sz val="11"/>
      <color indexed="8"/>
      <name val="돋움"/>
      <family val="3"/>
    </font>
    <font>
      <sz val="11"/>
      <color indexed="8"/>
      <name val="Arial"/>
      <family val="2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6"/>
      <name val="돋움"/>
      <family val="3"/>
    </font>
    <font>
      <sz val="10"/>
      <color indexed="8"/>
      <name val="HY중고딕"/>
      <family val="1"/>
    </font>
    <font>
      <b/>
      <sz val="18"/>
      <color indexed="8"/>
      <name val="HY중고딕"/>
      <family val="1"/>
    </font>
    <font>
      <b/>
      <sz val="10"/>
      <color indexed="10"/>
      <name val="굴림"/>
      <family val="3"/>
    </font>
    <font>
      <b/>
      <sz val="10"/>
      <color indexed="10"/>
      <name val="돋움"/>
      <family val="3"/>
    </font>
    <font>
      <b/>
      <sz val="14"/>
      <name val="돋움"/>
      <family val="3"/>
    </font>
    <font>
      <b/>
      <sz val="18"/>
      <color indexed="8"/>
      <name val="굴림"/>
      <family val="3"/>
    </font>
    <font>
      <b/>
      <sz val="16"/>
      <color indexed="8"/>
      <name val="Arial"/>
      <family val="2"/>
    </font>
    <font>
      <b/>
      <sz val="16"/>
      <color indexed="8"/>
      <name val="한양신명조,한컴돋움"/>
      <family val="3"/>
    </font>
    <font>
      <sz val="9"/>
      <name val="바탕체"/>
      <family val="1"/>
    </font>
    <font>
      <sz val="8"/>
      <name val="바탕체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/>
      <protection/>
    </xf>
  </cellStyleXfs>
  <cellXfs count="14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1" xfId="0" applyFont="1" applyBorder="1" applyAlignment="1">
      <alignment horizontal="left" vertical="center" shrinkToFit="1"/>
    </xf>
    <xf numFmtId="0" fontId="13" fillId="0" borderId="0" xfId="0" applyFont="1" applyAlignment="1">
      <alignment vertical="center"/>
    </xf>
    <xf numFmtId="0" fontId="13" fillId="0" borderId="1" xfId="0" applyFont="1" applyBorder="1" applyAlignment="1" quotePrefix="1">
      <alignment horizontal="left" vertical="center" shrinkToFit="1"/>
    </xf>
    <xf numFmtId="0" fontId="1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shrinkToFit="1"/>
    </xf>
    <xf numFmtId="178" fontId="13" fillId="0" borderId="0" xfId="0" applyNumberFormat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180" fontId="13" fillId="0" borderId="2" xfId="19" applyNumberFormat="1" applyFont="1" applyBorder="1" applyAlignment="1">
      <alignment horizontal="center" vertical="center"/>
    </xf>
    <xf numFmtId="180" fontId="13" fillId="0" borderId="0" xfId="19" applyNumberFormat="1" applyFont="1" applyBorder="1" applyAlignment="1">
      <alignment horizontal="center" vertical="center"/>
    </xf>
    <xf numFmtId="179" fontId="0" fillId="0" borderId="0" xfId="18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3" fillId="0" borderId="2" xfId="0" applyFont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180" fontId="13" fillId="0" borderId="2" xfId="0" applyNumberFormat="1" applyFont="1" applyBorder="1" applyAlignment="1">
      <alignment horizontal="center" vertical="center"/>
    </xf>
    <xf numFmtId="180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8" fontId="13" fillId="0" borderId="2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2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178" fontId="13" fillId="0" borderId="2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7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3" fillId="0" borderId="0" xfId="0" applyNumberFormat="1" applyFont="1" applyFill="1" applyAlignment="1">
      <alignment horizontal="center" vertical="center"/>
    </xf>
    <xf numFmtId="176" fontId="13" fillId="0" borderId="0" xfId="19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6" fontId="0" fillId="0" borderId="2" xfId="18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179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83" fontId="13" fillId="0" borderId="0" xfId="0" applyNumberFormat="1" applyFont="1" applyBorder="1" applyAlignment="1">
      <alignment horizontal="center" vertical="center"/>
    </xf>
    <xf numFmtId="182" fontId="13" fillId="0" borderId="1" xfId="0" applyNumberFormat="1" applyFont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center" vertical="center" wrapText="1"/>
    </xf>
    <xf numFmtId="182" fontId="13" fillId="0" borderId="2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 quotePrefix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183" fontId="13" fillId="0" borderId="0" xfId="18" applyNumberFormat="1" applyFont="1" applyBorder="1" applyAlignment="1">
      <alignment horizontal="center" vertical="center"/>
    </xf>
    <xf numFmtId="180" fontId="13" fillId="0" borderId="2" xfId="18" applyNumberFormat="1" applyFont="1" applyBorder="1" applyAlignment="1">
      <alignment horizontal="center" vertical="center"/>
    </xf>
    <xf numFmtId="180" fontId="13" fillId="0" borderId="0" xfId="18" applyNumberFormat="1" applyFont="1" applyBorder="1" applyAlignment="1">
      <alignment horizontal="center" vertical="center"/>
    </xf>
    <xf numFmtId="180" fontId="13" fillId="0" borderId="1" xfId="18" applyNumberFormat="1" applyFont="1" applyBorder="1" applyAlignment="1">
      <alignment horizontal="center" vertical="center"/>
    </xf>
    <xf numFmtId="184" fontId="13" fillId="0" borderId="0" xfId="0" applyNumberFormat="1" applyFont="1" applyBorder="1" applyAlignment="1">
      <alignment horizontal="center" vertical="center"/>
    </xf>
    <xf numFmtId="184" fontId="13" fillId="0" borderId="2" xfId="19" applyNumberFormat="1" applyFont="1" applyBorder="1" applyAlignment="1">
      <alignment horizontal="center" vertical="center"/>
    </xf>
    <xf numFmtId="184" fontId="13" fillId="0" borderId="0" xfId="19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84" fontId="13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8" fontId="13" fillId="0" borderId="2" xfId="0" applyNumberFormat="1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2" fillId="2" borderId="7" xfId="0" applyFont="1" applyFill="1" applyBorder="1" applyAlignment="1" quotePrefix="1">
      <alignment horizontal="center" vertical="center" shrinkToFit="1"/>
    </xf>
    <xf numFmtId="177" fontId="5" fillId="0" borderId="0" xfId="18" applyFont="1" applyAlignment="1">
      <alignment/>
    </xf>
    <xf numFmtId="177" fontId="5" fillId="0" borderId="0" xfId="18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7" fontId="0" fillId="0" borderId="0" xfId="18" applyFont="1" applyAlignment="1">
      <alignment/>
    </xf>
    <xf numFmtId="0" fontId="0" fillId="0" borderId="0" xfId="0" applyFont="1" applyBorder="1" applyAlignment="1">
      <alignment horizontal="right"/>
    </xf>
    <xf numFmtId="177" fontId="0" fillId="0" borderId="0" xfId="18" applyFont="1" applyAlignment="1">
      <alignment/>
    </xf>
    <xf numFmtId="183" fontId="13" fillId="0" borderId="1" xfId="0" applyNumberFormat="1" applyFont="1" applyBorder="1" applyAlignment="1">
      <alignment horizontal="center" vertical="center"/>
    </xf>
    <xf numFmtId="0" fontId="13" fillId="0" borderId="1" xfId="2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183" fontId="1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quotePrefix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1" xfId="0" applyFont="1" applyBorder="1" applyAlignment="1">
      <alignment horizontal="left" vertical="center" indent="1" shrinkToFit="1"/>
    </xf>
    <xf numFmtId="0" fontId="13" fillId="0" borderId="1" xfId="0" applyFont="1" applyBorder="1" applyAlignment="1" quotePrefix="1">
      <alignment horizontal="left" vertical="center" indent="1" shrinkToFit="1"/>
    </xf>
    <xf numFmtId="0" fontId="40" fillId="0" borderId="1" xfId="0" applyFont="1" applyBorder="1" applyAlignment="1">
      <alignment horizontal="left" vertical="center" shrinkToFit="1"/>
    </xf>
    <xf numFmtId="0" fontId="40" fillId="0" borderId="1" xfId="0" applyFont="1" applyBorder="1" applyAlignment="1" quotePrefix="1">
      <alignment horizontal="left" vertical="center" shrinkToFit="1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40" fillId="0" borderId="1" xfId="0" applyNumberFormat="1" applyFont="1" applyBorder="1" applyAlignment="1">
      <alignment horizontal="center" vertical="center"/>
    </xf>
    <xf numFmtId="0" fontId="37" fillId="0" borderId="4" xfId="0" applyNumberFormat="1" applyFont="1" applyBorder="1" applyAlignment="1">
      <alignment horizontal="center" vertical="center"/>
    </xf>
    <xf numFmtId="184" fontId="40" fillId="0" borderId="0" xfId="0" applyNumberFormat="1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shrinkToFit="1"/>
    </xf>
    <xf numFmtId="183" fontId="14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1" xfId="20" applyFont="1" applyBorder="1" applyAlignment="1">
      <alignment horizontal="left" vertical="center" indent="1" shrinkToFit="1"/>
    </xf>
    <xf numFmtId="0" fontId="0" fillId="2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shrinkToFit="1"/>
    </xf>
    <xf numFmtId="0" fontId="40" fillId="0" borderId="2" xfId="0" applyFont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left" vertical="center" indent="1" shrinkToFit="1"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indent="1" shrinkToFit="1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 quotePrefix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quotePrefix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Alignment="1" quotePrefix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85" fontId="13" fillId="0" borderId="2" xfId="0" applyNumberFormat="1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/>
    </xf>
    <xf numFmtId="189" fontId="32" fillId="0" borderId="11" xfId="0" applyNumberFormat="1" applyFont="1" applyFill="1" applyBorder="1" applyAlignment="1">
      <alignment horizontal="center" vertical="center" wrapText="1"/>
    </xf>
    <xf numFmtId="189" fontId="32" fillId="0" borderId="13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shrinkToFit="1"/>
    </xf>
    <xf numFmtId="0" fontId="13" fillId="0" borderId="1" xfId="20" applyFont="1" applyFill="1" applyBorder="1" applyAlignment="1">
      <alignment horizontal="left" vertical="center" shrinkToFit="1"/>
    </xf>
    <xf numFmtId="0" fontId="13" fillId="0" borderId="2" xfId="20" applyFont="1" applyFill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78" fontId="0" fillId="0" borderId="0" xfId="0" applyNumberFormat="1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left" vertical="center" shrinkToFit="1"/>
    </xf>
    <xf numFmtId="0" fontId="2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83" fontId="13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8" fontId="13" fillId="0" borderId="0" xfId="0" applyNumberFormat="1" applyFont="1" applyFill="1" applyAlignment="1">
      <alignment horizontal="center" vertical="center"/>
    </xf>
    <xf numFmtId="178" fontId="13" fillId="0" borderId="0" xfId="0" applyNumberFormat="1" applyFont="1" applyFill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84" fontId="13" fillId="0" borderId="0" xfId="18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>
      <alignment horizontal="center" vertical="center"/>
    </xf>
    <xf numFmtId="184" fontId="13" fillId="0" borderId="0" xfId="19" applyNumberFormat="1" applyFont="1" applyFill="1" applyBorder="1" applyAlignment="1">
      <alignment horizontal="center" vertical="center"/>
    </xf>
    <xf numFmtId="0" fontId="13" fillId="0" borderId="0" xfId="20" applyFont="1" applyFill="1" applyBorder="1" applyAlignment="1" quotePrefix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 shrinkToFit="1"/>
    </xf>
    <xf numFmtId="184" fontId="13" fillId="0" borderId="2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 vertical="center"/>
    </xf>
    <xf numFmtId="3" fontId="13" fillId="0" borderId="0" xfId="17" applyNumberFormat="1" applyFont="1" applyFill="1" applyBorder="1" applyAlignment="1" quotePrefix="1">
      <alignment horizontal="center" vertical="center"/>
    </xf>
    <xf numFmtId="3" fontId="13" fillId="0" borderId="0" xfId="17" applyNumberFormat="1" applyFont="1" applyFill="1" applyBorder="1" applyAlignment="1">
      <alignment horizontal="center" vertical="center"/>
    </xf>
    <xf numFmtId="3" fontId="13" fillId="0" borderId="0" xfId="23" applyNumberFormat="1" applyFont="1" applyFill="1" applyBorder="1" applyAlignment="1">
      <alignment horizontal="center" vertical="center"/>
      <protection/>
    </xf>
    <xf numFmtId="0" fontId="13" fillId="0" borderId="0" xfId="23" applyFont="1" applyFill="1" applyBorder="1" applyAlignment="1">
      <alignment vertical="center"/>
      <protection/>
    </xf>
    <xf numFmtId="0" fontId="13" fillId="0" borderId="0" xfId="23" applyFont="1" applyFill="1" applyAlignment="1">
      <alignment vertical="center"/>
      <protection/>
    </xf>
    <xf numFmtId="176" fontId="13" fillId="0" borderId="0" xfId="17" applyNumberFormat="1" applyFont="1" applyFill="1" applyBorder="1" applyAlignment="1">
      <alignment horizontal="center" vertical="center"/>
    </xf>
    <xf numFmtId="184" fontId="0" fillId="0" borderId="2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4" fontId="0" fillId="0" borderId="1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 quotePrefix="1">
      <alignment horizontal="center" vertical="center"/>
    </xf>
    <xf numFmtId="184" fontId="13" fillId="0" borderId="1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84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181" fontId="1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" xfId="0" applyFont="1" applyFill="1" applyBorder="1" applyAlignment="1">
      <alignment horizontal="left" vertical="center" indent="1"/>
    </xf>
    <xf numFmtId="183" fontId="13" fillId="0" borderId="0" xfId="0" applyNumberFormat="1" applyFont="1" applyBorder="1" applyAlignment="1">
      <alignment horizontal="right" vertical="center" indent="1"/>
    </xf>
    <xf numFmtId="0" fontId="40" fillId="0" borderId="1" xfId="0" applyFont="1" applyBorder="1" applyAlignment="1">
      <alignment horizontal="distributed" vertical="center"/>
    </xf>
    <xf numFmtId="183" fontId="13" fillId="0" borderId="2" xfId="0" applyNumberFormat="1" applyFont="1" applyBorder="1" applyAlignment="1">
      <alignment horizontal="right" vertical="center" indent="1"/>
    </xf>
    <xf numFmtId="183" fontId="13" fillId="0" borderId="0" xfId="19" applyNumberFormat="1" applyFont="1" applyBorder="1" applyAlignment="1">
      <alignment horizontal="right" vertical="center" indent="1"/>
    </xf>
    <xf numFmtId="178" fontId="13" fillId="0" borderId="2" xfId="0" applyNumberFormat="1" applyFont="1" applyFill="1" applyBorder="1" applyAlignment="1">
      <alignment horizontal="right" vertical="center" indent="1"/>
    </xf>
    <xf numFmtId="178" fontId="13" fillId="0" borderId="0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13" fillId="0" borderId="0" xfId="0" applyNumberFormat="1" applyFont="1" applyFill="1" applyBorder="1" applyAlignment="1">
      <alignment horizontal="right" vertical="center" indent="2"/>
    </xf>
    <xf numFmtId="0" fontId="0" fillId="0" borderId="0" xfId="0" applyFont="1" applyFill="1" applyAlignment="1">
      <alignment horizontal="left" vertical="center"/>
    </xf>
    <xf numFmtId="0" fontId="22" fillId="2" borderId="4" xfId="0" applyFont="1" applyFill="1" applyBorder="1" applyAlignment="1">
      <alignment horizontal="center" vertical="center" shrinkToFit="1"/>
    </xf>
    <xf numFmtId="186" fontId="38" fillId="0" borderId="0" xfId="0" applyNumberFormat="1" applyFont="1" applyFill="1" applyBorder="1" applyAlignment="1">
      <alignment horizontal="center" vertical="center" shrinkToFit="1"/>
    </xf>
    <xf numFmtId="186" fontId="1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left" vertical="center" shrinkToFit="1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shrinkToFit="1"/>
    </xf>
    <xf numFmtId="186" fontId="0" fillId="0" borderId="0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183" fontId="13" fillId="0" borderId="0" xfId="0" applyNumberFormat="1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center" vertical="center" wrapText="1"/>
    </xf>
    <xf numFmtId="176" fontId="0" fillId="0" borderId="0" xfId="18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distributed" vertical="center" shrinkToFit="1"/>
    </xf>
    <xf numFmtId="178" fontId="13" fillId="0" borderId="0" xfId="19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Alignment="1">
      <alignment horizontal="center" vertical="center" shrinkToFit="1"/>
    </xf>
    <xf numFmtId="176" fontId="0" fillId="0" borderId="0" xfId="18" applyNumberFormat="1" applyFont="1" applyFill="1" applyBorder="1" applyAlignment="1">
      <alignment horizontal="center" vertical="center" shrinkToFit="1"/>
    </xf>
    <xf numFmtId="0" fontId="0" fillId="0" borderId="0" xfId="20" applyFont="1" applyFill="1" applyBorder="1" applyAlignment="1">
      <alignment horizontal="center" vertical="center" shrinkToFit="1"/>
    </xf>
    <xf numFmtId="0" fontId="13" fillId="0" borderId="1" xfId="0" applyFont="1" applyFill="1" applyBorder="1" applyAlignment="1" quotePrefix="1">
      <alignment horizontal="distributed" vertical="center" shrinkToFit="1"/>
    </xf>
    <xf numFmtId="0" fontId="13" fillId="0" borderId="0" xfId="20" applyFont="1" applyFill="1" applyBorder="1" applyAlignment="1">
      <alignment horizontal="center" vertical="center" shrinkToFit="1"/>
    </xf>
    <xf numFmtId="3" fontId="13" fillId="0" borderId="0" xfId="0" applyNumberFormat="1" applyFont="1" applyFill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3" fontId="13" fillId="0" borderId="0" xfId="0" applyNumberFormat="1" applyFont="1" applyFill="1" applyBorder="1" applyAlignment="1">
      <alignment horizontal="center" vertical="center" shrinkToFit="1"/>
    </xf>
    <xf numFmtId="183" fontId="13" fillId="0" borderId="0" xfId="0" applyNumberFormat="1" applyFont="1" applyBorder="1" applyAlignment="1">
      <alignment horizontal="right" vertical="center" indent="2"/>
    </xf>
    <xf numFmtId="183" fontId="13" fillId="0" borderId="0" xfId="18" applyNumberFormat="1" applyFont="1" applyBorder="1" applyAlignment="1">
      <alignment horizontal="right" vertical="center" indent="1"/>
    </xf>
    <xf numFmtId="183" fontId="13" fillId="0" borderId="0" xfId="18" applyNumberFormat="1" applyFont="1" applyFill="1" applyBorder="1" applyAlignment="1">
      <alignment horizontal="right" vertical="center" indent="1"/>
    </xf>
    <xf numFmtId="180" fontId="13" fillId="0" borderId="0" xfId="19" applyNumberFormat="1" applyFont="1" applyFill="1" applyBorder="1" applyAlignment="1">
      <alignment horizontal="center" vertical="center"/>
    </xf>
    <xf numFmtId="180" fontId="13" fillId="0" borderId="1" xfId="0" applyNumberFormat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right" vertical="center" wrapText="1" indent="2"/>
    </xf>
    <xf numFmtId="183" fontId="13" fillId="0" borderId="0" xfId="0" applyNumberFormat="1" applyFont="1" applyFill="1" applyBorder="1" applyAlignment="1">
      <alignment horizontal="right" vertical="center" wrapText="1" indent="1"/>
    </xf>
    <xf numFmtId="183" fontId="13" fillId="0" borderId="0" xfId="19" applyNumberFormat="1" applyFont="1" applyBorder="1" applyAlignment="1">
      <alignment horizontal="right" vertical="center" wrapText="1" indent="1"/>
    </xf>
    <xf numFmtId="183" fontId="13" fillId="0" borderId="0" xfId="0" applyNumberFormat="1" applyFont="1" applyFill="1" applyBorder="1" applyAlignment="1">
      <alignment horizontal="right" vertical="center" indent="1"/>
    </xf>
    <xf numFmtId="183" fontId="13" fillId="0" borderId="2" xfId="19" applyNumberFormat="1" applyFont="1" applyBorder="1" applyAlignment="1">
      <alignment horizontal="right" vertical="center" wrapText="1" indent="1"/>
    </xf>
    <xf numFmtId="183" fontId="13" fillId="0" borderId="2" xfId="0" applyNumberFormat="1" applyFont="1" applyFill="1" applyBorder="1" applyAlignment="1">
      <alignment horizontal="right" vertical="center" indent="1"/>
    </xf>
    <xf numFmtId="183" fontId="40" fillId="0" borderId="0" xfId="19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 indent="5"/>
    </xf>
    <xf numFmtId="176" fontId="0" fillId="0" borderId="1" xfId="0" applyNumberFormat="1" applyFont="1" applyFill="1" applyBorder="1" applyAlignment="1">
      <alignment horizontal="right" vertical="center" indent="5"/>
    </xf>
    <xf numFmtId="0" fontId="0" fillId="0" borderId="11" xfId="0" applyFont="1" applyFill="1" applyBorder="1" applyAlignment="1">
      <alignment horizontal="center" vertical="center"/>
    </xf>
    <xf numFmtId="41" fontId="0" fillId="0" borderId="0" xfId="17" applyFont="1" applyFill="1" applyAlignment="1">
      <alignment horizontal="center" vertical="center"/>
    </xf>
    <xf numFmtId="183" fontId="13" fillId="0" borderId="0" xfId="19" applyNumberFormat="1" applyFont="1" applyFill="1" applyBorder="1" applyAlignment="1">
      <alignment horizontal="right" vertical="center"/>
    </xf>
    <xf numFmtId="183" fontId="13" fillId="0" borderId="0" xfId="19" applyNumberFormat="1" applyFont="1" applyFill="1" applyBorder="1" applyAlignment="1">
      <alignment horizontal="right" vertical="center" shrinkToFit="1"/>
    </xf>
    <xf numFmtId="183" fontId="13" fillId="0" borderId="0" xfId="20" applyNumberFormat="1" applyFont="1" applyFill="1" applyBorder="1" applyAlignment="1" quotePrefix="1">
      <alignment horizontal="center" vertical="center"/>
    </xf>
    <xf numFmtId="191" fontId="0" fillId="0" borderId="0" xfId="0" applyNumberFormat="1" applyFont="1" applyFill="1" applyAlignment="1">
      <alignment horizontal="center" vertical="center" shrinkToFit="1"/>
    </xf>
    <xf numFmtId="191" fontId="38" fillId="0" borderId="0" xfId="0" applyNumberFormat="1" applyFont="1" applyFill="1" applyBorder="1" applyAlignment="1">
      <alignment horizontal="center" vertical="center" shrinkToFit="1"/>
    </xf>
    <xf numFmtId="191" fontId="0" fillId="0" borderId="1" xfId="0" applyNumberFormat="1" applyFont="1" applyFill="1" applyBorder="1" applyAlignment="1">
      <alignment horizontal="center" vertical="center" shrinkToFit="1"/>
    </xf>
    <xf numFmtId="191" fontId="38" fillId="0" borderId="1" xfId="0" applyNumberFormat="1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wrapText="1"/>
    </xf>
    <xf numFmtId="0" fontId="32" fillId="2" borderId="12" xfId="0" applyFont="1" applyFill="1" applyBorder="1" applyAlignment="1">
      <alignment horizontal="center" wrapText="1"/>
    </xf>
    <xf numFmtId="0" fontId="0" fillId="2" borderId="12" xfId="0" applyFill="1" applyBorder="1" applyAlignment="1">
      <alignment wrapTex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wrapText="1"/>
    </xf>
    <xf numFmtId="0" fontId="32" fillId="2" borderId="19" xfId="0" applyFont="1" applyFill="1" applyBorder="1" applyAlignment="1">
      <alignment horizontal="center" wrapText="1"/>
    </xf>
    <xf numFmtId="0" fontId="0" fillId="2" borderId="20" xfId="0" applyFill="1" applyBorder="1" applyAlignment="1">
      <alignment wrapText="1"/>
    </xf>
    <xf numFmtId="0" fontId="0" fillId="2" borderId="21" xfId="0" applyFill="1" applyBorder="1" applyAlignment="1">
      <alignment wrapText="1"/>
    </xf>
    <xf numFmtId="0" fontId="32" fillId="2" borderId="22" xfId="0" applyFont="1" applyFill="1" applyBorder="1" applyAlignment="1">
      <alignment horizontal="center" wrapText="1"/>
    </xf>
    <xf numFmtId="0" fontId="0" fillId="2" borderId="22" xfId="0" applyFill="1" applyBorder="1" applyAlignment="1">
      <alignment wrapText="1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Continuous" vertical="center"/>
    </xf>
    <xf numFmtId="0" fontId="0" fillId="2" borderId="2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0" fontId="4" fillId="2" borderId="15" xfId="0" applyFont="1" applyFill="1" applyBorder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Continuous" vertical="center"/>
    </xf>
    <xf numFmtId="0" fontId="0" fillId="2" borderId="3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Continuous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0" fillId="2" borderId="1" xfId="0" applyNumberFormat="1" applyFont="1" applyFill="1" applyBorder="1" applyAlignment="1">
      <alignment horizontal="center" vertical="center" shrinkToFit="1"/>
    </xf>
    <xf numFmtId="0" fontId="4" fillId="2" borderId="7" xfId="0" applyNumberFormat="1" applyFont="1" applyFill="1" applyBorder="1" applyAlignment="1">
      <alignment horizontal="center" vertical="center" shrinkToFit="1"/>
    </xf>
    <xf numFmtId="0" fontId="0" fillId="2" borderId="5" xfId="0" applyNumberFormat="1" applyFont="1" applyFill="1" applyBorder="1" applyAlignment="1">
      <alignment horizontal="center" vertical="center" shrinkToFit="1"/>
    </xf>
    <xf numFmtId="0" fontId="0" fillId="2" borderId="8" xfId="0" applyNumberFormat="1" applyFont="1" applyFill="1" applyBorder="1" applyAlignment="1">
      <alignment horizontal="center" vertical="center" shrinkToFit="1"/>
    </xf>
    <xf numFmtId="0" fontId="0" fillId="2" borderId="4" xfId="0" applyNumberFormat="1" applyFont="1" applyFill="1" applyBorder="1" applyAlignment="1">
      <alignment horizontal="center" vertical="center" shrinkToFit="1"/>
    </xf>
    <xf numFmtId="0" fontId="4" fillId="2" borderId="5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 quotePrefix="1">
      <alignment horizontal="center" vertical="center" shrinkToFit="1"/>
    </xf>
    <xf numFmtId="0" fontId="0" fillId="2" borderId="6" xfId="0" applyNumberFormat="1" applyFont="1" applyFill="1" applyBorder="1" applyAlignment="1">
      <alignment horizontal="center" vertical="center" shrinkToFit="1"/>
    </xf>
    <xf numFmtId="0" fontId="4" fillId="2" borderId="18" xfId="0" applyNumberFormat="1" applyFont="1" applyFill="1" applyBorder="1" applyAlignment="1">
      <alignment horizontal="center" vertical="center" shrinkToFi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39" fillId="2" borderId="15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4" fillId="2" borderId="2" xfId="0" applyNumberFormat="1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justify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right"/>
    </xf>
    <xf numFmtId="0" fontId="13" fillId="2" borderId="2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3" fillId="2" borderId="2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 quotePrefix="1">
      <alignment horizontal="left" vertical="center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wrapText="1" shrinkToFit="1"/>
    </xf>
    <xf numFmtId="0" fontId="13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13" fillId="2" borderId="2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2" fillId="2" borderId="18" xfId="0" applyFont="1" applyFill="1" applyBorder="1" applyAlignment="1">
      <alignment horizontal="centerContinuous" vertical="center" wrapText="1" shrinkToFit="1"/>
    </xf>
    <xf numFmtId="0" fontId="0" fillId="2" borderId="27" xfId="0" applyFont="1" applyFill="1" applyBorder="1" applyAlignment="1">
      <alignment horizontal="centerContinuous" vertical="center" shrinkToFit="1"/>
    </xf>
    <xf numFmtId="0" fontId="0" fillId="2" borderId="15" xfId="0" applyFont="1" applyFill="1" applyBorder="1" applyAlignment="1">
      <alignment horizontal="centerContinuous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 quotePrefix="1">
      <alignment horizontal="center" vertical="center" wrapText="1" shrinkToFit="1"/>
    </xf>
    <xf numFmtId="0" fontId="0" fillId="2" borderId="0" xfId="0" applyFont="1" applyFill="1" applyAlignment="1" quotePrefix="1">
      <alignment horizontal="right" vertical="center"/>
    </xf>
    <xf numFmtId="0" fontId="4" fillId="2" borderId="7" xfId="0" applyFont="1" applyFill="1" applyBorder="1" applyAlignment="1" quotePrefix="1">
      <alignment horizontal="center" vertical="center" wrapText="1" shrinkToFit="1"/>
    </xf>
    <xf numFmtId="184" fontId="25" fillId="2" borderId="6" xfId="0" applyNumberFormat="1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6" xfId="0" applyFont="1" applyFill="1" applyBorder="1" applyAlignment="1" quotePrefix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 quotePrefix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 quotePrefix="1">
      <alignment horizontal="center" vertical="center"/>
    </xf>
    <xf numFmtId="0" fontId="25" fillId="2" borderId="0" xfId="0" applyFont="1" applyFill="1" applyAlignment="1">
      <alignment vertical="center"/>
    </xf>
    <xf numFmtId="0" fontId="25" fillId="2" borderId="17" xfId="0" applyFont="1" applyFill="1" applyBorder="1" applyAlignment="1">
      <alignment vertical="center"/>
    </xf>
    <xf numFmtId="0" fontId="13" fillId="2" borderId="20" xfId="0" applyFont="1" applyFill="1" applyBorder="1" applyAlignment="1">
      <alignment horizontal="center" wrapText="1"/>
    </xf>
    <xf numFmtId="0" fontId="13" fillId="2" borderId="22" xfId="0" applyFont="1" applyFill="1" applyBorder="1" applyAlignment="1">
      <alignment horizontal="center" wrapText="1"/>
    </xf>
    <xf numFmtId="0" fontId="25" fillId="2" borderId="1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2" fillId="2" borderId="0" xfId="0" applyFont="1" applyFill="1" applyAlignment="1">
      <alignment horizontal="justify"/>
    </xf>
    <xf numFmtId="0" fontId="0" fillId="2" borderId="0" xfId="0" applyFill="1" applyAlignment="1">
      <alignment vertical="center"/>
    </xf>
    <xf numFmtId="0" fontId="32" fillId="2" borderId="2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 quotePrefix="1">
      <alignment horizontal="right" vertical="center"/>
    </xf>
    <xf numFmtId="0" fontId="2" fillId="2" borderId="18" xfId="0" applyFont="1" applyFill="1" applyBorder="1" applyAlignment="1">
      <alignment horizontal="centerContinuous" vertical="center" wrapText="1"/>
    </xf>
    <xf numFmtId="0" fontId="0" fillId="2" borderId="27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77" fontId="0" fillId="2" borderId="0" xfId="18" applyFont="1" applyFill="1" applyAlignment="1">
      <alignment vertical="center"/>
    </xf>
    <xf numFmtId="177" fontId="4" fillId="2" borderId="10" xfId="18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18" xfId="0" applyFont="1" applyFill="1" applyBorder="1" applyAlignment="1" quotePrefix="1">
      <alignment horizontal="centerContinuous" vertical="center"/>
    </xf>
    <xf numFmtId="0" fontId="4" fillId="2" borderId="18" xfId="0" applyFont="1" applyFill="1" applyBorder="1" applyAlignment="1" quotePrefix="1">
      <alignment horizontal="centerContinuous" vertical="center" wrapText="1"/>
    </xf>
    <xf numFmtId="0" fontId="4" fillId="2" borderId="10" xfId="0" applyFont="1" applyFill="1" applyBorder="1" applyAlignment="1" quotePrefix="1">
      <alignment horizontal="center" vertical="center" wrapText="1"/>
    </xf>
    <xf numFmtId="0" fontId="0" fillId="2" borderId="6" xfId="0" applyFont="1" applyFill="1" applyBorder="1" applyAlignment="1" quotePrefix="1">
      <alignment horizontal="center" vertical="center" wrapText="1"/>
    </xf>
    <xf numFmtId="0" fontId="22" fillId="2" borderId="27" xfId="0" applyFont="1" applyFill="1" applyBorder="1" applyAlignment="1">
      <alignment vertical="center"/>
    </xf>
    <xf numFmtId="0" fontId="35" fillId="2" borderId="7" xfId="0" applyFont="1" applyFill="1" applyBorder="1" applyAlignment="1">
      <alignment horizontal="center" vertical="center" shrinkToFit="1"/>
    </xf>
    <xf numFmtId="0" fontId="22" fillId="2" borderId="6" xfId="0" applyFont="1" applyFill="1" applyBorder="1" applyAlignment="1">
      <alignment horizontal="center" vertical="center" shrinkToFit="1"/>
    </xf>
    <xf numFmtId="0" fontId="35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18" xfId="0" applyFont="1" applyFill="1" applyBorder="1" applyAlignment="1">
      <alignment horizontal="centerContinuous" vertical="center" shrinkToFit="1"/>
    </xf>
    <xf numFmtId="0" fontId="0" fillId="2" borderId="27" xfId="0" applyFont="1" applyFill="1" applyBorder="1" applyAlignment="1">
      <alignment horizontal="centerContinuous" vertical="center" shrinkToFit="1"/>
    </xf>
    <xf numFmtId="0" fontId="0" fillId="2" borderId="24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shrinkToFit="1"/>
    </xf>
    <xf numFmtId="0" fontId="2" fillId="2" borderId="5" xfId="0" applyFont="1" applyFill="1" applyBorder="1" applyAlignment="1" quotePrefix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horizontal="left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0" xfId="0" applyFont="1" applyFill="1" applyAlignment="1" quotePrefix="1">
      <alignment horizontal="left" vertical="center" shrinkToFit="1"/>
    </xf>
    <xf numFmtId="0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 quotePrefix="1">
      <alignment horizontal="center" vertical="center" wrapText="1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wrapText="1" shrinkToFit="1"/>
    </xf>
    <xf numFmtId="0" fontId="22" fillId="2" borderId="6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39" fillId="2" borderId="7" xfId="0" applyFont="1" applyFill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center" vertical="center" shrinkToFit="1"/>
    </xf>
    <xf numFmtId="0" fontId="39" fillId="2" borderId="7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 shrinkToFit="1"/>
    </xf>
    <xf numFmtId="0" fontId="22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vertical="center"/>
    </xf>
    <xf numFmtId="0" fontId="22" fillId="2" borderId="5" xfId="0" applyFont="1" applyFill="1" applyBorder="1" applyAlignment="1" quotePrefix="1">
      <alignment horizontal="center" vertical="center" shrinkToFit="1"/>
    </xf>
    <xf numFmtId="0" fontId="22" fillId="2" borderId="5" xfId="0" applyFont="1" applyFill="1" applyBorder="1" applyAlignment="1">
      <alignment horizontal="center" vertical="center" wrapText="1" shrinkToFit="1"/>
    </xf>
    <xf numFmtId="0" fontId="22" fillId="2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/>
    </xf>
    <xf numFmtId="176" fontId="13" fillId="0" borderId="0" xfId="18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180" fontId="13" fillId="0" borderId="1" xfId="19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center" vertical="center"/>
    </xf>
    <xf numFmtId="183" fontId="0" fillId="0" borderId="1" xfId="0" applyNumberFormat="1" applyFont="1" applyFill="1" applyBorder="1" applyAlignment="1">
      <alignment horizontal="right" vertical="center" indent="1"/>
    </xf>
    <xf numFmtId="0" fontId="0" fillId="0" borderId="0" xfId="0" applyFont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right" vertical="center" indent="1"/>
    </xf>
    <xf numFmtId="0" fontId="14" fillId="0" borderId="0" xfId="0" applyFont="1" applyBorder="1" applyAlignment="1">
      <alignment vertical="center"/>
    </xf>
    <xf numFmtId="183" fontId="13" fillId="0" borderId="0" xfId="0" applyNumberFormat="1" applyFont="1" applyFill="1" applyBorder="1" applyAlignment="1">
      <alignment horizontal="right" vertical="center" indent="5"/>
    </xf>
    <xf numFmtId="185" fontId="13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78" fontId="13" fillId="0" borderId="0" xfId="0" applyNumberFormat="1" applyFont="1" applyFill="1" applyAlignment="1">
      <alignment vertical="center"/>
    </xf>
    <xf numFmtId="183" fontId="13" fillId="0" borderId="2" xfId="19" applyNumberFormat="1" applyFont="1" applyFill="1" applyBorder="1" applyAlignment="1">
      <alignment horizontal="right" vertical="center"/>
    </xf>
    <xf numFmtId="183" fontId="13" fillId="0" borderId="1" xfId="19" applyNumberFormat="1" applyFont="1" applyFill="1" applyBorder="1" applyAlignment="1">
      <alignment horizontal="right" vertical="center" shrinkToFit="1"/>
    </xf>
    <xf numFmtId="176" fontId="13" fillId="0" borderId="2" xfId="19" applyNumberFormat="1" applyFont="1" applyFill="1" applyBorder="1" applyAlignment="1">
      <alignment horizontal="center" vertical="center"/>
    </xf>
    <xf numFmtId="192" fontId="13" fillId="0" borderId="0" xfId="0" applyNumberFormat="1" applyFont="1" applyFill="1" applyBorder="1" applyAlignment="1">
      <alignment horizontal="center" vertical="center" shrinkToFit="1"/>
    </xf>
    <xf numFmtId="181" fontId="13" fillId="0" borderId="0" xfId="0" applyNumberFormat="1" applyFont="1" applyFill="1" applyBorder="1" applyAlignment="1">
      <alignment horizontal="center" vertical="center" shrinkToFit="1"/>
    </xf>
    <xf numFmtId="181" fontId="13" fillId="0" borderId="1" xfId="0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>
      <alignment horizontal="center" vertical="center" wrapText="1" shrinkToFit="1"/>
    </xf>
    <xf numFmtId="183" fontId="13" fillId="0" borderId="0" xfId="18" applyNumberFormat="1" applyFont="1" applyFill="1" applyBorder="1" applyAlignment="1">
      <alignment horizontal="center" vertical="center"/>
    </xf>
    <xf numFmtId="183" fontId="13" fillId="0" borderId="0" xfId="19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4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47" fillId="0" borderId="22" xfId="0" applyFont="1" applyBorder="1" applyAlignment="1">
      <alignment horizontal="center" wrapText="1"/>
    </xf>
    <xf numFmtId="0" fontId="0" fillId="2" borderId="1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185" fontId="0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83" fontId="13" fillId="0" borderId="2" xfId="0" applyNumberFormat="1" applyFont="1" applyFill="1" applyBorder="1" applyAlignment="1">
      <alignment horizontal="center" vertical="center"/>
    </xf>
    <xf numFmtId="176" fontId="0" fillId="0" borderId="0" xfId="17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4" fontId="13" fillId="0" borderId="1" xfId="19" applyNumberFormat="1" applyFont="1" applyFill="1" applyBorder="1" applyAlignment="1">
      <alignment horizontal="center" vertical="center"/>
    </xf>
    <xf numFmtId="186" fontId="0" fillId="0" borderId="2" xfId="0" applyNumberFormat="1" applyFont="1" applyFill="1" applyBorder="1" applyAlignment="1">
      <alignment horizontal="center" vertical="center" shrinkToFit="1"/>
    </xf>
    <xf numFmtId="186" fontId="13" fillId="0" borderId="2" xfId="0" applyNumberFormat="1" applyFont="1" applyFill="1" applyBorder="1" applyAlignment="1">
      <alignment horizontal="center" vertical="center" shrinkToFit="1"/>
    </xf>
    <xf numFmtId="186" fontId="38" fillId="0" borderId="2" xfId="0" applyNumberFormat="1" applyFont="1" applyFill="1" applyBorder="1" applyAlignment="1">
      <alignment horizontal="center" vertical="center" shrinkToFit="1"/>
    </xf>
    <xf numFmtId="0" fontId="25" fillId="2" borderId="0" xfId="0" applyFont="1" applyFill="1" applyAlignment="1">
      <alignment vertical="center"/>
    </xf>
    <xf numFmtId="0" fontId="49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48" fillId="0" borderId="22" xfId="0" applyFont="1" applyBorder="1" applyAlignment="1">
      <alignment horizontal="center" vertical="center" wrapText="1"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right" vertical="center"/>
    </xf>
    <xf numFmtId="0" fontId="47" fillId="0" borderId="19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41" fontId="0" fillId="0" borderId="0" xfId="0" applyNumberFormat="1" applyAlignment="1">
      <alignment vertical="center"/>
    </xf>
    <xf numFmtId="0" fontId="4" fillId="2" borderId="23" xfId="0" applyFont="1" applyFill="1" applyBorder="1" applyAlignment="1">
      <alignment horizontal="centerContinuous" vertical="center"/>
    </xf>
    <xf numFmtId="0" fontId="0" fillId="2" borderId="27" xfId="0" applyFont="1" applyFill="1" applyBorder="1" applyAlignment="1">
      <alignment horizontal="centerContinuous" vertical="center"/>
    </xf>
    <xf numFmtId="0" fontId="4" fillId="2" borderId="27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183" fontId="13" fillId="0" borderId="2" xfId="19" applyNumberFormat="1" applyFont="1" applyBorder="1" applyAlignment="1">
      <alignment horizontal="center" vertical="center"/>
    </xf>
    <xf numFmtId="183" fontId="13" fillId="0" borderId="0" xfId="19" applyNumberFormat="1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41" fontId="0" fillId="2" borderId="12" xfId="17" applyFont="1" applyFill="1" applyBorder="1" applyAlignment="1">
      <alignment vertical="center"/>
    </xf>
    <xf numFmtId="41" fontId="0" fillId="2" borderId="0" xfId="17" applyFont="1" applyFill="1" applyBorder="1" applyAlignment="1">
      <alignment vertical="center"/>
    </xf>
    <xf numFmtId="187" fontId="13" fillId="0" borderId="12" xfId="0" applyNumberFormat="1" applyFont="1" applyFill="1" applyBorder="1" applyAlignment="1">
      <alignment horizontal="right" vertical="center" wrapText="1"/>
    </xf>
    <xf numFmtId="187" fontId="13" fillId="0" borderId="0" xfId="0" applyNumberFormat="1" applyFont="1" applyFill="1" applyBorder="1" applyAlignment="1">
      <alignment horizontal="right" vertical="center" wrapText="1"/>
    </xf>
    <xf numFmtId="187" fontId="13" fillId="0" borderId="1" xfId="0" applyNumberFormat="1" applyFont="1" applyFill="1" applyBorder="1" applyAlignment="1">
      <alignment horizontal="right" vertical="center" wrapText="1"/>
    </xf>
    <xf numFmtId="188" fontId="13" fillId="0" borderId="12" xfId="0" applyNumberFormat="1" applyFont="1" applyFill="1" applyBorder="1" applyAlignment="1">
      <alignment horizontal="right" vertical="center" wrapText="1"/>
    </xf>
    <xf numFmtId="188" fontId="13" fillId="0" borderId="0" xfId="0" applyNumberFormat="1" applyFont="1" applyFill="1" applyBorder="1" applyAlignment="1">
      <alignment horizontal="right" vertical="center" wrapText="1"/>
    </xf>
    <xf numFmtId="188" fontId="13" fillId="0" borderId="1" xfId="0" applyNumberFormat="1" applyFont="1" applyFill="1" applyBorder="1" applyAlignment="1">
      <alignment horizontal="right" vertical="center" wrapText="1"/>
    </xf>
    <xf numFmtId="41" fontId="0" fillId="0" borderId="12" xfId="17" applyFont="1" applyFill="1" applyBorder="1" applyAlignment="1">
      <alignment vertical="center" wrapText="1"/>
    </xf>
    <xf numFmtId="41" fontId="13" fillId="0" borderId="0" xfId="17" applyFont="1" applyFill="1" applyBorder="1" applyAlignment="1">
      <alignment vertical="center" wrapText="1"/>
    </xf>
    <xf numFmtId="41" fontId="13" fillId="0" borderId="11" xfId="17" applyFont="1" applyFill="1" applyBorder="1" applyAlignment="1">
      <alignment vertical="center" wrapText="1"/>
    </xf>
    <xf numFmtId="41" fontId="0" fillId="0" borderId="0" xfId="17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176" fontId="0" fillId="0" borderId="0" xfId="17" applyNumberFormat="1" applyFont="1" applyFill="1" applyBorder="1" applyAlignment="1">
      <alignment horizontal="right" vertical="center"/>
    </xf>
    <xf numFmtId="176" fontId="13" fillId="0" borderId="0" xfId="17" applyNumberFormat="1" applyFont="1" applyFill="1" applyBorder="1" applyAlignment="1">
      <alignment horizontal="right" vertical="center"/>
    </xf>
    <xf numFmtId="176" fontId="13" fillId="0" borderId="0" xfId="17" applyNumberFormat="1" applyFont="1" applyFill="1" applyBorder="1" applyAlignment="1">
      <alignment horizontal="right" vertical="center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wrapText="1" shrinkToFit="1"/>
    </xf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7" fillId="0" borderId="2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178" fontId="13" fillId="2" borderId="2" xfId="0" applyNumberFormat="1" applyFont="1" applyFill="1" applyBorder="1" applyAlignment="1">
      <alignment horizontal="center" vertical="center"/>
    </xf>
    <xf numFmtId="178" fontId="13" fillId="2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2" fillId="2" borderId="21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shrinkToFit="1"/>
    </xf>
    <xf numFmtId="0" fontId="0" fillId="2" borderId="5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8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 shrinkToFit="1"/>
    </xf>
    <xf numFmtId="178" fontId="0" fillId="2" borderId="0" xfId="0" applyNumberFormat="1" applyFont="1" applyFill="1" applyBorder="1" applyAlignment="1">
      <alignment horizontal="center" vertical="center"/>
    </xf>
    <xf numFmtId="178" fontId="13" fillId="2" borderId="1" xfId="0" applyNumberFormat="1" applyFont="1" applyFill="1" applyBorder="1" applyAlignment="1">
      <alignment horizontal="center" vertical="center"/>
    </xf>
    <xf numFmtId="183" fontId="13" fillId="2" borderId="0" xfId="0" applyNumberFormat="1" applyFont="1" applyFill="1" applyBorder="1" applyAlignment="1">
      <alignment horizontal="center" vertical="center"/>
    </xf>
    <xf numFmtId="183" fontId="0" fillId="2" borderId="0" xfId="0" applyNumberFormat="1" applyFont="1" applyFill="1" applyBorder="1" applyAlignment="1">
      <alignment horizontal="center" vertical="center"/>
    </xf>
    <xf numFmtId="178" fontId="0" fillId="2" borderId="1" xfId="0" applyNumberFormat="1" applyFont="1" applyFill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 applyAlignment="1" quotePrefix="1">
      <alignment horizontal="right" vertical="center"/>
    </xf>
    <xf numFmtId="0" fontId="0" fillId="2" borderId="5" xfId="0" applyFont="1" applyFill="1" applyBorder="1" applyAlignment="1" quotePrefix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left" vertical="center" indent="1"/>
    </xf>
    <xf numFmtId="178" fontId="13" fillId="2" borderId="2" xfId="0" applyNumberFormat="1" applyFont="1" applyFill="1" applyBorder="1" applyAlignment="1">
      <alignment horizontal="center" vertical="center" wrapText="1"/>
    </xf>
    <xf numFmtId="178" fontId="13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/>
    </xf>
    <xf numFmtId="0" fontId="0" fillId="2" borderId="0" xfId="0" applyFont="1" applyFill="1" applyAlignment="1" quotePrefix="1">
      <alignment horizontal="left" vertical="center"/>
    </xf>
    <xf numFmtId="0" fontId="0" fillId="0" borderId="2" xfId="0" applyFont="1" applyFill="1" applyBorder="1" applyAlignment="1">
      <alignment horizontal="left" vertical="center" indent="1" shrinkToFit="1"/>
    </xf>
    <xf numFmtId="0" fontId="0" fillId="0" borderId="0" xfId="0" applyFont="1" applyFill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wrapText="1"/>
    </xf>
    <xf numFmtId="0" fontId="0" fillId="2" borderId="32" xfId="0" applyFill="1" applyBorder="1" applyAlignment="1">
      <alignment wrapText="1"/>
    </xf>
    <xf numFmtId="0" fontId="0" fillId="2" borderId="13" xfId="0" applyFont="1" applyFill="1" applyBorder="1" applyAlignment="1">
      <alignment vertical="center"/>
    </xf>
    <xf numFmtId="0" fontId="0" fillId="2" borderId="16" xfId="0" applyFill="1" applyBorder="1" applyAlignment="1">
      <alignment wrapText="1"/>
    </xf>
    <xf numFmtId="0" fontId="0" fillId="2" borderId="33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shrinkToFit="1"/>
    </xf>
    <xf numFmtId="178" fontId="0" fillId="2" borderId="2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178" fontId="0" fillId="2" borderId="8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4" xfId="0" applyFill="1" applyBorder="1" applyAlignment="1">
      <alignment wrapText="1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left" vertical="center"/>
    </xf>
    <xf numFmtId="178" fontId="13" fillId="2" borderId="2" xfId="0" applyNumberFormat="1" applyFont="1" applyFill="1" applyBorder="1" applyAlignment="1">
      <alignment horizontal="center" vertical="center" shrinkToFit="1"/>
    </xf>
    <xf numFmtId="178" fontId="13" fillId="2" borderId="0" xfId="0" applyNumberFormat="1" applyFont="1" applyFill="1" applyBorder="1" applyAlignment="1">
      <alignment horizontal="center" vertical="center" shrinkToFit="1"/>
    </xf>
    <xf numFmtId="183" fontId="13" fillId="2" borderId="0" xfId="0" applyNumberFormat="1" applyFon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183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right" vertical="center" indent="1"/>
    </xf>
    <xf numFmtId="183" fontId="0" fillId="0" borderId="0" xfId="0" applyNumberFormat="1" applyFont="1" applyFill="1" applyAlignment="1">
      <alignment horizontal="right" vertical="center"/>
    </xf>
    <xf numFmtId="0" fontId="0" fillId="0" borderId="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1" fontId="13" fillId="0" borderId="12" xfId="17" applyFont="1" applyBorder="1" applyAlignment="1">
      <alignment horizontal="center" vertical="center" shrinkToFit="1"/>
    </xf>
    <xf numFmtId="41" fontId="13" fillId="0" borderId="0" xfId="17" applyFont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shrinkToFit="1"/>
    </xf>
    <xf numFmtId="178" fontId="27" fillId="2" borderId="8" xfId="0" applyNumberFormat="1" applyFont="1" applyFill="1" applyBorder="1" applyAlignment="1">
      <alignment horizontal="center" vertical="center"/>
    </xf>
    <xf numFmtId="178" fontId="27" fillId="2" borderId="3" xfId="0" applyNumberFormat="1" applyFont="1" applyFill="1" applyBorder="1" applyAlignment="1">
      <alignment horizontal="center" vertical="center"/>
    </xf>
    <xf numFmtId="178" fontId="27" fillId="2" borderId="4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78" fontId="27" fillId="2" borderId="8" xfId="0" applyNumberFormat="1" applyFont="1" applyFill="1" applyBorder="1" applyAlignment="1">
      <alignment horizontal="center" vertical="center" shrinkToFit="1"/>
    </xf>
    <xf numFmtId="178" fontId="27" fillId="2" borderId="3" xfId="0" applyNumberFormat="1" applyFont="1" applyFill="1" applyBorder="1" applyAlignment="1">
      <alignment horizontal="center" vertical="center" shrinkToFit="1"/>
    </xf>
    <xf numFmtId="178" fontId="27" fillId="2" borderId="4" xfId="0" applyNumberFormat="1" applyFont="1" applyFill="1" applyBorder="1" applyAlignment="1">
      <alignment horizontal="center" vertical="center" shrinkToFit="1"/>
    </xf>
    <xf numFmtId="178" fontId="14" fillId="2" borderId="8" xfId="0" applyNumberFormat="1" applyFont="1" applyFill="1" applyBorder="1" applyAlignment="1">
      <alignment horizontal="center" vertical="center" shrinkToFit="1"/>
    </xf>
    <xf numFmtId="178" fontId="14" fillId="2" borderId="3" xfId="0" applyNumberFormat="1" applyFont="1" applyFill="1" applyBorder="1" applyAlignment="1">
      <alignment horizontal="center" vertical="center" shrinkToFit="1"/>
    </xf>
    <xf numFmtId="178" fontId="14" fillId="2" borderId="4" xfId="0" applyNumberFormat="1" applyFont="1" applyFill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/>
    </xf>
    <xf numFmtId="183" fontId="13" fillId="0" borderId="2" xfId="18" applyNumberFormat="1" applyFont="1" applyFill="1" applyBorder="1" applyAlignment="1">
      <alignment horizontal="center" vertical="center"/>
    </xf>
    <xf numFmtId="183" fontId="40" fillId="0" borderId="2" xfId="19" applyNumberFormat="1" applyFont="1" applyBorder="1" applyAlignment="1">
      <alignment horizontal="center" vertical="center"/>
    </xf>
    <xf numFmtId="0" fontId="22" fillId="2" borderId="0" xfId="0" applyFont="1" applyFill="1" applyBorder="1" applyAlignment="1" quotePrefix="1">
      <alignment horizontal="left" vertical="center"/>
    </xf>
    <xf numFmtId="178" fontId="0" fillId="2" borderId="0" xfId="0" applyNumberFormat="1" applyFont="1" applyFill="1" applyBorder="1" applyAlignment="1">
      <alignment horizontal="right" vertical="center"/>
    </xf>
    <xf numFmtId="178" fontId="0" fillId="2" borderId="3" xfId="0" applyNumberFormat="1" applyFont="1" applyFill="1" applyBorder="1" applyAlignment="1">
      <alignment horizontal="right" vertical="center"/>
    </xf>
    <xf numFmtId="0" fontId="32" fillId="2" borderId="11" xfId="0" applyFont="1" applyFill="1" applyBorder="1" applyAlignment="1">
      <alignment horizontal="center" vertical="center" wrapText="1"/>
    </xf>
    <xf numFmtId="189" fontId="32" fillId="2" borderId="1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31" xfId="0" applyFill="1" applyBorder="1" applyAlignment="1">
      <alignment horizontal="center" vertical="center"/>
    </xf>
    <xf numFmtId="0" fontId="32" fillId="2" borderId="35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25" fillId="2" borderId="36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shrinkToFit="1"/>
    </xf>
    <xf numFmtId="0" fontId="2" fillId="2" borderId="0" xfId="0" applyNumberFormat="1" applyFont="1" applyFill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3" fillId="0" borderId="12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0" fillId="2" borderId="2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/>
    </xf>
    <xf numFmtId="178" fontId="17" fillId="2" borderId="0" xfId="0" applyNumberFormat="1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/>
    </xf>
    <xf numFmtId="0" fontId="53" fillId="2" borderId="1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horizontal="center" vertical="center"/>
    </xf>
    <xf numFmtId="0" fontId="0" fillId="2" borderId="18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2" fillId="2" borderId="18" xfId="0" applyFont="1" applyFill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shrinkToFit="1"/>
    </xf>
    <xf numFmtId="41" fontId="0" fillId="2" borderId="2" xfId="0" applyNumberFormat="1" applyFont="1" applyFill="1" applyBorder="1" applyAlignment="1">
      <alignment horizontal="right" vertical="center"/>
    </xf>
    <xf numFmtId="183" fontId="0" fillId="2" borderId="2" xfId="0" applyNumberFormat="1" applyFont="1" applyFill="1" applyBorder="1" applyAlignment="1">
      <alignment horizontal="right" vertical="center"/>
    </xf>
    <xf numFmtId="178" fontId="0" fillId="2" borderId="1" xfId="0" applyNumberFormat="1" applyFont="1" applyFill="1" applyBorder="1" applyAlignment="1">
      <alignment vertical="center"/>
    </xf>
    <xf numFmtId="41" fontId="0" fillId="2" borderId="0" xfId="0" applyNumberFormat="1" applyFont="1" applyFill="1" applyBorder="1" applyAlignment="1">
      <alignment horizontal="right" vertical="center"/>
    </xf>
    <xf numFmtId="41" fontId="0" fillId="2" borderId="1" xfId="0" applyNumberFormat="1" applyFont="1" applyFill="1" applyBorder="1" applyAlignment="1">
      <alignment vertical="center"/>
    </xf>
    <xf numFmtId="41" fontId="13" fillId="0" borderId="1" xfId="18" applyNumberFormat="1" applyFont="1" applyFill="1" applyBorder="1" applyAlignment="1">
      <alignment horizontal="right" vertical="center"/>
    </xf>
    <xf numFmtId="176" fontId="13" fillId="0" borderId="1" xfId="19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180" fontId="13" fillId="0" borderId="0" xfId="19" applyNumberFormat="1" applyFont="1" applyFill="1" applyBorder="1" applyAlignment="1">
      <alignment horizontal="right" vertical="center"/>
    </xf>
    <xf numFmtId="178" fontId="13" fillId="2" borderId="0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 shrinkToFit="1"/>
    </xf>
    <xf numFmtId="41" fontId="0" fillId="2" borderId="11" xfId="17" applyFont="1" applyFill="1" applyBorder="1" applyAlignment="1">
      <alignment horizontal="right" vertical="center"/>
    </xf>
    <xf numFmtId="178" fontId="17" fillId="2" borderId="0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/>
    </xf>
    <xf numFmtId="0" fontId="27" fillId="0" borderId="3" xfId="20" applyFont="1" applyFill="1" applyBorder="1" applyAlignment="1">
      <alignment horizontal="center" vertical="center" shrinkToFit="1"/>
    </xf>
    <xf numFmtId="0" fontId="27" fillId="0" borderId="3" xfId="0" applyNumberFormat="1" applyFont="1" applyFill="1" applyBorder="1" applyAlignment="1">
      <alignment horizontal="center" vertical="center" shrinkToFit="1"/>
    </xf>
    <xf numFmtId="178" fontId="13" fillId="0" borderId="3" xfId="0" applyNumberFormat="1" applyFont="1" applyBorder="1" applyAlignment="1">
      <alignment horizontal="center" vertical="center"/>
    </xf>
    <xf numFmtId="178" fontId="27" fillId="0" borderId="3" xfId="0" applyNumberFormat="1" applyFont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47" fillId="0" borderId="17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86" fontId="0" fillId="2" borderId="2" xfId="0" applyNumberFormat="1" applyFont="1" applyFill="1" applyBorder="1" applyAlignment="1">
      <alignment horizontal="center" vertical="center" shrinkToFit="1"/>
    </xf>
    <xf numFmtId="186" fontId="0" fillId="2" borderId="0" xfId="0" applyNumberFormat="1" applyFont="1" applyFill="1" applyBorder="1" applyAlignment="1">
      <alignment horizontal="center" vertical="center" shrinkToFit="1"/>
    </xf>
    <xf numFmtId="186" fontId="0" fillId="2" borderId="1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27" fillId="2" borderId="0" xfId="0" applyFont="1" applyFill="1" applyAlignment="1">
      <alignment vertical="center" shrinkToFit="1"/>
    </xf>
    <xf numFmtId="0" fontId="14" fillId="2" borderId="0" xfId="0" applyFont="1" applyFill="1" applyAlignment="1">
      <alignment vertical="center" shrinkToFit="1"/>
    </xf>
    <xf numFmtId="186" fontId="0" fillId="2" borderId="8" xfId="0" applyNumberFormat="1" applyFont="1" applyFill="1" applyBorder="1" applyAlignment="1">
      <alignment horizontal="center" vertical="center" shrinkToFit="1"/>
    </xf>
    <xf numFmtId="186" fontId="0" fillId="2" borderId="3" xfId="0" applyNumberFormat="1" applyFont="1" applyFill="1" applyBorder="1" applyAlignment="1">
      <alignment horizontal="center" vertical="center" shrinkToFit="1"/>
    </xf>
    <xf numFmtId="41" fontId="0" fillId="2" borderId="0" xfId="17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 wrapText="1" shrinkToFit="1"/>
    </xf>
    <xf numFmtId="0" fontId="32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1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indent="1" shrinkToFit="1"/>
    </xf>
    <xf numFmtId="0" fontId="4" fillId="0" borderId="4" xfId="0" applyFont="1" applyBorder="1" applyAlignment="1">
      <alignment horizontal="distributed" vertical="center" indent="1" shrinkToFit="1"/>
    </xf>
    <xf numFmtId="41" fontId="0" fillId="0" borderId="2" xfId="17" applyFont="1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1"/>
    </xf>
    <xf numFmtId="178" fontId="17" fillId="2" borderId="3" xfId="0" applyNumberFormat="1" applyFont="1" applyFill="1" applyBorder="1" applyAlignment="1">
      <alignment horizontal="center" vertical="center" shrinkToFit="1"/>
    </xf>
    <xf numFmtId="41" fontId="13" fillId="0" borderId="17" xfId="17" applyFont="1" applyBorder="1" applyAlignment="1">
      <alignment vertical="center" wrapText="1"/>
    </xf>
    <xf numFmtId="41" fontId="47" fillId="0" borderId="26" xfId="17" applyFont="1" applyBorder="1" applyAlignment="1">
      <alignment vertical="center" wrapText="1"/>
    </xf>
    <xf numFmtId="41" fontId="13" fillId="0" borderId="26" xfId="17" applyFont="1" applyBorder="1" applyAlignment="1">
      <alignment vertical="center" wrapText="1"/>
    </xf>
    <xf numFmtId="41" fontId="13" fillId="0" borderId="25" xfId="17" applyFont="1" applyBorder="1" applyAlignment="1">
      <alignment vertical="center" wrapText="1"/>
    </xf>
    <xf numFmtId="41" fontId="13" fillId="0" borderId="12" xfId="17" applyFont="1" applyBorder="1" applyAlignment="1">
      <alignment vertical="center" wrapText="1"/>
    </xf>
    <xf numFmtId="41" fontId="47" fillId="0" borderId="0" xfId="17" applyFont="1" applyBorder="1" applyAlignment="1">
      <alignment vertical="center" wrapText="1"/>
    </xf>
    <xf numFmtId="41" fontId="13" fillId="0" borderId="0" xfId="17" applyFont="1" applyBorder="1" applyAlignment="1">
      <alignment vertical="center" wrapText="1"/>
    </xf>
    <xf numFmtId="41" fontId="13" fillId="0" borderId="11" xfId="17" applyFont="1" applyBorder="1" applyAlignment="1">
      <alignment vertical="center" wrapText="1"/>
    </xf>
    <xf numFmtId="178" fontId="0" fillId="2" borderId="0" xfId="0" applyNumberFormat="1" applyFont="1" applyFill="1" applyBorder="1" applyAlignment="1">
      <alignment horizontal="center" vertical="center" shrinkToFit="1"/>
    </xf>
    <xf numFmtId="178" fontId="0" fillId="2" borderId="1" xfId="0" applyNumberFormat="1" applyFont="1" applyFill="1" applyBorder="1" applyAlignment="1">
      <alignment horizontal="center" vertical="center" shrinkToFit="1"/>
    </xf>
    <xf numFmtId="178" fontId="17" fillId="2" borderId="3" xfId="0" applyNumberFormat="1" applyFont="1" applyFill="1" applyBorder="1" applyAlignment="1">
      <alignment horizontal="center" vertical="center"/>
    </xf>
    <xf numFmtId="178" fontId="0" fillId="2" borderId="4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183" fontId="0" fillId="2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80" fontId="14" fillId="0" borderId="4" xfId="0" applyNumberFormat="1" applyFont="1" applyFill="1" applyBorder="1" applyAlignment="1">
      <alignment horizontal="center" vertical="center"/>
    </xf>
    <xf numFmtId="183" fontId="0" fillId="2" borderId="2" xfId="0" applyNumberFormat="1" applyFont="1" applyFill="1" applyBorder="1" applyAlignment="1">
      <alignment vertical="center"/>
    </xf>
    <xf numFmtId="178" fontId="13" fillId="2" borderId="0" xfId="0" applyNumberFormat="1" applyFont="1" applyFill="1" applyBorder="1" applyAlignment="1">
      <alignment vertical="center"/>
    </xf>
    <xf numFmtId="178" fontId="0" fillId="2" borderId="0" xfId="0" applyNumberFormat="1" applyFont="1" applyFill="1" applyBorder="1" applyAlignment="1">
      <alignment vertical="center"/>
    </xf>
    <xf numFmtId="178" fontId="0" fillId="2" borderId="3" xfId="0" applyNumberFormat="1" applyFont="1" applyFill="1" applyBorder="1" applyAlignment="1">
      <alignment vertical="center"/>
    </xf>
    <xf numFmtId="178" fontId="17" fillId="2" borderId="3" xfId="0" applyNumberFormat="1" applyFont="1" applyFill="1" applyBorder="1" applyAlignment="1">
      <alignment vertical="center"/>
    </xf>
    <xf numFmtId="178" fontId="0" fillId="2" borderId="4" xfId="0" applyNumberFormat="1" applyFont="1" applyFill="1" applyBorder="1" applyAlignment="1">
      <alignment vertical="center"/>
    </xf>
    <xf numFmtId="183" fontId="0" fillId="2" borderId="4" xfId="0" applyNumberFormat="1" applyFont="1" applyFill="1" applyBorder="1" applyAlignment="1">
      <alignment horizontal="right" vertical="center"/>
    </xf>
    <xf numFmtId="178" fontId="17" fillId="2" borderId="3" xfId="0" applyNumberFormat="1" applyFont="1" applyFill="1" applyBorder="1" applyAlignment="1">
      <alignment horizontal="right" vertical="center"/>
    </xf>
    <xf numFmtId="181" fontId="13" fillId="0" borderId="0" xfId="0" applyNumberFormat="1" applyFont="1" applyBorder="1" applyAlignment="1">
      <alignment horizontal="center" vertical="center"/>
    </xf>
    <xf numFmtId="182" fontId="13" fillId="0" borderId="4" xfId="0" applyNumberFormat="1" applyFont="1" applyBorder="1" applyAlignment="1">
      <alignment horizontal="center" vertical="center"/>
    </xf>
    <xf numFmtId="178" fontId="0" fillId="2" borderId="8" xfId="0" applyNumberFormat="1" applyFont="1" applyFill="1" applyBorder="1" applyAlignment="1">
      <alignment horizontal="center" vertical="center" wrapText="1"/>
    </xf>
    <xf numFmtId="178" fontId="17" fillId="2" borderId="3" xfId="0" applyNumberFormat="1" applyFont="1" applyFill="1" applyBorder="1" applyAlignment="1">
      <alignment horizontal="center" vertical="center" wrapText="1"/>
    </xf>
    <xf numFmtId="178" fontId="0" fillId="2" borderId="3" xfId="0" applyNumberFormat="1" applyFont="1" applyFill="1" applyBorder="1" applyAlignment="1">
      <alignment horizontal="center" vertical="center" wrapText="1"/>
    </xf>
    <xf numFmtId="182" fontId="13" fillId="0" borderId="8" xfId="0" applyNumberFormat="1" applyFont="1" applyBorder="1" applyAlignment="1">
      <alignment horizontal="center" vertical="center"/>
    </xf>
    <xf numFmtId="178" fontId="0" fillId="2" borderId="3" xfId="0" applyNumberFormat="1" applyFont="1" applyFill="1" applyBorder="1" applyAlignment="1">
      <alignment horizontal="center" vertical="center" shrinkToFit="1"/>
    </xf>
    <xf numFmtId="178" fontId="0" fillId="2" borderId="4" xfId="0" applyNumberFormat="1" applyFont="1" applyFill="1" applyBorder="1" applyAlignment="1">
      <alignment horizontal="center" vertical="center" shrinkToFit="1"/>
    </xf>
    <xf numFmtId="181" fontId="0" fillId="2" borderId="3" xfId="0" applyNumberFormat="1" applyFont="1" applyFill="1" applyBorder="1" applyAlignment="1">
      <alignment horizontal="center" vertical="center" shrinkToFit="1"/>
    </xf>
    <xf numFmtId="178" fontId="0" fillId="2" borderId="8" xfId="0" applyNumberFormat="1" applyFont="1" applyFill="1" applyBorder="1" applyAlignment="1">
      <alignment horizontal="center" vertical="center" shrinkToFit="1"/>
    </xf>
    <xf numFmtId="0" fontId="14" fillId="0" borderId="3" xfId="0" applyFont="1" applyBorder="1" applyAlignment="1">
      <alignment vertical="center"/>
    </xf>
    <xf numFmtId="0" fontId="0" fillId="2" borderId="3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right" vertical="center"/>
    </xf>
    <xf numFmtId="41" fontId="17" fillId="2" borderId="0" xfId="17" applyFont="1" applyFill="1" applyBorder="1" applyAlignment="1">
      <alignment horizontal="right" vertical="center"/>
    </xf>
    <xf numFmtId="0" fontId="17" fillId="2" borderId="2" xfId="0" applyFont="1" applyFill="1" applyBorder="1" applyAlignment="1" quotePrefix="1">
      <alignment horizontal="right" vertical="center"/>
    </xf>
    <xf numFmtId="0" fontId="0" fillId="2" borderId="12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right" vertical="center"/>
    </xf>
    <xf numFmtId="0" fontId="0" fillId="2" borderId="16" xfId="0" applyNumberFormat="1" applyFont="1" applyFill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right" vertical="center"/>
    </xf>
    <xf numFmtId="41" fontId="0" fillId="2" borderId="3" xfId="17" applyFont="1" applyFill="1" applyBorder="1" applyAlignment="1">
      <alignment horizontal="right" vertical="center"/>
    </xf>
    <xf numFmtId="178" fontId="0" fillId="2" borderId="4" xfId="0" applyNumberFormat="1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 wrapText="1"/>
    </xf>
    <xf numFmtId="176" fontId="17" fillId="2" borderId="0" xfId="0" applyNumberFormat="1" applyFont="1" applyFill="1" applyBorder="1" applyAlignment="1">
      <alignment vertical="center"/>
    </xf>
    <xf numFmtId="176" fontId="0" fillId="2" borderId="12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vertical="center"/>
    </xf>
    <xf numFmtId="176" fontId="0" fillId="2" borderId="16" xfId="0" applyNumberFormat="1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vertical="center"/>
    </xf>
    <xf numFmtId="176" fontId="0" fillId="2" borderId="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76" fontId="17" fillId="2" borderId="1" xfId="0" applyNumberFormat="1" applyFont="1" applyFill="1" applyBorder="1" applyAlignment="1">
      <alignment vertical="center"/>
    </xf>
    <xf numFmtId="183" fontId="0" fillId="2" borderId="0" xfId="0" applyNumberFormat="1" applyFont="1" applyFill="1" applyAlignment="1">
      <alignment horizontal="center" vertical="center"/>
    </xf>
    <xf numFmtId="183" fontId="0" fillId="2" borderId="8" xfId="0" applyNumberFormat="1" applyFont="1" applyFill="1" applyBorder="1" applyAlignment="1">
      <alignment horizontal="center" vertical="center"/>
    </xf>
    <xf numFmtId="185" fontId="17" fillId="2" borderId="8" xfId="0" applyNumberFormat="1" applyFont="1" applyFill="1" applyBorder="1" applyAlignment="1">
      <alignment horizontal="center" vertical="center"/>
    </xf>
    <xf numFmtId="183" fontId="17" fillId="2" borderId="3" xfId="0" applyNumberFormat="1" applyFont="1" applyFill="1" applyBorder="1" applyAlignment="1">
      <alignment horizontal="center" vertical="center"/>
    </xf>
    <xf numFmtId="186" fontId="17" fillId="2" borderId="3" xfId="0" applyNumberFormat="1" applyFont="1" applyFill="1" applyBorder="1" applyAlignment="1">
      <alignment horizontal="center" vertical="center"/>
    </xf>
    <xf numFmtId="185" fontId="17" fillId="2" borderId="3" xfId="0" applyNumberFormat="1" applyFont="1" applyFill="1" applyBorder="1" applyAlignment="1">
      <alignment horizontal="center" vertical="center"/>
    </xf>
    <xf numFmtId="188" fontId="17" fillId="2" borderId="12" xfId="0" applyNumberFormat="1" applyFont="1" applyFill="1" applyBorder="1" applyAlignment="1">
      <alignment horizontal="right" vertical="center" wrapText="1"/>
    </xf>
    <xf numFmtId="188" fontId="17" fillId="2" borderId="0" xfId="0" applyNumberFormat="1" applyFont="1" applyFill="1" applyBorder="1" applyAlignment="1">
      <alignment horizontal="right" vertical="center" wrapText="1"/>
    </xf>
    <xf numFmtId="188" fontId="17" fillId="2" borderId="11" xfId="0" applyNumberFormat="1" applyFont="1" applyFill="1" applyBorder="1" applyAlignment="1">
      <alignment horizontal="right" vertical="center" wrapText="1"/>
    </xf>
    <xf numFmtId="188" fontId="0" fillId="2" borderId="12" xfId="0" applyNumberFormat="1" applyFont="1" applyFill="1" applyBorder="1" applyAlignment="1">
      <alignment horizontal="right" vertical="center" wrapText="1"/>
    </xf>
    <xf numFmtId="188" fontId="0" fillId="2" borderId="0" xfId="0" applyNumberFormat="1" applyFont="1" applyFill="1" applyBorder="1" applyAlignment="1">
      <alignment horizontal="right" vertical="center" wrapText="1"/>
    </xf>
    <xf numFmtId="188" fontId="0" fillId="2" borderId="11" xfId="0" applyNumberFormat="1" applyFont="1" applyFill="1" applyBorder="1" applyAlignment="1">
      <alignment horizontal="right" vertical="center" wrapText="1"/>
    </xf>
    <xf numFmtId="187" fontId="0" fillId="2" borderId="12" xfId="0" applyNumberFormat="1" applyFont="1" applyFill="1" applyBorder="1" applyAlignment="1">
      <alignment horizontal="right" vertical="center" wrapText="1"/>
    </xf>
    <xf numFmtId="187" fontId="0" fillId="2" borderId="0" xfId="0" applyNumberFormat="1" applyFont="1" applyFill="1" applyBorder="1" applyAlignment="1">
      <alignment horizontal="right" vertical="center" wrapText="1"/>
    </xf>
    <xf numFmtId="187" fontId="0" fillId="2" borderId="11" xfId="0" applyNumberFormat="1" applyFont="1" applyFill="1" applyBorder="1" applyAlignment="1">
      <alignment horizontal="right" vertical="center" wrapText="1"/>
    </xf>
    <xf numFmtId="187" fontId="0" fillId="2" borderId="14" xfId="0" applyNumberFormat="1" applyFont="1" applyFill="1" applyBorder="1" applyAlignment="1">
      <alignment horizontal="right" vertical="center" wrapText="1"/>
    </xf>
    <xf numFmtId="187" fontId="0" fillId="2" borderId="39" xfId="0" applyNumberFormat="1" applyFont="1" applyFill="1" applyBorder="1" applyAlignment="1">
      <alignment horizontal="right" vertical="center" wrapText="1"/>
    </xf>
    <xf numFmtId="187" fontId="0" fillId="2" borderId="38" xfId="0" applyNumberFormat="1" applyFont="1" applyFill="1" applyBorder="1" applyAlignment="1">
      <alignment horizontal="right" vertical="center" wrapText="1"/>
    </xf>
    <xf numFmtId="41" fontId="17" fillId="2" borderId="0" xfId="17" applyFont="1" applyFill="1" applyBorder="1" applyAlignment="1">
      <alignment horizontal="right" vertical="center" wrapText="1"/>
    </xf>
    <xf numFmtId="41" fontId="0" fillId="2" borderId="12" xfId="17" applyFont="1" applyFill="1" applyBorder="1" applyAlignment="1">
      <alignment horizontal="right" vertical="center" wrapText="1"/>
    </xf>
    <xf numFmtId="41" fontId="0" fillId="2" borderId="0" xfId="17" applyFont="1" applyFill="1" applyBorder="1" applyAlignment="1">
      <alignment horizontal="right" vertical="center" wrapText="1"/>
    </xf>
    <xf numFmtId="41" fontId="0" fillId="2" borderId="0" xfId="17" applyFont="1" applyFill="1" applyBorder="1" applyAlignment="1">
      <alignment horizontal="center" vertical="center" wrapText="1"/>
    </xf>
    <xf numFmtId="41" fontId="0" fillId="2" borderId="11" xfId="17" applyFont="1" applyFill="1" applyBorder="1" applyAlignment="1">
      <alignment horizontal="right" vertical="center" wrapText="1"/>
    </xf>
    <xf numFmtId="41" fontId="0" fillId="2" borderId="13" xfId="17" applyFont="1" applyFill="1" applyBorder="1" applyAlignment="1">
      <alignment horizontal="right" vertical="center" wrapText="1"/>
    </xf>
    <xf numFmtId="186" fontId="17" fillId="2" borderId="2" xfId="0" applyNumberFormat="1" applyFont="1" applyFill="1" applyBorder="1" applyAlignment="1">
      <alignment horizontal="center" vertical="center" shrinkToFit="1"/>
    </xf>
    <xf numFmtId="186" fontId="17" fillId="2" borderId="0" xfId="0" applyNumberFormat="1" applyFont="1" applyFill="1" applyBorder="1" applyAlignment="1">
      <alignment horizontal="center" vertical="center" shrinkToFit="1"/>
    </xf>
    <xf numFmtId="49" fontId="0" fillId="2" borderId="0" xfId="0" applyNumberFormat="1" applyFont="1" applyFill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center" vertical="center" shrinkToFit="1"/>
    </xf>
    <xf numFmtId="0" fontId="39" fillId="2" borderId="10" xfId="0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186" fontId="0" fillId="2" borderId="0" xfId="0" applyNumberFormat="1" applyFont="1" applyFill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83" fontId="0" fillId="2" borderId="4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 shrinkToFit="1"/>
    </xf>
    <xf numFmtId="178" fontId="13" fillId="0" borderId="2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178" fontId="13" fillId="0" borderId="2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178" fontId="0" fillId="2" borderId="8" xfId="0" applyNumberFormat="1" applyFont="1" applyFill="1" applyBorder="1" applyAlignment="1">
      <alignment horizontal="right" vertical="center"/>
    </xf>
    <xf numFmtId="178" fontId="17" fillId="2" borderId="27" xfId="0" applyNumberFormat="1" applyFont="1" applyFill="1" applyBorder="1" applyAlignment="1">
      <alignment horizontal="center" vertical="center"/>
    </xf>
    <xf numFmtId="178" fontId="17" fillId="2" borderId="15" xfId="0" applyNumberFormat="1" applyFont="1" applyFill="1" applyBorder="1" applyAlignment="1">
      <alignment horizontal="center" vertical="center"/>
    </xf>
    <xf numFmtId="186" fontId="17" fillId="2" borderId="0" xfId="0" applyNumberFormat="1" applyFont="1" applyFill="1" applyBorder="1" applyAlignment="1">
      <alignment horizontal="center" vertical="center"/>
    </xf>
    <xf numFmtId="178" fontId="17" fillId="2" borderId="0" xfId="0" applyNumberFormat="1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 quotePrefix="1">
      <alignment horizontal="center" vertical="center" shrinkToFit="1"/>
    </xf>
    <xf numFmtId="178" fontId="17" fillId="2" borderId="2" xfId="0" applyNumberFormat="1" applyFont="1" applyFill="1" applyBorder="1" applyAlignment="1">
      <alignment horizontal="center" vertical="center"/>
    </xf>
    <xf numFmtId="178" fontId="17" fillId="2" borderId="1" xfId="0" applyNumberFormat="1" applyFont="1" applyFill="1" applyBorder="1" applyAlignment="1">
      <alignment horizontal="center" vertical="center"/>
    </xf>
    <xf numFmtId="178" fontId="17" fillId="2" borderId="2" xfId="0" applyNumberFormat="1" applyFont="1" applyFill="1" applyBorder="1" applyAlignment="1">
      <alignment horizontal="right" vertical="center"/>
    </xf>
    <xf numFmtId="178" fontId="17" fillId="2" borderId="0" xfId="0" applyNumberFormat="1" applyFont="1" applyFill="1" applyBorder="1" applyAlignment="1">
      <alignment horizontal="right" vertical="center"/>
    </xf>
    <xf numFmtId="178" fontId="17" fillId="2" borderId="1" xfId="0" applyNumberFormat="1" applyFont="1" applyFill="1" applyBorder="1" applyAlignment="1">
      <alignment horizontal="right" vertical="center"/>
    </xf>
    <xf numFmtId="178" fontId="0" fillId="2" borderId="2" xfId="0" applyNumberFormat="1" applyFont="1" applyFill="1" applyBorder="1" applyAlignment="1">
      <alignment horizontal="right" vertical="center"/>
    </xf>
    <xf numFmtId="178" fontId="0" fillId="2" borderId="1" xfId="0" applyNumberFormat="1" applyFont="1" applyFill="1" applyBorder="1" applyAlignment="1">
      <alignment horizontal="right" vertical="center"/>
    </xf>
    <xf numFmtId="0" fontId="32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horizontal="right" wrapText="1"/>
    </xf>
    <xf numFmtId="41" fontId="32" fillId="2" borderId="0" xfId="0" applyNumberFormat="1" applyFont="1" applyFill="1" applyBorder="1" applyAlignment="1">
      <alignment horizontal="center" wrapText="1"/>
    </xf>
    <xf numFmtId="41" fontId="0" fillId="2" borderId="0" xfId="0" applyNumberFormat="1" applyFill="1" applyBorder="1" applyAlignment="1">
      <alignment wrapText="1"/>
    </xf>
    <xf numFmtId="41" fontId="0" fillId="2" borderId="1" xfId="0" applyNumberFormat="1" applyFill="1" applyBorder="1" applyAlignment="1">
      <alignment wrapText="1"/>
    </xf>
    <xf numFmtId="41" fontId="0" fillId="2" borderId="4" xfId="17" applyFont="1" applyFill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176" fontId="0" fillId="2" borderId="8" xfId="17" applyNumberFormat="1" applyFont="1" applyFill="1" applyBorder="1" applyAlignment="1">
      <alignment horizontal="center" vertical="center"/>
    </xf>
    <xf numFmtId="176" fontId="0" fillId="2" borderId="3" xfId="17" applyNumberFormat="1" applyFont="1" applyFill="1" applyBorder="1" applyAlignment="1">
      <alignment horizontal="center" vertical="center"/>
    </xf>
    <xf numFmtId="183" fontId="0" fillId="2" borderId="3" xfId="0" applyNumberFormat="1" applyFont="1" applyFill="1" applyBorder="1" applyAlignment="1">
      <alignment horizontal="center" vertical="center" shrinkToFit="1"/>
    </xf>
    <xf numFmtId="0" fontId="0" fillId="2" borderId="3" xfId="0" applyNumberFormat="1" applyFont="1" applyFill="1" applyBorder="1" applyAlignment="1">
      <alignment horizontal="center" vertical="center" shrinkToFit="1"/>
    </xf>
    <xf numFmtId="183" fontId="0" fillId="2" borderId="4" xfId="0" applyNumberFormat="1" applyFont="1" applyFill="1" applyBorder="1" applyAlignment="1">
      <alignment horizontal="center" vertical="center" shrinkToFit="1"/>
    </xf>
    <xf numFmtId="181" fontId="0" fillId="2" borderId="3" xfId="0" applyNumberFormat="1" applyFont="1" applyFill="1" applyBorder="1" applyAlignment="1">
      <alignment horizontal="center" vertical="center"/>
    </xf>
    <xf numFmtId="41" fontId="4" fillId="2" borderId="8" xfId="17" applyFont="1" applyFill="1" applyBorder="1" applyAlignment="1">
      <alignment horizontal="center" vertical="center" shrinkToFit="1"/>
    </xf>
    <xf numFmtId="41" fontId="4" fillId="2" borderId="3" xfId="17" applyFont="1" applyFill="1" applyBorder="1" applyAlignment="1">
      <alignment horizontal="center" vertical="center" shrinkToFit="1"/>
    </xf>
    <xf numFmtId="41" fontId="4" fillId="2" borderId="4" xfId="17" applyFont="1" applyFill="1" applyBorder="1" applyAlignment="1">
      <alignment horizontal="center" vertical="center" shrinkToFit="1"/>
    </xf>
    <xf numFmtId="178" fontId="17" fillId="2" borderId="4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178" fontId="17" fillId="2" borderId="8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7" fillId="2" borderId="12" xfId="17" applyNumberFormat="1" applyFont="1" applyFill="1" applyBorder="1" applyAlignment="1">
      <alignment horizontal="center" vertical="center" shrinkToFit="1"/>
    </xf>
    <xf numFmtId="0" fontId="17" fillId="2" borderId="0" xfId="17" applyNumberFormat="1" applyFont="1" applyFill="1" applyBorder="1" applyAlignment="1">
      <alignment horizontal="center" vertical="center" shrinkToFit="1"/>
    </xf>
    <xf numFmtId="0" fontId="0" fillId="2" borderId="12" xfId="17" applyNumberFormat="1" applyFont="1" applyFill="1" applyBorder="1" applyAlignment="1">
      <alignment horizontal="center" vertical="center" shrinkToFit="1"/>
    </xf>
    <xf numFmtId="0" fontId="0" fillId="2" borderId="0" xfId="17" applyNumberFormat="1" applyFont="1" applyFill="1" applyBorder="1" applyAlignment="1">
      <alignment horizontal="center" vertical="center" shrinkToFit="1"/>
    </xf>
    <xf numFmtId="0" fontId="0" fillId="2" borderId="39" xfId="17" applyNumberFormat="1" applyFont="1" applyFill="1" applyBorder="1" applyAlignment="1">
      <alignment horizontal="center" vertical="center" shrinkToFit="1"/>
    </xf>
    <xf numFmtId="0" fontId="17" fillId="2" borderId="3" xfId="17" applyNumberFormat="1" applyFont="1" applyFill="1" applyBorder="1" applyAlignment="1">
      <alignment horizontal="center" vertical="center" shrinkToFit="1"/>
    </xf>
    <xf numFmtId="0" fontId="0" fillId="2" borderId="3" xfId="17" applyNumberFormat="1" applyFont="1" applyFill="1" applyBorder="1" applyAlignment="1">
      <alignment horizontal="center" vertical="center" shrinkToFit="1"/>
    </xf>
    <xf numFmtId="41" fontId="17" fillId="2" borderId="12" xfId="17" applyFont="1" applyFill="1" applyBorder="1" applyAlignment="1">
      <alignment horizontal="center" vertical="center" wrapText="1"/>
    </xf>
    <xf numFmtId="41" fontId="17" fillId="2" borderId="0" xfId="17" applyFont="1" applyFill="1" applyBorder="1" applyAlignment="1">
      <alignment horizontal="center" vertical="center" wrapText="1"/>
    </xf>
    <xf numFmtId="41" fontId="0" fillId="2" borderId="12" xfId="17" applyFont="1" applyFill="1" applyBorder="1" applyAlignment="1">
      <alignment horizontal="center" vertical="center" wrapText="1"/>
    </xf>
    <xf numFmtId="41" fontId="0" fillId="2" borderId="0" xfId="17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right" vertical="center"/>
    </xf>
    <xf numFmtId="41" fontId="0" fillId="2" borderId="16" xfId="17" applyFont="1" applyFill="1" applyBorder="1" applyAlignment="1">
      <alignment horizontal="center" vertical="center" wrapText="1"/>
    </xf>
    <xf numFmtId="41" fontId="0" fillId="2" borderId="3" xfId="17" applyFont="1" applyFill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right" vertical="center"/>
    </xf>
    <xf numFmtId="41" fontId="17" fillId="2" borderId="12" xfId="17" applyFont="1" applyFill="1" applyBorder="1" applyAlignment="1">
      <alignment horizontal="center" vertical="center"/>
    </xf>
    <xf numFmtId="41" fontId="17" fillId="2" borderId="0" xfId="17" applyFont="1" applyFill="1" applyBorder="1" applyAlignment="1">
      <alignment horizontal="center" vertical="center"/>
    </xf>
    <xf numFmtId="41" fontId="0" fillId="2" borderId="12" xfId="17" applyFont="1" applyFill="1" applyBorder="1" applyAlignment="1">
      <alignment horizontal="center" vertical="center"/>
    </xf>
    <xf numFmtId="41" fontId="0" fillId="2" borderId="14" xfId="17" applyFont="1" applyFill="1" applyBorder="1" applyAlignment="1">
      <alignment horizontal="center" vertical="center"/>
    </xf>
    <xf numFmtId="41" fontId="0" fillId="2" borderId="39" xfId="17" applyFont="1" applyFill="1" applyBorder="1" applyAlignment="1">
      <alignment horizontal="center" vertical="center"/>
    </xf>
    <xf numFmtId="41" fontId="17" fillId="2" borderId="39" xfId="17" applyFont="1" applyFill="1" applyBorder="1" applyAlignment="1">
      <alignment horizontal="center" vertical="center"/>
    </xf>
    <xf numFmtId="41" fontId="17" fillId="2" borderId="38" xfId="17" applyFont="1" applyFill="1" applyBorder="1" applyAlignment="1">
      <alignment horizontal="center" vertical="center"/>
    </xf>
    <xf numFmtId="41" fontId="25" fillId="2" borderId="16" xfId="17" applyFont="1" applyFill="1" applyBorder="1" applyAlignment="1">
      <alignment vertical="center"/>
    </xf>
    <xf numFmtId="41" fontId="25" fillId="2" borderId="3" xfId="17" applyFont="1" applyFill="1" applyBorder="1" applyAlignment="1">
      <alignment vertical="center"/>
    </xf>
    <xf numFmtId="0" fontId="25" fillId="2" borderId="3" xfId="17" applyNumberFormat="1" applyFont="1" applyFill="1" applyBorder="1" applyAlignment="1">
      <alignment horizontal="center" vertical="center"/>
    </xf>
    <xf numFmtId="0" fontId="25" fillId="2" borderId="13" xfId="17" applyNumberFormat="1" applyFont="1" applyFill="1" applyBorder="1" applyAlignment="1">
      <alignment horizontal="center" vertical="center"/>
    </xf>
    <xf numFmtId="180" fontId="13" fillId="0" borderId="3" xfId="18" applyNumberFormat="1" applyFont="1" applyBorder="1" applyAlignment="1">
      <alignment horizontal="center" vertical="center"/>
    </xf>
    <xf numFmtId="180" fontId="13" fillId="0" borderId="4" xfId="18" applyNumberFormat="1" applyFont="1" applyBorder="1" applyAlignment="1">
      <alignment horizontal="center" vertical="center"/>
    </xf>
    <xf numFmtId="181" fontId="13" fillId="0" borderId="0" xfId="17" applyNumberFormat="1" applyFont="1" applyFill="1" applyBorder="1" applyAlignment="1">
      <alignment horizontal="center" vertical="center"/>
    </xf>
    <xf numFmtId="41" fontId="4" fillId="2" borderId="2" xfId="17" applyFont="1" applyFill="1" applyBorder="1" applyAlignment="1">
      <alignment horizontal="center" vertical="center" wrapText="1" shrinkToFit="1"/>
    </xf>
    <xf numFmtId="41" fontId="4" fillId="2" borderId="0" xfId="17" applyFont="1" applyFill="1" applyBorder="1" applyAlignment="1">
      <alignment horizontal="center" vertical="center" wrapText="1" shrinkToFit="1"/>
    </xf>
    <xf numFmtId="41" fontId="4" fillId="2" borderId="27" xfId="17" applyFont="1" applyFill="1" applyBorder="1" applyAlignment="1">
      <alignment horizontal="center" vertical="center" wrapText="1" shrinkToFit="1"/>
    </xf>
    <xf numFmtId="178" fontId="13" fillId="2" borderId="3" xfId="0" applyNumberFormat="1" applyFont="1" applyFill="1" applyBorder="1" applyAlignment="1">
      <alignment horizontal="center" vertical="center"/>
    </xf>
    <xf numFmtId="178" fontId="0" fillId="0" borderId="27" xfId="0" applyNumberFormat="1" applyFont="1" applyFill="1" applyBorder="1" applyAlignment="1">
      <alignment horizontal="center" vertical="center"/>
    </xf>
    <xf numFmtId="186" fontId="17" fillId="2" borderId="3" xfId="0" applyNumberFormat="1" applyFont="1" applyFill="1" applyBorder="1" applyAlignment="1">
      <alignment horizontal="center" vertical="center" shrinkToFit="1"/>
    </xf>
    <xf numFmtId="186" fontId="17" fillId="2" borderId="8" xfId="0" applyNumberFormat="1" applyFont="1" applyFill="1" applyBorder="1" applyAlignment="1">
      <alignment horizontal="center" vertical="center" shrinkToFit="1"/>
    </xf>
    <xf numFmtId="176" fontId="17" fillId="2" borderId="8" xfId="0" applyNumberFormat="1" applyFont="1" applyFill="1" applyBorder="1" applyAlignment="1">
      <alignment horizontal="center" vertical="center" shrinkToFit="1"/>
    </xf>
    <xf numFmtId="176" fontId="17" fillId="2" borderId="3" xfId="0" applyNumberFormat="1" applyFont="1" applyFill="1" applyBorder="1" applyAlignment="1">
      <alignment horizontal="center" vertical="center" shrinkToFit="1"/>
    </xf>
    <xf numFmtId="191" fontId="0" fillId="2" borderId="3" xfId="0" applyNumberFormat="1" applyFont="1" applyFill="1" applyBorder="1" applyAlignment="1">
      <alignment horizontal="center" vertical="center" shrinkToFit="1"/>
    </xf>
    <xf numFmtId="191" fontId="0" fillId="2" borderId="4" xfId="0" applyNumberFormat="1" applyFont="1" applyFill="1" applyBorder="1" applyAlignment="1">
      <alignment horizontal="center" vertical="center" shrinkToFit="1"/>
    </xf>
    <xf numFmtId="178" fontId="0" fillId="0" borderId="3" xfId="0" applyNumberFormat="1" applyFont="1" applyFill="1" applyBorder="1" applyAlignment="1">
      <alignment horizontal="center" vertical="center"/>
    </xf>
    <xf numFmtId="183" fontId="0" fillId="0" borderId="3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2" xfId="0" applyFill="1" applyBorder="1" applyAlignment="1" quotePrefix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0" fontId="0" fillId="2" borderId="1" xfId="0" applyFill="1" applyBorder="1" applyAlignment="1" quotePrefix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 quotePrefix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wrapText="1" shrinkToFit="1"/>
    </xf>
    <xf numFmtId="0" fontId="2" fillId="2" borderId="2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 applyAlignment="1">
      <alignment horizontal="center" vertical="center" wrapText="1" shrinkToFit="1"/>
    </xf>
    <xf numFmtId="0" fontId="0" fillId="2" borderId="2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 quotePrefix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0" fontId="0" fillId="2" borderId="18" xfId="0" applyFont="1" applyFill="1" applyBorder="1" applyAlignment="1" quotePrefix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2" fillId="2" borderId="27" xfId="0" applyFont="1" applyFill="1" applyBorder="1" applyAlignment="1" quotePrefix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 quotePrefix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39" fillId="2" borderId="9" xfId="0" applyFont="1" applyFill="1" applyBorder="1" applyAlignment="1">
      <alignment horizontal="center" vertical="center" shrinkToFit="1"/>
    </xf>
    <xf numFmtId="0" fontId="22" fillId="2" borderId="23" xfId="0" applyFont="1" applyFill="1" applyBorder="1" applyAlignment="1">
      <alignment horizontal="center" vertical="center" shrinkToFit="1"/>
    </xf>
    <xf numFmtId="0" fontId="22" fillId="2" borderId="24" xfId="0" applyFont="1" applyFill="1" applyBorder="1" applyAlignment="1">
      <alignment vertical="center"/>
    </xf>
    <xf numFmtId="0" fontId="22" fillId="2" borderId="2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22" fillId="2" borderId="18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9" fillId="2" borderId="15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 quotePrefix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 quotePrefix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18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 quotePrefix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2" borderId="15" xfId="0" applyFont="1" applyFill="1" applyBorder="1" applyAlignment="1" quotePrefix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2" borderId="2" xfId="0" applyFont="1" applyFill="1" applyBorder="1" applyAlignment="1" quotePrefix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23" xfId="0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178" fontId="0" fillId="2" borderId="0" xfId="0" applyNumberFormat="1" applyFont="1" applyFill="1" applyBorder="1" applyAlignment="1">
      <alignment horizontal="center" vertical="center" shrinkToFit="1"/>
    </xf>
    <xf numFmtId="0" fontId="35" fillId="2" borderId="9" xfId="0" applyFont="1" applyFill="1" applyBorder="1" applyAlignment="1">
      <alignment horizontal="center" vertical="center" shrinkToFit="1"/>
    </xf>
    <xf numFmtId="0" fontId="22" fillId="2" borderId="18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22" fillId="2" borderId="8" xfId="0" applyFont="1" applyFill="1" applyBorder="1" applyAlignment="1">
      <alignment horizontal="center" vertical="center" shrinkToFit="1"/>
    </xf>
    <xf numFmtId="0" fontId="35" fillId="2" borderId="18" xfId="0" applyFont="1" applyFill="1" applyBorder="1" applyAlignment="1">
      <alignment horizontal="center" vertical="center" shrinkToFit="1"/>
    </xf>
    <xf numFmtId="0" fontId="22" fillId="2" borderId="15" xfId="0" applyFont="1" applyFill="1" applyBorder="1" applyAlignment="1">
      <alignment horizontal="center" vertical="center" shrinkToFit="1"/>
    </xf>
    <xf numFmtId="0" fontId="35" fillId="2" borderId="18" xfId="0" applyFont="1" applyFill="1" applyBorder="1" applyAlignment="1">
      <alignment horizontal="center" vertical="center"/>
    </xf>
    <xf numFmtId="0" fontId="22" fillId="2" borderId="27" xfId="0" applyFont="1" applyFill="1" applyBorder="1" applyAlignment="1">
      <alignment horizontal="center" vertical="center"/>
    </xf>
    <xf numFmtId="0" fontId="35" fillId="2" borderId="18" xfId="0" applyFont="1" applyFill="1" applyBorder="1" applyAlignment="1" quotePrefix="1">
      <alignment horizontal="center" vertical="center" shrinkToFit="1"/>
    </xf>
    <xf numFmtId="0" fontId="22" fillId="2" borderId="15" xfId="0" applyFont="1" applyFill="1" applyBorder="1" applyAlignment="1" quotePrefix="1">
      <alignment horizontal="center" vertical="center" shrinkToFit="1"/>
    </xf>
    <xf numFmtId="0" fontId="22" fillId="2" borderId="3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 shrinkToFit="1"/>
    </xf>
    <xf numFmtId="0" fontId="35" fillId="2" borderId="2" xfId="0" applyFont="1" applyFill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0" fontId="22" fillId="2" borderId="27" xfId="0" applyFont="1" applyFill="1" applyBorder="1" applyAlignment="1">
      <alignment horizontal="center" vertical="center" shrinkToFit="1"/>
    </xf>
    <xf numFmtId="0" fontId="35" fillId="2" borderId="27" xfId="0" applyFont="1" applyFill="1" applyBorder="1" applyAlignment="1">
      <alignment horizontal="center" vertical="center" shrinkToFit="1"/>
    </xf>
    <xf numFmtId="0" fontId="39" fillId="2" borderId="18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10" fillId="0" borderId="0" xfId="0" applyFont="1" applyAlignment="1" quotePrefix="1">
      <alignment horizontal="center" vertical="center"/>
    </xf>
    <xf numFmtId="0" fontId="4" fillId="2" borderId="18" xfId="0" applyFont="1" applyFill="1" applyBorder="1" applyAlignment="1" quotePrefix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39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27" xfId="0" applyFont="1" applyFill="1" applyBorder="1" applyAlignment="1">
      <alignment horizontal="right" vertical="center"/>
    </xf>
    <xf numFmtId="183" fontId="13" fillId="0" borderId="0" xfId="0" applyNumberFormat="1" applyFont="1" applyFill="1" applyBorder="1" applyAlignment="1">
      <alignment horizontal="left" vertical="center"/>
    </xf>
    <xf numFmtId="177" fontId="0" fillId="2" borderId="3" xfId="18" applyFont="1" applyFill="1" applyBorder="1" applyAlignment="1">
      <alignment horizontal="right" vertical="center"/>
    </xf>
    <xf numFmtId="0" fontId="10" fillId="0" borderId="0" xfId="0" applyFont="1" applyFill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2" borderId="8" xfId="0" applyFont="1" applyFill="1" applyBorder="1" applyAlignment="1" quotePrefix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9" fillId="2" borderId="25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13" fillId="2" borderId="40" xfId="0" applyFont="1" applyFill="1" applyBorder="1" applyAlignment="1">
      <alignment horizontal="center" wrapText="1"/>
    </xf>
    <xf numFmtId="0" fontId="13" fillId="2" borderId="41" xfId="0" applyFont="1" applyFill="1" applyBorder="1" applyAlignment="1">
      <alignment horizontal="center" wrapText="1"/>
    </xf>
    <xf numFmtId="0" fontId="32" fillId="2" borderId="40" xfId="0" applyFont="1" applyFill="1" applyBorder="1" applyAlignment="1">
      <alignment horizontal="center" wrapText="1"/>
    </xf>
    <xf numFmtId="0" fontId="13" fillId="2" borderId="42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 quotePrefix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 quotePrefix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 quotePrefix="1">
      <alignment horizontal="center" vertical="center" shrinkToFit="1"/>
    </xf>
    <xf numFmtId="0" fontId="0" fillId="2" borderId="24" xfId="0" applyFont="1" applyFill="1" applyBorder="1" applyAlignment="1" quotePrefix="1">
      <alignment horizontal="center" vertical="center" shrinkToFit="1"/>
    </xf>
    <xf numFmtId="0" fontId="4" fillId="2" borderId="0" xfId="0" applyFont="1" applyFill="1" applyAlignment="1">
      <alignment horizontal="left" vertical="center"/>
    </xf>
    <xf numFmtId="0" fontId="4" fillId="2" borderId="2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30" fillId="2" borderId="0" xfId="0" applyFont="1" applyFill="1" applyAlignment="1">
      <alignment horizontal="center" vertical="center" shrinkToFit="1"/>
    </xf>
    <xf numFmtId="0" fontId="30" fillId="2" borderId="0" xfId="0" applyFont="1" applyFill="1" applyAlignment="1">
      <alignment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23" xfId="0" applyFont="1" applyFill="1" applyBorder="1" applyAlignment="1">
      <alignment horizontal="center" vertical="center" wrapText="1" shrinkToFit="1"/>
    </xf>
    <xf numFmtId="0" fontId="4" fillId="2" borderId="24" xfId="0" applyFont="1" applyFill="1" applyBorder="1" applyAlignment="1">
      <alignment horizontal="center" vertical="center" wrapText="1" shrinkToFit="1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32" fillId="2" borderId="20" xfId="0" applyFont="1" applyFill="1" applyBorder="1" applyAlignment="1">
      <alignment horizontal="center" wrapText="1"/>
    </xf>
    <xf numFmtId="0" fontId="32" fillId="2" borderId="21" xfId="0" applyFont="1" applyFill="1" applyBorder="1" applyAlignment="1">
      <alignment horizontal="center" wrapText="1"/>
    </xf>
    <xf numFmtId="0" fontId="32" fillId="2" borderId="14" xfId="0" applyFont="1" applyFill="1" applyBorder="1" applyAlignment="1">
      <alignment horizontal="center" wrapText="1"/>
    </xf>
    <xf numFmtId="0" fontId="32" fillId="2" borderId="38" xfId="0" applyFont="1" applyFill="1" applyBorder="1" applyAlignment="1">
      <alignment horizontal="center" wrapText="1"/>
    </xf>
    <xf numFmtId="0" fontId="32" fillId="2" borderId="39" xfId="0" applyFont="1" applyFill="1" applyBorder="1" applyAlignment="1">
      <alignment horizontal="center" wrapText="1"/>
    </xf>
    <xf numFmtId="0" fontId="32" fillId="2" borderId="17" xfId="0" applyFont="1" applyFill="1" applyBorder="1" applyAlignment="1">
      <alignment horizontal="center" wrapText="1"/>
    </xf>
    <xf numFmtId="0" fontId="32" fillId="2" borderId="25" xfId="0" applyFont="1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0" fillId="2" borderId="38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32" fillId="2" borderId="26" xfId="0" applyFont="1" applyFill="1" applyBorder="1" applyAlignment="1">
      <alignment horizontal="center" wrapText="1"/>
    </xf>
    <xf numFmtId="0" fontId="32" fillId="2" borderId="22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 wrapText="1" shrinkToFit="1"/>
    </xf>
    <xf numFmtId="0" fontId="0" fillId="2" borderId="15" xfId="0" applyFont="1" applyFill="1" applyBorder="1" applyAlignment="1">
      <alignment horizontal="center" vertical="center" wrapText="1" shrinkToFit="1"/>
    </xf>
    <xf numFmtId="0" fontId="25" fillId="2" borderId="18" xfId="0" applyFont="1" applyFill="1" applyBorder="1" applyAlignment="1">
      <alignment horizontal="center" vertical="center" wrapText="1" shrinkToFit="1"/>
    </xf>
    <xf numFmtId="0" fontId="25" fillId="2" borderId="2" xfId="0" applyFont="1" applyFill="1" applyBorder="1" applyAlignment="1">
      <alignment horizontal="center" vertical="center" wrapText="1" shrinkToFit="1"/>
    </xf>
    <xf numFmtId="0" fontId="25" fillId="2" borderId="8" xfId="0" applyFont="1" applyFill="1" applyBorder="1" applyAlignment="1">
      <alignment horizontal="center" vertical="center" wrapText="1" shrinkToFit="1"/>
    </xf>
    <xf numFmtId="0" fontId="2" fillId="2" borderId="24" xfId="0" applyFont="1" applyFill="1" applyBorder="1" applyAlignment="1" quotePrefix="1">
      <alignment horizontal="center" vertical="center" wrapText="1" shrinkToFit="1"/>
    </xf>
    <xf numFmtId="0" fontId="4" fillId="2" borderId="18" xfId="0" applyFont="1" applyFill="1" applyBorder="1" applyAlignment="1" quotePrefix="1">
      <alignment horizontal="center" vertical="center" wrapText="1" shrinkToFit="1"/>
    </xf>
    <xf numFmtId="0" fontId="0" fillId="2" borderId="27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 shrinkToFit="1"/>
    </xf>
    <xf numFmtId="0" fontId="4" fillId="2" borderId="27" xfId="0" applyFont="1" applyFill="1" applyBorder="1" applyAlignment="1">
      <alignment horizontal="center" vertical="center" shrinkToFi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 shrinkToFit="1"/>
    </xf>
    <xf numFmtId="0" fontId="2" fillId="2" borderId="24" xfId="0" applyFont="1" applyFill="1" applyBorder="1" applyAlignment="1">
      <alignment horizontal="center" vertical="center" wrapText="1" shrinkToFit="1"/>
    </xf>
    <xf numFmtId="0" fontId="0" fillId="2" borderId="1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32" fillId="2" borderId="25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 quotePrefix="1">
      <alignment horizontal="center" vertical="center" shrinkToFit="1"/>
    </xf>
    <xf numFmtId="0" fontId="4" fillId="2" borderId="9" xfId="0" applyFont="1" applyFill="1" applyBorder="1" applyAlignment="1" quotePrefix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6" fillId="2" borderId="0" xfId="0" applyFont="1" applyFill="1" applyAlignment="1">
      <alignment horizontal="center" wrapText="1"/>
    </xf>
    <xf numFmtId="0" fontId="13" fillId="2" borderId="3" xfId="0" applyFont="1" applyFill="1" applyBorder="1" applyAlignment="1">
      <alignment horizontal="left"/>
    </xf>
    <xf numFmtId="0" fontId="32" fillId="2" borderId="36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2" borderId="0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 quotePrefix="1">
      <alignment horizontal="right" vertical="center"/>
    </xf>
    <xf numFmtId="0" fontId="4" fillId="2" borderId="15" xfId="0" applyNumberFormat="1" applyFont="1" applyFill="1" applyBorder="1" applyAlignment="1">
      <alignment horizontal="center" vertical="center" shrinkToFit="1"/>
    </xf>
    <xf numFmtId="0" fontId="0" fillId="2" borderId="1" xfId="0" applyNumberFormat="1" applyFont="1" applyFill="1" applyBorder="1" applyAlignment="1">
      <alignment horizontal="center" vertical="center" shrinkToFit="1"/>
    </xf>
    <xf numFmtId="0" fontId="0" fillId="2" borderId="4" xfId="0" applyNumberFormat="1" applyFont="1" applyFill="1" applyBorder="1" applyAlignment="1">
      <alignment horizontal="center" vertical="center" shrinkToFit="1"/>
    </xf>
    <xf numFmtId="0" fontId="4" fillId="2" borderId="18" xfId="0" applyNumberFormat="1" applyFont="1" applyFill="1" applyBorder="1" applyAlignment="1" quotePrefix="1">
      <alignment horizontal="center" vertical="center" shrinkToFit="1"/>
    </xf>
    <xf numFmtId="0" fontId="0" fillId="2" borderId="27" xfId="0" applyNumberFormat="1" applyFont="1" applyFill="1" applyBorder="1" applyAlignment="1">
      <alignment horizontal="center" vertical="center" shrinkToFit="1"/>
    </xf>
    <xf numFmtId="0" fontId="0" fillId="2" borderId="15" xfId="0" applyNumberFormat="1" applyFont="1" applyFill="1" applyBorder="1" applyAlignment="1">
      <alignment horizontal="center" vertical="center" shrinkToFit="1"/>
    </xf>
    <xf numFmtId="0" fontId="0" fillId="2" borderId="18" xfId="0" applyNumberFormat="1" applyFont="1" applyFill="1" applyBorder="1" applyAlignment="1">
      <alignment horizontal="center" vertical="center" shrinkToFit="1"/>
    </xf>
    <xf numFmtId="0" fontId="0" fillId="2" borderId="2" xfId="0" applyNumberFormat="1" applyFont="1" applyFill="1" applyBorder="1" applyAlignment="1">
      <alignment horizontal="center" vertical="center" shrinkToFit="1"/>
    </xf>
    <xf numFmtId="0" fontId="0" fillId="2" borderId="8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/>
    </xf>
    <xf numFmtId="0" fontId="0" fillId="2" borderId="23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 quotePrefix="1">
      <alignment horizontal="center" vertical="center" shrinkToFit="1"/>
    </xf>
    <xf numFmtId="0" fontId="0" fillId="2" borderId="23" xfId="0" applyNumberFormat="1" applyFont="1" applyFill="1" applyBorder="1" applyAlignment="1">
      <alignment horizontal="center" vertical="center" shrinkToFit="1"/>
    </xf>
    <xf numFmtId="0" fontId="0" fillId="2" borderId="24" xfId="0" applyNumberFormat="1" applyFont="1" applyFill="1" applyBorder="1" applyAlignment="1">
      <alignment horizontal="center" vertical="center" shrinkToFit="1"/>
    </xf>
    <xf numFmtId="0" fontId="4" fillId="2" borderId="9" xfId="0" applyNumberFormat="1" applyFont="1" applyFill="1" applyBorder="1" applyAlignment="1">
      <alignment horizontal="center" vertical="center" shrinkToFit="1"/>
    </xf>
    <xf numFmtId="0" fontId="0" fillId="2" borderId="23" xfId="0" applyNumberFormat="1" applyFont="1" applyFill="1" applyBorder="1" applyAlignment="1" quotePrefix="1">
      <alignment horizontal="center" vertical="center" shrinkToFit="1"/>
    </xf>
    <xf numFmtId="186" fontId="13" fillId="0" borderId="0" xfId="0" applyNumberFormat="1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86" fontId="38" fillId="0" borderId="0" xfId="0" applyNumberFormat="1" applyFont="1" applyFill="1" applyBorder="1" applyAlignment="1">
      <alignment horizontal="center" vertical="center" shrinkToFit="1"/>
    </xf>
    <xf numFmtId="186" fontId="17" fillId="2" borderId="3" xfId="0" applyNumberFormat="1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8" fillId="0" borderId="2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omma" xfId="16"/>
    <cellStyle name="Comma [0]" xfId="17"/>
    <cellStyle name="쉼표 [0]_12.보건및사회보장" xfId="18"/>
    <cellStyle name="쉼표 [0]_기획감사12" xfId="19"/>
    <cellStyle name="콤마 [0]_해안선및도서" xfId="20"/>
    <cellStyle name="Currency" xfId="21"/>
    <cellStyle name="Currency [0]" xfId="22"/>
    <cellStyle name="표준_미곡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409575</xdr:colOff>
      <xdr:row>0</xdr:row>
      <xdr:rowOff>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" name="TextBox 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" name="TextBox 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" name="TextBox 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" name="TextBox 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" name="TextBox 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" name="TextBox 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" name="TextBox 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" name="TextBox 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" name="TextBox 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" name="TextBox 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" name="TextBox 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" name="TextBox 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" name="TextBox 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" name="TextBox 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" name="TextBox 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" name="TextBox 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" name="TextBox 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" name="TextBox 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" name="TextBox 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" name="TextBox 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" name="TextBox 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" name="TextBox 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" name="TextBox 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" name="TextBox 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" name="TextBox 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" name="TextBox 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" name="TextBox 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" name="TextBox 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" name="TextBox 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" name="TextBox 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" name="TextBox 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" name="TextBox 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" name="TextBox 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" name="TextBox 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" name="TextBox 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" name="TextBox 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" name="TextBox 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" name="TextBox 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" name="TextBox 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" name="TextBox 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" name="TextBox 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" name="TextBox 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" name="TextBox 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" name="TextBox 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" name="TextBox 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" name="TextBox 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" name="TextBox 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" name="TextBox 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" name="TextBox 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" name="TextBox 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" name="TextBox 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" name="TextBox 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" name="TextBox 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" name="TextBox 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6" name="TextBox 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7" name="TextBox 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8" name="TextBox 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9" name="TextBox 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0" name="TextBox 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1" name="TextBox 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2" name="TextBox 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3" name="TextBox 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4" name="TextBox 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5" name="TextBox 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6" name="TextBox 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7" name="TextBox 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8" name="TextBox 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69" name="TextBox 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0" name="TextBox 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1" name="TextBox 7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2" name="TextBox 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3" name="TextBox 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4" name="TextBox 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5" name="TextBox 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6" name="TextBox 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7" name="TextBox 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8" name="TextBox 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79" name="TextBox 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0" name="TextBox 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1" name="TextBox 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2" name="TextBox 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3" name="TextBox 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4" name="TextBox 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5" name="TextBox 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6" name="TextBox 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7" name="TextBox 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8" name="TextBox 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89" name="TextBox 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0" name="TextBox 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1" name="TextBox 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2" name="TextBox 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3" name="TextBox 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4" name="TextBox 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5" name="TextBox 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6" name="TextBox 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7" name="TextBox 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8" name="TextBox 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99" name="TextBox 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0" name="TextBox 1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1" name="TextBox 1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2" name="TextBox 1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3" name="TextBox 1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4" name="TextBox 1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5" name="TextBox 1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6" name="TextBox 1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7" name="TextBox 1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8" name="TextBox 1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09" name="TextBox 1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0" name="TextBox 1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1" name="TextBox 1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2" name="TextBox 1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3" name="TextBox 1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4" name="TextBox 1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5" name="TextBox 1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6" name="TextBox 1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7" name="TextBox 1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8" name="TextBox 1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19" name="TextBox 1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0" name="TextBox 1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1" name="TextBox 1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2" name="TextBox 1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3" name="TextBox 1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4" name="TextBox 1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5" name="TextBox 1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6" name="TextBox 1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7" name="TextBox 1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8" name="TextBox 1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29" name="TextBox 1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0" name="TextBox 1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1" name="TextBox 1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2" name="TextBox 1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3" name="TextBox 1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4" name="TextBox 1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5" name="TextBox 1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6" name="TextBox 1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7" name="TextBox 1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8" name="TextBox 1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39" name="TextBox 1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0" name="TextBox 1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1" name="TextBox 1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2" name="TextBox 1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3" name="TextBox 1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4" name="TextBox 1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5" name="TextBox 1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6" name="TextBox 1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7" name="TextBox 1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8" name="TextBox 1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49" name="TextBox 1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0" name="TextBox 1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1" name="TextBox 1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2" name="TextBox 1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3" name="TextBox 1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4" name="TextBox 1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5" name="TextBox 1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6" name="TextBox 1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7" name="TextBox 1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8" name="TextBox 1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59" name="TextBox 1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0" name="TextBox 1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1" name="TextBox 1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2" name="TextBox 1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3" name="TextBox 1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4" name="TextBox 1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5" name="TextBox 1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6" name="TextBox 1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7" name="TextBox 1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8" name="TextBox 1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69" name="TextBox 1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0" name="TextBox 1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1" name="TextBox 17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2" name="TextBox 1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3" name="TextBox 1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4" name="TextBox 1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5" name="TextBox 1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6" name="TextBox 1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7" name="TextBox 1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8" name="TextBox 1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79" name="TextBox 1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0" name="TextBox 1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1" name="TextBox 1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2" name="TextBox 1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3" name="TextBox 1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4" name="TextBox 1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5" name="TextBox 1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6" name="TextBox 1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7" name="TextBox 1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8" name="TextBox 1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89" name="TextBox 1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0" name="TextBox 1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1" name="TextBox 1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2" name="TextBox 1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3" name="TextBox 1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4" name="TextBox 1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5" name="TextBox 1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6" name="TextBox 1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7" name="TextBox 1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8" name="TextBox 1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199" name="TextBox 1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0" name="TextBox 2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1" name="TextBox 2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2" name="TextBox 2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3" name="TextBox 2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4" name="TextBox 2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5" name="TextBox 2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6" name="TextBox 2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7" name="TextBox 2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8" name="TextBox 2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09" name="TextBox 2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0" name="TextBox 2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1" name="TextBox 2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2" name="TextBox 2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3" name="TextBox 2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4" name="TextBox 2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5" name="TextBox 2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6" name="TextBox 2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7" name="TextBox 2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8" name="TextBox 2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19" name="TextBox 2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0" name="TextBox 2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1" name="TextBox 2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2" name="TextBox 2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3" name="TextBox 2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4" name="TextBox 2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5" name="TextBox 2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6" name="TextBox 2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7" name="TextBox 2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8" name="TextBox 2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29" name="TextBox 2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0" name="TextBox 2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1" name="TextBox 2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2" name="TextBox 2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3" name="TextBox 2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4" name="TextBox 2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5" name="TextBox 2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6" name="TextBox 2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7" name="TextBox 2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8" name="TextBox 2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39" name="TextBox 2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0" name="TextBox 2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1" name="TextBox 2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2" name="TextBox 2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3" name="TextBox 2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4" name="TextBox 2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5" name="TextBox 2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6" name="TextBox 2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7" name="TextBox 2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8" name="TextBox 2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49" name="TextBox 2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0" name="TextBox 2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1" name="TextBox 2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2" name="TextBox 2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3" name="TextBox 2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4" name="TextBox 2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5" name="TextBox 2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6" name="TextBox 2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7" name="TextBox 2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8" name="TextBox 2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59" name="TextBox 2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0" name="TextBox 2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1" name="TextBox 2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2" name="TextBox 2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3" name="TextBox 2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4" name="TextBox 2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5" name="TextBox 2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6" name="TextBox 2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7" name="TextBox 2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8" name="TextBox 2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69" name="TextBox 2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0" name="TextBox 2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1" name="TextBox 27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2" name="TextBox 2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3" name="TextBox 2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4" name="TextBox 2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5" name="TextBox 2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6" name="TextBox 2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7" name="TextBox 2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8" name="TextBox 2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79" name="TextBox 2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0" name="TextBox 2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1" name="TextBox 2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2" name="TextBox 2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3" name="TextBox 2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4" name="TextBox 2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5" name="TextBox 2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6" name="TextBox 2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7" name="TextBox 2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8" name="TextBox 2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89" name="TextBox 2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0" name="TextBox 2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1" name="TextBox 2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2" name="TextBox 2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3" name="TextBox 2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4" name="TextBox 2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5" name="TextBox 2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6" name="TextBox 2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7" name="TextBox 2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8" name="TextBox 2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299" name="TextBox 2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0" name="TextBox 3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1" name="TextBox 3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2" name="TextBox 3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3" name="TextBox 3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4" name="TextBox 3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5" name="TextBox 3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6" name="TextBox 3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7" name="TextBox 3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8" name="TextBox 3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09" name="TextBox 3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0" name="TextBox 3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1" name="TextBox 3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2" name="TextBox 3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3" name="TextBox 3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4" name="TextBox 3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5" name="TextBox 3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6" name="TextBox 3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7" name="TextBox 3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8" name="TextBox 3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19" name="TextBox 3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0" name="TextBox 3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1" name="TextBox 3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2" name="TextBox 3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3" name="TextBox 3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4" name="TextBox 3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5" name="TextBox 3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6" name="TextBox 3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7" name="TextBox 3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8" name="TextBox 3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29" name="TextBox 3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0" name="TextBox 3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1" name="TextBox 3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2" name="TextBox 3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3" name="TextBox 3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4" name="TextBox 3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5" name="TextBox 3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6" name="TextBox 3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7" name="TextBox 3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8" name="TextBox 3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39" name="TextBox 3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0" name="TextBox 3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1" name="TextBox 3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2" name="TextBox 3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3" name="TextBox 3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4" name="TextBox 3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5" name="TextBox 3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6" name="TextBox 3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7" name="TextBox 3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8" name="TextBox 3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49" name="TextBox 3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0" name="TextBox 3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1" name="TextBox 3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2" name="TextBox 3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3" name="TextBox 3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4" name="TextBox 3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5" name="TextBox 3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6" name="TextBox 3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7" name="TextBox 3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8" name="TextBox 3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59" name="TextBox 3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0" name="TextBox 3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1" name="TextBox 3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2" name="TextBox 3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3" name="TextBox 3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4" name="TextBox 3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5" name="TextBox 3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6" name="TextBox 3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7" name="TextBox 3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8" name="TextBox 3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69" name="TextBox 3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0" name="TextBox 3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457200</xdr:colOff>
      <xdr:row>0</xdr:row>
      <xdr:rowOff>0</xdr:rowOff>
    </xdr:from>
    <xdr:ext cx="95250" cy="209550"/>
    <xdr:sp>
      <xdr:nvSpPr>
        <xdr:cNvPr id="371" name="TextBox 371"/>
        <xdr:cNvSpPr txBox="1">
          <a:spLocks noChangeArrowheads="1"/>
        </xdr:cNvSpPr>
      </xdr:nvSpPr>
      <xdr:spPr>
        <a:xfrm>
          <a:off x="2028825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2" name="TextBox 3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3" name="TextBox 3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4" name="TextBox 3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5" name="TextBox 3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6" name="TextBox 3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7" name="TextBox 3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8" name="TextBox 3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79" name="TextBox 3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0" name="TextBox 3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1" name="TextBox 3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2" name="TextBox 3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3" name="TextBox 3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4" name="TextBox 3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5" name="TextBox 3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6" name="TextBox 3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7" name="TextBox 3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8" name="TextBox 3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89" name="TextBox 3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0" name="TextBox 3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1" name="TextBox 3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2" name="TextBox 3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3" name="TextBox 3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4" name="TextBox 3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5" name="TextBox 3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6" name="TextBox 3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7" name="TextBox 3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8" name="TextBox 3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399" name="TextBox 3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0" name="TextBox 4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1" name="TextBox 4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2" name="TextBox 4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3" name="TextBox 4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4" name="TextBox 4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5" name="TextBox 4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6" name="TextBox 4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7" name="TextBox 4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8" name="TextBox 4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09" name="TextBox 4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0" name="TextBox 4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1" name="TextBox 4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2" name="TextBox 4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3" name="TextBox 4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4" name="TextBox 4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5" name="TextBox 4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6" name="TextBox 4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7" name="TextBox 4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8" name="TextBox 4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19" name="TextBox 4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0" name="TextBox 4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1" name="TextBox 4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2" name="TextBox 4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3" name="TextBox 4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4" name="TextBox 4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5" name="TextBox 4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6" name="TextBox 4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7" name="TextBox 4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8" name="TextBox 4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29" name="TextBox 4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0" name="TextBox 4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1" name="TextBox 4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2" name="TextBox 4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3" name="TextBox 4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4" name="TextBox 4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5" name="TextBox 4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6" name="TextBox 4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7" name="TextBox 4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8" name="TextBox 4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39" name="TextBox 4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0" name="TextBox 4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1" name="TextBox 4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2" name="TextBox 4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3" name="TextBox 4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4" name="TextBox 4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542925</xdr:colOff>
      <xdr:row>0</xdr:row>
      <xdr:rowOff>0</xdr:rowOff>
    </xdr:from>
    <xdr:ext cx="95250" cy="209550"/>
    <xdr:sp>
      <xdr:nvSpPr>
        <xdr:cNvPr id="445" name="TextBox 445"/>
        <xdr:cNvSpPr txBox="1">
          <a:spLocks noChangeArrowheads="1"/>
        </xdr:cNvSpPr>
      </xdr:nvSpPr>
      <xdr:spPr>
        <a:xfrm>
          <a:off x="211455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6" name="TextBox 4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7" name="TextBox 4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8" name="TextBox 4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49" name="TextBox 4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0" name="TextBox 4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1" name="TextBox 4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2" name="TextBox 4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3" name="TextBox 4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4" name="TextBox 45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5" name="TextBox 45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6" name="TextBox 45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7" name="TextBox 45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8" name="TextBox 45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59" name="TextBox 45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0" name="TextBox 46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1" name="TextBox 46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2" name="TextBox 46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3" name="TextBox 46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4" name="TextBox 46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5" name="TextBox 46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6" name="TextBox 46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7" name="TextBox 46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8" name="TextBox 46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69" name="TextBox 46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0" name="TextBox 47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1" name="TextBox 47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2" name="TextBox 47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3" name="TextBox 47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4" name="TextBox 47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5" name="TextBox 47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6" name="TextBox 47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7" name="TextBox 47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8" name="TextBox 47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79" name="TextBox 47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0" name="TextBox 48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1" name="TextBox 48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2" name="TextBox 48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3" name="TextBox 48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4" name="TextBox 48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5" name="TextBox 48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6" name="TextBox 48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7" name="TextBox 48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8" name="TextBox 48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89" name="TextBox 48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0" name="TextBox 49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1" name="TextBox 49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2" name="TextBox 49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3" name="TextBox 49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4" name="TextBox 49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5" name="TextBox 49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6" name="TextBox 49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7" name="TextBox 49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8" name="TextBox 49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499" name="TextBox 49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0" name="TextBox 50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1" name="TextBox 50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2" name="TextBox 50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3" name="TextBox 50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4" name="TextBox 50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5" name="TextBox 50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6" name="TextBox 50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7" name="TextBox 50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8" name="TextBox 50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09" name="TextBox 50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0" name="TextBox 51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1" name="TextBox 51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2" name="TextBox 51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3" name="TextBox 51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4" name="TextBox 51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5" name="TextBox 51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6" name="TextBox 51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7" name="TextBox 51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8" name="TextBox 51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19" name="TextBox 51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0" name="TextBox 52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1" name="TextBox 52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2" name="TextBox 52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3" name="TextBox 52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4" name="TextBox 52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5" name="TextBox 52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6" name="TextBox 52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7" name="TextBox 52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8" name="TextBox 52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29" name="TextBox 52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0" name="TextBox 53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1" name="TextBox 53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2" name="TextBox 53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3" name="TextBox 53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4" name="TextBox 53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5" name="TextBox 53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6" name="TextBox 53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7" name="TextBox 53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8" name="TextBox 53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39" name="TextBox 53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0" name="TextBox 54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1" name="TextBox 54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2" name="TextBox 54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3" name="TextBox 54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4" name="TextBox 544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5" name="TextBox 545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6" name="TextBox 546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7" name="TextBox 547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8" name="TextBox 548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49" name="TextBox 549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0" name="TextBox 550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1" name="TextBox 551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2" name="TextBox 552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0</xdr:row>
      <xdr:rowOff>0</xdr:rowOff>
    </xdr:from>
    <xdr:ext cx="95250" cy="209550"/>
    <xdr:sp>
      <xdr:nvSpPr>
        <xdr:cNvPr id="553" name="TextBox 553"/>
        <xdr:cNvSpPr txBox="1">
          <a:spLocks noChangeArrowheads="1"/>
        </xdr:cNvSpPr>
      </xdr:nvSpPr>
      <xdr:spPr>
        <a:xfrm>
          <a:off x="1981200" y="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161925</xdr:rowOff>
    </xdr:from>
    <xdr:ext cx="95250" cy="209550"/>
    <xdr:sp>
      <xdr:nvSpPr>
        <xdr:cNvPr id="554" name="TextBox 554"/>
        <xdr:cNvSpPr txBox="1">
          <a:spLocks noChangeArrowheads="1"/>
        </xdr:cNvSpPr>
      </xdr:nvSpPr>
      <xdr:spPr>
        <a:xfrm>
          <a:off x="2524125" y="2486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55" name="TextBox 55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56" name="TextBox 55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57" name="TextBox 55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58" name="TextBox 55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59" name="TextBox 55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60" name="TextBox 56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61" name="TextBox 56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62" name="TextBox 56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63" name="TextBox 56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64" name="TextBox 56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65" name="TextBox 56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66" name="TextBox 56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67" name="TextBox 56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68" name="TextBox 56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69" name="TextBox 56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70" name="TextBox 57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71" name="TextBox 57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72" name="TextBox 57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0</xdr:rowOff>
    </xdr:from>
    <xdr:ext cx="95250" cy="209550"/>
    <xdr:sp>
      <xdr:nvSpPr>
        <xdr:cNvPr id="573" name="TextBox 573"/>
        <xdr:cNvSpPr txBox="1">
          <a:spLocks noChangeArrowheads="1"/>
        </xdr:cNvSpPr>
      </xdr:nvSpPr>
      <xdr:spPr>
        <a:xfrm>
          <a:off x="2524125" y="2324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161925</xdr:rowOff>
    </xdr:from>
    <xdr:ext cx="95250" cy="209550"/>
    <xdr:sp>
      <xdr:nvSpPr>
        <xdr:cNvPr id="574" name="TextBox 574"/>
        <xdr:cNvSpPr txBox="1">
          <a:spLocks noChangeArrowheads="1"/>
        </xdr:cNvSpPr>
      </xdr:nvSpPr>
      <xdr:spPr>
        <a:xfrm>
          <a:off x="2524125" y="2486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75" name="TextBox 57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76" name="TextBox 57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77" name="TextBox 57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78" name="TextBox 57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79" name="TextBox 57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80" name="TextBox 58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81" name="TextBox 58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82" name="TextBox 58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83" name="TextBox 58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84" name="TextBox 58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85" name="TextBox 58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86" name="TextBox 58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87" name="TextBox 58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88" name="TextBox 58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89" name="TextBox 58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90" name="TextBox 59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91" name="TextBox 59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92" name="TextBox 59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7</xdr:row>
      <xdr:rowOff>161925</xdr:rowOff>
    </xdr:from>
    <xdr:ext cx="95250" cy="209550"/>
    <xdr:sp>
      <xdr:nvSpPr>
        <xdr:cNvPr id="593" name="TextBox 593"/>
        <xdr:cNvSpPr txBox="1">
          <a:spLocks noChangeArrowheads="1"/>
        </xdr:cNvSpPr>
      </xdr:nvSpPr>
      <xdr:spPr>
        <a:xfrm>
          <a:off x="2524125" y="24860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94" name="TextBox 59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95" name="TextBox 59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96" name="TextBox 59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97" name="TextBox 59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98" name="TextBox 59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599" name="TextBox 59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00" name="TextBox 60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01" name="TextBox 60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02" name="TextBox 60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03" name="TextBox 60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04" name="TextBox 60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05" name="TextBox 60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06" name="TextBox 60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07" name="TextBox 60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08" name="TextBox 60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09" name="TextBox 60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10" name="TextBox 61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11" name="TextBox 61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12" name="TextBox 61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13" name="TextBox 61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14" name="TextBox 61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15" name="TextBox 61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16" name="TextBox 61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17" name="TextBox 61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18" name="TextBox 61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19" name="TextBox 61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20" name="TextBox 62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21" name="TextBox 62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22" name="TextBox 62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23" name="TextBox 62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24" name="TextBox 62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25" name="TextBox 62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26" name="TextBox 62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27" name="TextBox 62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28" name="TextBox 62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29" name="TextBox 62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30" name="TextBox 63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31" name="TextBox 63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32" name="TextBox 63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33" name="TextBox 63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34" name="TextBox 63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35" name="TextBox 63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36" name="TextBox 63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37" name="TextBox 63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38" name="TextBox 63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39" name="TextBox 63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40" name="TextBox 64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41" name="TextBox 64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42" name="TextBox 64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43" name="TextBox 64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44" name="TextBox 64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45" name="TextBox 64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46" name="TextBox 64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47" name="TextBox 64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48" name="TextBox 64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49" name="TextBox 64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50" name="TextBox 65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51" name="TextBox 65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52" name="TextBox 65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53" name="TextBox 65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54" name="TextBox 65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55" name="TextBox 65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56" name="TextBox 65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57" name="TextBox 65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58" name="TextBox 65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59" name="TextBox 65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60" name="TextBox 66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61" name="TextBox 66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62" name="TextBox 66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63" name="TextBox 66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64" name="TextBox 66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9</xdr:row>
      <xdr:rowOff>0</xdr:rowOff>
    </xdr:from>
    <xdr:ext cx="95250" cy="209550"/>
    <xdr:sp>
      <xdr:nvSpPr>
        <xdr:cNvPr id="665" name="TextBox 665"/>
        <xdr:cNvSpPr txBox="1">
          <a:spLocks noChangeArrowheads="1"/>
        </xdr:cNvSpPr>
      </xdr:nvSpPr>
      <xdr:spPr>
        <a:xfrm>
          <a:off x="2524125" y="2705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66" name="TextBox 66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67" name="TextBox 66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68" name="TextBox 66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69" name="TextBox 66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70" name="TextBox 67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71" name="TextBox 67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72" name="TextBox 67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73" name="TextBox 67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74" name="TextBox 67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75" name="TextBox 67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76" name="TextBox 67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77" name="TextBox 67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78" name="TextBox 67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79" name="TextBox 67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80" name="TextBox 68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81" name="TextBox 68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82" name="TextBox 68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83" name="TextBox 68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9</xdr:row>
      <xdr:rowOff>0</xdr:rowOff>
    </xdr:from>
    <xdr:ext cx="95250" cy="209550"/>
    <xdr:sp>
      <xdr:nvSpPr>
        <xdr:cNvPr id="684" name="TextBox 684"/>
        <xdr:cNvSpPr txBox="1">
          <a:spLocks noChangeArrowheads="1"/>
        </xdr:cNvSpPr>
      </xdr:nvSpPr>
      <xdr:spPr>
        <a:xfrm>
          <a:off x="2524125" y="2705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85" name="TextBox 68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86" name="TextBox 68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87" name="TextBox 68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88" name="TextBox 68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89" name="TextBox 68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90" name="TextBox 69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91" name="TextBox 69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92" name="TextBox 69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93" name="TextBox 69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94" name="TextBox 69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95" name="TextBox 69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96" name="TextBox 69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97" name="TextBox 69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98" name="TextBox 69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699" name="TextBox 69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00" name="TextBox 70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01" name="TextBox 70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02" name="TextBox 70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9</xdr:row>
      <xdr:rowOff>0</xdr:rowOff>
    </xdr:from>
    <xdr:ext cx="95250" cy="209550"/>
    <xdr:sp>
      <xdr:nvSpPr>
        <xdr:cNvPr id="703" name="TextBox 703"/>
        <xdr:cNvSpPr txBox="1">
          <a:spLocks noChangeArrowheads="1"/>
        </xdr:cNvSpPr>
      </xdr:nvSpPr>
      <xdr:spPr>
        <a:xfrm>
          <a:off x="2524125" y="2705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04" name="TextBox 70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05" name="TextBox 70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06" name="TextBox 70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07" name="TextBox 70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08" name="TextBox 70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09" name="TextBox 70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10" name="TextBox 71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11" name="TextBox 71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12" name="TextBox 71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13" name="TextBox 71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14" name="TextBox 71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15" name="TextBox 71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16" name="TextBox 71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17" name="TextBox 71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18" name="TextBox 71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19" name="TextBox 71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20" name="TextBox 72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21" name="TextBox 72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22" name="TextBox 72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23" name="TextBox 72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24" name="TextBox 72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25" name="TextBox 72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26" name="TextBox 72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27" name="TextBox 72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28" name="TextBox 72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29" name="TextBox 72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30" name="TextBox 73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31" name="TextBox 73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32" name="TextBox 73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33" name="TextBox 73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34" name="TextBox 73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35" name="TextBox 73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36" name="TextBox 73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37" name="TextBox 73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38" name="TextBox 73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39" name="TextBox 73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40" name="TextBox 74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41" name="TextBox 74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42" name="TextBox 74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43" name="TextBox 74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44" name="TextBox 74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45" name="TextBox 74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46" name="TextBox 74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47" name="TextBox 74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48" name="TextBox 74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49" name="TextBox 74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50" name="TextBox 75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51" name="TextBox 75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52" name="TextBox 75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53" name="TextBox 75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54" name="TextBox 75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55" name="TextBox 75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56" name="TextBox 75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57" name="TextBox 75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58" name="TextBox 75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59" name="TextBox 75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60" name="TextBox 76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61" name="TextBox 76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62" name="TextBox 76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63" name="TextBox 76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64" name="TextBox 76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65" name="TextBox 76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66" name="TextBox 76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67" name="TextBox 76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68" name="TextBox 76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69" name="TextBox 76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70" name="TextBox 77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71" name="TextBox 77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72" name="TextBox 77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73" name="TextBox 77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74" name="TextBox 77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75" name="TextBox 77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76" name="TextBox 77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77" name="TextBox 77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78" name="TextBox 77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79" name="TextBox 77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80" name="TextBox 78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81" name="TextBox 78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82" name="TextBox 78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83" name="TextBox 78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84" name="TextBox 78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85" name="TextBox 78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86" name="TextBox 78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87" name="TextBox 78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88" name="TextBox 78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89" name="TextBox 78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90" name="TextBox 79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91" name="TextBox 79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92" name="TextBox 79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93" name="TextBox 79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94" name="TextBox 79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95" name="TextBox 79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96" name="TextBox 79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97" name="TextBox 79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98" name="TextBox 79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799" name="TextBox 79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00" name="TextBox 80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01" name="TextBox 80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02" name="TextBox 80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03" name="TextBox 80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04" name="TextBox 80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05" name="TextBox 80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06" name="TextBox 80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07" name="TextBox 80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08" name="TextBox 80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09" name="TextBox 80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10" name="TextBox 81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11" name="TextBox 81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12" name="TextBox 81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13" name="TextBox 81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14" name="TextBox 81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15" name="TextBox 81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16" name="TextBox 81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17" name="TextBox 81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18" name="TextBox 81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19" name="TextBox 81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20" name="TextBox 82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21" name="TextBox 82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22" name="TextBox 82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23" name="TextBox 82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24" name="TextBox 82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25" name="TextBox 82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26" name="TextBox 82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27" name="TextBox 82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28" name="TextBox 82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29" name="TextBox 82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30" name="TextBox 83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31" name="TextBox 83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32" name="TextBox 83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33" name="TextBox 83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34" name="TextBox 83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35" name="TextBox 83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36" name="TextBox 83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37" name="TextBox 83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38" name="TextBox 83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39" name="TextBox 83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40" name="TextBox 84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41" name="TextBox 84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42" name="TextBox 84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43" name="TextBox 84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44" name="TextBox 84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45" name="TextBox 84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46" name="TextBox 84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47" name="TextBox 84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48" name="TextBox 84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49" name="TextBox 84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50" name="TextBox 85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51" name="TextBox 85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52" name="TextBox 85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53" name="TextBox 85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54" name="TextBox 85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55" name="TextBox 85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56" name="TextBox 85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57" name="TextBox 85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58" name="TextBox 85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59" name="TextBox 85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60" name="TextBox 86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61" name="TextBox 86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62" name="TextBox 86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63" name="TextBox 86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64" name="TextBox 86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65" name="TextBox 86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66" name="TextBox 86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67" name="TextBox 86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68" name="TextBox 86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69" name="TextBox 86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70" name="TextBox 87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71" name="TextBox 87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72" name="TextBox 87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73" name="TextBox 87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74" name="TextBox 87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75" name="TextBox 87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76" name="TextBox 87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77" name="TextBox 87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78" name="TextBox 87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79" name="TextBox 87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80" name="TextBox 88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81" name="TextBox 88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82" name="TextBox 88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83" name="TextBox 88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84" name="TextBox 88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85" name="TextBox 88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9</xdr:row>
      <xdr:rowOff>0</xdr:rowOff>
    </xdr:from>
    <xdr:ext cx="95250" cy="209550"/>
    <xdr:sp>
      <xdr:nvSpPr>
        <xdr:cNvPr id="886" name="TextBox 886"/>
        <xdr:cNvSpPr txBox="1">
          <a:spLocks noChangeArrowheads="1"/>
        </xdr:cNvSpPr>
      </xdr:nvSpPr>
      <xdr:spPr>
        <a:xfrm>
          <a:off x="2524125" y="2705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87" name="TextBox 88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88" name="TextBox 88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89" name="TextBox 88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90" name="TextBox 89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91" name="TextBox 89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92" name="TextBox 89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93" name="TextBox 89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94" name="TextBox 89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95" name="TextBox 89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96" name="TextBox 89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97" name="TextBox 89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98" name="TextBox 89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899" name="TextBox 89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00" name="TextBox 90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01" name="TextBox 90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02" name="TextBox 90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03" name="TextBox 90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04" name="TextBox 90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409575</xdr:colOff>
      <xdr:row>9</xdr:row>
      <xdr:rowOff>0</xdr:rowOff>
    </xdr:from>
    <xdr:ext cx="95250" cy="209550"/>
    <xdr:sp>
      <xdr:nvSpPr>
        <xdr:cNvPr id="905" name="TextBox 905"/>
        <xdr:cNvSpPr txBox="1">
          <a:spLocks noChangeArrowheads="1"/>
        </xdr:cNvSpPr>
      </xdr:nvSpPr>
      <xdr:spPr>
        <a:xfrm>
          <a:off x="2524125" y="2705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06" name="TextBox 90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07" name="TextBox 90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08" name="TextBox 90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09" name="TextBox 90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10" name="TextBox 91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11" name="TextBox 91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12" name="TextBox 91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13" name="TextBox 91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14" name="TextBox 91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15" name="TextBox 91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16" name="TextBox 91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17" name="TextBox 91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18" name="TextBox 91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19" name="TextBox 91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20" name="TextBox 92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21" name="TextBox 92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22" name="TextBox 92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23" name="TextBox 92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9</xdr:row>
      <xdr:rowOff>0</xdr:rowOff>
    </xdr:from>
    <xdr:ext cx="95250" cy="209550"/>
    <xdr:sp>
      <xdr:nvSpPr>
        <xdr:cNvPr id="924" name="TextBox 924"/>
        <xdr:cNvSpPr txBox="1">
          <a:spLocks noChangeArrowheads="1"/>
        </xdr:cNvSpPr>
      </xdr:nvSpPr>
      <xdr:spPr>
        <a:xfrm>
          <a:off x="2571750" y="2705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25" name="TextBox 92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26" name="TextBox 92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27" name="TextBox 92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28" name="TextBox 92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29" name="TextBox 92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30" name="TextBox 93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31" name="TextBox 93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32" name="TextBox 93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33" name="TextBox 93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34" name="TextBox 93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35" name="TextBox 93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36" name="TextBox 93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37" name="TextBox 93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38" name="TextBox 93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39" name="TextBox 93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40" name="TextBox 94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41" name="TextBox 94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42" name="TextBox 94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43" name="TextBox 94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44" name="TextBox 94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45" name="TextBox 94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46" name="TextBox 94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47" name="TextBox 94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48" name="TextBox 94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49" name="TextBox 94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50" name="TextBox 95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51" name="TextBox 95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52" name="TextBox 95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53" name="TextBox 95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54" name="TextBox 95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55" name="TextBox 95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56" name="TextBox 95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57" name="TextBox 95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58" name="TextBox 95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59" name="TextBox 95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60" name="TextBox 96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61" name="TextBox 96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62" name="TextBox 96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63" name="TextBox 96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64" name="TextBox 96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65" name="TextBox 96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66" name="TextBox 96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67" name="TextBox 96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68" name="TextBox 96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69" name="TextBox 96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70" name="TextBox 97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71" name="TextBox 97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72" name="TextBox 97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73" name="TextBox 97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74" name="TextBox 97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75" name="TextBox 97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76" name="TextBox 97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77" name="TextBox 97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78" name="TextBox 97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79" name="TextBox 97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80" name="TextBox 98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81" name="TextBox 98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82" name="TextBox 98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83" name="TextBox 98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84" name="TextBox 98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85" name="TextBox 98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86" name="TextBox 98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87" name="TextBox 98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88" name="TextBox 98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89" name="TextBox 98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90" name="TextBox 99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91" name="TextBox 99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92" name="TextBox 99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93" name="TextBox 99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94" name="TextBox 99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95" name="TextBox 99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96" name="TextBox 99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97" name="TextBox 99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95250" cy="209550"/>
    <xdr:sp>
      <xdr:nvSpPr>
        <xdr:cNvPr id="998" name="TextBox 998"/>
        <xdr:cNvSpPr txBox="1">
          <a:spLocks noChangeArrowheads="1"/>
        </xdr:cNvSpPr>
      </xdr:nvSpPr>
      <xdr:spPr>
        <a:xfrm>
          <a:off x="211455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999" name="TextBox 99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00" name="TextBox 100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01" name="TextBox 100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02" name="TextBox 100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03" name="TextBox 100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04" name="TextBox 100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05" name="TextBox 100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06" name="TextBox 100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07" name="TextBox 100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08" name="TextBox 100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09" name="TextBox 100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10" name="TextBox 101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11" name="TextBox 101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12" name="TextBox 101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13" name="TextBox 101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14" name="TextBox 101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15" name="TextBox 101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16" name="TextBox 101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17" name="TextBox 101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18" name="TextBox 101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19" name="TextBox 101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20" name="TextBox 102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21" name="TextBox 102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22" name="TextBox 102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23" name="TextBox 102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24" name="TextBox 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25" name="TextBox 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26" name="TextBox 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27" name="TextBox 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28" name="TextBox 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29" name="TextBox 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30" name="TextBox 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31" name="TextBox 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32" name="TextBox 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33" name="TextBox 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34" name="TextBox 1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35" name="TextBox 1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36" name="TextBox 1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37" name="TextBox 1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38" name="TextBox 1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39" name="TextBox 1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40" name="TextBox 1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41" name="TextBox 1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42" name="TextBox 1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43" name="TextBox 1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44" name="TextBox 2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45" name="TextBox 2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46" name="TextBox 2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47" name="TextBox 2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48" name="TextBox 2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49" name="TextBox 2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50" name="TextBox 2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51" name="TextBox 2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52" name="TextBox 2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53" name="TextBox 2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54" name="TextBox 3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55" name="TextBox 3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56" name="TextBox 3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57" name="TextBox 3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58" name="TextBox 3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59" name="TextBox 3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60" name="TextBox 3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61" name="TextBox 3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62" name="TextBox 3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63" name="TextBox 3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64" name="TextBox 4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65" name="TextBox 4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66" name="TextBox 4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67" name="TextBox 4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68" name="TextBox 4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69" name="TextBox 4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70" name="TextBox 4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71" name="TextBox 4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72" name="TextBox 4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73" name="TextBox 4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74" name="TextBox 5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75" name="TextBox 5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76" name="TextBox 5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77" name="TextBox 5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78" name="TextBox 5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79" name="TextBox 5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80" name="TextBox 5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81" name="TextBox 5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82" name="TextBox 5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83" name="TextBox 5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84" name="TextBox 6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85" name="TextBox 6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86" name="TextBox 6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87" name="TextBox 6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88" name="TextBox 6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89" name="TextBox 6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90" name="TextBox 6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91" name="TextBox 6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92" name="TextBox 6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93" name="TextBox 6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94" name="TextBox 7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95" name="TextBox 7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96" name="TextBox 7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97" name="TextBox 73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98" name="TextBox 74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099" name="TextBox 75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100" name="TextBox 76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101" name="TextBox 77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102" name="TextBox 78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103" name="TextBox 79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104" name="TextBox 80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105" name="TextBox 81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409575</xdr:colOff>
      <xdr:row>14</xdr:row>
      <xdr:rowOff>0</xdr:rowOff>
    </xdr:from>
    <xdr:ext cx="95250" cy="209550"/>
    <xdr:sp>
      <xdr:nvSpPr>
        <xdr:cNvPr id="1106" name="TextBox 82"/>
        <xdr:cNvSpPr txBox="1">
          <a:spLocks noChangeArrowheads="1"/>
        </xdr:cNvSpPr>
      </xdr:nvSpPr>
      <xdr:spPr>
        <a:xfrm>
          <a:off x="1981200" y="3657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0"/>
  <sheetViews>
    <sheetView zoomScaleSheetLayoutView="100" workbookViewId="0" topLeftCell="S10">
      <selection activeCell="AB16" sqref="A16:AB16"/>
    </sheetView>
  </sheetViews>
  <sheetFormatPr defaultColWidth="9.140625" defaultRowHeight="12.75"/>
  <cols>
    <col min="1" max="1" width="13.421875" style="0" customWidth="1"/>
    <col min="2" max="2" width="7.8515625" style="0" customWidth="1"/>
    <col min="3" max="4" width="7.140625" style="0" customWidth="1"/>
    <col min="5" max="5" width="6.00390625" style="0" customWidth="1"/>
    <col min="6" max="6" width="7.140625" style="0" customWidth="1"/>
    <col min="7" max="7" width="6.00390625" style="0" customWidth="1"/>
    <col min="8" max="8" width="7.140625" style="0" customWidth="1"/>
    <col min="9" max="9" width="5.8515625" style="0" customWidth="1"/>
    <col min="10" max="10" width="7.140625" style="0" customWidth="1"/>
    <col min="11" max="11" width="5.710937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6.140625" style="0" customWidth="1"/>
    <col min="16" max="24" width="7.140625" style="0" customWidth="1"/>
    <col min="25" max="26" width="6.00390625" style="0" customWidth="1"/>
    <col min="27" max="27" width="7.00390625" style="0" customWidth="1"/>
    <col min="28" max="28" width="12.00390625" style="0" customWidth="1"/>
  </cols>
  <sheetData>
    <row r="1" spans="1:27" s="506" customFormat="1" ht="27.75">
      <c r="A1" s="1128" t="s">
        <v>1373</v>
      </c>
      <c r="B1" s="1129"/>
      <c r="C1" s="1129"/>
      <c r="D1" s="1129"/>
      <c r="E1" s="1129"/>
      <c r="F1" s="1129"/>
      <c r="G1" s="1129"/>
      <c r="H1" s="1129"/>
      <c r="I1" s="1129"/>
      <c r="J1" s="1129"/>
      <c r="K1" s="1129"/>
      <c r="L1" s="1129"/>
      <c r="M1" s="1129"/>
      <c r="N1" s="1129"/>
      <c r="O1" s="1129"/>
      <c r="P1" s="1129"/>
      <c r="Q1" s="1129"/>
      <c r="R1" s="1129"/>
      <c r="S1" s="1129"/>
      <c r="T1" s="1129"/>
      <c r="U1" s="1129"/>
      <c r="V1" s="1129"/>
      <c r="W1" s="1129"/>
      <c r="X1" s="1129"/>
      <c r="Y1" s="1129"/>
      <c r="Z1" s="1129"/>
      <c r="AA1" s="1129"/>
    </row>
    <row r="2" spans="1:27" s="507" customFormat="1" ht="26.25" customHeight="1">
      <c r="A2" s="1133" t="s">
        <v>1612</v>
      </c>
      <c r="B2" s="1133"/>
      <c r="C2" s="1133"/>
      <c r="D2" s="1133"/>
      <c r="E2" s="1133"/>
      <c r="F2" s="1133"/>
      <c r="G2" s="1133"/>
      <c r="H2" s="1133"/>
      <c r="I2" s="1133"/>
      <c r="J2" s="1133"/>
      <c r="K2" s="1133"/>
      <c r="L2" s="1133"/>
      <c r="M2" s="1133"/>
      <c r="N2" s="1133"/>
      <c r="O2" s="1133"/>
      <c r="P2" s="1133"/>
      <c r="Q2" s="1133"/>
      <c r="R2" s="1133"/>
      <c r="S2" s="1133"/>
      <c r="T2" s="1133"/>
      <c r="U2" s="1133"/>
      <c r="V2" s="1133"/>
      <c r="W2" s="1133"/>
      <c r="X2" s="1133"/>
      <c r="Y2" s="1133"/>
      <c r="Z2" s="1133"/>
      <c r="AA2" s="1133"/>
    </row>
    <row r="3" spans="1:28" s="39" customFormat="1" ht="19.5" customHeight="1">
      <c r="A3" s="39" t="s">
        <v>1613</v>
      </c>
      <c r="AB3" s="414" t="s">
        <v>1614</v>
      </c>
    </row>
    <row r="4" spans="1:28" s="346" customFormat="1" ht="27" customHeight="1">
      <c r="A4" s="1134" t="s">
        <v>1615</v>
      </c>
      <c r="B4" s="1137" t="s">
        <v>1616</v>
      </c>
      <c r="C4" s="1138"/>
      <c r="D4" s="1139" t="s">
        <v>1617</v>
      </c>
      <c r="E4" s="1138"/>
      <c r="F4" s="1137" t="s">
        <v>1618</v>
      </c>
      <c r="G4" s="1138"/>
      <c r="H4" s="1139" t="s">
        <v>1619</v>
      </c>
      <c r="I4" s="1138"/>
      <c r="J4" s="1137" t="s">
        <v>1620</v>
      </c>
      <c r="K4" s="1138"/>
      <c r="L4" s="1139" t="s">
        <v>1621</v>
      </c>
      <c r="M4" s="1138"/>
      <c r="N4" s="1139" t="s">
        <v>1622</v>
      </c>
      <c r="O4" s="1140"/>
      <c r="P4" s="1137" t="s">
        <v>276</v>
      </c>
      <c r="Q4" s="1141"/>
      <c r="R4" s="1139" t="s">
        <v>277</v>
      </c>
      <c r="S4" s="1141"/>
      <c r="T4" s="1142" t="s">
        <v>1623</v>
      </c>
      <c r="U4" s="1149"/>
      <c r="V4" s="1142" t="s">
        <v>1624</v>
      </c>
      <c r="W4" s="1143"/>
      <c r="X4" s="454" t="s">
        <v>1625</v>
      </c>
      <c r="Y4" s="799" t="s">
        <v>1165</v>
      </c>
      <c r="Z4" s="454" t="s">
        <v>1166</v>
      </c>
      <c r="AA4" s="454" t="s">
        <v>1166</v>
      </c>
      <c r="AB4" s="1132" t="s">
        <v>1626</v>
      </c>
    </row>
    <row r="5" spans="1:28" s="346" customFormat="1" ht="27" customHeight="1">
      <c r="A5" s="1135"/>
      <c r="B5" s="1145"/>
      <c r="C5" s="1135"/>
      <c r="D5" s="1145"/>
      <c r="E5" s="1135"/>
      <c r="F5" s="1145"/>
      <c r="G5" s="1135"/>
      <c r="H5" s="1145"/>
      <c r="I5" s="1135"/>
      <c r="J5" s="1144" t="s">
        <v>1627</v>
      </c>
      <c r="K5" s="1135"/>
      <c r="L5" s="1145" t="s">
        <v>1628</v>
      </c>
      <c r="M5" s="1135"/>
      <c r="N5" s="1144" t="s">
        <v>1629</v>
      </c>
      <c r="O5" s="1146"/>
      <c r="P5" s="1147" t="s">
        <v>967</v>
      </c>
      <c r="Q5" s="1148"/>
      <c r="R5" s="1120" t="s">
        <v>967</v>
      </c>
      <c r="S5" s="1148"/>
      <c r="T5" s="1144" t="s">
        <v>1630</v>
      </c>
      <c r="U5" s="1135"/>
      <c r="V5" s="1145" t="s">
        <v>18</v>
      </c>
      <c r="W5" s="1135"/>
      <c r="X5" s="509" t="s">
        <v>19</v>
      </c>
      <c r="Y5" s="815"/>
      <c r="Z5" s="509" t="s">
        <v>1167</v>
      </c>
      <c r="AA5" s="509" t="s">
        <v>1168</v>
      </c>
      <c r="AB5" s="1145"/>
    </row>
    <row r="6" spans="1:28" s="346" customFormat="1" ht="27" customHeight="1">
      <c r="A6" s="1135"/>
      <c r="B6" s="1124" t="s">
        <v>40</v>
      </c>
      <c r="C6" s="1136"/>
      <c r="D6" s="1125" t="s">
        <v>43</v>
      </c>
      <c r="E6" s="1136"/>
      <c r="F6" s="1125" t="s">
        <v>44</v>
      </c>
      <c r="G6" s="1136"/>
      <c r="H6" s="1125" t="s">
        <v>45</v>
      </c>
      <c r="I6" s="1136"/>
      <c r="J6" s="1125" t="s">
        <v>46</v>
      </c>
      <c r="K6" s="1136"/>
      <c r="L6" s="1124" t="s">
        <v>47</v>
      </c>
      <c r="M6" s="1136"/>
      <c r="N6" s="1125" t="s">
        <v>46</v>
      </c>
      <c r="O6" s="1136"/>
      <c r="P6" s="1126" t="s">
        <v>1605</v>
      </c>
      <c r="Q6" s="1127"/>
      <c r="R6" s="1126" t="s">
        <v>1606</v>
      </c>
      <c r="S6" s="1127"/>
      <c r="T6" s="1125" t="s">
        <v>48</v>
      </c>
      <c r="U6" s="1136"/>
      <c r="V6" s="1124" t="s">
        <v>48</v>
      </c>
      <c r="W6" s="1136"/>
      <c r="X6" s="435" t="s">
        <v>39</v>
      </c>
      <c r="Y6" s="642"/>
      <c r="Z6" s="708"/>
      <c r="AA6" s="708" t="s">
        <v>1169</v>
      </c>
      <c r="AB6" s="1145"/>
    </row>
    <row r="7" spans="1:28" s="346" customFormat="1" ht="27" customHeight="1">
      <c r="A7" s="1135"/>
      <c r="B7" s="454" t="s">
        <v>49</v>
      </c>
      <c r="C7" s="508" t="s">
        <v>50</v>
      </c>
      <c r="D7" s="454" t="s">
        <v>49</v>
      </c>
      <c r="E7" s="508" t="s">
        <v>50</v>
      </c>
      <c r="F7" s="454" t="s">
        <v>49</v>
      </c>
      <c r="G7" s="508" t="s">
        <v>50</v>
      </c>
      <c r="H7" s="509" t="s">
        <v>49</v>
      </c>
      <c r="I7" s="510" t="s">
        <v>50</v>
      </c>
      <c r="J7" s="509" t="s">
        <v>49</v>
      </c>
      <c r="K7" s="510" t="s">
        <v>50</v>
      </c>
      <c r="L7" s="509" t="s">
        <v>49</v>
      </c>
      <c r="M7" s="510" t="s">
        <v>50</v>
      </c>
      <c r="N7" s="509" t="s">
        <v>49</v>
      </c>
      <c r="O7" s="510" t="s">
        <v>50</v>
      </c>
      <c r="P7" s="509" t="s">
        <v>49</v>
      </c>
      <c r="Q7" s="510" t="s">
        <v>50</v>
      </c>
      <c r="R7" s="509" t="s">
        <v>49</v>
      </c>
      <c r="S7" s="510" t="s">
        <v>50</v>
      </c>
      <c r="T7" s="509" t="s">
        <v>49</v>
      </c>
      <c r="U7" s="510" t="s">
        <v>50</v>
      </c>
      <c r="V7" s="509" t="s">
        <v>49</v>
      </c>
      <c r="W7" s="510" t="s">
        <v>50</v>
      </c>
      <c r="X7" s="435" t="s">
        <v>39</v>
      </c>
      <c r="Y7" s="642"/>
      <c r="Z7" s="708" t="s">
        <v>1170</v>
      </c>
      <c r="AA7" s="708" t="s">
        <v>1171</v>
      </c>
      <c r="AB7" s="1145"/>
    </row>
    <row r="8" spans="1:28" s="346" customFormat="1" ht="27" customHeight="1">
      <c r="A8" s="1135"/>
      <c r="B8" s="435"/>
      <c r="C8" s="347"/>
      <c r="D8" s="435"/>
      <c r="E8" s="347"/>
      <c r="F8" s="435"/>
      <c r="G8" s="347"/>
      <c r="H8" s="435"/>
      <c r="I8" s="347"/>
      <c r="J8" s="435"/>
      <c r="K8" s="347"/>
      <c r="L8" s="435"/>
      <c r="M8" s="347"/>
      <c r="N8" s="435"/>
      <c r="O8" s="347"/>
      <c r="P8" s="435"/>
      <c r="Q8" s="347"/>
      <c r="R8" s="435"/>
      <c r="S8" s="347"/>
      <c r="T8" s="435"/>
      <c r="U8" s="347"/>
      <c r="V8" s="435"/>
      <c r="W8" s="347"/>
      <c r="X8" s="435" t="s">
        <v>51</v>
      </c>
      <c r="Y8" s="642" t="s">
        <v>1172</v>
      </c>
      <c r="Z8" s="708" t="s">
        <v>1171</v>
      </c>
      <c r="AA8" s="708" t="s">
        <v>1173</v>
      </c>
      <c r="AB8" s="1145"/>
    </row>
    <row r="9" spans="1:28" s="480" customFormat="1" ht="27" customHeight="1">
      <c r="A9" s="1136"/>
      <c r="B9" s="422" t="s">
        <v>52</v>
      </c>
      <c r="C9" s="359" t="s">
        <v>53</v>
      </c>
      <c r="D9" s="422" t="s">
        <v>52</v>
      </c>
      <c r="E9" s="359" t="s">
        <v>53</v>
      </c>
      <c r="F9" s="422" t="s">
        <v>52</v>
      </c>
      <c r="G9" s="359" t="s">
        <v>53</v>
      </c>
      <c r="H9" s="422" t="s">
        <v>52</v>
      </c>
      <c r="I9" s="359" t="s">
        <v>53</v>
      </c>
      <c r="J9" s="422" t="s">
        <v>52</v>
      </c>
      <c r="K9" s="359" t="s">
        <v>53</v>
      </c>
      <c r="L9" s="422" t="s">
        <v>52</v>
      </c>
      <c r="M9" s="359" t="s">
        <v>53</v>
      </c>
      <c r="N9" s="422" t="s">
        <v>52</v>
      </c>
      <c r="O9" s="359" t="s">
        <v>53</v>
      </c>
      <c r="P9" s="422" t="s">
        <v>52</v>
      </c>
      <c r="Q9" s="359" t="s">
        <v>53</v>
      </c>
      <c r="R9" s="422" t="s">
        <v>52</v>
      </c>
      <c r="S9" s="359" t="s">
        <v>53</v>
      </c>
      <c r="T9" s="422" t="s">
        <v>52</v>
      </c>
      <c r="U9" s="359" t="s">
        <v>53</v>
      </c>
      <c r="V9" s="422" t="s">
        <v>52</v>
      </c>
      <c r="W9" s="359" t="s">
        <v>53</v>
      </c>
      <c r="X9" s="422" t="s">
        <v>48</v>
      </c>
      <c r="Y9" s="658" t="s">
        <v>1174</v>
      </c>
      <c r="Z9" s="785" t="s">
        <v>1174</v>
      </c>
      <c r="AA9" s="785" t="s">
        <v>1175</v>
      </c>
      <c r="AB9" s="1124"/>
    </row>
    <row r="10" spans="1:28" s="132" customFormat="1" ht="36.75" customHeight="1">
      <c r="A10" s="293" t="s">
        <v>267</v>
      </c>
      <c r="B10" s="291">
        <f aca="true" t="shared" si="0" ref="B10:C13">SUM(D10,F10,H10,J10,L10,N10,P10,R10,T10,V10)</f>
        <v>335</v>
      </c>
      <c r="C10" s="291">
        <f t="shared" si="0"/>
        <v>2101</v>
      </c>
      <c r="D10" s="294">
        <v>5</v>
      </c>
      <c r="E10" s="294">
        <v>1274</v>
      </c>
      <c r="F10" s="294">
        <v>1</v>
      </c>
      <c r="G10" s="294">
        <v>297</v>
      </c>
      <c r="H10" s="294">
        <v>180</v>
      </c>
      <c r="I10" s="294">
        <v>472</v>
      </c>
      <c r="J10" s="295" t="s">
        <v>1608</v>
      </c>
      <c r="K10" s="295" t="s">
        <v>1608</v>
      </c>
      <c r="L10" s="296" t="s">
        <v>54</v>
      </c>
      <c r="M10" s="296" t="s">
        <v>54</v>
      </c>
      <c r="N10" s="294">
        <v>88</v>
      </c>
      <c r="O10" s="297" t="s">
        <v>56</v>
      </c>
      <c r="P10" s="294">
        <v>55</v>
      </c>
      <c r="Q10" s="297" t="s">
        <v>56</v>
      </c>
      <c r="R10" s="294">
        <v>1</v>
      </c>
      <c r="S10" s="294">
        <v>54</v>
      </c>
      <c r="T10" s="294">
        <v>1</v>
      </c>
      <c r="U10" s="297" t="s">
        <v>1608</v>
      </c>
      <c r="V10" s="294">
        <v>4</v>
      </c>
      <c r="W10" s="294">
        <v>4</v>
      </c>
      <c r="X10" s="297" t="s">
        <v>1608</v>
      </c>
      <c r="Y10" s="297" t="s">
        <v>1608</v>
      </c>
      <c r="Z10" s="297" t="s">
        <v>1608</v>
      </c>
      <c r="AA10" s="297" t="s">
        <v>1608</v>
      </c>
      <c r="AB10" s="292" t="s">
        <v>965</v>
      </c>
    </row>
    <row r="11" spans="1:28" s="223" customFormat="1" ht="36.75" customHeight="1">
      <c r="A11" s="298" t="s">
        <v>268</v>
      </c>
      <c r="B11" s="291">
        <f t="shared" si="0"/>
        <v>47</v>
      </c>
      <c r="C11" s="291">
        <f t="shared" si="0"/>
        <v>135</v>
      </c>
      <c r="D11" s="299" t="s">
        <v>1608</v>
      </c>
      <c r="E11" s="299" t="s">
        <v>1608</v>
      </c>
      <c r="F11" s="299">
        <v>1</v>
      </c>
      <c r="G11" s="299">
        <v>65</v>
      </c>
      <c r="H11" s="300">
        <v>29</v>
      </c>
      <c r="I11" s="300">
        <v>70</v>
      </c>
      <c r="J11" s="295" t="s">
        <v>1608</v>
      </c>
      <c r="K11" s="295" t="s">
        <v>1608</v>
      </c>
      <c r="L11" s="296" t="s">
        <v>54</v>
      </c>
      <c r="M11" s="296" t="s">
        <v>54</v>
      </c>
      <c r="N11" s="300">
        <v>8</v>
      </c>
      <c r="O11" s="297" t="s">
        <v>56</v>
      </c>
      <c r="P11" s="299" t="s">
        <v>1608</v>
      </c>
      <c r="Q11" s="297" t="s">
        <v>56</v>
      </c>
      <c r="R11" s="300">
        <v>9</v>
      </c>
      <c r="S11" s="299" t="s">
        <v>1608</v>
      </c>
      <c r="T11" s="299" t="s">
        <v>1608</v>
      </c>
      <c r="U11" s="297" t="s">
        <v>1608</v>
      </c>
      <c r="V11" s="299" t="s">
        <v>1608</v>
      </c>
      <c r="W11" s="299" t="s">
        <v>1608</v>
      </c>
      <c r="X11" s="297" t="s">
        <v>1608</v>
      </c>
      <c r="Y11" s="297" t="s">
        <v>1608</v>
      </c>
      <c r="Z11" s="297" t="s">
        <v>1608</v>
      </c>
      <c r="AA11" s="297" t="s">
        <v>1608</v>
      </c>
      <c r="AB11" s="292" t="s">
        <v>966</v>
      </c>
    </row>
    <row r="12" spans="1:28" s="132" customFormat="1" ht="36.75" customHeight="1">
      <c r="A12" s="301" t="s">
        <v>1611</v>
      </c>
      <c r="B12" s="291">
        <f t="shared" si="0"/>
        <v>415</v>
      </c>
      <c r="C12" s="291">
        <f t="shared" si="0"/>
        <v>2480</v>
      </c>
      <c r="D12" s="14">
        <v>5</v>
      </c>
      <c r="E12" s="14">
        <v>1405</v>
      </c>
      <c r="F12" s="14">
        <v>2</v>
      </c>
      <c r="G12" s="14">
        <v>380</v>
      </c>
      <c r="H12" s="14">
        <v>223</v>
      </c>
      <c r="I12" s="14">
        <v>563</v>
      </c>
      <c r="J12" s="302" t="s">
        <v>1608</v>
      </c>
      <c r="K12" s="302" t="s">
        <v>1608</v>
      </c>
      <c r="L12" s="14">
        <v>1</v>
      </c>
      <c r="M12" s="14">
        <v>66</v>
      </c>
      <c r="N12" s="14">
        <v>103</v>
      </c>
      <c r="O12" s="299" t="s">
        <v>1610</v>
      </c>
      <c r="P12" s="14">
        <v>1</v>
      </c>
      <c r="Q12" s="299">
        <v>54</v>
      </c>
      <c r="R12" s="14">
        <v>74</v>
      </c>
      <c r="S12" s="135" t="s">
        <v>809</v>
      </c>
      <c r="T12" s="14">
        <v>1</v>
      </c>
      <c r="U12" s="299" t="s">
        <v>1608</v>
      </c>
      <c r="V12" s="14">
        <v>5</v>
      </c>
      <c r="W12" s="14">
        <v>12</v>
      </c>
      <c r="X12" s="299" t="s">
        <v>1608</v>
      </c>
      <c r="Y12" s="299" t="s">
        <v>1608</v>
      </c>
      <c r="Z12" s="299" t="s">
        <v>1608</v>
      </c>
      <c r="AA12" s="299" t="s">
        <v>1608</v>
      </c>
      <c r="AB12" s="131" t="s">
        <v>1611</v>
      </c>
    </row>
    <row r="13" spans="1:28" s="132" customFormat="1" ht="36.75" customHeight="1">
      <c r="A13" s="301" t="s">
        <v>274</v>
      </c>
      <c r="B13" s="14">
        <f t="shared" si="0"/>
        <v>434</v>
      </c>
      <c r="C13" s="513">
        <f t="shared" si="0"/>
        <v>2520</v>
      </c>
      <c r="D13" s="14">
        <v>5</v>
      </c>
      <c r="E13" s="14">
        <v>1405</v>
      </c>
      <c r="F13" s="14">
        <v>2</v>
      </c>
      <c r="G13" s="14">
        <v>364</v>
      </c>
      <c r="H13" s="14">
        <v>229</v>
      </c>
      <c r="I13" s="14">
        <v>566</v>
      </c>
      <c r="J13" s="302" t="s">
        <v>1607</v>
      </c>
      <c r="K13" s="302" t="s">
        <v>1607</v>
      </c>
      <c r="L13" s="14">
        <v>1</v>
      </c>
      <c r="M13" s="14">
        <v>119</v>
      </c>
      <c r="N13" s="14">
        <v>107</v>
      </c>
      <c r="O13" s="299" t="s">
        <v>1607</v>
      </c>
      <c r="P13" s="14">
        <v>1</v>
      </c>
      <c r="Q13" s="299">
        <v>54</v>
      </c>
      <c r="R13" s="14">
        <v>83</v>
      </c>
      <c r="S13" s="135" t="s">
        <v>1607</v>
      </c>
      <c r="T13" s="14">
        <v>1</v>
      </c>
      <c r="U13" s="299" t="s">
        <v>1607</v>
      </c>
      <c r="V13" s="14">
        <v>5</v>
      </c>
      <c r="W13" s="14">
        <v>12</v>
      </c>
      <c r="X13" s="299" t="s">
        <v>1607</v>
      </c>
      <c r="Y13" s="299" t="s">
        <v>1607</v>
      </c>
      <c r="Z13" s="299" t="s">
        <v>1607</v>
      </c>
      <c r="AA13" s="299" t="s">
        <v>1607</v>
      </c>
      <c r="AB13" s="131" t="s">
        <v>275</v>
      </c>
    </row>
    <row r="14" spans="1:28" s="132" customFormat="1" ht="36.75" customHeight="1">
      <c r="A14" s="301" t="s">
        <v>810</v>
      </c>
      <c r="B14" s="14">
        <v>446</v>
      </c>
      <c r="C14" s="513">
        <v>2990</v>
      </c>
      <c r="D14" s="14">
        <v>5</v>
      </c>
      <c r="E14" s="14">
        <v>1503</v>
      </c>
      <c r="F14" s="14">
        <v>3</v>
      </c>
      <c r="G14" s="14">
        <v>507</v>
      </c>
      <c r="H14" s="14">
        <v>231</v>
      </c>
      <c r="I14" s="14">
        <v>604</v>
      </c>
      <c r="J14" s="302" t="s">
        <v>1607</v>
      </c>
      <c r="K14" s="302" t="s">
        <v>1607</v>
      </c>
      <c r="L14" s="14">
        <v>4</v>
      </c>
      <c r="M14" s="14">
        <v>310</v>
      </c>
      <c r="N14" s="14">
        <v>110</v>
      </c>
      <c r="O14" s="299" t="s">
        <v>1607</v>
      </c>
      <c r="P14" s="14">
        <v>1</v>
      </c>
      <c r="Q14" s="299">
        <v>54</v>
      </c>
      <c r="R14" s="14">
        <v>86</v>
      </c>
      <c r="S14" s="135" t="s">
        <v>1607</v>
      </c>
      <c r="T14" s="14">
        <v>1</v>
      </c>
      <c r="U14" s="299" t="s">
        <v>1607</v>
      </c>
      <c r="V14" s="14">
        <v>5</v>
      </c>
      <c r="W14" s="14">
        <v>12</v>
      </c>
      <c r="X14" s="299" t="s">
        <v>1607</v>
      </c>
      <c r="Y14" s="299" t="s">
        <v>1607</v>
      </c>
      <c r="Z14" s="299" t="s">
        <v>1607</v>
      </c>
      <c r="AA14" s="299" t="s">
        <v>1607</v>
      </c>
      <c r="AB14" s="131" t="s">
        <v>41</v>
      </c>
    </row>
    <row r="15" spans="1:28" s="132" customFormat="1" ht="36.75" customHeight="1">
      <c r="A15" s="301" t="s">
        <v>973</v>
      </c>
      <c r="B15" s="14">
        <v>447</v>
      </c>
      <c r="C15" s="513">
        <v>3243</v>
      </c>
      <c r="D15" s="14">
        <v>5</v>
      </c>
      <c r="E15" s="14">
        <v>1564</v>
      </c>
      <c r="F15" s="14">
        <v>3</v>
      </c>
      <c r="G15" s="14">
        <v>583</v>
      </c>
      <c r="H15" s="14">
        <v>228</v>
      </c>
      <c r="I15" s="14">
        <v>587</v>
      </c>
      <c r="J15" s="302">
        <v>1</v>
      </c>
      <c r="K15" s="302">
        <v>160</v>
      </c>
      <c r="L15" s="14">
        <v>3</v>
      </c>
      <c r="M15" s="14">
        <v>283</v>
      </c>
      <c r="N15" s="14">
        <v>110</v>
      </c>
      <c r="O15" s="299" t="s">
        <v>1608</v>
      </c>
      <c r="P15" s="14">
        <v>1</v>
      </c>
      <c r="Q15" s="299">
        <v>54</v>
      </c>
      <c r="R15" s="14">
        <v>90</v>
      </c>
      <c r="S15" s="135" t="s">
        <v>1608</v>
      </c>
      <c r="T15" s="14">
        <v>1</v>
      </c>
      <c r="U15" s="299" t="s">
        <v>1608</v>
      </c>
      <c r="V15" s="14">
        <v>5</v>
      </c>
      <c r="W15" s="14">
        <v>12</v>
      </c>
      <c r="X15" s="299" t="s">
        <v>1608</v>
      </c>
      <c r="Y15" s="299">
        <v>3</v>
      </c>
      <c r="Z15" s="299">
        <v>7</v>
      </c>
      <c r="AA15" s="299">
        <v>23</v>
      </c>
      <c r="AB15" s="131" t="s">
        <v>973</v>
      </c>
    </row>
    <row r="16" spans="1:28" s="249" customFormat="1" ht="36.75" customHeight="1">
      <c r="A16" s="172" t="s">
        <v>980</v>
      </c>
      <c r="B16" s="735">
        <v>444</v>
      </c>
      <c r="C16" s="736">
        <v>3352</v>
      </c>
      <c r="D16" s="736">
        <v>5</v>
      </c>
      <c r="E16" s="736">
        <v>1758</v>
      </c>
      <c r="F16" s="736">
        <v>3</v>
      </c>
      <c r="G16" s="736">
        <v>535</v>
      </c>
      <c r="H16" s="736">
        <v>224</v>
      </c>
      <c r="I16" s="736">
        <v>547</v>
      </c>
      <c r="J16" s="736">
        <v>1</v>
      </c>
      <c r="K16" s="736">
        <v>175</v>
      </c>
      <c r="L16" s="736">
        <v>3</v>
      </c>
      <c r="M16" s="736">
        <v>271</v>
      </c>
      <c r="N16" s="736">
        <v>111</v>
      </c>
      <c r="O16" s="816" t="s">
        <v>1608</v>
      </c>
      <c r="P16" s="736">
        <v>1</v>
      </c>
      <c r="Q16" s="736">
        <v>54</v>
      </c>
      <c r="R16" s="736">
        <v>90</v>
      </c>
      <c r="S16" s="817" t="s">
        <v>1608</v>
      </c>
      <c r="T16" s="736">
        <v>1</v>
      </c>
      <c r="U16" s="816" t="s">
        <v>1608</v>
      </c>
      <c r="V16" s="736">
        <v>5</v>
      </c>
      <c r="W16" s="736">
        <v>12</v>
      </c>
      <c r="X16" s="816" t="s">
        <v>1608</v>
      </c>
      <c r="Y16" s="736">
        <v>3</v>
      </c>
      <c r="Z16" s="736">
        <v>7</v>
      </c>
      <c r="AA16" s="736">
        <v>23</v>
      </c>
      <c r="AB16" s="161" t="s">
        <v>980</v>
      </c>
    </row>
    <row r="17" spans="1:28" s="2" customFormat="1" ht="15.75" customHeight="1">
      <c r="A17" s="1" t="s">
        <v>269</v>
      </c>
      <c r="R17" s="1130" t="s">
        <v>1228</v>
      </c>
      <c r="S17" s="1130"/>
      <c r="T17" s="1130"/>
      <c r="U17" s="1130"/>
      <c r="V17" s="1130"/>
      <c r="W17" s="1130"/>
      <c r="X17" s="1130"/>
      <c r="Y17" s="1130"/>
      <c r="Z17" s="1130"/>
      <c r="AA17" s="1130"/>
      <c r="AB17" s="1130"/>
    </row>
    <row r="18" spans="1:28" s="11" customFormat="1" ht="15.75" customHeight="1">
      <c r="A18" s="10" t="s">
        <v>270</v>
      </c>
      <c r="B18" s="10"/>
      <c r="C18" s="10"/>
      <c r="D18" s="10"/>
      <c r="E18" s="10"/>
      <c r="R18" s="1131" t="s">
        <v>969</v>
      </c>
      <c r="S18" s="1131"/>
      <c r="T18" s="1131"/>
      <c r="U18" s="1131"/>
      <c r="V18" s="1131"/>
      <c r="W18" s="1131"/>
      <c r="X18" s="1131"/>
      <c r="Y18" s="1131"/>
      <c r="Z18" s="1131"/>
      <c r="AA18" s="1131"/>
      <c r="AB18" s="1131"/>
    </row>
    <row r="19" spans="1:19" s="2" customFormat="1" ht="15.75" customHeight="1">
      <c r="A19" s="2" t="s">
        <v>271</v>
      </c>
      <c r="S19" s="2" t="s">
        <v>968</v>
      </c>
    </row>
    <row r="20" spans="1:28" s="2" customFormat="1" ht="15.75" customHeight="1">
      <c r="A20" s="2" t="s">
        <v>273</v>
      </c>
      <c r="R20" s="1131" t="s">
        <v>970</v>
      </c>
      <c r="S20" s="1131"/>
      <c r="T20" s="1131"/>
      <c r="U20" s="1131"/>
      <c r="V20" s="1131"/>
      <c r="W20" s="1131"/>
      <c r="X20" s="1131"/>
      <c r="Y20" s="1131"/>
      <c r="Z20" s="1131"/>
      <c r="AA20" s="1131"/>
      <c r="AB20" s="1131"/>
    </row>
  </sheetData>
  <mergeCells count="40">
    <mergeCell ref="A1:AA1"/>
    <mergeCell ref="R17:AB17"/>
    <mergeCell ref="R20:AB20"/>
    <mergeCell ref="R18:AB18"/>
    <mergeCell ref="R6:S6"/>
    <mergeCell ref="T6:U6"/>
    <mergeCell ref="V6:W6"/>
    <mergeCell ref="AB4:AB9"/>
    <mergeCell ref="R5:S5"/>
    <mergeCell ref="R4:S4"/>
    <mergeCell ref="J6:K6"/>
    <mergeCell ref="L6:M6"/>
    <mergeCell ref="N6:O6"/>
    <mergeCell ref="P6:Q6"/>
    <mergeCell ref="B6:C6"/>
    <mergeCell ref="D6:E6"/>
    <mergeCell ref="F6:G6"/>
    <mergeCell ref="H6:I6"/>
    <mergeCell ref="B5:C5"/>
    <mergeCell ref="D5:E5"/>
    <mergeCell ref="F5:G5"/>
    <mergeCell ref="H5:I5"/>
    <mergeCell ref="V4:W4"/>
    <mergeCell ref="J5:K5"/>
    <mergeCell ref="L5:M5"/>
    <mergeCell ref="N5:O5"/>
    <mergeCell ref="P5:Q5"/>
    <mergeCell ref="T5:U5"/>
    <mergeCell ref="V5:W5"/>
    <mergeCell ref="T4:U4"/>
    <mergeCell ref="A2:AA2"/>
    <mergeCell ref="A4:A9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43" right="0.4" top="0.984251968503937" bottom="0.984251968503937" header="0.5118110236220472" footer="0.5118110236220472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H10">
      <selection activeCell="U8" sqref="U8"/>
    </sheetView>
  </sheetViews>
  <sheetFormatPr defaultColWidth="9.140625" defaultRowHeight="12.75"/>
  <cols>
    <col min="1" max="1" width="13.00390625" style="80" customWidth="1"/>
    <col min="2" max="3" width="7.28125" style="80" customWidth="1"/>
    <col min="4" max="13" width="6.421875" style="80" customWidth="1"/>
    <col min="14" max="14" width="8.7109375" style="80" customWidth="1"/>
    <col min="15" max="15" width="7.421875" style="80" customWidth="1"/>
    <col min="16" max="16" width="12.7109375" style="80" customWidth="1"/>
    <col min="17" max="19" width="5.57421875" style="80" customWidth="1"/>
    <col min="20" max="20" width="7.8515625" style="80" customWidth="1"/>
    <col min="21" max="21" width="7.7109375" style="80" customWidth="1"/>
    <col min="22" max="23" width="5.57421875" style="80" customWidth="1"/>
    <col min="24" max="24" width="12.00390625" style="80" customWidth="1"/>
    <col min="25" max="29" width="7.00390625" style="80" customWidth="1"/>
    <col min="30" max="30" width="7.140625" style="80" customWidth="1"/>
    <col min="31" max="55" width="7.00390625" style="80" customWidth="1"/>
    <col min="56" max="133" width="7.421875" style="80" customWidth="1"/>
    <col min="134" max="16384" width="9.140625" style="80" customWidth="1"/>
  </cols>
  <sheetData>
    <row r="1" spans="1:20" s="3" customFormat="1" ht="32.25" customHeight="1">
      <c r="A1" s="1112" t="s">
        <v>1600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2"/>
      <c r="R1" s="1112"/>
      <c r="S1" s="1112"/>
      <c r="T1" s="1112"/>
    </row>
    <row r="2" spans="1:16" s="39" customFormat="1" ht="13.5" customHeight="1">
      <c r="A2" s="39" t="s">
        <v>1601</v>
      </c>
      <c r="P2" s="414" t="s">
        <v>1602</v>
      </c>
    </row>
    <row r="3" spans="1:16" s="346" customFormat="1" ht="18" customHeight="1">
      <c r="A3" s="1123" t="s">
        <v>1569</v>
      </c>
      <c r="B3" s="1154" t="s">
        <v>1326</v>
      </c>
      <c r="C3" s="1098"/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155" t="s">
        <v>1144</v>
      </c>
    </row>
    <row r="4" spans="1:16" s="346" customFormat="1" ht="18" customHeight="1">
      <c r="A4" s="1116"/>
      <c r="B4" s="1158" t="s">
        <v>1311</v>
      </c>
      <c r="C4" s="1159"/>
      <c r="D4" s="1158" t="s">
        <v>1312</v>
      </c>
      <c r="E4" s="1159"/>
      <c r="F4" s="1158" t="s">
        <v>1313</v>
      </c>
      <c r="G4" s="1159"/>
      <c r="H4" s="1158" t="s">
        <v>1314</v>
      </c>
      <c r="I4" s="1159"/>
      <c r="J4" s="1158" t="s">
        <v>1315</v>
      </c>
      <c r="K4" s="1159"/>
      <c r="L4" s="1160" t="s">
        <v>1316</v>
      </c>
      <c r="M4" s="1161"/>
      <c r="N4" s="1162" t="s">
        <v>1327</v>
      </c>
      <c r="O4" s="1163"/>
      <c r="P4" s="1156"/>
    </row>
    <row r="5" spans="1:16" s="346" customFormat="1" ht="18" customHeight="1">
      <c r="A5" s="1116"/>
      <c r="B5" s="1157" t="s">
        <v>1571</v>
      </c>
      <c r="C5" s="1096"/>
      <c r="D5" s="1157" t="s">
        <v>1317</v>
      </c>
      <c r="E5" s="1096"/>
      <c r="F5" s="1157" t="s">
        <v>1318</v>
      </c>
      <c r="G5" s="1096"/>
      <c r="H5" s="1157" t="s">
        <v>1319</v>
      </c>
      <c r="I5" s="1096"/>
      <c r="J5" s="1157" t="s">
        <v>1320</v>
      </c>
      <c r="K5" s="1096"/>
      <c r="L5" s="1111" t="s">
        <v>1321</v>
      </c>
      <c r="M5" s="1164"/>
      <c r="N5" s="1157" t="s">
        <v>1322</v>
      </c>
      <c r="O5" s="1096"/>
      <c r="P5" s="1156"/>
    </row>
    <row r="6" spans="1:16" s="346" customFormat="1" ht="18" customHeight="1">
      <c r="A6" s="1116"/>
      <c r="B6" s="466" t="s">
        <v>1323</v>
      </c>
      <c r="C6" s="466" t="s">
        <v>1324</v>
      </c>
      <c r="D6" s="466" t="s">
        <v>1323</v>
      </c>
      <c r="E6" s="466" t="s">
        <v>1324</v>
      </c>
      <c r="F6" s="466" t="s">
        <v>1323</v>
      </c>
      <c r="G6" s="466" t="s">
        <v>1324</v>
      </c>
      <c r="H6" s="466" t="s">
        <v>1323</v>
      </c>
      <c r="I6" s="466" t="s">
        <v>1324</v>
      </c>
      <c r="J6" s="466" t="s">
        <v>1323</v>
      </c>
      <c r="K6" s="466" t="s">
        <v>1324</v>
      </c>
      <c r="L6" s="468" t="s">
        <v>1323</v>
      </c>
      <c r="M6" s="468" t="s">
        <v>1324</v>
      </c>
      <c r="N6" s="468" t="s">
        <v>1323</v>
      </c>
      <c r="O6" s="468" t="s">
        <v>1324</v>
      </c>
      <c r="P6" s="1156"/>
    </row>
    <row r="7" spans="1:16" s="346" customFormat="1" ht="18" customHeight="1">
      <c r="A7" s="1117"/>
      <c r="B7" s="467" t="s">
        <v>1325</v>
      </c>
      <c r="C7" s="467" t="s">
        <v>857</v>
      </c>
      <c r="D7" s="467" t="s">
        <v>1325</v>
      </c>
      <c r="E7" s="467" t="s">
        <v>857</v>
      </c>
      <c r="F7" s="467" t="s">
        <v>1325</v>
      </c>
      <c r="G7" s="467" t="s">
        <v>857</v>
      </c>
      <c r="H7" s="467" t="s">
        <v>1325</v>
      </c>
      <c r="I7" s="467" t="s">
        <v>857</v>
      </c>
      <c r="J7" s="467" t="s">
        <v>1325</v>
      </c>
      <c r="K7" s="467" t="s">
        <v>857</v>
      </c>
      <c r="L7" s="394" t="s">
        <v>1325</v>
      </c>
      <c r="M7" s="394" t="s">
        <v>857</v>
      </c>
      <c r="N7" s="394" t="s">
        <v>1325</v>
      </c>
      <c r="O7" s="394" t="s">
        <v>857</v>
      </c>
      <c r="P7" s="1157"/>
    </row>
    <row r="8" spans="1:16" s="5" customFormat="1" ht="18" customHeight="1">
      <c r="A8" s="258" t="s">
        <v>1309</v>
      </c>
      <c r="B8" s="82">
        <v>3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1</v>
      </c>
      <c r="I8" s="83">
        <v>0</v>
      </c>
      <c r="J8" s="83">
        <v>0</v>
      </c>
      <c r="K8" s="83">
        <v>0</v>
      </c>
      <c r="L8" s="304">
        <v>1</v>
      </c>
      <c r="M8" s="83">
        <v>0</v>
      </c>
      <c r="N8" s="83">
        <v>1</v>
      </c>
      <c r="O8" s="84">
        <v>0</v>
      </c>
      <c r="P8" s="165" t="s">
        <v>965</v>
      </c>
    </row>
    <row r="9" spans="1:16" s="5" customFormat="1" ht="18" customHeight="1">
      <c r="A9" s="258" t="s">
        <v>1310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1" t="s">
        <v>1607</v>
      </c>
      <c r="M9" s="83">
        <v>0</v>
      </c>
      <c r="N9" s="83">
        <v>0</v>
      </c>
      <c r="O9" s="83">
        <v>0</v>
      </c>
      <c r="P9" s="165" t="s">
        <v>966</v>
      </c>
    </row>
    <row r="10" spans="1:16" s="5" customFormat="1" ht="18" customHeight="1">
      <c r="A10" s="123" t="s">
        <v>318</v>
      </c>
      <c r="B10" s="83">
        <v>9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1</v>
      </c>
      <c r="K10" s="83">
        <v>0</v>
      </c>
      <c r="L10" s="304">
        <v>7</v>
      </c>
      <c r="M10" s="83">
        <v>0</v>
      </c>
      <c r="N10" s="83">
        <v>1</v>
      </c>
      <c r="O10" s="83">
        <v>0</v>
      </c>
      <c r="P10" s="121" t="s">
        <v>318</v>
      </c>
    </row>
    <row r="11" spans="1:16" s="5" customFormat="1" ht="18" customHeight="1">
      <c r="A11" s="123" t="s">
        <v>275</v>
      </c>
      <c r="B11" s="83">
        <f>SUM(D11,F11,H11,J11,L11,N11)</f>
        <v>8</v>
      </c>
      <c r="C11" s="83" t="s">
        <v>1607</v>
      </c>
      <c r="D11" s="83" t="s">
        <v>1607</v>
      </c>
      <c r="E11" s="83" t="s">
        <v>1607</v>
      </c>
      <c r="F11" s="83" t="s">
        <v>1607</v>
      </c>
      <c r="G11" s="83" t="s">
        <v>1607</v>
      </c>
      <c r="H11" s="83" t="s">
        <v>1607</v>
      </c>
      <c r="I11" s="83" t="s">
        <v>1607</v>
      </c>
      <c r="J11" s="83" t="s">
        <v>1607</v>
      </c>
      <c r="K11" s="83" t="s">
        <v>1607</v>
      </c>
      <c r="L11" s="304">
        <v>3</v>
      </c>
      <c r="M11" s="83" t="s">
        <v>1607</v>
      </c>
      <c r="N11" s="83">
        <v>5</v>
      </c>
      <c r="O11" s="83" t="s">
        <v>1607</v>
      </c>
      <c r="P11" s="121" t="s">
        <v>275</v>
      </c>
    </row>
    <row r="12" spans="1:16" s="5" customFormat="1" ht="18" customHeight="1">
      <c r="A12" s="123" t="s">
        <v>41</v>
      </c>
      <c r="B12" s="83">
        <v>15</v>
      </c>
      <c r="C12" s="83" t="s">
        <v>1607</v>
      </c>
      <c r="D12" s="83" t="s">
        <v>1607</v>
      </c>
      <c r="E12" s="83" t="s">
        <v>1607</v>
      </c>
      <c r="F12" s="83" t="s">
        <v>1607</v>
      </c>
      <c r="G12" s="83" t="s">
        <v>1607</v>
      </c>
      <c r="H12" s="83">
        <v>3</v>
      </c>
      <c r="I12" s="83" t="s">
        <v>1607</v>
      </c>
      <c r="J12" s="83" t="s">
        <v>1607</v>
      </c>
      <c r="K12" s="83" t="s">
        <v>1607</v>
      </c>
      <c r="L12" s="304">
        <v>8</v>
      </c>
      <c r="M12" s="83" t="s">
        <v>1607</v>
      </c>
      <c r="N12" s="83">
        <v>4</v>
      </c>
      <c r="O12" s="83" t="s">
        <v>1607</v>
      </c>
      <c r="P12" s="121" t="s">
        <v>41</v>
      </c>
    </row>
    <row r="13" spans="1:16" s="5" customFormat="1" ht="18" customHeight="1">
      <c r="A13" s="123" t="s">
        <v>973</v>
      </c>
      <c r="B13" s="83">
        <v>6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1</v>
      </c>
      <c r="I13" s="83">
        <v>0</v>
      </c>
      <c r="J13" s="83">
        <v>0</v>
      </c>
      <c r="K13" s="83">
        <v>0</v>
      </c>
      <c r="L13" s="304">
        <v>2</v>
      </c>
      <c r="M13" s="83" t="s">
        <v>1608</v>
      </c>
      <c r="N13" s="83">
        <v>3</v>
      </c>
      <c r="O13" s="83" t="s">
        <v>1608</v>
      </c>
      <c r="P13" s="121" t="s">
        <v>973</v>
      </c>
    </row>
    <row r="14" spans="1:19" s="517" customFormat="1" ht="18" customHeight="1">
      <c r="A14" s="124" t="s">
        <v>980</v>
      </c>
      <c r="B14" s="889">
        <v>4</v>
      </c>
      <c r="C14" s="889">
        <v>0</v>
      </c>
      <c r="D14" s="889">
        <v>0</v>
      </c>
      <c r="E14" s="889">
        <v>0</v>
      </c>
      <c r="F14" s="889">
        <v>0</v>
      </c>
      <c r="G14" s="889">
        <v>0</v>
      </c>
      <c r="H14" s="889">
        <v>0</v>
      </c>
      <c r="I14" s="889">
        <v>0</v>
      </c>
      <c r="J14" s="889">
        <v>1</v>
      </c>
      <c r="K14" s="889">
        <v>0</v>
      </c>
      <c r="L14" s="889">
        <v>1</v>
      </c>
      <c r="M14" s="1024" t="s">
        <v>1608</v>
      </c>
      <c r="N14" s="889">
        <v>2</v>
      </c>
      <c r="O14" s="1025" t="s">
        <v>1608</v>
      </c>
      <c r="P14" s="891" t="s">
        <v>524</v>
      </c>
      <c r="Q14" s="867"/>
      <c r="R14" s="1153" t="s">
        <v>1459</v>
      </c>
      <c r="S14" s="1153"/>
    </row>
    <row r="15" s="8" customFormat="1" ht="12.75"/>
    <row r="16" spans="1:24" s="346" customFormat="1" ht="18" customHeight="1">
      <c r="A16" s="1165" t="s">
        <v>1328</v>
      </c>
      <c r="B16" s="1154" t="s">
        <v>1329</v>
      </c>
      <c r="C16" s="1098"/>
      <c r="D16" s="1098"/>
      <c r="E16" s="1098"/>
      <c r="F16" s="1098"/>
      <c r="G16" s="1098"/>
      <c r="H16" s="1098"/>
      <c r="I16" s="1098"/>
      <c r="J16" s="1098"/>
      <c r="K16" s="1098"/>
      <c r="L16" s="1098"/>
      <c r="M16" s="1098"/>
      <c r="N16" s="1098"/>
      <c r="O16" s="1098"/>
      <c r="P16" s="1098"/>
      <c r="Q16" s="1098"/>
      <c r="R16" s="1098"/>
      <c r="S16" s="1098"/>
      <c r="T16" s="465"/>
      <c r="U16" s="465"/>
      <c r="V16" s="465"/>
      <c r="W16" s="465"/>
      <c r="X16" s="1155" t="s">
        <v>1144</v>
      </c>
    </row>
    <row r="17" spans="1:24" s="346" customFormat="1" ht="18" customHeight="1">
      <c r="A17" s="1115"/>
      <c r="B17" s="1158" t="s">
        <v>1311</v>
      </c>
      <c r="C17" s="1159"/>
      <c r="D17" s="1158" t="s">
        <v>1330</v>
      </c>
      <c r="E17" s="1159"/>
      <c r="F17" s="1158" t="s">
        <v>1331</v>
      </c>
      <c r="G17" s="1159"/>
      <c r="H17" s="1158" t="s">
        <v>1585</v>
      </c>
      <c r="I17" s="1159"/>
      <c r="J17" s="1158" t="s">
        <v>1332</v>
      </c>
      <c r="K17" s="1159"/>
      <c r="L17" s="1166" t="s">
        <v>1599</v>
      </c>
      <c r="M17" s="1115"/>
      <c r="N17" s="1158" t="s">
        <v>1333</v>
      </c>
      <c r="O17" s="1159"/>
      <c r="P17" s="1169" t="s">
        <v>1334</v>
      </c>
      <c r="Q17" s="1159"/>
      <c r="R17" s="1168" t="s">
        <v>1335</v>
      </c>
      <c r="S17" s="1159"/>
      <c r="T17" s="1158" t="s">
        <v>1336</v>
      </c>
      <c r="U17" s="1159"/>
      <c r="V17" s="1170" t="s">
        <v>1337</v>
      </c>
      <c r="W17" s="1159"/>
      <c r="X17" s="1156"/>
    </row>
    <row r="18" spans="1:24" s="346" customFormat="1" ht="18" customHeight="1">
      <c r="A18" s="1115"/>
      <c r="B18" s="1157" t="s">
        <v>1571</v>
      </c>
      <c r="C18" s="1096"/>
      <c r="D18" s="1157" t="s">
        <v>1338</v>
      </c>
      <c r="E18" s="1096"/>
      <c r="F18" s="1157" t="s">
        <v>1339</v>
      </c>
      <c r="G18" s="1096"/>
      <c r="H18" s="1157" t="s">
        <v>1340</v>
      </c>
      <c r="I18" s="1096"/>
      <c r="J18" s="1157" t="s">
        <v>1341</v>
      </c>
      <c r="K18" s="1096"/>
      <c r="L18" s="1157" t="s">
        <v>1342</v>
      </c>
      <c r="M18" s="1096"/>
      <c r="N18" s="1157" t="s">
        <v>1343</v>
      </c>
      <c r="O18" s="1096"/>
      <c r="P18" s="1167" t="s">
        <v>1344</v>
      </c>
      <c r="Q18" s="1096"/>
      <c r="R18" s="1167"/>
      <c r="S18" s="1096"/>
      <c r="T18" s="1157" t="s">
        <v>1345</v>
      </c>
      <c r="U18" s="1096"/>
      <c r="V18" s="1157" t="s">
        <v>1346</v>
      </c>
      <c r="W18" s="1096"/>
      <c r="X18" s="1156"/>
    </row>
    <row r="19" spans="1:24" s="346" customFormat="1" ht="18" customHeight="1">
      <c r="A19" s="1115"/>
      <c r="B19" s="466" t="s">
        <v>1323</v>
      </c>
      <c r="C19" s="466" t="s">
        <v>1324</v>
      </c>
      <c r="D19" s="466" t="s">
        <v>1323</v>
      </c>
      <c r="E19" s="466" t="s">
        <v>1324</v>
      </c>
      <c r="F19" s="466" t="s">
        <v>1323</v>
      </c>
      <c r="G19" s="466" t="s">
        <v>1324</v>
      </c>
      <c r="H19" s="466" t="s">
        <v>1323</v>
      </c>
      <c r="I19" s="466" t="s">
        <v>1324</v>
      </c>
      <c r="J19" s="466" t="s">
        <v>1323</v>
      </c>
      <c r="K19" s="466" t="s">
        <v>1324</v>
      </c>
      <c r="L19" s="466" t="s">
        <v>1323</v>
      </c>
      <c r="M19" s="466" t="s">
        <v>1324</v>
      </c>
      <c r="N19" s="466" t="s">
        <v>1323</v>
      </c>
      <c r="O19" s="466" t="s">
        <v>1324</v>
      </c>
      <c r="P19" s="466" t="s">
        <v>1323</v>
      </c>
      <c r="Q19" s="466" t="s">
        <v>1324</v>
      </c>
      <c r="R19" s="466" t="s">
        <v>1323</v>
      </c>
      <c r="S19" s="466" t="s">
        <v>1324</v>
      </c>
      <c r="T19" s="466" t="s">
        <v>1323</v>
      </c>
      <c r="U19" s="466" t="s">
        <v>1324</v>
      </c>
      <c r="V19" s="466" t="s">
        <v>1323</v>
      </c>
      <c r="W19" s="466" t="s">
        <v>1324</v>
      </c>
      <c r="X19" s="1156"/>
    </row>
    <row r="20" spans="1:24" s="346" customFormat="1" ht="18" customHeight="1">
      <c r="A20" s="1096"/>
      <c r="B20" s="467" t="s">
        <v>1325</v>
      </c>
      <c r="C20" s="467" t="s">
        <v>857</v>
      </c>
      <c r="D20" s="467" t="s">
        <v>1325</v>
      </c>
      <c r="E20" s="467" t="s">
        <v>857</v>
      </c>
      <c r="F20" s="467" t="s">
        <v>1325</v>
      </c>
      <c r="G20" s="467" t="s">
        <v>857</v>
      </c>
      <c r="H20" s="467" t="s">
        <v>1325</v>
      </c>
      <c r="I20" s="467" t="s">
        <v>857</v>
      </c>
      <c r="J20" s="467" t="s">
        <v>1325</v>
      </c>
      <c r="K20" s="467" t="s">
        <v>857</v>
      </c>
      <c r="L20" s="467" t="s">
        <v>1325</v>
      </c>
      <c r="M20" s="467" t="s">
        <v>857</v>
      </c>
      <c r="N20" s="467" t="s">
        <v>1325</v>
      </c>
      <c r="O20" s="467" t="s">
        <v>857</v>
      </c>
      <c r="P20" s="467" t="s">
        <v>1325</v>
      </c>
      <c r="Q20" s="467" t="s">
        <v>857</v>
      </c>
      <c r="R20" s="467" t="s">
        <v>1325</v>
      </c>
      <c r="S20" s="467" t="s">
        <v>857</v>
      </c>
      <c r="T20" s="467" t="s">
        <v>1325</v>
      </c>
      <c r="U20" s="467" t="s">
        <v>857</v>
      </c>
      <c r="V20" s="467" t="s">
        <v>1325</v>
      </c>
      <c r="W20" s="467" t="s">
        <v>857</v>
      </c>
      <c r="X20" s="1157"/>
    </row>
    <row r="21" spans="1:24" s="5" customFormat="1" ht="18" customHeight="1">
      <c r="A21" s="4" t="s">
        <v>1042</v>
      </c>
      <c r="B21" s="748">
        <v>24</v>
      </c>
      <c r="C21" s="125">
        <f>SUM(E21,G21,I21,K21,M21,O21,Q21,U21)</f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1</v>
      </c>
      <c r="K21" s="125">
        <v>0</v>
      </c>
      <c r="L21" s="314">
        <v>23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65" t="s">
        <v>965</v>
      </c>
    </row>
    <row r="22" spans="1:24" s="5" customFormat="1" ht="18" customHeight="1">
      <c r="A22" s="6" t="s">
        <v>283</v>
      </c>
      <c r="B22" s="314" t="s">
        <v>809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314" t="s">
        <v>809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65" t="s">
        <v>966</v>
      </c>
    </row>
    <row r="23" spans="1:24" s="5" customFormat="1" ht="18" customHeight="1">
      <c r="A23" s="13" t="s">
        <v>1043</v>
      </c>
      <c r="B23" s="314">
        <v>27</v>
      </c>
      <c r="C23" s="125">
        <v>0</v>
      </c>
      <c r="D23" s="125">
        <v>0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314">
        <v>27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43" t="s">
        <v>1044</v>
      </c>
    </row>
    <row r="24" spans="1:24" s="5" customFormat="1" ht="18" customHeight="1">
      <c r="A24" s="123" t="s">
        <v>275</v>
      </c>
      <c r="B24" s="314">
        <f>SUM(D24,F24,H24,J24,L24,N24,P24,R24,T24,V24)</f>
        <v>282</v>
      </c>
      <c r="C24" s="125" t="s">
        <v>1607</v>
      </c>
      <c r="D24" s="125" t="s">
        <v>1607</v>
      </c>
      <c r="E24" s="125" t="s">
        <v>1607</v>
      </c>
      <c r="F24" s="125" t="s">
        <v>1607</v>
      </c>
      <c r="G24" s="125" t="s">
        <v>1607</v>
      </c>
      <c r="H24" s="125" t="s">
        <v>1607</v>
      </c>
      <c r="I24" s="125" t="s">
        <v>1607</v>
      </c>
      <c r="J24" s="125" t="s">
        <v>1607</v>
      </c>
      <c r="K24" s="125" t="s">
        <v>1607</v>
      </c>
      <c r="L24" s="314">
        <v>23</v>
      </c>
      <c r="M24" s="125" t="s">
        <v>1607</v>
      </c>
      <c r="N24" s="125" t="s">
        <v>1607</v>
      </c>
      <c r="O24" s="125" t="s">
        <v>1607</v>
      </c>
      <c r="P24" s="125" t="s">
        <v>1607</v>
      </c>
      <c r="Q24" s="125" t="s">
        <v>1607</v>
      </c>
      <c r="R24" s="125" t="s">
        <v>1607</v>
      </c>
      <c r="S24" s="125" t="s">
        <v>1607</v>
      </c>
      <c r="T24" s="125" t="s">
        <v>1607</v>
      </c>
      <c r="U24" s="125" t="s">
        <v>1607</v>
      </c>
      <c r="V24" s="125">
        <v>259</v>
      </c>
      <c r="W24" s="125" t="s">
        <v>1607</v>
      </c>
      <c r="X24" s="121" t="s">
        <v>275</v>
      </c>
    </row>
    <row r="25" spans="1:24" s="5" customFormat="1" ht="18" customHeight="1">
      <c r="A25" s="123" t="s">
        <v>41</v>
      </c>
      <c r="B25" s="314">
        <v>327</v>
      </c>
      <c r="C25" s="125"/>
      <c r="D25" s="125"/>
      <c r="E25" s="125"/>
      <c r="F25" s="125">
        <v>1</v>
      </c>
      <c r="G25" s="125"/>
      <c r="H25" s="125"/>
      <c r="I25" s="125"/>
      <c r="J25" s="125">
        <v>7</v>
      </c>
      <c r="K25" s="125"/>
      <c r="L25" s="314">
        <v>19</v>
      </c>
      <c r="M25" s="125"/>
      <c r="N25" s="125"/>
      <c r="O25" s="125"/>
      <c r="P25" s="125"/>
      <c r="Q25" s="125"/>
      <c r="R25" s="125"/>
      <c r="S25" s="125"/>
      <c r="T25" s="125"/>
      <c r="U25" s="125"/>
      <c r="V25" s="125">
        <v>300</v>
      </c>
      <c r="W25" s="125"/>
      <c r="X25" s="121" t="s">
        <v>41</v>
      </c>
    </row>
    <row r="26" spans="1:24" s="5" customFormat="1" ht="18" customHeight="1">
      <c r="A26" s="123" t="s">
        <v>973</v>
      </c>
      <c r="B26" s="314">
        <v>427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314">
        <v>15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412</v>
      </c>
      <c r="W26" s="125">
        <v>0</v>
      </c>
      <c r="X26" s="121" t="s">
        <v>973</v>
      </c>
    </row>
    <row r="27" spans="1:24" s="517" customFormat="1" ht="18" customHeight="1">
      <c r="A27" s="124" t="s">
        <v>980</v>
      </c>
      <c r="B27" s="892">
        <v>707</v>
      </c>
      <c r="C27" s="889">
        <v>0</v>
      </c>
      <c r="D27" s="889">
        <v>0</v>
      </c>
      <c r="E27" s="889">
        <v>0</v>
      </c>
      <c r="F27" s="889">
        <v>4</v>
      </c>
      <c r="G27" s="889">
        <v>0</v>
      </c>
      <c r="H27" s="889">
        <v>0</v>
      </c>
      <c r="I27" s="889">
        <v>0</v>
      </c>
      <c r="J27" s="889">
        <v>1</v>
      </c>
      <c r="K27" s="889">
        <v>0</v>
      </c>
      <c r="L27" s="889">
        <v>35</v>
      </c>
      <c r="M27" s="889">
        <v>0</v>
      </c>
      <c r="N27" s="889">
        <v>1</v>
      </c>
      <c r="O27" s="889">
        <v>0</v>
      </c>
      <c r="P27" s="889">
        <v>0</v>
      </c>
      <c r="Q27" s="889">
        <v>0</v>
      </c>
      <c r="R27" s="889">
        <v>0</v>
      </c>
      <c r="S27" s="889">
        <v>0</v>
      </c>
      <c r="T27" s="889">
        <v>0</v>
      </c>
      <c r="U27" s="889">
        <v>0</v>
      </c>
      <c r="V27" s="889">
        <v>644</v>
      </c>
      <c r="W27" s="890">
        <v>0</v>
      </c>
      <c r="X27" s="122" t="s">
        <v>980</v>
      </c>
    </row>
    <row r="28" spans="1:16" s="2" customFormat="1" ht="15" customHeight="1">
      <c r="A28" s="1" t="s">
        <v>1303</v>
      </c>
      <c r="P28" s="18" t="s">
        <v>1308</v>
      </c>
    </row>
  </sheetData>
  <mergeCells count="44">
    <mergeCell ref="V17:W17"/>
    <mergeCell ref="V18:W18"/>
    <mergeCell ref="X16:X20"/>
    <mergeCell ref="T18:U18"/>
    <mergeCell ref="R17:S17"/>
    <mergeCell ref="R18:S18"/>
    <mergeCell ref="P17:Q17"/>
    <mergeCell ref="T17:U17"/>
    <mergeCell ref="L18:M18"/>
    <mergeCell ref="N18:O18"/>
    <mergeCell ref="P18:Q18"/>
    <mergeCell ref="B18:C18"/>
    <mergeCell ref="D18:E18"/>
    <mergeCell ref="F18:G18"/>
    <mergeCell ref="H18:I18"/>
    <mergeCell ref="A16:A20"/>
    <mergeCell ref="B16:S16"/>
    <mergeCell ref="B17:C17"/>
    <mergeCell ref="D17:E17"/>
    <mergeCell ref="F17:G17"/>
    <mergeCell ref="H17:I17"/>
    <mergeCell ref="J17:K17"/>
    <mergeCell ref="L17:M17"/>
    <mergeCell ref="N17:O17"/>
    <mergeCell ref="J18:K18"/>
    <mergeCell ref="L4:M4"/>
    <mergeCell ref="N4:O4"/>
    <mergeCell ref="B5:C5"/>
    <mergeCell ref="D5:E5"/>
    <mergeCell ref="F5:G5"/>
    <mergeCell ref="H5:I5"/>
    <mergeCell ref="J5:K5"/>
    <mergeCell ref="L5:M5"/>
    <mergeCell ref="N5:O5"/>
    <mergeCell ref="R14:S14"/>
    <mergeCell ref="A1:T1"/>
    <mergeCell ref="A3:A7"/>
    <mergeCell ref="B3:O3"/>
    <mergeCell ref="P3:P7"/>
    <mergeCell ref="B4:C4"/>
    <mergeCell ref="D4:E4"/>
    <mergeCell ref="F4:G4"/>
    <mergeCell ref="H4:I4"/>
    <mergeCell ref="J4:K4"/>
  </mergeCells>
  <printOptions horizontalCentered="1"/>
  <pageMargins left="0.63" right="0.59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8"/>
  <sheetViews>
    <sheetView zoomScaleSheetLayoutView="100" workbookViewId="0" topLeftCell="A1">
      <selection activeCell="A14" sqref="A14:X14"/>
    </sheetView>
  </sheetViews>
  <sheetFormatPr defaultColWidth="9.140625" defaultRowHeight="12.75"/>
  <cols>
    <col min="1" max="1" width="13.421875" style="140" customWidth="1"/>
    <col min="2" max="3" width="8.140625" style="140" customWidth="1"/>
    <col min="4" max="23" width="6.7109375" style="140" customWidth="1"/>
    <col min="24" max="24" width="11.7109375" style="140" customWidth="1"/>
    <col min="25" max="16384" width="9.140625" style="140" customWidth="1"/>
  </cols>
  <sheetData>
    <row r="1" spans="1:24" ht="32.25" customHeight="1">
      <c r="A1" s="1102" t="s">
        <v>776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102"/>
      <c r="R1" s="1102"/>
      <c r="S1" s="1102"/>
      <c r="T1" s="1102"/>
      <c r="U1" s="1102"/>
      <c r="V1" s="1102"/>
      <c r="W1" s="1102"/>
      <c r="X1" s="1102"/>
    </row>
    <row r="2" spans="1:24" s="39" customFormat="1" ht="19.5" customHeight="1">
      <c r="A2" s="39" t="s">
        <v>777</v>
      </c>
      <c r="X2" s="40" t="s">
        <v>778</v>
      </c>
    </row>
    <row r="3" spans="1:24" s="39" customFormat="1" ht="34.5" customHeight="1">
      <c r="A3" s="1123" t="s">
        <v>1037</v>
      </c>
      <c r="B3" s="1172" t="s">
        <v>779</v>
      </c>
      <c r="C3" s="1105"/>
      <c r="D3" s="1105"/>
      <c r="E3" s="1105"/>
      <c r="F3" s="1105"/>
      <c r="G3" s="1105"/>
      <c r="H3" s="1105"/>
      <c r="I3" s="1105"/>
      <c r="J3" s="1105"/>
      <c r="K3" s="1105"/>
      <c r="L3" s="1105"/>
      <c r="M3" s="1105"/>
      <c r="N3" s="1105"/>
      <c r="O3" s="1105"/>
      <c r="P3" s="1105"/>
      <c r="Q3" s="1105"/>
      <c r="R3" s="1105"/>
      <c r="S3" s="1105"/>
      <c r="T3" s="1105"/>
      <c r="U3" s="1105"/>
      <c r="V3" s="1095" t="s">
        <v>780</v>
      </c>
      <c r="W3" s="1094"/>
      <c r="X3" s="1175" t="s">
        <v>862</v>
      </c>
    </row>
    <row r="4" spans="1:24" s="39" customFormat="1" ht="34.5" customHeight="1">
      <c r="A4" s="1148"/>
      <c r="B4" s="1095" t="s">
        <v>781</v>
      </c>
      <c r="C4" s="1173"/>
      <c r="D4" s="1095" t="s">
        <v>782</v>
      </c>
      <c r="E4" s="1173"/>
      <c r="F4" s="1095" t="s">
        <v>783</v>
      </c>
      <c r="G4" s="1173"/>
      <c r="H4" s="1095" t="s">
        <v>784</v>
      </c>
      <c r="I4" s="1173"/>
      <c r="J4" s="1095" t="s">
        <v>785</v>
      </c>
      <c r="K4" s="1173"/>
      <c r="L4" s="1095" t="s">
        <v>786</v>
      </c>
      <c r="M4" s="1173"/>
      <c r="N4" s="1095" t="s">
        <v>787</v>
      </c>
      <c r="O4" s="1173"/>
      <c r="P4" s="1095" t="s">
        <v>788</v>
      </c>
      <c r="Q4" s="1173"/>
      <c r="R4" s="1095" t="s">
        <v>789</v>
      </c>
      <c r="S4" s="1173"/>
      <c r="T4" s="1095" t="s">
        <v>790</v>
      </c>
      <c r="U4" s="1173"/>
      <c r="V4" s="1171" t="s">
        <v>791</v>
      </c>
      <c r="W4" s="1148"/>
      <c r="X4" s="1092"/>
    </row>
    <row r="5" spans="1:24" s="39" customFormat="1" ht="34.5" customHeight="1">
      <c r="A5" s="1148"/>
      <c r="B5" s="1093" t="s">
        <v>792</v>
      </c>
      <c r="C5" s="1090"/>
      <c r="D5" s="1093" t="s">
        <v>793</v>
      </c>
      <c r="E5" s="1090"/>
      <c r="F5" s="1093" t="s">
        <v>794</v>
      </c>
      <c r="G5" s="1090"/>
      <c r="H5" s="1093" t="s">
        <v>795</v>
      </c>
      <c r="I5" s="1090"/>
      <c r="J5" s="1093" t="s">
        <v>796</v>
      </c>
      <c r="K5" s="1090"/>
      <c r="L5" s="1171" t="s">
        <v>796</v>
      </c>
      <c r="M5" s="1148"/>
      <c r="N5" s="1171" t="s">
        <v>797</v>
      </c>
      <c r="O5" s="1148"/>
      <c r="P5" s="1171" t="s">
        <v>798</v>
      </c>
      <c r="Q5" s="1148"/>
      <c r="R5" s="1171" t="s">
        <v>799</v>
      </c>
      <c r="S5" s="1148"/>
      <c r="T5" s="1171" t="s">
        <v>800</v>
      </c>
      <c r="U5" s="1148"/>
      <c r="V5" s="1176" t="s">
        <v>801</v>
      </c>
      <c r="W5" s="1090"/>
      <c r="X5" s="1092"/>
    </row>
    <row r="6" spans="1:24" s="39" customFormat="1" ht="34.5" customHeight="1">
      <c r="A6" s="1148"/>
      <c r="B6" s="392" t="s">
        <v>802</v>
      </c>
      <c r="C6" s="392" t="s">
        <v>803</v>
      </c>
      <c r="D6" s="392" t="s">
        <v>802</v>
      </c>
      <c r="E6" s="392" t="s">
        <v>803</v>
      </c>
      <c r="F6" s="392" t="s">
        <v>802</v>
      </c>
      <c r="G6" s="392" t="s">
        <v>803</v>
      </c>
      <c r="H6" s="392" t="s">
        <v>802</v>
      </c>
      <c r="I6" s="392" t="s">
        <v>803</v>
      </c>
      <c r="J6" s="392" t="s">
        <v>802</v>
      </c>
      <c r="K6" s="392" t="s">
        <v>803</v>
      </c>
      <c r="L6" s="392" t="s">
        <v>802</v>
      </c>
      <c r="M6" s="392" t="s">
        <v>803</v>
      </c>
      <c r="N6" s="392" t="s">
        <v>802</v>
      </c>
      <c r="O6" s="392" t="s">
        <v>803</v>
      </c>
      <c r="P6" s="392" t="s">
        <v>802</v>
      </c>
      <c r="Q6" s="392" t="s">
        <v>803</v>
      </c>
      <c r="R6" s="392" t="s">
        <v>802</v>
      </c>
      <c r="S6" s="392" t="s">
        <v>803</v>
      </c>
      <c r="T6" s="392" t="s">
        <v>802</v>
      </c>
      <c r="U6" s="392" t="s">
        <v>803</v>
      </c>
      <c r="V6" s="392" t="s">
        <v>802</v>
      </c>
      <c r="W6" s="392" t="s">
        <v>803</v>
      </c>
      <c r="X6" s="1092"/>
    </row>
    <row r="7" spans="1:24" s="39" customFormat="1" ht="34.5" customHeight="1">
      <c r="A7" s="1090"/>
      <c r="B7" s="42" t="s">
        <v>804</v>
      </c>
      <c r="C7" s="42" t="s">
        <v>805</v>
      </c>
      <c r="D7" s="42" t="s">
        <v>804</v>
      </c>
      <c r="E7" s="42" t="s">
        <v>805</v>
      </c>
      <c r="F7" s="42" t="s">
        <v>804</v>
      </c>
      <c r="G7" s="42" t="s">
        <v>805</v>
      </c>
      <c r="H7" s="42" t="s">
        <v>804</v>
      </c>
      <c r="I7" s="42" t="s">
        <v>805</v>
      </c>
      <c r="J7" s="42" t="s">
        <v>804</v>
      </c>
      <c r="K7" s="42" t="s">
        <v>805</v>
      </c>
      <c r="L7" s="42" t="s">
        <v>804</v>
      </c>
      <c r="M7" s="42" t="s">
        <v>805</v>
      </c>
      <c r="N7" s="42" t="s">
        <v>804</v>
      </c>
      <c r="O7" s="42" t="s">
        <v>805</v>
      </c>
      <c r="P7" s="42" t="s">
        <v>804</v>
      </c>
      <c r="Q7" s="42" t="s">
        <v>805</v>
      </c>
      <c r="R7" s="42" t="s">
        <v>804</v>
      </c>
      <c r="S7" s="42" t="s">
        <v>805</v>
      </c>
      <c r="T7" s="42" t="s">
        <v>804</v>
      </c>
      <c r="U7" s="42" t="s">
        <v>805</v>
      </c>
      <c r="V7" s="42" t="s">
        <v>804</v>
      </c>
      <c r="W7" s="42" t="s">
        <v>805</v>
      </c>
      <c r="X7" s="1093"/>
    </row>
    <row r="8" spans="1:24" ht="34.5" customHeight="1">
      <c r="A8" s="158" t="s">
        <v>1042</v>
      </c>
      <c r="B8" s="171">
        <v>118</v>
      </c>
      <c r="C8" s="171" t="s">
        <v>809</v>
      </c>
      <c r="D8" s="171">
        <v>1</v>
      </c>
      <c r="E8" s="171" t="s">
        <v>809</v>
      </c>
      <c r="F8" s="171">
        <v>115</v>
      </c>
      <c r="G8" s="171" t="s">
        <v>809</v>
      </c>
      <c r="H8" s="171" t="s">
        <v>809</v>
      </c>
      <c r="I8" s="171" t="s">
        <v>809</v>
      </c>
      <c r="J8" s="171" t="s">
        <v>809</v>
      </c>
      <c r="K8" s="171" t="s">
        <v>809</v>
      </c>
      <c r="L8" s="171" t="s">
        <v>809</v>
      </c>
      <c r="M8" s="171" t="s">
        <v>809</v>
      </c>
      <c r="N8" s="171" t="s">
        <v>809</v>
      </c>
      <c r="O8" s="171" t="s">
        <v>809</v>
      </c>
      <c r="P8" s="171" t="s">
        <v>809</v>
      </c>
      <c r="Q8" s="171" t="s">
        <v>809</v>
      </c>
      <c r="R8" s="171" t="s">
        <v>809</v>
      </c>
      <c r="S8" s="171" t="s">
        <v>809</v>
      </c>
      <c r="T8" s="171">
        <v>2</v>
      </c>
      <c r="U8" s="171" t="s">
        <v>809</v>
      </c>
      <c r="V8" s="171" t="s">
        <v>809</v>
      </c>
      <c r="W8" s="145" t="s">
        <v>809</v>
      </c>
      <c r="X8" s="165" t="s">
        <v>965</v>
      </c>
    </row>
    <row r="9" spans="1:24" ht="34.5" customHeight="1">
      <c r="A9" s="159" t="s">
        <v>283</v>
      </c>
      <c r="B9" s="171" t="s">
        <v>809</v>
      </c>
      <c r="C9" s="171" t="s">
        <v>809</v>
      </c>
      <c r="D9" s="171" t="s">
        <v>809</v>
      </c>
      <c r="E9" s="171" t="s">
        <v>809</v>
      </c>
      <c r="F9" s="171" t="s">
        <v>809</v>
      </c>
      <c r="G9" s="171" t="s">
        <v>809</v>
      </c>
      <c r="H9" s="171" t="s">
        <v>809</v>
      </c>
      <c r="I9" s="171" t="s">
        <v>809</v>
      </c>
      <c r="J9" s="171" t="s">
        <v>809</v>
      </c>
      <c r="K9" s="171" t="s">
        <v>809</v>
      </c>
      <c r="L9" s="171" t="s">
        <v>809</v>
      </c>
      <c r="M9" s="171" t="s">
        <v>809</v>
      </c>
      <c r="N9" s="171" t="s">
        <v>809</v>
      </c>
      <c r="O9" s="171" t="s">
        <v>809</v>
      </c>
      <c r="P9" s="171" t="s">
        <v>809</v>
      </c>
      <c r="Q9" s="171" t="s">
        <v>809</v>
      </c>
      <c r="R9" s="171" t="s">
        <v>809</v>
      </c>
      <c r="S9" s="171" t="s">
        <v>809</v>
      </c>
      <c r="T9" s="171" t="s">
        <v>809</v>
      </c>
      <c r="U9" s="171" t="s">
        <v>809</v>
      </c>
      <c r="V9" s="171" t="s">
        <v>809</v>
      </c>
      <c r="W9" s="145" t="s">
        <v>809</v>
      </c>
      <c r="X9" s="165" t="s">
        <v>966</v>
      </c>
    </row>
    <row r="10" spans="1:24" ht="34.5" customHeight="1">
      <c r="A10" s="142" t="s">
        <v>665</v>
      </c>
      <c r="B10" s="171">
        <v>371</v>
      </c>
      <c r="C10" s="171">
        <v>1</v>
      </c>
      <c r="D10" s="171">
        <v>2</v>
      </c>
      <c r="E10" s="171" t="s">
        <v>809</v>
      </c>
      <c r="F10" s="171">
        <v>110</v>
      </c>
      <c r="G10" s="171" t="s">
        <v>809</v>
      </c>
      <c r="H10" s="171" t="s">
        <v>809</v>
      </c>
      <c r="I10" s="171">
        <v>1</v>
      </c>
      <c r="J10" s="171" t="s">
        <v>809</v>
      </c>
      <c r="K10" s="171" t="s">
        <v>809</v>
      </c>
      <c r="L10" s="171" t="s">
        <v>809</v>
      </c>
      <c r="M10" s="171" t="s">
        <v>809</v>
      </c>
      <c r="N10" s="171" t="s">
        <v>809</v>
      </c>
      <c r="O10" s="171" t="s">
        <v>809</v>
      </c>
      <c r="P10" s="171" t="s">
        <v>809</v>
      </c>
      <c r="Q10" s="171" t="s">
        <v>809</v>
      </c>
      <c r="R10" s="171" t="s">
        <v>809</v>
      </c>
      <c r="S10" s="171" t="s">
        <v>809</v>
      </c>
      <c r="T10" s="171">
        <v>259</v>
      </c>
      <c r="U10" s="171" t="s">
        <v>809</v>
      </c>
      <c r="V10" s="171">
        <v>1</v>
      </c>
      <c r="W10" s="171" t="s">
        <v>809</v>
      </c>
      <c r="X10" s="143" t="s">
        <v>665</v>
      </c>
    </row>
    <row r="11" spans="1:24" s="132" customFormat="1" ht="34.5" customHeight="1">
      <c r="A11" s="301" t="s">
        <v>275</v>
      </c>
      <c r="B11" s="14">
        <f>SUM(D11,F11,H11,J11,L11,N11,P11,R11,T11)</f>
        <v>102</v>
      </c>
      <c r="C11" s="14">
        <v>0</v>
      </c>
      <c r="D11" s="14">
        <v>3</v>
      </c>
      <c r="E11" s="14">
        <v>0</v>
      </c>
      <c r="F11" s="14">
        <v>91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</v>
      </c>
      <c r="M11" s="14">
        <v>0</v>
      </c>
      <c r="N11" s="14">
        <v>0</v>
      </c>
      <c r="O11" s="14">
        <v>0</v>
      </c>
      <c r="P11" s="14">
        <v>1</v>
      </c>
      <c r="Q11" s="14">
        <v>0</v>
      </c>
      <c r="R11" s="14">
        <v>0</v>
      </c>
      <c r="S11" s="14">
        <v>0</v>
      </c>
      <c r="T11" s="14">
        <v>1</v>
      </c>
      <c r="U11" s="14">
        <v>0</v>
      </c>
      <c r="V11" s="14">
        <v>68</v>
      </c>
      <c r="W11" s="14">
        <v>0</v>
      </c>
      <c r="X11" s="201" t="s">
        <v>275</v>
      </c>
    </row>
    <row r="12" spans="1:24" s="132" customFormat="1" ht="34.5" customHeight="1">
      <c r="A12" s="301" t="s">
        <v>41</v>
      </c>
      <c r="B12" s="14">
        <v>230</v>
      </c>
      <c r="C12" s="14"/>
      <c r="D12" s="14">
        <v>2</v>
      </c>
      <c r="E12" s="14"/>
      <c r="F12" s="14">
        <v>214</v>
      </c>
      <c r="G12" s="14"/>
      <c r="H12" s="14"/>
      <c r="I12" s="14"/>
      <c r="J12" s="14">
        <v>1</v>
      </c>
      <c r="K12" s="14"/>
      <c r="L12" s="14">
        <v>9</v>
      </c>
      <c r="M12" s="14"/>
      <c r="N12" s="14">
        <v>2</v>
      </c>
      <c r="O12" s="14"/>
      <c r="P12" s="14">
        <v>1</v>
      </c>
      <c r="Q12" s="14"/>
      <c r="R12" s="14"/>
      <c r="S12" s="14"/>
      <c r="T12" s="14">
        <v>1</v>
      </c>
      <c r="U12" s="14"/>
      <c r="V12" s="14"/>
      <c r="W12" s="14"/>
      <c r="X12" s="201" t="s">
        <v>41</v>
      </c>
    </row>
    <row r="13" spans="1:24" s="132" customFormat="1" ht="34.5" customHeight="1">
      <c r="A13" s="301" t="s">
        <v>973</v>
      </c>
      <c r="B13" s="14">
        <v>388</v>
      </c>
      <c r="C13" s="14">
        <v>3</v>
      </c>
      <c r="D13" s="14">
        <v>3</v>
      </c>
      <c r="E13" s="14">
        <v>0</v>
      </c>
      <c r="F13" s="14">
        <v>377</v>
      </c>
      <c r="G13" s="14">
        <v>2</v>
      </c>
      <c r="H13" s="14">
        <v>1</v>
      </c>
      <c r="I13" s="14">
        <v>1</v>
      </c>
      <c r="J13" s="14">
        <v>0</v>
      </c>
      <c r="K13" s="14">
        <v>0</v>
      </c>
      <c r="L13" s="14">
        <v>5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2</v>
      </c>
      <c r="W13" s="14">
        <v>0</v>
      </c>
      <c r="X13" s="201" t="s">
        <v>973</v>
      </c>
    </row>
    <row r="14" spans="1:24" s="249" customFormat="1" ht="34.5" customHeight="1">
      <c r="A14" s="172" t="s">
        <v>980</v>
      </c>
      <c r="B14" s="892">
        <v>869</v>
      </c>
      <c r="C14" s="889">
        <v>0</v>
      </c>
      <c r="D14" s="889">
        <v>1</v>
      </c>
      <c r="E14" s="889">
        <v>0</v>
      </c>
      <c r="F14" s="889">
        <v>113</v>
      </c>
      <c r="G14" s="889">
        <v>0</v>
      </c>
      <c r="H14" s="889">
        <v>0</v>
      </c>
      <c r="I14" s="889">
        <v>1</v>
      </c>
      <c r="J14" s="889">
        <v>1</v>
      </c>
      <c r="K14" s="889">
        <v>0</v>
      </c>
      <c r="L14" s="889">
        <v>6</v>
      </c>
      <c r="M14" s="889">
        <v>0</v>
      </c>
      <c r="N14" s="889">
        <v>0</v>
      </c>
      <c r="O14" s="889">
        <v>0</v>
      </c>
      <c r="P14" s="889">
        <v>1</v>
      </c>
      <c r="Q14" s="889">
        <v>0</v>
      </c>
      <c r="R14" s="889">
        <v>0</v>
      </c>
      <c r="S14" s="889">
        <v>0</v>
      </c>
      <c r="T14" s="889">
        <v>2</v>
      </c>
      <c r="U14" s="889">
        <v>0</v>
      </c>
      <c r="V14" s="889">
        <v>744</v>
      </c>
      <c r="W14" s="890">
        <v>0</v>
      </c>
      <c r="X14" s="173" t="s">
        <v>980</v>
      </c>
    </row>
    <row r="15" spans="1:24" ht="16.5" customHeight="1">
      <c r="A15" s="1174" t="s">
        <v>1348</v>
      </c>
      <c r="B15" s="1174"/>
      <c r="C15" s="1174"/>
      <c r="J15" s="174" t="s">
        <v>775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W15" s="176"/>
      <c r="X15" s="152" t="s">
        <v>1347</v>
      </c>
    </row>
    <row r="16" spans="1:24" s="562" customFormat="1" ht="15.75" customHeight="1">
      <c r="A16" s="749" t="s">
        <v>386</v>
      </c>
      <c r="B16" s="749"/>
      <c r="C16" s="749"/>
      <c r="D16" s="749"/>
      <c r="E16" s="749"/>
      <c r="F16" s="749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</row>
    <row r="17" ht="15" customHeight="1">
      <c r="A17" s="140" t="s">
        <v>807</v>
      </c>
    </row>
    <row r="18" ht="12.75" customHeight="1">
      <c r="A18" s="140" t="s">
        <v>808</v>
      </c>
    </row>
  </sheetData>
  <mergeCells count="28">
    <mergeCell ref="A15:C15"/>
    <mergeCell ref="X3:X7"/>
    <mergeCell ref="A3:A7"/>
    <mergeCell ref="J4:K4"/>
    <mergeCell ref="L4:M4"/>
    <mergeCell ref="B4:C4"/>
    <mergeCell ref="D4:E4"/>
    <mergeCell ref="F4:G4"/>
    <mergeCell ref="H4:I4"/>
    <mergeCell ref="V5:W5"/>
    <mergeCell ref="A1:X1"/>
    <mergeCell ref="B3:U3"/>
    <mergeCell ref="V3:W3"/>
    <mergeCell ref="N4:O4"/>
    <mergeCell ref="P4:Q4"/>
    <mergeCell ref="R4:S4"/>
    <mergeCell ref="T4:U4"/>
    <mergeCell ref="V4:W4"/>
    <mergeCell ref="N5:O5"/>
    <mergeCell ref="P5:Q5"/>
    <mergeCell ref="R5:S5"/>
    <mergeCell ref="T5:U5"/>
    <mergeCell ref="J5:K5"/>
    <mergeCell ref="L5:M5"/>
    <mergeCell ref="B5:C5"/>
    <mergeCell ref="D5:E5"/>
    <mergeCell ref="F5:G5"/>
    <mergeCell ref="H5:I5"/>
  </mergeCells>
  <printOptions horizontalCentered="1"/>
  <pageMargins left="0.66" right="0.65" top="0.984251968503937" bottom="0.984251968503937" header="0.5118110236220472" footer="0.5118110236220472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21"/>
  <sheetViews>
    <sheetView workbookViewId="0" topLeftCell="A7">
      <selection activeCell="F20" sqref="F20"/>
    </sheetView>
  </sheetViews>
  <sheetFormatPr defaultColWidth="9.140625" defaultRowHeight="12.75"/>
  <cols>
    <col min="1" max="1" width="13.421875" style="80" customWidth="1"/>
    <col min="2" max="4" width="8.140625" style="80" customWidth="1"/>
    <col min="5" max="6" width="10.00390625" style="80" customWidth="1"/>
    <col min="7" max="7" width="8.7109375" style="80" customWidth="1"/>
    <col min="8" max="8" width="8.8515625" style="80" customWidth="1"/>
    <col min="9" max="9" width="8.421875" style="80" customWidth="1"/>
    <col min="10" max="10" width="8.57421875" style="80" customWidth="1"/>
    <col min="11" max="11" width="10.8515625" style="80" customWidth="1"/>
    <col min="12" max="12" width="9.57421875" style="80" customWidth="1"/>
    <col min="13" max="13" width="15.00390625" style="80" customWidth="1"/>
    <col min="14" max="14" width="15.140625" style="80" customWidth="1"/>
    <col min="15" max="19" width="8.7109375" style="80" customWidth="1"/>
    <col min="20" max="28" width="7.00390625" style="80" customWidth="1"/>
    <col min="29" max="29" width="7.140625" style="80" customWidth="1"/>
    <col min="30" max="54" width="7.00390625" style="80" customWidth="1"/>
    <col min="55" max="132" width="7.421875" style="80" customWidth="1"/>
    <col min="133" max="16384" width="9.140625" style="80" customWidth="1"/>
  </cols>
  <sheetData>
    <row r="1" spans="1:14" s="3" customFormat="1" ht="32.25" customHeight="1">
      <c r="A1" s="1112" t="s">
        <v>818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</row>
    <row r="2" spans="1:14" s="39" customFormat="1" ht="24.75" customHeight="1">
      <c r="A2" s="39" t="s">
        <v>819</v>
      </c>
      <c r="N2" s="40" t="s">
        <v>820</v>
      </c>
    </row>
    <row r="3" spans="1:14" s="346" customFormat="1" ht="24.75" customHeight="1">
      <c r="A3" s="1152" t="s">
        <v>821</v>
      </c>
      <c r="B3" s="1179" t="s">
        <v>822</v>
      </c>
      <c r="C3" s="1180"/>
      <c r="D3" s="1138"/>
      <c r="E3" s="364" t="s">
        <v>823</v>
      </c>
      <c r="F3" s="364" t="s">
        <v>824</v>
      </c>
      <c r="G3" s="1181" t="s">
        <v>825</v>
      </c>
      <c r="H3" s="1180"/>
      <c r="I3" s="1180"/>
      <c r="J3" s="1180"/>
      <c r="K3" s="1138"/>
      <c r="L3" s="1181" t="s">
        <v>840</v>
      </c>
      <c r="M3" s="1180"/>
      <c r="N3" s="1132" t="s">
        <v>1626</v>
      </c>
    </row>
    <row r="4" spans="1:14" s="346" customFormat="1" ht="24.75" customHeight="1">
      <c r="A4" s="1135"/>
      <c r="B4" s="1145" t="s">
        <v>841</v>
      </c>
      <c r="C4" s="1177"/>
      <c r="D4" s="1135"/>
      <c r="E4" s="459"/>
      <c r="F4" s="460"/>
      <c r="G4" s="1124" t="s">
        <v>842</v>
      </c>
      <c r="H4" s="1182"/>
      <c r="I4" s="1182"/>
      <c r="J4" s="1182"/>
      <c r="K4" s="1136"/>
      <c r="L4" s="1124" t="s">
        <v>843</v>
      </c>
      <c r="M4" s="1182"/>
      <c r="N4" s="1145"/>
    </row>
    <row r="5" spans="1:14" s="346" customFormat="1" ht="34.5" customHeight="1">
      <c r="A5" s="1135"/>
      <c r="B5" s="365"/>
      <c r="C5" s="364" t="s">
        <v>844</v>
      </c>
      <c r="D5" s="364" t="s">
        <v>845</v>
      </c>
      <c r="E5" s="435" t="s">
        <v>846</v>
      </c>
      <c r="F5" s="435"/>
      <c r="G5" s="461" t="s">
        <v>847</v>
      </c>
      <c r="H5" s="344"/>
      <c r="I5" s="462" t="s">
        <v>848</v>
      </c>
      <c r="J5" s="344"/>
      <c r="K5" s="364" t="s">
        <v>849</v>
      </c>
      <c r="L5" s="364" t="s">
        <v>853</v>
      </c>
      <c r="M5" s="348" t="s">
        <v>1631</v>
      </c>
      <c r="N5" s="1145"/>
    </row>
    <row r="6" spans="1:14" s="346" customFormat="1" ht="34.5" customHeight="1">
      <c r="A6" s="1136"/>
      <c r="B6" s="367"/>
      <c r="C6" s="422" t="s">
        <v>854</v>
      </c>
      <c r="D6" s="422" t="s">
        <v>855</v>
      </c>
      <c r="E6" s="422" t="s">
        <v>856</v>
      </c>
      <c r="F6" s="422" t="s">
        <v>857</v>
      </c>
      <c r="G6" s="367"/>
      <c r="H6" s="463" t="s">
        <v>858</v>
      </c>
      <c r="I6" s="367"/>
      <c r="J6" s="463" t="s">
        <v>858</v>
      </c>
      <c r="K6" s="56" t="s">
        <v>859</v>
      </c>
      <c r="L6" s="464" t="s">
        <v>860</v>
      </c>
      <c r="M6" s="360" t="s">
        <v>1515</v>
      </c>
      <c r="N6" s="1124"/>
    </row>
    <row r="7" spans="1:14" s="5" customFormat="1" ht="30.75" customHeight="1">
      <c r="A7" s="4" t="s">
        <v>1042</v>
      </c>
      <c r="B7" s="86">
        <v>43</v>
      </c>
      <c r="C7" s="87">
        <v>21</v>
      </c>
      <c r="D7" s="87">
        <v>22</v>
      </c>
      <c r="E7" s="85">
        <v>0</v>
      </c>
      <c r="F7" s="85">
        <v>0</v>
      </c>
      <c r="G7" s="85">
        <v>43</v>
      </c>
      <c r="H7" s="85">
        <v>5</v>
      </c>
      <c r="I7" s="85">
        <v>0</v>
      </c>
      <c r="J7" s="85">
        <v>0</v>
      </c>
      <c r="K7" s="85">
        <v>0</v>
      </c>
      <c r="L7" s="85">
        <v>33</v>
      </c>
      <c r="M7" s="85">
        <v>10</v>
      </c>
      <c r="N7" s="157" t="s">
        <v>965</v>
      </c>
    </row>
    <row r="8" spans="1:14" s="5" customFormat="1" ht="30.75" customHeight="1">
      <c r="A8" s="6" t="s">
        <v>283</v>
      </c>
      <c r="B8" s="87">
        <v>14</v>
      </c>
      <c r="C8" s="87">
        <v>8</v>
      </c>
      <c r="D8" s="87">
        <v>6</v>
      </c>
      <c r="E8" s="85">
        <v>0</v>
      </c>
      <c r="F8" s="85">
        <v>1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12</v>
      </c>
      <c r="M8" s="85">
        <v>2</v>
      </c>
      <c r="N8" s="157" t="s">
        <v>966</v>
      </c>
    </row>
    <row r="9" spans="1:14" s="5" customFormat="1" ht="30.75" customHeight="1">
      <c r="A9" s="34" t="s">
        <v>1611</v>
      </c>
      <c r="B9" s="96">
        <f>SUM(C9:D9)</f>
        <v>58</v>
      </c>
      <c r="C9" s="14">
        <v>29</v>
      </c>
      <c r="D9" s="14">
        <v>29</v>
      </c>
      <c r="E9" s="14">
        <v>0</v>
      </c>
      <c r="F9" s="14">
        <v>1</v>
      </c>
      <c r="G9" s="14">
        <v>58</v>
      </c>
      <c r="H9" s="14">
        <v>3</v>
      </c>
      <c r="I9" s="14">
        <v>0</v>
      </c>
      <c r="J9" s="14">
        <v>0</v>
      </c>
      <c r="K9" s="14">
        <v>0</v>
      </c>
      <c r="L9" s="14">
        <v>47</v>
      </c>
      <c r="M9" s="14">
        <v>11</v>
      </c>
      <c r="N9" s="15" t="s">
        <v>1611</v>
      </c>
    </row>
    <row r="10" spans="1:14" s="5" customFormat="1" ht="30.75" customHeight="1">
      <c r="A10" s="34" t="s">
        <v>275</v>
      </c>
      <c r="B10" s="14">
        <f>SUM(C10:D10)</f>
        <v>59</v>
      </c>
      <c r="C10" s="14">
        <v>30</v>
      </c>
      <c r="D10" s="14">
        <v>29</v>
      </c>
      <c r="E10" s="14">
        <v>1</v>
      </c>
      <c r="F10" s="14">
        <v>0</v>
      </c>
      <c r="G10" s="14">
        <v>59</v>
      </c>
      <c r="H10" s="14">
        <v>4</v>
      </c>
      <c r="I10" s="14">
        <v>0</v>
      </c>
      <c r="J10" s="135" t="s">
        <v>1607</v>
      </c>
      <c r="K10" s="135" t="s">
        <v>1607</v>
      </c>
      <c r="L10" s="14">
        <v>48</v>
      </c>
      <c r="M10" s="14">
        <v>9</v>
      </c>
      <c r="N10" s="33" t="s">
        <v>275</v>
      </c>
    </row>
    <row r="11" spans="1:14" s="5" customFormat="1" ht="30.75" customHeight="1">
      <c r="A11" s="34" t="s">
        <v>41</v>
      </c>
      <c r="B11" s="14">
        <v>59</v>
      </c>
      <c r="C11" s="14">
        <v>30</v>
      </c>
      <c r="D11" s="14">
        <v>29</v>
      </c>
      <c r="E11" s="14">
        <v>0</v>
      </c>
      <c r="F11" s="14">
        <v>0</v>
      </c>
      <c r="G11" s="14">
        <v>59</v>
      </c>
      <c r="H11" s="14">
        <v>4</v>
      </c>
      <c r="I11" s="14">
        <v>0</v>
      </c>
      <c r="J11" s="135" t="s">
        <v>1607</v>
      </c>
      <c r="K11" s="135" t="s">
        <v>1607</v>
      </c>
      <c r="L11" s="14">
        <v>48</v>
      </c>
      <c r="M11" s="14">
        <v>11</v>
      </c>
      <c r="N11" s="15" t="s">
        <v>41</v>
      </c>
    </row>
    <row r="12" spans="1:14" s="5" customFormat="1" ht="30.75" customHeight="1">
      <c r="A12" s="34" t="s">
        <v>973</v>
      </c>
      <c r="B12" s="14">
        <v>60</v>
      </c>
      <c r="C12" s="14">
        <v>32</v>
      </c>
      <c r="D12" s="14">
        <v>28</v>
      </c>
      <c r="E12" s="14">
        <v>2</v>
      </c>
      <c r="F12" s="14">
        <v>1</v>
      </c>
      <c r="G12" s="14">
        <v>60</v>
      </c>
      <c r="H12" s="14">
        <v>5</v>
      </c>
      <c r="I12" s="14">
        <v>0</v>
      </c>
      <c r="J12" s="135" t="s">
        <v>1608</v>
      </c>
      <c r="K12" s="135" t="s">
        <v>1608</v>
      </c>
      <c r="L12" s="14">
        <v>48</v>
      </c>
      <c r="M12" s="14">
        <v>12</v>
      </c>
      <c r="N12" s="15" t="s">
        <v>973</v>
      </c>
    </row>
    <row r="13" spans="1:14" s="517" customFormat="1" ht="30.75" customHeight="1">
      <c r="A13" s="38" t="s">
        <v>980</v>
      </c>
      <c r="B13" s="892">
        <v>59</v>
      </c>
      <c r="C13" s="889">
        <v>32</v>
      </c>
      <c r="D13" s="889">
        <v>27</v>
      </c>
      <c r="E13" s="889">
        <v>0</v>
      </c>
      <c r="F13" s="889">
        <v>1</v>
      </c>
      <c r="G13" s="889">
        <v>59</v>
      </c>
      <c r="H13" s="889">
        <v>5</v>
      </c>
      <c r="I13" s="889">
        <v>0</v>
      </c>
      <c r="J13" s="889">
        <v>0</v>
      </c>
      <c r="K13" s="893"/>
      <c r="L13" s="889">
        <v>45</v>
      </c>
      <c r="M13" s="889">
        <v>11</v>
      </c>
      <c r="N13" s="746" t="s">
        <v>980</v>
      </c>
    </row>
    <row r="14" spans="1:14" s="2" customFormat="1" ht="18" customHeight="1">
      <c r="A14" s="1" t="s">
        <v>1598</v>
      </c>
      <c r="J14" s="1177" t="s">
        <v>1228</v>
      </c>
      <c r="K14" s="1177"/>
      <c r="L14" s="1177"/>
      <c r="M14" s="1177"/>
      <c r="N14" s="1177"/>
    </row>
    <row r="15" spans="1:31" s="1" customFormat="1" ht="12.75">
      <c r="A15" s="821" t="s">
        <v>1632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2:41" s="1" customFormat="1" ht="12"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</row>
    <row r="17" spans="12:46" s="1" customFormat="1" ht="12"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</row>
    <row r="18" spans="13:52" s="1" customFormat="1" ht="12"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</row>
    <row r="19" spans="13:52" s="1" customFormat="1" ht="12"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</row>
    <row r="20" spans="13:52" s="1" customFormat="1" ht="12"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</row>
    <row r="21" spans="13:52" s="1" customFormat="1" ht="12"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</row>
  </sheetData>
  <mergeCells count="10">
    <mergeCell ref="J14:N14"/>
    <mergeCell ref="A1:N1"/>
    <mergeCell ref="A3:A6"/>
    <mergeCell ref="B3:D3"/>
    <mergeCell ref="G3:K3"/>
    <mergeCell ref="L3:M3"/>
    <mergeCell ref="N3:N6"/>
    <mergeCell ref="B4:D4"/>
    <mergeCell ref="G4:K4"/>
    <mergeCell ref="L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K31" sqref="K31"/>
    </sheetView>
  </sheetViews>
  <sheetFormatPr defaultColWidth="9.140625" defaultRowHeight="12.75"/>
  <cols>
    <col min="1" max="1" width="11.00390625" style="562" customWidth="1"/>
    <col min="2" max="2" width="10.421875" style="562" customWidth="1"/>
    <col min="3" max="3" width="11.00390625" style="562" customWidth="1"/>
    <col min="4" max="4" width="11.28125" style="562" customWidth="1"/>
    <col min="5" max="5" width="12.8515625" style="562" customWidth="1"/>
    <col min="6" max="6" width="13.421875" style="562" customWidth="1"/>
    <col min="7" max="7" width="12.57421875" style="562" customWidth="1"/>
    <col min="8" max="9" width="10.57421875" style="562" customWidth="1"/>
    <col min="10" max="10" width="11.57421875" style="562" customWidth="1"/>
    <col min="11" max="11" width="11.7109375" style="562" customWidth="1"/>
    <col min="12" max="12" width="12.57421875" style="562" customWidth="1"/>
    <col min="13" max="13" width="13.00390625" style="562" customWidth="1"/>
    <col min="14" max="16384" width="11.28125" style="19" customWidth="1"/>
  </cols>
  <sheetData>
    <row r="1" spans="1:13" s="3" customFormat="1" ht="32.25" customHeight="1">
      <c r="A1" s="1112" t="s">
        <v>1208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</row>
    <row r="2" spans="1:13" s="39" customFormat="1" ht="13.5" customHeight="1">
      <c r="A2" s="562" t="s">
        <v>116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3" t="s">
        <v>623</v>
      </c>
    </row>
    <row r="3" spans="1:13" s="346" customFormat="1" ht="15.75" customHeight="1">
      <c r="A3" s="1183" t="s">
        <v>117</v>
      </c>
      <c r="B3" s="1186" t="s">
        <v>118</v>
      </c>
      <c r="C3" s="1187"/>
      <c r="D3" s="1187"/>
      <c r="E3" s="1187"/>
      <c r="F3" s="1187"/>
      <c r="G3" s="1187"/>
      <c r="H3" s="1187"/>
      <c r="I3" s="1188"/>
      <c r="J3" s="1186" t="s">
        <v>119</v>
      </c>
      <c r="K3" s="1187"/>
      <c r="L3" s="1187"/>
      <c r="M3" s="1188"/>
    </row>
    <row r="4" spans="1:13" s="346" customFormat="1" ht="15.75" customHeight="1">
      <c r="A4" s="1184"/>
      <c r="B4" s="1189" t="s">
        <v>120</v>
      </c>
      <c r="C4" s="1190"/>
      <c r="D4" s="1190"/>
      <c r="E4" s="1190"/>
      <c r="F4" s="1190"/>
      <c r="G4" s="1190"/>
      <c r="H4" s="1190"/>
      <c r="I4" s="1191"/>
      <c r="J4" s="1189" t="s">
        <v>121</v>
      </c>
      <c r="K4" s="1190"/>
      <c r="L4" s="1190"/>
      <c r="M4" s="1191"/>
    </row>
    <row r="5" spans="1:13" s="346" customFormat="1" ht="33.75" customHeight="1">
      <c r="A5" s="1184"/>
      <c r="B5" s="566" t="s">
        <v>963</v>
      </c>
      <c r="C5" s="567" t="s">
        <v>122</v>
      </c>
      <c r="D5" s="567" t="s">
        <v>123</v>
      </c>
      <c r="E5" s="567" t="s">
        <v>124</v>
      </c>
      <c r="F5" s="567" t="s">
        <v>125</v>
      </c>
      <c r="G5" s="567" t="s">
        <v>126</v>
      </c>
      <c r="H5" s="567" t="s">
        <v>127</v>
      </c>
      <c r="I5" s="567" t="s">
        <v>1120</v>
      </c>
      <c r="J5" s="567" t="s">
        <v>963</v>
      </c>
      <c r="K5" s="1186" t="s">
        <v>128</v>
      </c>
      <c r="L5" s="1187"/>
      <c r="M5" s="1188"/>
    </row>
    <row r="6" spans="1:13" s="346" customFormat="1" ht="30" customHeight="1">
      <c r="A6" s="1184"/>
      <c r="B6" s="566" t="s">
        <v>1205</v>
      </c>
      <c r="C6" s="566" t="s">
        <v>129</v>
      </c>
      <c r="D6" s="566" t="s">
        <v>130</v>
      </c>
      <c r="E6" s="566" t="s">
        <v>131</v>
      </c>
      <c r="F6" s="566" t="s">
        <v>132</v>
      </c>
      <c r="G6" s="566" t="s">
        <v>133</v>
      </c>
      <c r="H6" s="566" t="s">
        <v>134</v>
      </c>
      <c r="I6" s="566" t="s">
        <v>319</v>
      </c>
      <c r="J6" s="566" t="s">
        <v>1205</v>
      </c>
      <c r="K6" s="1192"/>
      <c r="L6" s="1193"/>
      <c r="M6" s="1194"/>
    </row>
    <row r="7" spans="1:13" s="346" customFormat="1" ht="15.75" customHeight="1">
      <c r="A7" s="1184"/>
      <c r="B7" s="568"/>
      <c r="C7" s="566" t="s">
        <v>135</v>
      </c>
      <c r="D7" s="568"/>
      <c r="E7" s="568"/>
      <c r="F7" s="568"/>
      <c r="G7" s="568"/>
      <c r="H7" s="566" t="s">
        <v>136</v>
      </c>
      <c r="I7" s="568"/>
      <c r="J7" s="566"/>
      <c r="K7" s="1195"/>
      <c r="L7" s="567" t="s">
        <v>137</v>
      </c>
      <c r="M7" s="567" t="s">
        <v>138</v>
      </c>
    </row>
    <row r="8" spans="1:13" s="33" customFormat="1" ht="28.5" customHeight="1">
      <c r="A8" s="1184"/>
      <c r="B8" s="568"/>
      <c r="C8" s="568"/>
      <c r="D8" s="568"/>
      <c r="E8" s="568"/>
      <c r="F8" s="568"/>
      <c r="G8" s="568"/>
      <c r="H8" s="568"/>
      <c r="I8" s="568"/>
      <c r="J8" s="566"/>
      <c r="K8" s="1195"/>
      <c r="L8" s="566" t="s">
        <v>139</v>
      </c>
      <c r="M8" s="566" t="s">
        <v>140</v>
      </c>
    </row>
    <row r="9" spans="1:13" s="33" customFormat="1" ht="18" customHeight="1">
      <c r="A9" s="1185"/>
      <c r="B9" s="570"/>
      <c r="C9" s="570"/>
      <c r="D9" s="570"/>
      <c r="E9" s="570"/>
      <c r="F9" s="570"/>
      <c r="G9" s="570"/>
      <c r="H9" s="570"/>
      <c r="I9" s="570"/>
      <c r="J9" s="571"/>
      <c r="K9" s="1196"/>
      <c r="L9" s="570"/>
      <c r="M9" s="571" t="s">
        <v>141</v>
      </c>
    </row>
    <row r="10" spans="1:13" s="33" customFormat="1" ht="24.75" customHeight="1">
      <c r="A10" s="565">
        <v>2007</v>
      </c>
      <c r="B10" s="609">
        <v>277</v>
      </c>
      <c r="C10" s="610">
        <v>203</v>
      </c>
      <c r="D10" s="610">
        <v>36</v>
      </c>
      <c r="E10" s="610">
        <v>0</v>
      </c>
      <c r="F10" s="610">
        <v>11</v>
      </c>
      <c r="G10" s="610">
        <v>26</v>
      </c>
      <c r="H10" s="610">
        <v>0</v>
      </c>
      <c r="I10" s="610">
        <v>1</v>
      </c>
      <c r="J10" s="610">
        <v>2630</v>
      </c>
      <c r="K10" s="610">
        <v>2630</v>
      </c>
      <c r="L10" s="610">
        <v>2561</v>
      </c>
      <c r="M10" s="813">
        <v>69</v>
      </c>
    </row>
    <row r="11" spans="1:13" s="33" customFormat="1" ht="24.75" customHeight="1">
      <c r="A11" s="565">
        <v>2008</v>
      </c>
      <c r="B11" s="610">
        <v>496</v>
      </c>
      <c r="C11" s="610">
        <v>401</v>
      </c>
      <c r="D11" s="610">
        <v>51</v>
      </c>
      <c r="E11" s="610">
        <v>1</v>
      </c>
      <c r="F11" s="610">
        <v>13</v>
      </c>
      <c r="G11" s="610">
        <v>12</v>
      </c>
      <c r="H11" s="610">
        <v>0</v>
      </c>
      <c r="I11" s="610">
        <v>18</v>
      </c>
      <c r="J11" s="610">
        <v>2712</v>
      </c>
      <c r="K11" s="610">
        <v>2712</v>
      </c>
      <c r="L11" s="610">
        <v>2696</v>
      </c>
      <c r="M11" s="845">
        <v>16</v>
      </c>
    </row>
    <row r="12" spans="1:14" s="23" customFormat="1" ht="24.75" customHeight="1">
      <c r="A12" s="608">
        <v>2009</v>
      </c>
      <c r="B12" s="895">
        <v>259</v>
      </c>
      <c r="C12" s="895">
        <v>182</v>
      </c>
      <c r="D12" s="895">
        <v>18</v>
      </c>
      <c r="E12" s="895">
        <v>1</v>
      </c>
      <c r="F12" s="895">
        <v>15</v>
      </c>
      <c r="G12" s="895">
        <v>43</v>
      </c>
      <c r="H12" s="750">
        <v>0</v>
      </c>
      <c r="I12" s="750">
        <v>0</v>
      </c>
      <c r="J12" s="896">
        <v>3036</v>
      </c>
      <c r="K12" s="896">
        <v>2175</v>
      </c>
      <c r="L12" s="896">
        <v>2175</v>
      </c>
      <c r="M12" s="750">
        <v>0</v>
      </c>
      <c r="N12" s="897" t="s">
        <v>525</v>
      </c>
    </row>
    <row r="13" spans="1:14" s="23" customFormat="1" ht="24.75" customHeight="1">
      <c r="A13" s="565" t="s">
        <v>142</v>
      </c>
      <c r="B13" s="898">
        <v>115</v>
      </c>
      <c r="C13" s="899">
        <v>70</v>
      </c>
      <c r="D13" s="899">
        <v>6</v>
      </c>
      <c r="E13" s="750">
        <v>0</v>
      </c>
      <c r="F13" s="899">
        <v>11</v>
      </c>
      <c r="G13" s="899">
        <v>28</v>
      </c>
      <c r="H13" s="750">
        <v>0</v>
      </c>
      <c r="I13" s="750">
        <v>0</v>
      </c>
      <c r="J13" s="845">
        <v>2492</v>
      </c>
      <c r="K13" s="845">
        <v>1631</v>
      </c>
      <c r="L13" s="845">
        <v>1631</v>
      </c>
      <c r="M13" s="750">
        <v>0</v>
      </c>
      <c r="N13" s="900" t="s">
        <v>526</v>
      </c>
    </row>
    <row r="14" spans="1:14" s="5" customFormat="1" ht="24.75" customHeight="1">
      <c r="A14" s="569" t="s">
        <v>143</v>
      </c>
      <c r="B14" s="901">
        <v>144</v>
      </c>
      <c r="C14" s="902">
        <v>112</v>
      </c>
      <c r="D14" s="902">
        <v>12</v>
      </c>
      <c r="E14" s="751">
        <v>1</v>
      </c>
      <c r="F14" s="902">
        <v>4</v>
      </c>
      <c r="G14" s="902">
        <v>15</v>
      </c>
      <c r="H14" s="751">
        <v>0</v>
      </c>
      <c r="I14" s="751">
        <v>0</v>
      </c>
      <c r="J14" s="903">
        <v>544</v>
      </c>
      <c r="K14" s="903">
        <v>544</v>
      </c>
      <c r="L14" s="903">
        <v>544</v>
      </c>
      <c r="M14" s="904">
        <v>0</v>
      </c>
      <c r="N14" s="905" t="s">
        <v>527</v>
      </c>
    </row>
    <row r="15" spans="1:13" s="5" customFormat="1" ht="18" customHeight="1">
      <c r="A15" s="562"/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</row>
    <row r="16" spans="1:13" s="52" customFormat="1" ht="18" customHeight="1">
      <c r="A16" s="1183" t="s">
        <v>144</v>
      </c>
      <c r="B16" s="1186" t="s">
        <v>145</v>
      </c>
      <c r="C16" s="1187"/>
      <c r="D16" s="1188"/>
      <c r="E16" s="1186" t="s">
        <v>146</v>
      </c>
      <c r="F16" s="1187"/>
      <c r="G16" s="1187"/>
      <c r="H16" s="1187"/>
      <c r="I16" s="1187"/>
      <c r="J16" s="1187"/>
      <c r="K16" s="1188"/>
      <c r="L16" s="562"/>
      <c r="M16" s="562"/>
    </row>
    <row r="17" spans="1:13" s="30" customFormat="1" ht="13.5" customHeight="1">
      <c r="A17" s="1184"/>
      <c r="B17" s="1189" t="s">
        <v>147</v>
      </c>
      <c r="C17" s="1190"/>
      <c r="D17" s="1191"/>
      <c r="E17" s="1189" t="s">
        <v>148</v>
      </c>
      <c r="F17" s="1190"/>
      <c r="G17" s="1190"/>
      <c r="H17" s="1190"/>
      <c r="I17" s="1190"/>
      <c r="J17" s="1190"/>
      <c r="K17" s="1191"/>
      <c r="L17" s="562"/>
      <c r="M17" s="562"/>
    </row>
    <row r="18" spans="1:13" s="346" customFormat="1" ht="26.25" customHeight="1">
      <c r="A18" s="1184"/>
      <c r="B18" s="1186" t="s">
        <v>149</v>
      </c>
      <c r="C18" s="1187"/>
      <c r="D18" s="1188"/>
      <c r="E18" s="1186" t="s">
        <v>150</v>
      </c>
      <c r="F18" s="1187"/>
      <c r="G18" s="1188"/>
      <c r="H18" s="1186" t="s">
        <v>151</v>
      </c>
      <c r="I18" s="1187"/>
      <c r="J18" s="1188"/>
      <c r="K18" s="567" t="s">
        <v>152</v>
      </c>
      <c r="L18" s="562"/>
      <c r="M18" s="562"/>
    </row>
    <row r="19" spans="1:13" s="346" customFormat="1" ht="33.75" customHeight="1">
      <c r="A19" s="1184"/>
      <c r="B19" s="1195"/>
      <c r="C19" s="567" t="s">
        <v>153</v>
      </c>
      <c r="D19" s="567" t="s">
        <v>154</v>
      </c>
      <c r="E19" s="1195"/>
      <c r="F19" s="567" t="s">
        <v>155</v>
      </c>
      <c r="G19" s="567" t="s">
        <v>156</v>
      </c>
      <c r="H19" s="1195"/>
      <c r="I19" s="567" t="s">
        <v>157</v>
      </c>
      <c r="J19" s="567" t="s">
        <v>158</v>
      </c>
      <c r="K19" s="566" t="s">
        <v>159</v>
      </c>
      <c r="L19" s="562"/>
      <c r="M19" s="562"/>
    </row>
    <row r="20" spans="1:13" s="346" customFormat="1" ht="34.5" customHeight="1">
      <c r="A20" s="1185"/>
      <c r="B20" s="1196"/>
      <c r="C20" s="571" t="s">
        <v>160</v>
      </c>
      <c r="D20" s="571" t="s">
        <v>160</v>
      </c>
      <c r="E20" s="1196"/>
      <c r="F20" s="571" t="s">
        <v>161</v>
      </c>
      <c r="G20" s="571" t="s">
        <v>162</v>
      </c>
      <c r="H20" s="1196"/>
      <c r="I20" s="571" t="s">
        <v>163</v>
      </c>
      <c r="J20" s="571" t="s">
        <v>164</v>
      </c>
      <c r="K20" s="570"/>
      <c r="L20" s="562"/>
      <c r="M20" s="562"/>
    </row>
    <row r="21" spans="1:13" s="33" customFormat="1" ht="29.25" customHeight="1">
      <c r="A21" s="565">
        <v>2007</v>
      </c>
      <c r="B21" s="572">
        <v>1995</v>
      </c>
      <c r="C21" s="573">
        <v>1995</v>
      </c>
      <c r="D21" s="805">
        <v>0</v>
      </c>
      <c r="E21" s="573">
        <v>56313</v>
      </c>
      <c r="F21" s="573">
        <v>51096</v>
      </c>
      <c r="G21" s="573">
        <v>5217</v>
      </c>
      <c r="H21" s="573">
        <v>146</v>
      </c>
      <c r="I21" s="573">
        <v>80</v>
      </c>
      <c r="J21" s="573">
        <v>66</v>
      </c>
      <c r="K21" s="574">
        <v>232</v>
      </c>
      <c r="L21" s="562"/>
      <c r="M21" s="562"/>
    </row>
    <row r="22" spans="1:13" s="33" customFormat="1" ht="29.25" customHeight="1">
      <c r="A22" s="565">
        <v>2008</v>
      </c>
      <c r="B22" s="573">
        <v>1494</v>
      </c>
      <c r="C22" s="573">
        <v>1494</v>
      </c>
      <c r="D22" s="805">
        <v>0</v>
      </c>
      <c r="E22" s="573">
        <v>72119</v>
      </c>
      <c r="F22" s="573">
        <v>64762</v>
      </c>
      <c r="G22" s="573">
        <v>4659</v>
      </c>
      <c r="H22" s="573">
        <v>160</v>
      </c>
      <c r="I22" s="573">
        <v>90</v>
      </c>
      <c r="J22" s="573">
        <v>56</v>
      </c>
      <c r="K22" s="913">
        <v>300</v>
      </c>
      <c r="L22" s="562"/>
      <c r="M22" s="562"/>
    </row>
    <row r="23" spans="1:13" s="33" customFormat="1" ht="29.25" customHeight="1">
      <c r="A23" s="608">
        <v>2009</v>
      </c>
      <c r="B23" s="906">
        <v>1469</v>
      </c>
      <c r="C23" s="906">
        <v>1627</v>
      </c>
      <c r="D23" s="877">
        <v>0</v>
      </c>
      <c r="E23" s="906">
        <v>54891</v>
      </c>
      <c r="F23" s="906">
        <v>55610</v>
      </c>
      <c r="G23" s="906">
        <v>4897</v>
      </c>
      <c r="H23" s="906">
        <v>329</v>
      </c>
      <c r="I23" s="906">
        <v>70</v>
      </c>
      <c r="J23" s="906">
        <v>100</v>
      </c>
      <c r="K23" s="914">
        <v>336</v>
      </c>
      <c r="L23" s="562"/>
      <c r="M23" s="562"/>
    </row>
    <row r="24" spans="1:13" s="33" customFormat="1" ht="29.25" customHeight="1">
      <c r="A24" s="565" t="s">
        <v>142</v>
      </c>
      <c r="B24" s="907">
        <v>925</v>
      </c>
      <c r="C24" s="908">
        <v>1083</v>
      </c>
      <c r="D24" s="877">
        <v>0</v>
      </c>
      <c r="E24" s="908">
        <v>40871</v>
      </c>
      <c r="F24" s="908">
        <v>38484</v>
      </c>
      <c r="G24" s="908">
        <v>2387</v>
      </c>
      <c r="H24" s="908">
        <v>283</v>
      </c>
      <c r="I24" s="908">
        <v>41</v>
      </c>
      <c r="J24" s="908">
        <v>72</v>
      </c>
      <c r="K24" s="909">
        <v>216</v>
      </c>
      <c r="L24" s="562"/>
      <c r="M24" s="562"/>
    </row>
    <row r="25" spans="1:13" s="33" customFormat="1" ht="29.25" customHeight="1">
      <c r="A25" s="569" t="s">
        <v>143</v>
      </c>
      <c r="B25" s="910">
        <v>544</v>
      </c>
      <c r="C25" s="911">
        <v>544</v>
      </c>
      <c r="D25" s="878">
        <v>0</v>
      </c>
      <c r="E25" s="911">
        <v>14020</v>
      </c>
      <c r="F25" s="911">
        <v>17126</v>
      </c>
      <c r="G25" s="911">
        <v>2510</v>
      </c>
      <c r="H25" s="911">
        <v>46</v>
      </c>
      <c r="I25" s="911">
        <v>29</v>
      </c>
      <c r="J25" s="911">
        <v>28</v>
      </c>
      <c r="K25" s="912">
        <v>120</v>
      </c>
      <c r="L25" s="562"/>
      <c r="M25" s="562"/>
    </row>
    <row r="26" spans="1:11" s="23" customFormat="1" ht="18" customHeight="1">
      <c r="A26" s="1" t="s">
        <v>1598</v>
      </c>
      <c r="B26" s="2"/>
      <c r="C26" s="2"/>
      <c r="G26" s="2"/>
      <c r="H26" s="2"/>
      <c r="I26" s="134" t="s">
        <v>1228</v>
      </c>
      <c r="J26" s="134"/>
      <c r="K26" s="134"/>
    </row>
    <row r="27" spans="1:13" s="23" customFormat="1" ht="18" customHeight="1">
      <c r="A27" s="562"/>
      <c r="B27" s="562"/>
      <c r="C27" s="562"/>
      <c r="D27" s="562"/>
      <c r="E27" s="562"/>
      <c r="F27" s="562"/>
      <c r="G27" s="562"/>
      <c r="H27" s="562"/>
      <c r="I27" s="562"/>
      <c r="J27" s="562"/>
      <c r="K27" s="562"/>
      <c r="L27" s="562"/>
      <c r="M27" s="562"/>
    </row>
    <row r="28" spans="1:13" s="5" customFormat="1" ht="18" customHeight="1">
      <c r="A28" s="562"/>
      <c r="B28" s="562"/>
      <c r="C28" s="562"/>
      <c r="D28" s="562"/>
      <c r="E28" s="562"/>
      <c r="F28" s="562"/>
      <c r="G28" s="562"/>
      <c r="H28" s="562"/>
      <c r="I28" s="562"/>
      <c r="J28" s="562"/>
      <c r="K28" s="562"/>
      <c r="L28" s="562"/>
      <c r="M28" s="562"/>
    </row>
    <row r="29" spans="1:13" s="5" customFormat="1" ht="18" customHeight="1">
      <c r="A29" s="562"/>
      <c r="B29" s="562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</row>
    <row r="30" spans="1:13" s="52" customFormat="1" ht="18" customHeight="1">
      <c r="A30" s="562"/>
      <c r="B30" s="562"/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2"/>
    </row>
    <row r="31" spans="1:13" s="2" customFormat="1" ht="12.75">
      <c r="A31" s="562"/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</row>
    <row r="32" spans="1:13" s="58" customFormat="1" ht="13.5">
      <c r="A32" s="562"/>
      <c r="B32" s="562"/>
      <c r="C32" s="562"/>
      <c r="D32" s="562"/>
      <c r="E32" s="562"/>
      <c r="F32" s="562"/>
      <c r="G32" s="562"/>
      <c r="H32" s="562"/>
      <c r="I32" s="562"/>
      <c r="J32" s="562"/>
      <c r="K32" s="562"/>
      <c r="L32" s="562"/>
      <c r="M32" s="562"/>
    </row>
    <row r="33" spans="1:13" s="58" customFormat="1" ht="13.5">
      <c r="A33" s="562"/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</row>
    <row r="34" spans="1:13" s="58" customFormat="1" ht="13.5">
      <c r="A34" s="562"/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</row>
    <row r="35" spans="1:13" s="58" customFormat="1" ht="13.5">
      <c r="A35" s="562"/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</row>
    <row r="36" spans="1:13" s="58" customFormat="1" ht="13.5">
      <c r="A36" s="562"/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</row>
    <row r="37" spans="1:13" s="58" customFormat="1" ht="13.5">
      <c r="A37" s="562"/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</row>
    <row r="38" spans="1:13" s="58" customFormat="1" ht="13.5">
      <c r="A38" s="562"/>
      <c r="B38" s="562"/>
      <c r="C38" s="562"/>
      <c r="D38" s="562"/>
      <c r="E38" s="562"/>
      <c r="F38" s="562"/>
      <c r="G38" s="562"/>
      <c r="H38" s="562"/>
      <c r="I38" s="562"/>
      <c r="J38" s="562"/>
      <c r="K38" s="562"/>
      <c r="L38" s="562"/>
      <c r="M38" s="562"/>
    </row>
    <row r="39" spans="1:13" s="58" customFormat="1" ht="13.5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</row>
    <row r="40" spans="1:13" s="58" customFormat="1" ht="13.5">
      <c r="A40" s="562"/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</row>
  </sheetData>
  <mergeCells count="19">
    <mergeCell ref="B19:B20"/>
    <mergeCell ref="E19:E20"/>
    <mergeCell ref="H19:H20"/>
    <mergeCell ref="E16:K16"/>
    <mergeCell ref="B17:D17"/>
    <mergeCell ref="E17:K17"/>
    <mergeCell ref="B18:D18"/>
    <mergeCell ref="E18:G18"/>
    <mergeCell ref="H18:J18"/>
    <mergeCell ref="A16:A20"/>
    <mergeCell ref="A1:M1"/>
    <mergeCell ref="A3:A9"/>
    <mergeCell ref="B3:I3"/>
    <mergeCell ref="J3:M3"/>
    <mergeCell ref="B4:I4"/>
    <mergeCell ref="J4:M4"/>
    <mergeCell ref="K5:M6"/>
    <mergeCell ref="K7:K9"/>
    <mergeCell ref="B16:D16"/>
  </mergeCells>
  <printOptions/>
  <pageMargins left="0.5" right="0.32" top="0.984251968503937" bottom="0.984251968503937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1"/>
  <sheetViews>
    <sheetView zoomScaleSheetLayoutView="100" workbookViewId="0" topLeftCell="A7">
      <selection activeCell="J20" sqref="J20"/>
    </sheetView>
  </sheetViews>
  <sheetFormatPr defaultColWidth="9.140625" defaultRowHeight="12.75"/>
  <cols>
    <col min="1" max="1" width="12.8515625" style="0" customWidth="1"/>
    <col min="2" max="2" width="9.7109375" style="0" customWidth="1"/>
    <col min="3" max="3" width="9.7109375" style="100" customWidth="1"/>
    <col min="4" max="4" width="9.7109375" style="0" customWidth="1"/>
    <col min="5" max="5" width="9.7109375" style="100" customWidth="1"/>
    <col min="6" max="6" width="9.7109375" style="0" customWidth="1"/>
    <col min="7" max="7" width="9.7109375" style="100" customWidth="1"/>
    <col min="8" max="8" width="9.7109375" style="0" customWidth="1"/>
    <col min="9" max="9" width="9.7109375" style="100" customWidth="1"/>
    <col min="10" max="10" width="9.7109375" style="0" customWidth="1"/>
    <col min="11" max="11" width="9.7109375" style="100" customWidth="1"/>
    <col min="12" max="12" width="8.7109375" style="100" customWidth="1"/>
    <col min="13" max="13" width="9.140625" style="100" customWidth="1"/>
    <col min="14" max="14" width="9.7109375" style="0" customWidth="1"/>
    <col min="15" max="15" width="9.7109375" style="100" customWidth="1"/>
    <col min="16" max="16" width="9.421875" style="0" customWidth="1"/>
    <col min="17" max="17" width="14.28125" style="0" customWidth="1"/>
    <col min="18" max="18" width="16.140625" style="0" customWidth="1"/>
    <col min="19" max="20" width="13.57421875" style="0" customWidth="1"/>
  </cols>
  <sheetData>
    <row r="1" spans="1:16" s="91" customFormat="1" ht="32.25" customHeight="1">
      <c r="A1" s="1112" t="s">
        <v>1143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</row>
    <row r="2" spans="1:16" s="39" customFormat="1" ht="18" customHeight="1">
      <c r="A2" s="39" t="s">
        <v>1145</v>
      </c>
      <c r="C2" s="456"/>
      <c r="E2" s="456"/>
      <c r="G2" s="456"/>
      <c r="I2" s="456"/>
      <c r="K2" s="456"/>
      <c r="L2" s="456"/>
      <c r="M2" s="456"/>
      <c r="O2" s="1204" t="s">
        <v>1045</v>
      </c>
      <c r="P2" s="1204"/>
    </row>
    <row r="3" spans="1:16" s="346" customFormat="1" ht="45" customHeight="1">
      <c r="A3" s="1152" t="s">
        <v>861</v>
      </c>
      <c r="B3" s="1197" t="s">
        <v>1146</v>
      </c>
      <c r="C3" s="1198"/>
      <c r="D3" s="1197" t="s">
        <v>1147</v>
      </c>
      <c r="E3" s="1198"/>
      <c r="F3" s="1197" t="s">
        <v>1148</v>
      </c>
      <c r="G3" s="1198"/>
      <c r="H3" s="1197" t="s">
        <v>1149</v>
      </c>
      <c r="I3" s="1198"/>
      <c r="J3" s="1197" t="s">
        <v>1150</v>
      </c>
      <c r="K3" s="1198"/>
      <c r="L3" s="1041" t="s">
        <v>165</v>
      </c>
      <c r="M3" s="1199"/>
      <c r="N3" s="1197" t="s">
        <v>1151</v>
      </c>
      <c r="O3" s="1198"/>
      <c r="P3" s="1132" t="s">
        <v>1144</v>
      </c>
    </row>
    <row r="4" spans="1:16" s="346" customFormat="1" ht="45" customHeight="1">
      <c r="A4" s="1200"/>
      <c r="B4" s="352" t="s">
        <v>1046</v>
      </c>
      <c r="C4" s="457" t="s">
        <v>1047</v>
      </c>
      <c r="D4" s="453" t="s">
        <v>166</v>
      </c>
      <c r="E4" s="457" t="s">
        <v>1047</v>
      </c>
      <c r="F4" s="352" t="s">
        <v>1048</v>
      </c>
      <c r="G4" s="457" t="s">
        <v>1047</v>
      </c>
      <c r="H4" s="352" t="s">
        <v>1048</v>
      </c>
      <c r="I4" s="457" t="s">
        <v>1047</v>
      </c>
      <c r="J4" s="352" t="s">
        <v>1048</v>
      </c>
      <c r="K4" s="457" t="s">
        <v>1047</v>
      </c>
      <c r="L4" s="352" t="s">
        <v>1048</v>
      </c>
      <c r="M4" s="457" t="s">
        <v>1047</v>
      </c>
      <c r="N4" s="352" t="s">
        <v>1048</v>
      </c>
      <c r="O4" s="457" t="s">
        <v>1047</v>
      </c>
      <c r="P4" s="1124"/>
    </row>
    <row r="5" spans="1:16" s="70" customFormat="1" ht="39.75" customHeight="1">
      <c r="A5" s="116" t="s">
        <v>1042</v>
      </c>
      <c r="B5" s="259">
        <v>94</v>
      </c>
      <c r="C5" s="260">
        <v>3185</v>
      </c>
      <c r="D5" s="257">
        <v>9498</v>
      </c>
      <c r="E5" s="260">
        <v>3632</v>
      </c>
      <c r="F5" s="257">
        <v>311</v>
      </c>
      <c r="G5" s="260">
        <v>311</v>
      </c>
      <c r="H5" s="257">
        <v>9290</v>
      </c>
      <c r="I5" s="260">
        <v>4645</v>
      </c>
      <c r="J5" s="303">
        <v>92</v>
      </c>
      <c r="K5" s="260">
        <v>13262</v>
      </c>
      <c r="L5" s="518" t="s">
        <v>1607</v>
      </c>
      <c r="M5" s="518" t="s">
        <v>1607</v>
      </c>
      <c r="N5" s="257">
        <v>3510</v>
      </c>
      <c r="O5" s="260">
        <v>3268</v>
      </c>
      <c r="P5" s="157" t="s">
        <v>965</v>
      </c>
    </row>
    <row r="6" spans="1:16" s="70" customFormat="1" ht="39.75" customHeight="1">
      <c r="A6" s="117" t="s">
        <v>283</v>
      </c>
      <c r="B6" s="257">
        <v>6755</v>
      </c>
      <c r="C6" s="260">
        <v>15388</v>
      </c>
      <c r="D6" s="257">
        <v>6579</v>
      </c>
      <c r="E6" s="260">
        <v>1893</v>
      </c>
      <c r="F6" s="257">
        <v>1216</v>
      </c>
      <c r="G6" s="260">
        <v>1216</v>
      </c>
      <c r="H6" s="257">
        <v>9938</v>
      </c>
      <c r="I6" s="260">
        <v>4969</v>
      </c>
      <c r="J6" s="303">
        <v>150</v>
      </c>
      <c r="K6" s="260">
        <v>4050</v>
      </c>
      <c r="L6" s="518" t="s">
        <v>1607</v>
      </c>
      <c r="M6" s="518" t="s">
        <v>1607</v>
      </c>
      <c r="N6" s="257">
        <v>7190</v>
      </c>
      <c r="O6" s="260">
        <v>6904</v>
      </c>
      <c r="P6" s="157" t="s">
        <v>966</v>
      </c>
    </row>
    <row r="7" spans="1:16" s="60" customFormat="1" ht="39.75" customHeight="1">
      <c r="A7" s="106" t="s">
        <v>318</v>
      </c>
      <c r="B7" s="261">
        <v>548</v>
      </c>
      <c r="C7" s="262">
        <v>10412</v>
      </c>
      <c r="D7" s="262">
        <v>12441</v>
      </c>
      <c r="E7" s="262">
        <v>4538</v>
      </c>
      <c r="F7" s="36">
        <v>0</v>
      </c>
      <c r="G7" s="262">
        <v>772</v>
      </c>
      <c r="H7" s="262">
        <v>7058</v>
      </c>
      <c r="I7" s="262">
        <v>3603</v>
      </c>
      <c r="J7" s="266">
        <v>153</v>
      </c>
      <c r="K7" s="262">
        <v>16130</v>
      </c>
      <c r="L7" s="518" t="s">
        <v>1607</v>
      </c>
      <c r="M7" s="518" t="s">
        <v>1607</v>
      </c>
      <c r="N7" s="262">
        <v>11012</v>
      </c>
      <c r="O7" s="262">
        <v>6565</v>
      </c>
      <c r="P7" s="131" t="s">
        <v>318</v>
      </c>
    </row>
    <row r="8" spans="1:16" s="60" customFormat="1" ht="39.75" customHeight="1">
      <c r="A8" s="106" t="s">
        <v>275</v>
      </c>
      <c r="B8" s="262">
        <v>1962</v>
      </c>
      <c r="C8" s="262">
        <v>14609</v>
      </c>
      <c r="D8" s="262">
        <v>13903</v>
      </c>
      <c r="E8" s="262">
        <v>4606</v>
      </c>
      <c r="F8" s="518" t="s">
        <v>1607</v>
      </c>
      <c r="G8" s="262">
        <v>1054</v>
      </c>
      <c r="H8" s="262">
        <v>12382</v>
      </c>
      <c r="I8" s="262">
        <v>6191</v>
      </c>
      <c r="J8" s="266">
        <v>172</v>
      </c>
      <c r="K8" s="262">
        <v>15917</v>
      </c>
      <c r="L8" s="518" t="s">
        <v>1607</v>
      </c>
      <c r="M8" s="518" t="s">
        <v>1607</v>
      </c>
      <c r="N8" s="262">
        <v>9340</v>
      </c>
      <c r="O8" s="531">
        <v>8881</v>
      </c>
      <c r="P8" s="197" t="s">
        <v>275</v>
      </c>
    </row>
    <row r="9" spans="1:16" s="60" customFormat="1" ht="39.75" customHeight="1">
      <c r="A9" s="106" t="s">
        <v>41</v>
      </c>
      <c r="B9" s="262">
        <v>2056</v>
      </c>
      <c r="C9" s="262">
        <v>14189</v>
      </c>
      <c r="D9" s="262">
        <v>21278</v>
      </c>
      <c r="E9" s="262">
        <v>6967</v>
      </c>
      <c r="F9" s="1026">
        <v>2796</v>
      </c>
      <c r="G9" s="262">
        <v>2796</v>
      </c>
      <c r="H9" s="262">
        <v>24139</v>
      </c>
      <c r="I9" s="262">
        <v>12284</v>
      </c>
      <c r="J9" s="266">
        <v>348</v>
      </c>
      <c r="K9" s="262">
        <v>17113</v>
      </c>
      <c r="L9" s="262">
        <v>6829</v>
      </c>
      <c r="M9" s="262">
        <v>10319</v>
      </c>
      <c r="N9" s="262">
        <v>12473</v>
      </c>
      <c r="O9" s="531">
        <v>12541</v>
      </c>
      <c r="P9" s="197" t="s">
        <v>41</v>
      </c>
    </row>
    <row r="10" spans="1:16" s="60" customFormat="1" ht="39.75" customHeight="1">
      <c r="A10" s="106" t="s">
        <v>973</v>
      </c>
      <c r="B10" s="262">
        <v>1301</v>
      </c>
      <c r="C10" s="262">
        <v>11564</v>
      </c>
      <c r="D10" s="262">
        <v>14002</v>
      </c>
      <c r="E10" s="262">
        <v>4955</v>
      </c>
      <c r="F10" s="1026">
        <v>2399</v>
      </c>
      <c r="G10" s="262">
        <v>2399</v>
      </c>
      <c r="H10" s="262">
        <v>22853</v>
      </c>
      <c r="I10" s="262">
        <v>11497</v>
      </c>
      <c r="J10" s="266">
        <v>413</v>
      </c>
      <c r="K10" s="262">
        <v>10718</v>
      </c>
      <c r="L10" s="262">
        <v>5213</v>
      </c>
      <c r="M10" s="262">
        <v>8893</v>
      </c>
      <c r="N10" s="262">
        <v>7204</v>
      </c>
      <c r="O10" s="262">
        <v>7565</v>
      </c>
      <c r="P10" s="131" t="s">
        <v>973</v>
      </c>
    </row>
    <row r="11" spans="1:16" s="532" customFormat="1" ht="39.75" customHeight="1">
      <c r="A11" s="127" t="s">
        <v>980</v>
      </c>
      <c r="B11" s="872">
        <v>1743</v>
      </c>
      <c r="C11" s="872">
        <v>23740</v>
      </c>
      <c r="D11" s="872">
        <v>16974</v>
      </c>
      <c r="E11" s="872">
        <v>6352</v>
      </c>
      <c r="F11" s="989">
        <v>4114</v>
      </c>
      <c r="G11" s="872">
        <v>4077</v>
      </c>
      <c r="H11" s="872">
        <v>25255</v>
      </c>
      <c r="I11" s="872">
        <v>13204</v>
      </c>
      <c r="J11" s="915">
        <v>512</v>
      </c>
      <c r="K11" s="915">
        <v>7579</v>
      </c>
      <c r="L11" s="915">
        <v>7282</v>
      </c>
      <c r="M11" s="915">
        <v>11512</v>
      </c>
      <c r="N11" s="915">
        <v>8911</v>
      </c>
      <c r="O11" s="915">
        <v>8893</v>
      </c>
      <c r="P11" s="161" t="s">
        <v>980</v>
      </c>
    </row>
    <row r="12" spans="1:16" s="61" customFormat="1" ht="18.75" customHeight="1">
      <c r="A12" s="101" t="s">
        <v>1598</v>
      </c>
      <c r="B12" s="102"/>
      <c r="C12" s="95"/>
      <c r="D12" s="95"/>
      <c r="E12" s="103"/>
      <c r="F12" s="95"/>
      <c r="G12" s="103"/>
      <c r="H12" s="104"/>
      <c r="I12" s="1201" t="s">
        <v>1057</v>
      </c>
      <c r="J12" s="1202"/>
      <c r="K12" s="1202"/>
      <c r="L12" s="1202"/>
      <c r="M12" s="1202"/>
      <c r="N12" s="1202"/>
      <c r="O12" s="1202"/>
      <c r="P12" s="1202"/>
    </row>
    <row r="13" spans="1:15" s="62" customFormat="1" ht="18.75" customHeight="1">
      <c r="A13" s="1203" t="s">
        <v>1152</v>
      </c>
      <c r="B13" s="1203"/>
      <c r="C13" s="1203"/>
      <c r="D13" s="1203"/>
      <c r="E13" s="1203"/>
      <c r="F13" s="1203"/>
      <c r="G13" s="1203"/>
      <c r="H13" s="1203"/>
      <c r="I13" s="1203"/>
      <c r="K13" s="105"/>
      <c r="L13" s="105"/>
      <c r="M13" s="105"/>
      <c r="O13" s="105"/>
    </row>
    <row r="14" spans="3:15" s="57" customFormat="1" ht="13.5">
      <c r="C14" s="99"/>
      <c r="E14" s="99"/>
      <c r="G14" s="99"/>
      <c r="I14" s="99"/>
      <c r="K14" s="99"/>
      <c r="L14" s="99"/>
      <c r="M14" s="99"/>
      <c r="O14" s="99"/>
    </row>
    <row r="15" spans="3:15" s="57" customFormat="1" ht="13.5">
      <c r="C15" s="99"/>
      <c r="E15" s="99"/>
      <c r="G15" s="99"/>
      <c r="I15" s="99"/>
      <c r="K15" s="99"/>
      <c r="L15" s="99"/>
      <c r="M15" s="99"/>
      <c r="O15" s="99"/>
    </row>
    <row r="16" spans="3:15" s="57" customFormat="1" ht="13.5">
      <c r="C16" s="99"/>
      <c r="E16" s="99"/>
      <c r="G16" s="99"/>
      <c r="I16" s="99"/>
      <c r="K16" s="99"/>
      <c r="L16" s="99"/>
      <c r="M16" s="99"/>
      <c r="O16" s="99"/>
    </row>
    <row r="17" spans="3:15" s="57" customFormat="1" ht="13.5">
      <c r="C17" s="99"/>
      <c r="E17" s="99"/>
      <c r="G17" s="99"/>
      <c r="I17" s="99"/>
      <c r="K17" s="99"/>
      <c r="L17" s="99"/>
      <c r="M17" s="99"/>
      <c r="O17" s="99"/>
    </row>
    <row r="18" spans="3:15" s="57" customFormat="1" ht="13.5">
      <c r="C18" s="99"/>
      <c r="E18" s="99"/>
      <c r="G18" s="99"/>
      <c r="I18" s="99"/>
      <c r="K18" s="99"/>
      <c r="L18" s="99"/>
      <c r="M18" s="99"/>
      <c r="O18" s="99"/>
    </row>
    <row r="19" spans="3:15" s="57" customFormat="1" ht="13.5">
      <c r="C19" s="99"/>
      <c r="E19" s="99"/>
      <c r="G19" s="99"/>
      <c r="I19" s="99"/>
      <c r="K19" s="99"/>
      <c r="L19" s="99"/>
      <c r="M19" s="99"/>
      <c r="O19" s="99"/>
    </row>
    <row r="20" spans="3:15" s="57" customFormat="1" ht="13.5">
      <c r="C20" s="99"/>
      <c r="E20" s="99"/>
      <c r="G20" s="99"/>
      <c r="I20" s="99"/>
      <c r="K20" s="99"/>
      <c r="L20" s="99"/>
      <c r="M20" s="99"/>
      <c r="O20" s="99"/>
    </row>
    <row r="21" spans="3:15" s="57" customFormat="1" ht="13.5">
      <c r="C21" s="99"/>
      <c r="E21" s="99"/>
      <c r="G21" s="99"/>
      <c r="I21" s="99"/>
      <c r="K21" s="99"/>
      <c r="L21" s="99"/>
      <c r="M21" s="99"/>
      <c r="O21" s="99"/>
    </row>
  </sheetData>
  <mergeCells count="13">
    <mergeCell ref="I12:P12"/>
    <mergeCell ref="A13:I13"/>
    <mergeCell ref="O2:P2"/>
    <mergeCell ref="A1:P1"/>
    <mergeCell ref="B3:C3"/>
    <mergeCell ref="D3:E3"/>
    <mergeCell ref="F3:G3"/>
    <mergeCell ref="H3:I3"/>
    <mergeCell ref="J3:K3"/>
    <mergeCell ref="N3:O3"/>
    <mergeCell ref="L3:M3"/>
    <mergeCell ref="P3:P4"/>
    <mergeCell ref="A3:A4"/>
  </mergeCells>
  <printOptions horizontalCentered="1"/>
  <pageMargins left="0.4" right="0.28" top="0.984251968503937" bottom="0.98425196850393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F15" sqref="F15"/>
    </sheetView>
  </sheetViews>
  <sheetFormatPr defaultColWidth="9.140625" defaultRowHeight="12.75"/>
  <cols>
    <col min="1" max="1" width="15.8515625" style="140" customWidth="1"/>
    <col min="2" max="3" width="25.140625" style="140" customWidth="1"/>
    <col min="4" max="5" width="23.7109375" style="140" customWidth="1"/>
    <col min="6" max="6" width="17.140625" style="140" customWidth="1"/>
    <col min="7" max="16384" width="9.140625" style="140" customWidth="1"/>
  </cols>
  <sheetData>
    <row r="1" spans="1:6" ht="32.25" customHeight="1">
      <c r="A1" s="1205" t="s">
        <v>1153</v>
      </c>
      <c r="B1" s="1206"/>
      <c r="C1" s="1206"/>
      <c r="D1" s="1206"/>
      <c r="E1" s="1206"/>
      <c r="F1" s="1206"/>
    </row>
    <row r="2" spans="1:6" s="39" customFormat="1" ht="18" customHeight="1">
      <c r="A2" s="39" t="s">
        <v>622</v>
      </c>
      <c r="F2" s="40" t="s">
        <v>623</v>
      </c>
    </row>
    <row r="3" spans="1:6" s="39" customFormat="1" ht="30" customHeight="1">
      <c r="A3" s="1152" t="s">
        <v>878</v>
      </c>
      <c r="B3" s="1139" t="s">
        <v>1154</v>
      </c>
      <c r="C3" s="1141"/>
      <c r="D3" s="1139" t="s">
        <v>1155</v>
      </c>
      <c r="E3" s="1141"/>
      <c r="F3" s="1209" t="s">
        <v>1038</v>
      </c>
    </row>
    <row r="4" spans="1:6" s="39" customFormat="1" ht="30" customHeight="1">
      <c r="A4" s="1208"/>
      <c r="B4" s="1126" t="s">
        <v>1156</v>
      </c>
      <c r="C4" s="1127"/>
      <c r="D4" s="1207" t="s">
        <v>1157</v>
      </c>
      <c r="E4" s="1127"/>
      <c r="F4" s="1210"/>
    </row>
    <row r="5" spans="1:6" s="39" customFormat="1" ht="30" customHeight="1">
      <c r="A5" s="1208"/>
      <c r="B5" s="454" t="s">
        <v>1158</v>
      </c>
      <c r="C5" s="454" t="s">
        <v>1159</v>
      </c>
      <c r="D5" s="454" t="s">
        <v>1160</v>
      </c>
      <c r="E5" s="454" t="s">
        <v>1161</v>
      </c>
      <c r="F5" s="1210"/>
    </row>
    <row r="6" spans="1:6" s="39" customFormat="1" ht="30" customHeight="1">
      <c r="A6" s="1127"/>
      <c r="B6" s="42" t="s">
        <v>1162</v>
      </c>
      <c r="C6" s="42" t="s">
        <v>1163</v>
      </c>
      <c r="D6" s="455" t="s">
        <v>1164</v>
      </c>
      <c r="E6" s="455" t="s">
        <v>1188</v>
      </c>
      <c r="F6" s="1126"/>
    </row>
    <row r="7" spans="1:6" ht="41.25" customHeight="1">
      <c r="A7" s="153" t="s">
        <v>806</v>
      </c>
      <c r="B7" s="178">
        <v>1443</v>
      </c>
      <c r="C7" s="178">
        <v>27046</v>
      </c>
      <c r="D7" s="315">
        <v>616</v>
      </c>
      <c r="E7" s="316">
        <v>2484</v>
      </c>
      <c r="F7" s="160" t="s">
        <v>806</v>
      </c>
    </row>
    <row r="8" spans="1:6" ht="41.25" customHeight="1">
      <c r="A8" s="153" t="s">
        <v>665</v>
      </c>
      <c r="B8" s="178">
        <v>1233</v>
      </c>
      <c r="C8" s="178">
        <v>39725</v>
      </c>
      <c r="D8" s="315">
        <v>560</v>
      </c>
      <c r="E8" s="316">
        <v>419</v>
      </c>
      <c r="F8" s="160" t="s">
        <v>665</v>
      </c>
    </row>
    <row r="9" spans="1:6" s="132" customFormat="1" ht="41.25" customHeight="1">
      <c r="A9" s="130" t="s">
        <v>275</v>
      </c>
      <c r="B9" s="109">
        <v>1666</v>
      </c>
      <c r="C9" s="109">
        <v>20361</v>
      </c>
      <c r="D9" s="533">
        <v>83</v>
      </c>
      <c r="E9" s="533">
        <v>497</v>
      </c>
      <c r="F9" s="131" t="s">
        <v>275</v>
      </c>
    </row>
    <row r="10" spans="1:6" s="132" customFormat="1" ht="41.25" customHeight="1">
      <c r="A10" s="130" t="s">
        <v>41</v>
      </c>
      <c r="B10" s="109">
        <v>3982</v>
      </c>
      <c r="C10" s="109">
        <v>17532</v>
      </c>
      <c r="D10" s="533">
        <v>824</v>
      </c>
      <c r="E10" s="533">
        <v>1040</v>
      </c>
      <c r="F10" s="131" t="s">
        <v>41</v>
      </c>
    </row>
    <row r="11" spans="1:6" s="132" customFormat="1" ht="41.25" customHeight="1">
      <c r="A11" s="130" t="s">
        <v>973</v>
      </c>
      <c r="B11" s="109">
        <v>2059</v>
      </c>
      <c r="C11" s="109">
        <v>16827</v>
      </c>
      <c r="D11" s="661">
        <v>0</v>
      </c>
      <c r="E11" s="661">
        <v>0</v>
      </c>
      <c r="F11" s="131" t="s">
        <v>973</v>
      </c>
    </row>
    <row r="12" spans="1:6" s="249" customFormat="1" ht="41.25" customHeight="1">
      <c r="A12" s="128" t="s">
        <v>981</v>
      </c>
      <c r="B12" s="916">
        <v>2671</v>
      </c>
      <c r="C12" s="872">
        <v>10448</v>
      </c>
      <c r="D12" s="666">
        <v>0</v>
      </c>
      <c r="E12" s="870">
        <v>0</v>
      </c>
      <c r="F12" s="161" t="s">
        <v>981</v>
      </c>
    </row>
    <row r="13" spans="1:6" s="170" customFormat="1" ht="18" customHeight="1">
      <c r="A13" s="151" t="s">
        <v>1058</v>
      </c>
      <c r="F13" s="179" t="s">
        <v>1039</v>
      </c>
    </row>
    <row r="14" s="170" customFormat="1" ht="15" customHeight="1">
      <c r="A14" s="170" t="s">
        <v>486</v>
      </c>
    </row>
  </sheetData>
  <mergeCells count="7">
    <mergeCell ref="A1:F1"/>
    <mergeCell ref="B3:C3"/>
    <mergeCell ref="D3:E3"/>
    <mergeCell ref="B4:C4"/>
    <mergeCell ref="D4:E4"/>
    <mergeCell ref="A3:A6"/>
    <mergeCell ref="F3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F10">
      <selection activeCell="Q11" sqref="Q11"/>
    </sheetView>
  </sheetViews>
  <sheetFormatPr defaultColWidth="9.140625" defaultRowHeight="12.75"/>
  <cols>
    <col min="1" max="1" width="12.28125" style="140" customWidth="1"/>
    <col min="2" max="2" width="12.140625" style="140" customWidth="1"/>
    <col min="3" max="3" width="10.8515625" style="140" customWidth="1"/>
    <col min="4" max="6" width="12.421875" style="140" customWidth="1"/>
    <col min="7" max="7" width="11.00390625" style="140" customWidth="1"/>
    <col min="8" max="11" width="12.421875" style="140" customWidth="1"/>
    <col min="12" max="12" width="10.8515625" style="140" customWidth="1"/>
    <col min="13" max="13" width="11.57421875" style="140" customWidth="1"/>
    <col min="14" max="16384" width="9.140625" style="140" customWidth="1"/>
  </cols>
  <sheetData>
    <row r="1" spans="1:13" ht="32.25" customHeight="1">
      <c r="A1" s="1212" t="s">
        <v>1189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</row>
    <row r="2" spans="1:13" s="39" customFormat="1" ht="22.5" customHeight="1">
      <c r="A2" s="446" t="s">
        <v>1190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8" t="s">
        <v>1191</v>
      </c>
    </row>
    <row r="3" spans="1:13" s="39" customFormat="1" ht="51" customHeight="1">
      <c r="A3" s="1152" t="s">
        <v>1399</v>
      </c>
      <c r="B3" s="1213" t="s">
        <v>1192</v>
      </c>
      <c r="C3" s="449" t="s">
        <v>1193</v>
      </c>
      <c r="D3" s="450"/>
      <c r="E3" s="450"/>
      <c r="F3" s="451"/>
      <c r="G3" s="449" t="s">
        <v>1194</v>
      </c>
      <c r="H3" s="450"/>
      <c r="I3" s="450"/>
      <c r="J3" s="451"/>
      <c r="K3" s="1216" t="s">
        <v>1195</v>
      </c>
      <c r="L3" s="1217"/>
      <c r="M3" s="1209" t="s">
        <v>1398</v>
      </c>
    </row>
    <row r="4" spans="1:13" s="39" customFormat="1" ht="39" customHeight="1">
      <c r="A4" s="1208"/>
      <c r="B4" s="1214"/>
      <c r="C4" s="1213" t="s">
        <v>523</v>
      </c>
      <c r="D4" s="449" t="s">
        <v>1196</v>
      </c>
      <c r="E4" s="450"/>
      <c r="F4" s="451"/>
      <c r="G4" s="1213" t="s">
        <v>523</v>
      </c>
      <c r="H4" s="449" t="s">
        <v>1196</v>
      </c>
      <c r="I4" s="450"/>
      <c r="J4" s="451"/>
      <c r="K4" s="1213" t="s">
        <v>1197</v>
      </c>
      <c r="L4" s="1219" t="s">
        <v>1198</v>
      </c>
      <c r="M4" s="1210"/>
    </row>
    <row r="5" spans="1:13" s="39" customFormat="1" ht="39" customHeight="1">
      <c r="A5" s="1127"/>
      <c r="B5" s="1215"/>
      <c r="C5" s="1218"/>
      <c r="D5" s="452" t="s">
        <v>1199</v>
      </c>
      <c r="E5" s="453" t="s">
        <v>1198</v>
      </c>
      <c r="F5" s="453" t="s">
        <v>1200</v>
      </c>
      <c r="G5" s="1218"/>
      <c r="H5" s="452" t="s">
        <v>1199</v>
      </c>
      <c r="I5" s="453" t="s">
        <v>1198</v>
      </c>
      <c r="J5" s="453" t="s">
        <v>1200</v>
      </c>
      <c r="K5" s="1215"/>
      <c r="L5" s="1220"/>
      <c r="M5" s="1126"/>
    </row>
    <row r="6" spans="1:13" s="132" customFormat="1" ht="46.5" customHeight="1">
      <c r="A6" s="180" t="s">
        <v>806</v>
      </c>
      <c r="B6" s="181">
        <v>533687</v>
      </c>
      <c r="C6" s="109">
        <v>4961</v>
      </c>
      <c r="D6" s="182">
        <v>189588</v>
      </c>
      <c r="E6" s="109">
        <v>63534</v>
      </c>
      <c r="F6" s="109">
        <v>126054</v>
      </c>
      <c r="G6" s="109">
        <v>82</v>
      </c>
      <c r="H6" s="182">
        <v>73605</v>
      </c>
      <c r="I6" s="109">
        <v>20261</v>
      </c>
      <c r="J6" s="109">
        <v>53344</v>
      </c>
      <c r="K6" s="183">
        <v>131116</v>
      </c>
      <c r="L6" s="183">
        <v>270494</v>
      </c>
      <c r="M6" s="131" t="s">
        <v>806</v>
      </c>
    </row>
    <row r="7" spans="1:13" s="132" customFormat="1" ht="46.5" customHeight="1">
      <c r="A7" s="180" t="s">
        <v>665</v>
      </c>
      <c r="B7" s="181">
        <v>531919</v>
      </c>
      <c r="C7" s="109">
        <v>5739</v>
      </c>
      <c r="D7" s="182">
        <v>200485</v>
      </c>
      <c r="E7" s="109">
        <v>67954</v>
      </c>
      <c r="F7" s="109">
        <v>132531</v>
      </c>
      <c r="G7" s="109">
        <v>100</v>
      </c>
      <c r="H7" s="182">
        <v>75248</v>
      </c>
      <c r="I7" s="109">
        <v>21294</v>
      </c>
      <c r="J7" s="109">
        <v>53954</v>
      </c>
      <c r="K7" s="183">
        <v>132658</v>
      </c>
      <c r="L7" s="183">
        <v>256186</v>
      </c>
      <c r="M7" s="131" t="s">
        <v>665</v>
      </c>
    </row>
    <row r="8" spans="1:13" s="132" customFormat="1" ht="46.5" customHeight="1">
      <c r="A8" s="130" t="s">
        <v>275</v>
      </c>
      <c r="B8" s="181">
        <v>530082</v>
      </c>
      <c r="C8" s="109">
        <v>6940</v>
      </c>
      <c r="D8" s="182">
        <v>210442</v>
      </c>
      <c r="E8" s="109">
        <v>72975</v>
      </c>
      <c r="F8" s="109">
        <v>137467</v>
      </c>
      <c r="G8" s="109">
        <v>89</v>
      </c>
      <c r="H8" s="182">
        <v>76772</v>
      </c>
      <c r="I8" s="109">
        <v>22275</v>
      </c>
      <c r="J8" s="109">
        <v>54497</v>
      </c>
      <c r="K8" s="534">
        <v>105792</v>
      </c>
      <c r="L8" s="534">
        <v>242868</v>
      </c>
      <c r="M8" s="131" t="s">
        <v>275</v>
      </c>
    </row>
    <row r="9" spans="1:13" s="132" customFormat="1" ht="46.5" customHeight="1">
      <c r="A9" s="130" t="s">
        <v>41</v>
      </c>
      <c r="B9" s="181">
        <v>522876</v>
      </c>
      <c r="C9" s="109">
        <v>8112</v>
      </c>
      <c r="D9" s="182">
        <v>214544</v>
      </c>
      <c r="E9" s="109">
        <v>81188</v>
      </c>
      <c r="F9" s="109">
        <v>133356</v>
      </c>
      <c r="G9" s="109">
        <v>92</v>
      </c>
      <c r="H9" s="182">
        <v>74154</v>
      </c>
      <c r="I9" s="109">
        <v>22767</v>
      </c>
      <c r="J9" s="109">
        <v>51387</v>
      </c>
      <c r="K9" s="534">
        <v>105036</v>
      </c>
      <c r="L9" s="534">
        <v>234178</v>
      </c>
      <c r="M9" s="131" t="s">
        <v>41</v>
      </c>
    </row>
    <row r="10" spans="1:13" s="132" customFormat="1" ht="46.5" customHeight="1">
      <c r="A10" s="130" t="s">
        <v>973</v>
      </c>
      <c r="B10" s="181">
        <v>524772</v>
      </c>
      <c r="C10" s="109">
        <v>9380</v>
      </c>
      <c r="D10" s="182">
        <v>229329</v>
      </c>
      <c r="E10" s="109">
        <v>87662</v>
      </c>
      <c r="F10" s="109">
        <v>141667</v>
      </c>
      <c r="G10" s="109">
        <v>94</v>
      </c>
      <c r="H10" s="182">
        <v>71772</v>
      </c>
      <c r="I10" s="109">
        <v>22066</v>
      </c>
      <c r="J10" s="109">
        <v>49706</v>
      </c>
      <c r="K10" s="534">
        <v>103109</v>
      </c>
      <c r="L10" s="534">
        <v>223671</v>
      </c>
      <c r="M10" s="131" t="s">
        <v>973</v>
      </c>
    </row>
    <row r="11" spans="1:13" s="249" customFormat="1" ht="46.5" customHeight="1">
      <c r="A11" s="128" t="s">
        <v>981</v>
      </c>
      <c r="B11" s="917">
        <v>529733</v>
      </c>
      <c r="C11" s="918">
        <v>9978</v>
      </c>
      <c r="D11" s="919">
        <f>SUM(E11:F11)</f>
        <v>240707</v>
      </c>
      <c r="E11" s="918">
        <v>93038</v>
      </c>
      <c r="F11" s="918">
        <v>147669</v>
      </c>
      <c r="G11" s="918">
        <v>89</v>
      </c>
      <c r="H11" s="919">
        <f>SUM(I11:J11)</f>
        <v>71663</v>
      </c>
      <c r="I11" s="918">
        <v>22343</v>
      </c>
      <c r="J11" s="918">
        <v>49320</v>
      </c>
      <c r="K11" s="920">
        <v>104356</v>
      </c>
      <c r="L11" s="920">
        <v>217363</v>
      </c>
      <c r="M11" s="161" t="s">
        <v>981</v>
      </c>
    </row>
    <row r="12" spans="1:13" ht="15" customHeight="1">
      <c r="A12" s="184" t="s">
        <v>1201</v>
      </c>
      <c r="I12" s="1211" t="s">
        <v>1202</v>
      </c>
      <c r="J12" s="1211"/>
      <c r="K12" s="1211"/>
      <c r="L12" s="1211"/>
      <c r="M12" s="1211"/>
    </row>
    <row r="13" ht="15" customHeight="1">
      <c r="A13" s="169" t="s">
        <v>1203</v>
      </c>
    </row>
    <row r="14" ht="15" customHeight="1">
      <c r="A14" s="169" t="s">
        <v>1204</v>
      </c>
    </row>
    <row r="15" ht="15" customHeight="1">
      <c r="A15" s="169" t="s">
        <v>561</v>
      </c>
    </row>
    <row r="16" ht="12.75">
      <c r="A16" s="186" t="s">
        <v>562</v>
      </c>
    </row>
  </sheetData>
  <mergeCells count="10">
    <mergeCell ref="I12:M12"/>
    <mergeCell ref="A1:M1"/>
    <mergeCell ref="A3:A5"/>
    <mergeCell ref="B3:B5"/>
    <mergeCell ref="K3:L3"/>
    <mergeCell ref="C4:C5"/>
    <mergeCell ref="G4:G5"/>
    <mergeCell ref="K4:K5"/>
    <mergeCell ref="L4:L5"/>
    <mergeCell ref="M3:M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E10">
      <selection activeCell="N13" sqref="N13"/>
    </sheetView>
  </sheetViews>
  <sheetFormatPr defaultColWidth="9.140625" defaultRowHeight="12.75"/>
  <cols>
    <col min="1" max="1" width="16.7109375" style="185" customWidth="1"/>
    <col min="2" max="2" width="14.421875" style="185" customWidth="1"/>
    <col min="3" max="3" width="16.28125" style="185" customWidth="1"/>
    <col min="4" max="7" width="14.421875" style="185" customWidth="1"/>
    <col min="8" max="8" width="16.00390625" style="185" customWidth="1"/>
    <col min="9" max="9" width="16.8515625" style="185" customWidth="1"/>
    <col min="10" max="10" width="14.7109375" style="185" customWidth="1"/>
    <col min="11" max="16384" width="9.140625" style="185" customWidth="1"/>
  </cols>
  <sheetData>
    <row r="1" spans="1:10" ht="32.25" customHeight="1">
      <c r="A1" s="1226" t="s">
        <v>1049</v>
      </c>
      <c r="B1" s="1226"/>
      <c r="C1" s="1226"/>
      <c r="D1" s="1226"/>
      <c r="E1" s="1226"/>
      <c r="F1" s="1226"/>
      <c r="G1" s="1226"/>
      <c r="H1" s="1226"/>
      <c r="I1" s="1226"/>
      <c r="J1" s="1226"/>
    </row>
    <row r="2" spans="1:10" s="442" customFormat="1" ht="20.25" customHeight="1">
      <c r="A2" s="402" t="s">
        <v>1400</v>
      </c>
      <c r="I2" s="443"/>
      <c r="J2" s="385" t="s">
        <v>1050</v>
      </c>
    </row>
    <row r="3" spans="1:10" s="444" customFormat="1" ht="24" customHeight="1">
      <c r="A3" s="1227" t="s">
        <v>429</v>
      </c>
      <c r="B3" s="1228" t="s">
        <v>880</v>
      </c>
      <c r="C3" s="1229"/>
      <c r="D3" s="1228" t="s">
        <v>881</v>
      </c>
      <c r="E3" s="1229"/>
      <c r="F3" s="1228" t="s">
        <v>882</v>
      </c>
      <c r="G3" s="1229"/>
      <c r="H3" s="1228" t="s">
        <v>883</v>
      </c>
      <c r="I3" s="1229"/>
      <c r="J3" s="1209" t="s">
        <v>1398</v>
      </c>
    </row>
    <row r="4" spans="1:10" s="444" customFormat="1" ht="36" customHeight="1">
      <c r="A4" s="1223"/>
      <c r="B4" s="1222" t="s">
        <v>1205</v>
      </c>
      <c r="C4" s="1223"/>
      <c r="D4" s="1222" t="s">
        <v>1206</v>
      </c>
      <c r="E4" s="1223"/>
      <c r="F4" s="1224" t="s">
        <v>1207</v>
      </c>
      <c r="G4" s="1225"/>
      <c r="H4" s="1224" t="s">
        <v>884</v>
      </c>
      <c r="I4" s="1225"/>
      <c r="J4" s="1210"/>
    </row>
    <row r="5" spans="1:10" s="444" customFormat="1" ht="35.25" customHeight="1">
      <c r="A5" s="1225"/>
      <c r="B5" s="445" t="s">
        <v>885</v>
      </c>
      <c r="C5" s="445" t="s">
        <v>886</v>
      </c>
      <c r="D5" s="445" t="s">
        <v>885</v>
      </c>
      <c r="E5" s="445" t="s">
        <v>886</v>
      </c>
      <c r="F5" s="445" t="s">
        <v>885</v>
      </c>
      <c r="G5" s="445" t="s">
        <v>886</v>
      </c>
      <c r="H5" s="445" t="s">
        <v>885</v>
      </c>
      <c r="I5" s="445" t="s">
        <v>886</v>
      </c>
      <c r="J5" s="1126"/>
    </row>
    <row r="6" spans="1:10" s="186" customFormat="1" ht="34.5" customHeight="1">
      <c r="A6" s="187" t="s">
        <v>887</v>
      </c>
      <c r="B6" s="611">
        <v>8445450</v>
      </c>
      <c r="C6" s="612">
        <v>196436885</v>
      </c>
      <c r="D6" s="612">
        <v>3081121</v>
      </c>
      <c r="E6" s="612">
        <v>69746665</v>
      </c>
      <c r="F6" s="612">
        <v>1355171</v>
      </c>
      <c r="G6" s="612">
        <v>33216416</v>
      </c>
      <c r="H6" s="612">
        <v>4009158</v>
      </c>
      <c r="I6" s="613">
        <v>93473804</v>
      </c>
      <c r="J6" s="263" t="s">
        <v>887</v>
      </c>
    </row>
    <row r="7" spans="1:10" s="186" customFormat="1" ht="34.5" customHeight="1">
      <c r="A7" s="187" t="s">
        <v>1071</v>
      </c>
      <c r="B7" s="611">
        <v>10270421</v>
      </c>
      <c r="C7" s="612">
        <v>219834994</v>
      </c>
      <c r="D7" s="612">
        <v>3960938</v>
      </c>
      <c r="E7" s="612">
        <v>82784398</v>
      </c>
      <c r="F7" s="612">
        <v>1663201</v>
      </c>
      <c r="G7" s="612">
        <v>37626197</v>
      </c>
      <c r="H7" s="612">
        <v>4646282</v>
      </c>
      <c r="I7" s="613">
        <v>99424399</v>
      </c>
      <c r="J7" s="263" t="s">
        <v>1071</v>
      </c>
    </row>
    <row r="8" spans="1:10" s="535" customFormat="1" ht="34.5" customHeight="1">
      <c r="A8" s="187" t="s">
        <v>275</v>
      </c>
      <c r="B8" s="614">
        <v>10624875</v>
      </c>
      <c r="C8" s="615">
        <v>248945715</v>
      </c>
      <c r="D8" s="615">
        <v>4339928</v>
      </c>
      <c r="E8" s="615">
        <v>99030628</v>
      </c>
      <c r="F8" s="615">
        <v>1750902</v>
      </c>
      <c r="G8" s="615">
        <v>43483039</v>
      </c>
      <c r="H8" s="615">
        <v>4534045</v>
      </c>
      <c r="I8" s="616">
        <v>106432048.15399998</v>
      </c>
      <c r="J8" s="263" t="s">
        <v>275</v>
      </c>
    </row>
    <row r="9" spans="1:10" s="535" customFormat="1" ht="34.5" customHeight="1">
      <c r="A9" s="187" t="s">
        <v>810</v>
      </c>
      <c r="B9" s="614">
        <v>12138212</v>
      </c>
      <c r="C9" s="615">
        <v>273088673</v>
      </c>
      <c r="D9" s="615">
        <v>5079372</v>
      </c>
      <c r="E9" s="615">
        <v>110478357</v>
      </c>
      <c r="F9" s="615">
        <v>1996646</v>
      </c>
      <c r="G9" s="615">
        <v>46930984</v>
      </c>
      <c r="H9" s="615">
        <v>5062194</v>
      </c>
      <c r="I9" s="615">
        <v>115679332</v>
      </c>
      <c r="J9" s="677" t="s">
        <v>41</v>
      </c>
    </row>
    <row r="10" spans="1:10" s="535" customFormat="1" ht="34.5" customHeight="1">
      <c r="A10" s="187" t="s">
        <v>973</v>
      </c>
      <c r="B10" s="614">
        <v>13959999</v>
      </c>
      <c r="C10" s="615">
        <v>284506091</v>
      </c>
      <c r="D10" s="615">
        <v>6072543</v>
      </c>
      <c r="E10" s="615">
        <v>118754819</v>
      </c>
      <c r="F10" s="615">
        <v>2239609</v>
      </c>
      <c r="G10" s="615">
        <v>47186245</v>
      </c>
      <c r="H10" s="615">
        <v>5647847</v>
      </c>
      <c r="I10" s="615">
        <v>118565027</v>
      </c>
      <c r="J10" s="677" t="s">
        <v>973</v>
      </c>
    </row>
    <row r="11" spans="1:10" s="190" customFormat="1" ht="34.5" customHeight="1">
      <c r="A11" s="189" t="s">
        <v>981</v>
      </c>
      <c r="B11" s="921">
        <f aca="true" t="shared" si="0" ref="B11:I11">SUM(B12,B13,B14)</f>
        <v>14747458</v>
      </c>
      <c r="C11" s="922">
        <f t="shared" si="0"/>
        <v>319969449.657</v>
      </c>
      <c r="D11" s="922">
        <f t="shared" si="0"/>
        <v>6725421</v>
      </c>
      <c r="E11" s="922">
        <f t="shared" si="0"/>
        <v>139909902.173</v>
      </c>
      <c r="F11" s="922">
        <f t="shared" si="0"/>
        <v>2309442</v>
      </c>
      <c r="G11" s="922">
        <f t="shared" si="0"/>
        <v>51389958.769999996</v>
      </c>
      <c r="H11" s="922">
        <f t="shared" si="0"/>
        <v>5712595</v>
      </c>
      <c r="I11" s="923">
        <f t="shared" si="0"/>
        <v>128669588.714</v>
      </c>
      <c r="J11" s="264" t="s">
        <v>981</v>
      </c>
    </row>
    <row r="12" spans="1:10" s="186" customFormat="1" ht="34.5" customHeight="1">
      <c r="A12" s="191" t="s">
        <v>893</v>
      </c>
      <c r="B12" s="924">
        <v>87881</v>
      </c>
      <c r="C12" s="925">
        <v>98118737.38000001</v>
      </c>
      <c r="D12" s="925">
        <v>37942</v>
      </c>
      <c r="E12" s="925">
        <v>40804851.75</v>
      </c>
      <c r="F12" s="925">
        <v>13325</v>
      </c>
      <c r="G12" s="925">
        <v>15645533.49</v>
      </c>
      <c r="H12" s="925">
        <v>36614</v>
      </c>
      <c r="I12" s="926">
        <v>41668352.14</v>
      </c>
      <c r="J12" s="263" t="s">
        <v>888</v>
      </c>
    </row>
    <row r="13" spans="1:10" s="186" customFormat="1" ht="34.5" customHeight="1">
      <c r="A13" s="191" t="s">
        <v>894</v>
      </c>
      <c r="B13" s="927">
        <v>9364264</v>
      </c>
      <c r="C13" s="928">
        <v>136755958.998</v>
      </c>
      <c r="D13" s="928">
        <v>4248070</v>
      </c>
      <c r="E13" s="928">
        <v>61115864.71000001</v>
      </c>
      <c r="F13" s="928">
        <v>1493923</v>
      </c>
      <c r="G13" s="928">
        <v>22069562.398999996</v>
      </c>
      <c r="H13" s="928">
        <v>3622271</v>
      </c>
      <c r="I13" s="929">
        <v>53570531.889</v>
      </c>
      <c r="J13" s="188" t="s">
        <v>889</v>
      </c>
    </row>
    <row r="14" spans="1:10" s="186" customFormat="1" ht="34.5" customHeight="1">
      <c r="A14" s="192" t="s">
        <v>895</v>
      </c>
      <c r="B14" s="930">
        <v>5295313</v>
      </c>
      <c r="C14" s="931">
        <v>85094753.27899998</v>
      </c>
      <c r="D14" s="931">
        <v>2439409</v>
      </c>
      <c r="E14" s="931">
        <v>37989185.713</v>
      </c>
      <c r="F14" s="931">
        <v>802194</v>
      </c>
      <c r="G14" s="931">
        <v>13674862.881000001</v>
      </c>
      <c r="H14" s="931">
        <v>2053710</v>
      </c>
      <c r="I14" s="932">
        <v>33430704.685</v>
      </c>
      <c r="J14" s="193" t="s">
        <v>890</v>
      </c>
    </row>
    <row r="15" spans="1:10" s="194" customFormat="1" ht="17.25" customHeight="1">
      <c r="A15" s="184" t="s">
        <v>891</v>
      </c>
      <c r="B15" s="265"/>
      <c r="C15" s="265"/>
      <c r="D15" s="265"/>
      <c r="E15" s="265"/>
      <c r="F15" s="1221" t="s">
        <v>892</v>
      </c>
      <c r="G15" s="1221"/>
      <c r="H15" s="1221"/>
      <c r="I15" s="1221"/>
      <c r="J15" s="1221"/>
    </row>
    <row r="16" s="442" customFormat="1" ht="12.75">
      <c r="A16" s="442" t="s">
        <v>387</v>
      </c>
    </row>
    <row r="17" spans="1:10" ht="12.75">
      <c r="A17" s="265"/>
      <c r="B17" s="265"/>
      <c r="C17" s="265"/>
      <c r="D17" s="265"/>
      <c r="E17" s="265"/>
      <c r="F17" s="265"/>
      <c r="G17" s="265"/>
      <c r="H17" s="265"/>
      <c r="I17" s="265"/>
      <c r="J17" s="265"/>
    </row>
  </sheetData>
  <mergeCells count="12">
    <mergeCell ref="A1:J1"/>
    <mergeCell ref="A3:A5"/>
    <mergeCell ref="B3:C3"/>
    <mergeCell ref="D3:E3"/>
    <mergeCell ref="J3:J5"/>
    <mergeCell ref="F3:G3"/>
    <mergeCell ref="H3:I3"/>
    <mergeCell ref="F15:J15"/>
    <mergeCell ref="B4:C4"/>
    <mergeCell ref="D4:E4"/>
    <mergeCell ref="F4:G4"/>
    <mergeCell ref="H4:I4"/>
  </mergeCells>
  <printOptions/>
  <pageMargins left="0.7480314960629921" right="0.96" top="0.984251968503937" bottom="0.984251968503937" header="0.5118110236220472" footer="0.5118110236220472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7">
      <selection activeCell="C12" sqref="C12"/>
    </sheetView>
  </sheetViews>
  <sheetFormatPr defaultColWidth="9.140625" defaultRowHeight="12.75"/>
  <cols>
    <col min="1" max="1" width="20.421875" style="195" customWidth="1"/>
    <col min="2" max="2" width="18.421875" style="195" customWidth="1"/>
    <col min="3" max="3" width="18.7109375" style="195" customWidth="1"/>
    <col min="4" max="4" width="18.28125" style="195" customWidth="1"/>
    <col min="5" max="5" width="18.00390625" style="195" customWidth="1"/>
    <col min="6" max="6" width="18.57421875" style="195" customWidth="1"/>
    <col min="7" max="7" width="18.7109375" style="195" customWidth="1"/>
    <col min="8" max="8" width="13.7109375" style="195" customWidth="1"/>
    <col min="9" max="16384" width="9.140625" style="195" customWidth="1"/>
  </cols>
  <sheetData>
    <row r="1" spans="1:8" ht="48.75" customHeight="1">
      <c r="A1" s="1230" t="s">
        <v>1209</v>
      </c>
      <c r="B1" s="1226"/>
      <c r="C1" s="1226"/>
      <c r="D1" s="1226"/>
      <c r="E1" s="1226"/>
      <c r="F1" s="1226"/>
      <c r="G1" s="1226"/>
      <c r="H1" s="1226"/>
    </row>
    <row r="2" spans="1:8" s="437" customFormat="1" ht="30.75" customHeight="1">
      <c r="A2" s="402" t="s">
        <v>1210</v>
      </c>
      <c r="H2" s="385" t="s">
        <v>1211</v>
      </c>
    </row>
    <row r="3" spans="1:8" s="437" customFormat="1" ht="32.25" customHeight="1">
      <c r="A3" s="1227" t="s">
        <v>432</v>
      </c>
      <c r="B3" s="336" t="s">
        <v>1212</v>
      </c>
      <c r="C3" s="1231" t="s">
        <v>1213</v>
      </c>
      <c r="D3" s="1232"/>
      <c r="E3" s="1233" t="s">
        <v>1214</v>
      </c>
      <c r="F3" s="1234"/>
      <c r="G3" s="1232"/>
      <c r="H3" s="438"/>
    </row>
    <row r="4" spans="1:8" s="437" customFormat="1" ht="24.75" customHeight="1">
      <c r="A4" s="1223"/>
      <c r="B4" s="439" t="s">
        <v>1215</v>
      </c>
      <c r="C4" s="336" t="s">
        <v>1216</v>
      </c>
      <c r="D4" s="336" t="s">
        <v>1217</v>
      </c>
      <c r="E4" s="336" t="s">
        <v>1218</v>
      </c>
      <c r="F4" s="336" t="s">
        <v>430</v>
      </c>
      <c r="G4" s="336" t="s">
        <v>1219</v>
      </c>
      <c r="H4" s="678" t="s">
        <v>433</v>
      </c>
    </row>
    <row r="5" spans="1:8" s="437" customFormat="1" ht="27.75" customHeight="1">
      <c r="A5" s="1225"/>
      <c r="B5" s="440" t="s">
        <v>1220</v>
      </c>
      <c r="C5" s="440" t="s">
        <v>1221</v>
      </c>
      <c r="D5" s="440" t="s">
        <v>1222</v>
      </c>
      <c r="E5" s="440" t="s">
        <v>1205</v>
      </c>
      <c r="F5" s="440" t="s">
        <v>431</v>
      </c>
      <c r="G5" s="440" t="s">
        <v>1223</v>
      </c>
      <c r="H5" s="441"/>
    </row>
    <row r="6" spans="1:8" s="138" customFormat="1" ht="27.75" customHeight="1">
      <c r="A6" s="187" t="s">
        <v>879</v>
      </c>
      <c r="B6" s="617">
        <v>8445450</v>
      </c>
      <c r="C6" s="618">
        <v>14474788</v>
      </c>
      <c r="D6" s="618">
        <v>44261309</v>
      </c>
      <c r="E6" s="618">
        <v>273349532</v>
      </c>
      <c r="F6" s="618">
        <v>196436885</v>
      </c>
      <c r="G6" s="619">
        <v>76912647</v>
      </c>
      <c r="H6" s="188" t="s">
        <v>879</v>
      </c>
    </row>
    <row r="7" spans="1:8" s="138" customFormat="1" ht="27.75" customHeight="1">
      <c r="A7" s="187" t="s">
        <v>1611</v>
      </c>
      <c r="B7" s="620">
        <v>10270421</v>
      </c>
      <c r="C7" s="618">
        <v>14927733</v>
      </c>
      <c r="D7" s="618">
        <v>48758591</v>
      </c>
      <c r="E7" s="618">
        <v>303934768</v>
      </c>
      <c r="F7" s="618">
        <v>219834994</v>
      </c>
      <c r="G7" s="619">
        <v>84099774</v>
      </c>
      <c r="H7" s="188" t="s">
        <v>1611</v>
      </c>
    </row>
    <row r="8" spans="1:8" s="536" customFormat="1" ht="27.75" customHeight="1">
      <c r="A8" s="187" t="s">
        <v>275</v>
      </c>
      <c r="B8" s="618">
        <v>10624875</v>
      </c>
      <c r="C8" s="618">
        <v>15194530</v>
      </c>
      <c r="D8" s="618">
        <v>52773984</v>
      </c>
      <c r="E8" s="618">
        <v>337934143</v>
      </c>
      <c r="F8" s="618">
        <v>248945715</v>
      </c>
      <c r="G8" s="619">
        <v>88988427</v>
      </c>
      <c r="H8" s="188" t="s">
        <v>275</v>
      </c>
    </row>
    <row r="9" spans="1:8" s="536" customFormat="1" ht="27.75" customHeight="1">
      <c r="A9" s="187" t="s">
        <v>810</v>
      </c>
      <c r="B9" s="618">
        <v>12138212</v>
      </c>
      <c r="C9" s="618">
        <v>15157454</v>
      </c>
      <c r="D9" s="618">
        <v>54764169</v>
      </c>
      <c r="E9" s="618">
        <v>369790974</v>
      </c>
      <c r="F9" s="618">
        <v>273088673</v>
      </c>
      <c r="G9" s="619">
        <v>96702301</v>
      </c>
      <c r="H9" s="188" t="s">
        <v>810</v>
      </c>
    </row>
    <row r="10" spans="1:8" s="536" customFormat="1" ht="27.75" customHeight="1">
      <c r="A10" s="187">
        <v>2008</v>
      </c>
      <c r="B10" s="618">
        <v>13959999</v>
      </c>
      <c r="C10" s="618">
        <v>15118454</v>
      </c>
      <c r="D10" s="618">
        <v>56853499</v>
      </c>
      <c r="E10" s="618">
        <v>388149771</v>
      </c>
      <c r="F10" s="618">
        <v>284506091</v>
      </c>
      <c r="G10" s="618">
        <v>103643680</v>
      </c>
      <c r="H10" s="188">
        <v>2008</v>
      </c>
    </row>
    <row r="11" spans="1:8" s="232" customFormat="1" ht="27.75" customHeight="1">
      <c r="A11" s="755">
        <v>2009</v>
      </c>
      <c r="B11" s="933">
        <f>SUM(B12:B14)</f>
        <v>14747458</v>
      </c>
      <c r="C11" s="933">
        <v>10705099</v>
      </c>
      <c r="D11" s="933">
        <f>SUM(D12:D14)</f>
        <v>62579422</v>
      </c>
      <c r="E11" s="933">
        <f>SUM(E12:E14)</f>
        <v>434310193.73</v>
      </c>
      <c r="F11" s="933">
        <f>SUM(F12:F14)</f>
        <v>319969449.657</v>
      </c>
      <c r="G11" s="933">
        <f>SUM(G12:G14)</f>
        <v>114340744.07300001</v>
      </c>
      <c r="H11" s="756">
        <v>2009</v>
      </c>
    </row>
    <row r="12" spans="1:8" s="138" customFormat="1" ht="27.75" customHeight="1">
      <c r="A12" s="729" t="s">
        <v>388</v>
      </c>
      <c r="B12" s="934">
        <v>87881</v>
      </c>
      <c r="C12" s="935">
        <v>853827</v>
      </c>
      <c r="D12" s="935">
        <v>1321864</v>
      </c>
      <c r="E12" s="936">
        <v>121293656.04000002</v>
      </c>
      <c r="F12" s="935">
        <v>98118737.38000001</v>
      </c>
      <c r="G12" s="937">
        <v>23174918.660000004</v>
      </c>
      <c r="H12" s="730" t="s">
        <v>389</v>
      </c>
    </row>
    <row r="13" spans="1:8" s="138" customFormat="1" ht="27.75" customHeight="1">
      <c r="A13" s="752" t="s">
        <v>390</v>
      </c>
      <c r="B13" s="934">
        <v>9364264</v>
      </c>
      <c r="C13" s="935">
        <v>9838689</v>
      </c>
      <c r="D13" s="935">
        <v>12585993</v>
      </c>
      <c r="E13" s="936">
        <v>194615613.68</v>
      </c>
      <c r="F13" s="935">
        <v>136755958.998</v>
      </c>
      <c r="G13" s="937">
        <v>57859654.682000004</v>
      </c>
      <c r="H13" s="730" t="s">
        <v>391</v>
      </c>
    </row>
    <row r="14" spans="1:8" ht="27.75" customHeight="1">
      <c r="A14" s="753" t="s">
        <v>392</v>
      </c>
      <c r="B14" s="930">
        <v>5295313</v>
      </c>
      <c r="C14" s="931">
        <v>5295313</v>
      </c>
      <c r="D14" s="931">
        <v>48671565</v>
      </c>
      <c r="E14" s="931">
        <v>118400924.01</v>
      </c>
      <c r="F14" s="931">
        <v>85094753.27899998</v>
      </c>
      <c r="G14" s="938">
        <v>33306170.731000002</v>
      </c>
      <c r="H14" s="731" t="s">
        <v>393</v>
      </c>
    </row>
    <row r="15" spans="1:8" ht="14.25">
      <c r="A15" s="754" t="s">
        <v>394</v>
      </c>
      <c r="B15" s="437"/>
      <c r="C15" s="437"/>
      <c r="D15" s="437"/>
      <c r="E15" s="437"/>
      <c r="F15" s="437"/>
      <c r="G15" s="437"/>
      <c r="H15" s="437"/>
    </row>
    <row r="16" spans="1:8" ht="14.25">
      <c r="A16" s="442" t="s">
        <v>395</v>
      </c>
      <c r="B16" s="437"/>
      <c r="C16" s="437"/>
      <c r="D16" s="437"/>
      <c r="E16" s="437"/>
      <c r="F16" s="437"/>
      <c r="G16" s="437"/>
      <c r="H16" s="437"/>
    </row>
    <row r="17" spans="1:8" ht="14.25">
      <c r="A17" s="437" t="s">
        <v>396</v>
      </c>
      <c r="B17" s="437"/>
      <c r="C17" s="437"/>
      <c r="D17" s="437"/>
      <c r="E17" s="437"/>
      <c r="F17" s="437"/>
      <c r="G17" s="437"/>
      <c r="H17" s="437"/>
    </row>
  </sheetData>
  <mergeCells count="4">
    <mergeCell ref="A1:H1"/>
    <mergeCell ref="A3:A5"/>
    <mergeCell ref="C3:D3"/>
    <mergeCell ref="E3:G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4">
      <selection activeCell="F11" sqref="F11"/>
    </sheetView>
  </sheetViews>
  <sheetFormatPr defaultColWidth="9.140625" defaultRowHeight="12.75"/>
  <cols>
    <col min="1" max="1" width="16.28125" style="0" customWidth="1"/>
    <col min="2" max="2" width="16.7109375" style="0" customWidth="1"/>
    <col min="3" max="3" width="16.28125" style="0" customWidth="1"/>
    <col min="4" max="7" width="16.57421875" style="0" customWidth="1"/>
    <col min="8" max="8" width="15.57421875" style="0" customWidth="1"/>
    <col min="9" max="14" width="15.140625" style="0" customWidth="1"/>
  </cols>
  <sheetData>
    <row r="1" spans="1:8" s="3" customFormat="1" ht="32.25" customHeight="1">
      <c r="A1" s="1112" t="s">
        <v>1225</v>
      </c>
      <c r="B1" s="1112"/>
      <c r="C1" s="1112"/>
      <c r="D1" s="1112"/>
      <c r="E1" s="1112"/>
      <c r="F1" s="1112"/>
      <c r="G1" s="1112"/>
      <c r="H1" s="1112"/>
    </row>
    <row r="2" spans="1:8" s="39" customFormat="1" ht="15" customHeight="1">
      <c r="A2" s="39" t="s">
        <v>1226</v>
      </c>
      <c r="H2" s="414" t="s">
        <v>1227</v>
      </c>
    </row>
    <row r="3" spans="1:8" s="346" customFormat="1" ht="24.75" customHeight="1">
      <c r="A3" s="1152" t="s">
        <v>1349</v>
      </c>
      <c r="B3" s="364" t="s">
        <v>1350</v>
      </c>
      <c r="C3" s="1181" t="s">
        <v>1351</v>
      </c>
      <c r="D3" s="1138"/>
      <c r="E3" s="434" t="s">
        <v>1352</v>
      </c>
      <c r="F3" s="434" t="s">
        <v>1353</v>
      </c>
      <c r="G3" s="434" t="s">
        <v>1354</v>
      </c>
      <c r="H3" s="1132" t="s">
        <v>1355</v>
      </c>
    </row>
    <row r="4" spans="1:8" s="346" customFormat="1" ht="24.75" customHeight="1">
      <c r="A4" s="1135"/>
      <c r="B4" s="435"/>
      <c r="C4" s="1125" t="s">
        <v>1356</v>
      </c>
      <c r="D4" s="1136"/>
      <c r="E4" s="435" t="s">
        <v>1357</v>
      </c>
      <c r="F4" s="435" t="s">
        <v>1358</v>
      </c>
      <c r="G4" s="435" t="s">
        <v>1359</v>
      </c>
      <c r="H4" s="1145"/>
    </row>
    <row r="5" spans="1:8" s="346" customFormat="1" ht="24.75" customHeight="1">
      <c r="A5" s="1135"/>
      <c r="B5" s="435" t="s">
        <v>1571</v>
      </c>
      <c r="C5" s="364" t="s">
        <v>1360</v>
      </c>
      <c r="D5" s="364" t="s">
        <v>1361</v>
      </c>
      <c r="E5" s="435" t="s">
        <v>1362</v>
      </c>
      <c r="F5" s="435" t="s">
        <v>1363</v>
      </c>
      <c r="G5" s="435" t="s">
        <v>1364</v>
      </c>
      <c r="H5" s="1145"/>
    </row>
    <row r="6" spans="1:8" s="346" customFormat="1" ht="24.75" customHeight="1">
      <c r="A6" s="1136"/>
      <c r="B6" s="422" t="s">
        <v>1365</v>
      </c>
      <c r="C6" s="436" t="s">
        <v>1366</v>
      </c>
      <c r="D6" s="436" t="s">
        <v>1367</v>
      </c>
      <c r="E6" s="422" t="s">
        <v>1368</v>
      </c>
      <c r="F6" s="422" t="s">
        <v>1369</v>
      </c>
      <c r="G6" s="422" t="s">
        <v>1370</v>
      </c>
      <c r="H6" s="1124"/>
    </row>
    <row r="7" spans="1:8" s="2" customFormat="1" ht="28.5" customHeight="1">
      <c r="A7" s="116" t="s">
        <v>1042</v>
      </c>
      <c r="B7" s="575">
        <v>95961</v>
      </c>
      <c r="C7" s="576">
        <v>3750</v>
      </c>
      <c r="D7" s="576">
        <v>34871</v>
      </c>
      <c r="E7" s="576">
        <v>60722</v>
      </c>
      <c r="F7" s="576">
        <v>112</v>
      </c>
      <c r="G7" s="577">
        <v>256</v>
      </c>
      <c r="H7" s="157" t="s">
        <v>965</v>
      </c>
    </row>
    <row r="8" spans="1:8" s="2" customFormat="1" ht="28.5" customHeight="1">
      <c r="A8" s="117" t="s">
        <v>283</v>
      </c>
      <c r="B8" s="575">
        <v>27023</v>
      </c>
      <c r="C8" s="576">
        <v>628</v>
      </c>
      <c r="D8" s="576">
        <v>5608</v>
      </c>
      <c r="E8" s="576">
        <v>21309</v>
      </c>
      <c r="F8" s="576">
        <v>27</v>
      </c>
      <c r="G8" s="577">
        <v>79</v>
      </c>
      <c r="H8" s="157" t="s">
        <v>966</v>
      </c>
    </row>
    <row r="9" spans="1:8" s="132" customFormat="1" ht="28.5" customHeight="1">
      <c r="A9" s="130" t="s">
        <v>1062</v>
      </c>
      <c r="B9" s="35">
        <v>123567</v>
      </c>
      <c r="C9" s="36">
        <v>5062</v>
      </c>
      <c r="D9" s="36">
        <v>43188</v>
      </c>
      <c r="E9" s="36">
        <v>80049</v>
      </c>
      <c r="F9" s="36">
        <v>162</v>
      </c>
      <c r="G9" s="112">
        <v>168</v>
      </c>
      <c r="H9" s="131" t="s">
        <v>1062</v>
      </c>
    </row>
    <row r="10" spans="1:8" s="132" customFormat="1" ht="28.5" customHeight="1">
      <c r="A10" s="130" t="s">
        <v>275</v>
      </c>
      <c r="B10" s="35">
        <f>SUM(D10,E10:G10)</f>
        <v>126375</v>
      </c>
      <c r="C10" s="36">
        <v>6243</v>
      </c>
      <c r="D10" s="36">
        <v>47020</v>
      </c>
      <c r="E10" s="36">
        <v>79032</v>
      </c>
      <c r="F10" s="36">
        <v>141</v>
      </c>
      <c r="G10" s="112">
        <v>182</v>
      </c>
      <c r="H10" s="197" t="s">
        <v>275</v>
      </c>
    </row>
    <row r="11" spans="1:8" s="132" customFormat="1" ht="28.5" customHeight="1">
      <c r="A11" s="130" t="s">
        <v>41</v>
      </c>
      <c r="B11" s="35">
        <v>128646</v>
      </c>
      <c r="C11" s="36">
        <v>7088</v>
      </c>
      <c r="D11" s="36">
        <v>51419</v>
      </c>
      <c r="E11" s="36">
        <v>77227</v>
      </c>
      <c r="F11" s="36">
        <v>127</v>
      </c>
      <c r="G11" s="36">
        <v>174</v>
      </c>
      <c r="H11" s="131" t="s">
        <v>41</v>
      </c>
    </row>
    <row r="12" spans="1:8" s="132" customFormat="1" ht="28.5" customHeight="1">
      <c r="A12" s="130" t="s">
        <v>973</v>
      </c>
      <c r="B12" s="35">
        <v>130110</v>
      </c>
      <c r="C12" s="36">
        <v>7899</v>
      </c>
      <c r="D12" s="36">
        <v>54769</v>
      </c>
      <c r="E12" s="36">
        <v>74933</v>
      </c>
      <c r="F12" s="36">
        <v>96</v>
      </c>
      <c r="G12" s="36">
        <v>312</v>
      </c>
      <c r="H12" s="131" t="s">
        <v>973</v>
      </c>
    </row>
    <row r="13" spans="1:8" s="129" customFormat="1" ht="28.5" customHeight="1">
      <c r="A13" s="128" t="s">
        <v>981</v>
      </c>
      <c r="B13" s="696">
        <v>134122</v>
      </c>
      <c r="C13" s="666">
        <v>8438</v>
      </c>
      <c r="D13" s="666">
        <v>59423</v>
      </c>
      <c r="E13" s="666">
        <v>74145</v>
      </c>
      <c r="F13" s="666">
        <v>130</v>
      </c>
      <c r="G13" s="666">
        <v>424</v>
      </c>
      <c r="H13" s="161" t="s">
        <v>981</v>
      </c>
    </row>
    <row r="14" spans="1:8" s="92" customFormat="1" ht="15" customHeight="1">
      <c r="A14" s="1" t="s">
        <v>1396</v>
      </c>
      <c r="H14" s="93" t="s">
        <v>1397</v>
      </c>
    </row>
    <row r="15" s="1" customFormat="1" ht="15" customHeight="1">
      <c r="H15" s="88"/>
    </row>
    <row r="16" s="57" customFormat="1" ht="13.5"/>
    <row r="17" s="57" customFormat="1" ht="13.5"/>
    <row r="18" s="57" customFormat="1" ht="13.5"/>
    <row r="19" s="57" customFormat="1" ht="13.5"/>
    <row r="20" s="57" customFormat="1" ht="13.5"/>
    <row r="21" s="57" customFormat="1" ht="13.5"/>
    <row r="22" s="57" customFormat="1" ht="13.5"/>
    <row r="23" s="57" customFormat="1" ht="13.5"/>
    <row r="24" s="57" customFormat="1" ht="13.5"/>
    <row r="25" s="57" customFormat="1" ht="13.5"/>
    <row r="26" s="57" customFormat="1" ht="13.5"/>
    <row r="27" s="57" customFormat="1" ht="13.5"/>
    <row r="28" s="57" customFormat="1" ht="13.5"/>
    <row r="29" s="57" customFormat="1" ht="13.5"/>
    <row r="30" s="57" customFormat="1" ht="13.5"/>
  </sheetData>
  <mergeCells count="5">
    <mergeCell ref="A1:H1"/>
    <mergeCell ref="A3:A6"/>
    <mergeCell ref="C3:D3"/>
    <mergeCell ref="H3:H6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7">
      <selection activeCell="G11" sqref="G11"/>
    </sheetView>
  </sheetViews>
  <sheetFormatPr defaultColWidth="9.140625" defaultRowHeight="12.75"/>
  <cols>
    <col min="1" max="1" width="15.7109375" style="19" customWidth="1"/>
    <col min="2" max="12" width="11.28125" style="19" customWidth="1"/>
    <col min="13" max="13" width="15.7109375" style="19" customWidth="1"/>
    <col min="14" max="22" width="9.28125" style="19" customWidth="1"/>
    <col min="23" max="16384" width="9.140625" style="19" customWidth="1"/>
  </cols>
  <sheetData>
    <row r="1" spans="1:12" s="27" customFormat="1" ht="31.5" customHeight="1">
      <c r="A1" s="1122" t="s">
        <v>971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2"/>
      <c r="L1" s="1122"/>
    </row>
    <row r="2" spans="1:13" s="39" customFormat="1" ht="18.75" customHeight="1">
      <c r="A2" s="39" t="s">
        <v>281</v>
      </c>
      <c r="M2" s="40" t="s">
        <v>282</v>
      </c>
    </row>
    <row r="3" spans="1:13" s="346" customFormat="1" ht="22.5" customHeight="1">
      <c r="A3" s="1123" t="s">
        <v>284</v>
      </c>
      <c r="B3" s="395" t="s">
        <v>285</v>
      </c>
      <c r="C3" s="1118" t="s">
        <v>286</v>
      </c>
      <c r="D3" s="1119"/>
      <c r="E3" s="393" t="s">
        <v>287</v>
      </c>
      <c r="F3" s="393" t="s">
        <v>288</v>
      </c>
      <c r="G3" s="395" t="s">
        <v>294</v>
      </c>
      <c r="H3" s="393" t="s">
        <v>289</v>
      </c>
      <c r="I3" s="393" t="s">
        <v>290</v>
      </c>
      <c r="J3" s="393" t="s">
        <v>291</v>
      </c>
      <c r="K3" s="393" t="s">
        <v>292</v>
      </c>
      <c r="L3" s="393" t="s">
        <v>293</v>
      </c>
      <c r="M3" s="1106" t="s">
        <v>295</v>
      </c>
    </row>
    <row r="4" spans="1:13" s="346" customFormat="1" ht="22.5" customHeight="1">
      <c r="A4" s="1116"/>
      <c r="B4" s="55"/>
      <c r="C4" s="1108" t="s">
        <v>296</v>
      </c>
      <c r="D4" s="1117"/>
      <c r="E4" s="55"/>
      <c r="F4" s="55" t="s">
        <v>297</v>
      </c>
      <c r="G4" s="55"/>
      <c r="H4" s="55"/>
      <c r="I4" s="55"/>
      <c r="J4" s="396" t="s">
        <v>298</v>
      </c>
      <c r="K4" s="55"/>
      <c r="L4" s="396" t="s">
        <v>299</v>
      </c>
      <c r="M4" s="1107"/>
    </row>
    <row r="5" spans="1:13" s="346" customFormat="1" ht="22.5" customHeight="1">
      <c r="A5" s="1116"/>
      <c r="B5" s="55"/>
      <c r="C5" s="393" t="s">
        <v>300</v>
      </c>
      <c r="D5" s="393" t="s">
        <v>301</v>
      </c>
      <c r="E5" s="55"/>
      <c r="F5" s="55" t="s">
        <v>302</v>
      </c>
      <c r="G5" s="55"/>
      <c r="H5" s="55"/>
      <c r="I5" s="55"/>
      <c r="J5" s="55"/>
      <c r="K5" s="55" t="s">
        <v>303</v>
      </c>
      <c r="L5" s="399" t="s">
        <v>304</v>
      </c>
      <c r="M5" s="1107"/>
    </row>
    <row r="6" spans="1:13" s="346" customFormat="1" ht="22.5" customHeight="1">
      <c r="A6" s="1117"/>
      <c r="B6" s="56" t="s">
        <v>305</v>
      </c>
      <c r="C6" s="56" t="s">
        <v>306</v>
      </c>
      <c r="D6" s="56" t="s">
        <v>307</v>
      </c>
      <c r="E6" s="56" t="s">
        <v>308</v>
      </c>
      <c r="F6" s="56" t="s">
        <v>309</v>
      </c>
      <c r="G6" s="400" t="s">
        <v>314</v>
      </c>
      <c r="H6" s="56" t="s">
        <v>310</v>
      </c>
      <c r="I6" s="56" t="s">
        <v>311</v>
      </c>
      <c r="J6" s="400" t="s">
        <v>312</v>
      </c>
      <c r="K6" s="56" t="s">
        <v>313</v>
      </c>
      <c r="L6" s="56" t="s">
        <v>313</v>
      </c>
      <c r="M6" s="1108"/>
    </row>
    <row r="7" spans="1:13" s="23" customFormat="1" ht="34.5" customHeight="1">
      <c r="A7" s="116" t="s">
        <v>972</v>
      </c>
      <c r="B7" s="606">
        <f>SUM(C7:L7)</f>
        <v>2487</v>
      </c>
      <c r="C7" s="607">
        <v>436</v>
      </c>
      <c r="D7" s="22">
        <v>0</v>
      </c>
      <c r="E7" s="607">
        <v>110</v>
      </c>
      <c r="F7" s="607">
        <v>66</v>
      </c>
      <c r="G7" s="21">
        <v>12</v>
      </c>
      <c r="H7" s="21">
        <v>2</v>
      </c>
      <c r="I7" s="607">
        <v>1031</v>
      </c>
      <c r="J7" s="607">
        <v>361</v>
      </c>
      <c r="K7" s="607">
        <v>449</v>
      </c>
      <c r="L7" s="21">
        <v>20</v>
      </c>
      <c r="M7" s="256" t="s">
        <v>965</v>
      </c>
    </row>
    <row r="8" spans="1:13" s="23" customFormat="1" ht="34.5" customHeight="1">
      <c r="A8" s="117" t="s">
        <v>315</v>
      </c>
      <c r="B8" s="607">
        <v>206</v>
      </c>
      <c r="C8" s="607">
        <v>39</v>
      </c>
      <c r="D8" s="22">
        <v>0</v>
      </c>
      <c r="E8" s="607">
        <v>8</v>
      </c>
      <c r="F8" s="607">
        <v>9</v>
      </c>
      <c r="G8" s="21">
        <v>0</v>
      </c>
      <c r="H8" s="21">
        <v>0</v>
      </c>
      <c r="I8" s="607">
        <v>39</v>
      </c>
      <c r="J8" s="607">
        <v>53</v>
      </c>
      <c r="K8" s="607">
        <v>58</v>
      </c>
      <c r="L8" s="21">
        <v>0</v>
      </c>
      <c r="M8" s="256" t="s">
        <v>966</v>
      </c>
    </row>
    <row r="9" spans="1:13" s="23" customFormat="1" ht="34.5" customHeight="1">
      <c r="A9" s="13" t="s">
        <v>318</v>
      </c>
      <c r="B9" s="607">
        <f>SUM(C9:L9)</f>
        <v>3032</v>
      </c>
      <c r="C9" s="607">
        <v>520</v>
      </c>
      <c r="D9" s="21">
        <v>0</v>
      </c>
      <c r="E9" s="607">
        <v>123</v>
      </c>
      <c r="F9" s="607">
        <v>84</v>
      </c>
      <c r="G9" s="21">
        <v>14</v>
      </c>
      <c r="H9" s="21">
        <v>3</v>
      </c>
      <c r="I9" s="607">
        <v>1158</v>
      </c>
      <c r="J9" s="607">
        <v>503</v>
      </c>
      <c r="K9" s="607">
        <v>606</v>
      </c>
      <c r="L9" s="21">
        <v>21</v>
      </c>
      <c r="M9" s="26" t="s">
        <v>318</v>
      </c>
    </row>
    <row r="10" spans="1:13" s="23" customFormat="1" ht="34.5" customHeight="1">
      <c r="A10" s="13" t="s">
        <v>275</v>
      </c>
      <c r="B10" s="607">
        <f>SUM(C10:L10)</f>
        <v>3082</v>
      </c>
      <c r="C10" s="607">
        <v>528</v>
      </c>
      <c r="D10" s="21" t="s">
        <v>1607</v>
      </c>
      <c r="E10" s="607">
        <v>130</v>
      </c>
      <c r="F10" s="607">
        <v>89</v>
      </c>
      <c r="G10" s="21">
        <v>16</v>
      </c>
      <c r="H10" s="21">
        <v>7</v>
      </c>
      <c r="I10" s="607">
        <v>1176</v>
      </c>
      <c r="J10" s="607">
        <v>478</v>
      </c>
      <c r="K10" s="607">
        <v>635</v>
      </c>
      <c r="L10" s="515">
        <v>23</v>
      </c>
      <c r="M10" s="514" t="s">
        <v>275</v>
      </c>
    </row>
    <row r="11" spans="1:13" s="23" customFormat="1" ht="34.5" customHeight="1">
      <c r="A11" s="13" t="s">
        <v>41</v>
      </c>
      <c r="B11" s="607">
        <v>3147</v>
      </c>
      <c r="C11" s="607">
        <v>535</v>
      </c>
      <c r="D11" s="21" t="s">
        <v>1607</v>
      </c>
      <c r="E11" s="607">
        <v>132</v>
      </c>
      <c r="F11" s="607">
        <v>91</v>
      </c>
      <c r="G11" s="21">
        <v>13</v>
      </c>
      <c r="H11" s="21">
        <v>6</v>
      </c>
      <c r="I11" s="607">
        <v>1188</v>
      </c>
      <c r="J11" s="607">
        <v>519</v>
      </c>
      <c r="K11" s="607">
        <v>641</v>
      </c>
      <c r="L11" s="515">
        <v>22</v>
      </c>
      <c r="M11" s="514" t="s">
        <v>41</v>
      </c>
    </row>
    <row r="12" spans="1:13" s="23" customFormat="1" ht="34.5" customHeight="1">
      <c r="A12" s="13" t="s">
        <v>973</v>
      </c>
      <c r="B12" s="607">
        <v>3842</v>
      </c>
      <c r="C12" s="607">
        <v>596</v>
      </c>
      <c r="D12" s="21" t="s">
        <v>1608</v>
      </c>
      <c r="E12" s="607">
        <v>136</v>
      </c>
      <c r="F12" s="607">
        <v>96</v>
      </c>
      <c r="G12" s="21">
        <v>17</v>
      </c>
      <c r="H12" s="21">
        <v>8</v>
      </c>
      <c r="I12" s="607">
        <v>1573</v>
      </c>
      <c r="J12" s="607">
        <v>674</v>
      </c>
      <c r="K12" s="607">
        <v>718</v>
      </c>
      <c r="L12" s="515">
        <v>24</v>
      </c>
      <c r="M12" s="514" t="s">
        <v>973</v>
      </c>
    </row>
    <row r="13" spans="1:13" s="516" customFormat="1" ht="34.5" customHeight="1">
      <c r="A13" s="17" t="s">
        <v>975</v>
      </c>
      <c r="B13" s="696">
        <f>C13+E13+F13+G13+H13+I13+J13+K13+L13</f>
        <v>3391</v>
      </c>
      <c r="C13" s="666">
        <v>624</v>
      </c>
      <c r="D13" s="869">
        <v>0</v>
      </c>
      <c r="E13" s="666">
        <v>132</v>
      </c>
      <c r="F13" s="666">
        <v>97</v>
      </c>
      <c r="G13" s="666">
        <v>13</v>
      </c>
      <c r="H13" s="666">
        <v>7</v>
      </c>
      <c r="I13" s="666">
        <v>1251</v>
      </c>
      <c r="J13" s="666">
        <v>778</v>
      </c>
      <c r="K13" s="666">
        <v>489</v>
      </c>
      <c r="L13" s="870">
        <v>0</v>
      </c>
      <c r="M13" s="16" t="s">
        <v>974</v>
      </c>
    </row>
    <row r="14" spans="1:9" s="2" customFormat="1" ht="15.75" customHeight="1">
      <c r="A14" s="1" t="s">
        <v>269</v>
      </c>
      <c r="I14" s="2" t="s">
        <v>1228</v>
      </c>
    </row>
    <row r="15" spans="1:13" s="2" customFormat="1" ht="16.5" customHeight="1">
      <c r="A15" s="10" t="s">
        <v>316</v>
      </c>
      <c r="I15" s="1121" t="s">
        <v>1229</v>
      </c>
      <c r="J15" s="1131"/>
      <c r="K15" s="1131"/>
      <c r="L15" s="1131"/>
      <c r="M15" s="1131"/>
    </row>
    <row r="16" spans="1:13" s="2" customFormat="1" ht="16.5" customHeight="1">
      <c r="A16" s="2" t="s">
        <v>317</v>
      </c>
      <c r="I16" s="1131" t="s">
        <v>1230</v>
      </c>
      <c r="J16" s="1131"/>
      <c r="K16" s="1131"/>
      <c r="L16" s="1131"/>
      <c r="M16" s="1131"/>
    </row>
    <row r="17" s="18" customFormat="1" ht="12.75"/>
    <row r="18" s="18" customFormat="1" ht="12.75"/>
    <row r="19" s="18" customFormat="1" ht="12.75"/>
    <row r="20" s="18" customFormat="1" ht="12.75"/>
    <row r="21" s="18" customFormat="1" ht="12.75"/>
    <row r="22" s="18" customFormat="1" ht="12.75"/>
    <row r="23" s="18" customFormat="1" ht="12.75"/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</sheetData>
  <mergeCells count="7">
    <mergeCell ref="I15:M15"/>
    <mergeCell ref="I16:M16"/>
    <mergeCell ref="A1:L1"/>
    <mergeCell ref="A3:A6"/>
    <mergeCell ref="C3:D3"/>
    <mergeCell ref="M3:M6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100" workbookViewId="0" topLeftCell="K13">
      <selection activeCell="Y26" sqref="Y26"/>
    </sheetView>
  </sheetViews>
  <sheetFormatPr defaultColWidth="9.140625" defaultRowHeight="12.75"/>
  <cols>
    <col min="1" max="1" width="8.421875" style="562" customWidth="1"/>
    <col min="2" max="2" width="8.8515625" style="562" customWidth="1"/>
    <col min="3" max="3" width="13.57421875" style="562" customWidth="1"/>
    <col min="4" max="4" width="7.8515625" style="562" customWidth="1"/>
    <col min="5" max="5" width="9.8515625" style="562" customWidth="1"/>
    <col min="6" max="6" width="8.28125" style="562" customWidth="1"/>
    <col min="7" max="7" width="9.57421875" style="562" customWidth="1"/>
    <col min="8" max="8" width="8.421875" style="562" customWidth="1"/>
    <col min="9" max="9" width="11.140625" style="562" customWidth="1"/>
    <col min="10" max="10" width="8.421875" style="562" customWidth="1"/>
    <col min="11" max="11" width="9.00390625" style="562" customWidth="1"/>
    <col min="12" max="12" width="8.00390625" style="562" customWidth="1"/>
    <col min="13" max="13" width="8.140625" style="562" customWidth="1"/>
    <col min="14" max="14" width="7.8515625" style="562" customWidth="1"/>
    <col min="15" max="15" width="9.140625" style="562" customWidth="1"/>
    <col min="16" max="16" width="8.00390625" style="562" customWidth="1"/>
    <col min="17" max="17" width="8.7109375" style="562" customWidth="1"/>
    <col min="18" max="18" width="7.57421875" style="562" customWidth="1"/>
    <col min="19" max="16384" width="9.140625" style="140" customWidth="1"/>
  </cols>
  <sheetData>
    <row r="1" spans="1:17" ht="32.25" customHeight="1">
      <c r="A1" s="1133" t="s">
        <v>528</v>
      </c>
      <c r="B1" s="1133"/>
      <c r="C1" s="1133"/>
      <c r="D1" s="1133"/>
      <c r="E1" s="1133"/>
      <c r="F1" s="1133"/>
      <c r="G1" s="1133"/>
      <c r="H1" s="1133"/>
      <c r="I1" s="1133"/>
      <c r="J1" s="1133"/>
      <c r="K1" s="1133"/>
      <c r="L1" s="1133"/>
      <c r="M1" s="1133"/>
      <c r="N1" s="1133"/>
      <c r="O1" s="1133"/>
      <c r="P1" s="1133"/>
      <c r="Q1" s="1133"/>
    </row>
    <row r="2" spans="1:18" s="39" customFormat="1" ht="18" customHeight="1">
      <c r="A2" s="562" t="s">
        <v>529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</row>
    <row r="3" spans="1:18" s="562" customFormat="1" ht="28.5" customHeight="1">
      <c r="A3" s="834"/>
      <c r="B3" s="1219" t="s">
        <v>530</v>
      </c>
      <c r="C3" s="1235"/>
      <c r="D3" s="1041" t="s">
        <v>531</v>
      </c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1243"/>
      <c r="P3" s="1243"/>
      <c r="Q3" s="1244"/>
      <c r="R3" s="835"/>
    </row>
    <row r="4" spans="1:18" s="562" customFormat="1" ht="28.5" customHeight="1">
      <c r="A4" s="836" t="s">
        <v>532</v>
      </c>
      <c r="B4" s="1236"/>
      <c r="C4" s="1072"/>
      <c r="D4" s="1219" t="s">
        <v>533</v>
      </c>
      <c r="E4" s="1245"/>
      <c r="F4" s="1245"/>
      <c r="G4" s="1245"/>
      <c r="H4" s="1245"/>
      <c r="I4" s="1245"/>
      <c r="J4" s="1245"/>
      <c r="K4" s="1245"/>
      <c r="L4" s="1245"/>
      <c r="M4" s="1241"/>
      <c r="N4" s="1219" t="s">
        <v>534</v>
      </c>
      <c r="O4" s="1241"/>
      <c r="P4" s="1219" t="s">
        <v>535</v>
      </c>
      <c r="Q4" s="1241"/>
      <c r="R4" s="642" t="s">
        <v>563</v>
      </c>
    </row>
    <row r="5" spans="1:18" s="562" customFormat="1" ht="28.5" customHeight="1">
      <c r="A5" s="836" t="s">
        <v>445</v>
      </c>
      <c r="B5" s="1237"/>
      <c r="C5" s="1073"/>
      <c r="D5" s="1246" t="s">
        <v>536</v>
      </c>
      <c r="E5" s="1247"/>
      <c r="F5" s="1248" t="s">
        <v>537</v>
      </c>
      <c r="G5" s="1248"/>
      <c r="H5" s="1246" t="s">
        <v>538</v>
      </c>
      <c r="I5" s="1247"/>
      <c r="J5" s="1246" t="s">
        <v>539</v>
      </c>
      <c r="K5" s="1247"/>
      <c r="L5" s="1248" t="s">
        <v>540</v>
      </c>
      <c r="M5" s="1248"/>
      <c r="N5" s="1220"/>
      <c r="O5" s="1242"/>
      <c r="P5" s="1220"/>
      <c r="Q5" s="1242"/>
      <c r="R5" s="642" t="s">
        <v>541</v>
      </c>
    </row>
    <row r="6" spans="1:18" s="562" customFormat="1" ht="34.5" customHeight="1">
      <c r="A6" s="787"/>
      <c r="B6" s="943" t="s">
        <v>542</v>
      </c>
      <c r="C6" s="833" t="s">
        <v>543</v>
      </c>
      <c r="D6" s="943" t="s">
        <v>542</v>
      </c>
      <c r="E6" s="453" t="s">
        <v>543</v>
      </c>
      <c r="F6" s="943" t="s">
        <v>542</v>
      </c>
      <c r="G6" s="453" t="s">
        <v>543</v>
      </c>
      <c r="H6" s="943" t="s">
        <v>542</v>
      </c>
      <c r="I6" s="453" t="s">
        <v>543</v>
      </c>
      <c r="J6" s="943" t="s">
        <v>542</v>
      </c>
      <c r="K6" s="453" t="s">
        <v>543</v>
      </c>
      <c r="L6" s="943" t="s">
        <v>542</v>
      </c>
      <c r="M6" s="453" t="s">
        <v>543</v>
      </c>
      <c r="N6" s="943" t="s">
        <v>542</v>
      </c>
      <c r="O6" s="453" t="s">
        <v>543</v>
      </c>
      <c r="P6" s="943" t="s">
        <v>542</v>
      </c>
      <c r="Q6" s="453" t="s">
        <v>543</v>
      </c>
      <c r="R6" s="640"/>
    </row>
    <row r="7" spans="1:18" s="562" customFormat="1" ht="28.5" customHeight="1">
      <c r="A7" s="694" t="s">
        <v>806</v>
      </c>
      <c r="B7" s="837">
        <v>22973</v>
      </c>
      <c r="C7" s="838">
        <v>40055686</v>
      </c>
      <c r="D7" s="944" t="s">
        <v>1568</v>
      </c>
      <c r="E7" s="944" t="s">
        <v>1568</v>
      </c>
      <c r="F7" s="944" t="s">
        <v>1568</v>
      </c>
      <c r="G7" s="944" t="s">
        <v>1568</v>
      </c>
      <c r="H7" s="944" t="s">
        <v>1568</v>
      </c>
      <c r="I7" s="944" t="s">
        <v>1568</v>
      </c>
      <c r="J7" s="944" t="s">
        <v>1568</v>
      </c>
      <c r="K7" s="944" t="s">
        <v>1568</v>
      </c>
      <c r="L7" s="944" t="s">
        <v>1568</v>
      </c>
      <c r="M7" s="944" t="s">
        <v>1568</v>
      </c>
      <c r="N7" s="838">
        <v>3099</v>
      </c>
      <c r="O7" s="838">
        <v>1724428</v>
      </c>
      <c r="P7" s="838">
        <v>3099</v>
      </c>
      <c r="Q7" s="838">
        <v>5796601</v>
      </c>
      <c r="R7" s="642" t="s">
        <v>806</v>
      </c>
    </row>
    <row r="8" spans="1:18" s="562" customFormat="1" ht="28.5" customHeight="1">
      <c r="A8" s="694" t="s">
        <v>665</v>
      </c>
      <c r="B8" s="837">
        <v>25685</v>
      </c>
      <c r="C8" s="838">
        <v>48321561</v>
      </c>
      <c r="D8" s="944" t="s">
        <v>1568</v>
      </c>
      <c r="E8" s="944" t="s">
        <v>1568</v>
      </c>
      <c r="F8" s="944" t="s">
        <v>1568</v>
      </c>
      <c r="G8" s="944" t="s">
        <v>1568</v>
      </c>
      <c r="H8" s="944" t="s">
        <v>1568</v>
      </c>
      <c r="I8" s="944" t="s">
        <v>1568</v>
      </c>
      <c r="J8" s="944" t="s">
        <v>1568</v>
      </c>
      <c r="K8" s="944" t="s">
        <v>1568</v>
      </c>
      <c r="L8" s="944" t="s">
        <v>1568</v>
      </c>
      <c r="M8" s="944" t="s">
        <v>1568</v>
      </c>
      <c r="N8" s="838">
        <v>3458</v>
      </c>
      <c r="O8" s="838">
        <v>2150380</v>
      </c>
      <c r="P8" s="838">
        <v>3458</v>
      </c>
      <c r="Q8" s="838">
        <v>6684900</v>
      </c>
      <c r="R8" s="642" t="s">
        <v>665</v>
      </c>
    </row>
    <row r="9" spans="1:18" s="840" customFormat="1" ht="28.5" customHeight="1">
      <c r="A9" s="759" t="s">
        <v>564</v>
      </c>
      <c r="B9" s="837">
        <v>28511</v>
      </c>
      <c r="C9" s="838">
        <v>57720140</v>
      </c>
      <c r="D9" s="944" t="s">
        <v>1568</v>
      </c>
      <c r="E9" s="944" t="s">
        <v>1568</v>
      </c>
      <c r="F9" s="944" t="s">
        <v>1568</v>
      </c>
      <c r="G9" s="944" t="s">
        <v>1568</v>
      </c>
      <c r="H9" s="944" t="s">
        <v>1568</v>
      </c>
      <c r="I9" s="944" t="s">
        <v>1568</v>
      </c>
      <c r="J9" s="944" t="s">
        <v>1568</v>
      </c>
      <c r="K9" s="944" t="s">
        <v>1568</v>
      </c>
      <c r="L9" s="944" t="s">
        <v>1568</v>
      </c>
      <c r="M9" s="944" t="s">
        <v>1568</v>
      </c>
      <c r="N9" s="838">
        <v>3902</v>
      </c>
      <c r="O9" s="838">
        <v>2568946</v>
      </c>
      <c r="P9" s="838">
        <v>3902</v>
      </c>
      <c r="Q9" s="838">
        <v>7717934</v>
      </c>
      <c r="R9" s="782" t="s">
        <v>564</v>
      </c>
    </row>
    <row r="10" spans="1:18" s="841" customFormat="1" ht="28.5" customHeight="1">
      <c r="A10" s="654" t="s">
        <v>1224</v>
      </c>
      <c r="B10" s="837">
        <v>31135</v>
      </c>
      <c r="C10" s="838">
        <v>65760474</v>
      </c>
      <c r="D10" s="944" t="s">
        <v>1568</v>
      </c>
      <c r="E10" s="944" t="s">
        <v>1568</v>
      </c>
      <c r="F10" s="944" t="s">
        <v>1568</v>
      </c>
      <c r="G10" s="944" t="s">
        <v>1568</v>
      </c>
      <c r="H10" s="944" t="s">
        <v>1568</v>
      </c>
      <c r="I10" s="944" t="s">
        <v>1568</v>
      </c>
      <c r="J10" s="944" t="s">
        <v>1568</v>
      </c>
      <c r="K10" s="944" t="s">
        <v>1568</v>
      </c>
      <c r="L10" s="944" t="s">
        <v>1568</v>
      </c>
      <c r="M10" s="944" t="s">
        <v>1568</v>
      </c>
      <c r="N10" s="867">
        <v>4315</v>
      </c>
      <c r="O10" s="867">
        <v>2827611</v>
      </c>
      <c r="P10" s="867">
        <v>4315</v>
      </c>
      <c r="Q10" s="867">
        <v>8667274</v>
      </c>
      <c r="R10" s="782" t="s">
        <v>1224</v>
      </c>
    </row>
    <row r="11" spans="1:18" s="841" customFormat="1" ht="28.5" customHeight="1">
      <c r="A11" s="654" t="s">
        <v>544</v>
      </c>
      <c r="B11" s="837">
        <v>33856</v>
      </c>
      <c r="C11" s="838">
        <v>76071217</v>
      </c>
      <c r="D11" s="944" t="s">
        <v>1568</v>
      </c>
      <c r="E11" s="944" t="s">
        <v>1568</v>
      </c>
      <c r="F11" s="944" t="s">
        <v>1568</v>
      </c>
      <c r="G11" s="944" t="s">
        <v>1568</v>
      </c>
      <c r="H11" s="944" t="s">
        <v>1568</v>
      </c>
      <c r="I11" s="944" t="s">
        <v>1568</v>
      </c>
      <c r="J11" s="944" t="s">
        <v>1568</v>
      </c>
      <c r="K11" s="944" t="s">
        <v>1568</v>
      </c>
      <c r="L11" s="944" t="s">
        <v>1568</v>
      </c>
      <c r="M11" s="944" t="s">
        <v>1568</v>
      </c>
      <c r="N11" s="867">
        <v>4755</v>
      </c>
      <c r="O11" s="867">
        <v>2974609</v>
      </c>
      <c r="P11" s="867">
        <v>4755</v>
      </c>
      <c r="Q11" s="867">
        <v>9755650</v>
      </c>
      <c r="R11" s="782" t="s">
        <v>544</v>
      </c>
    </row>
    <row r="12" spans="1:18" s="842" customFormat="1" ht="28.5" customHeight="1">
      <c r="A12" s="945" t="s">
        <v>980</v>
      </c>
      <c r="B12" s="939">
        <f>SUM(B13:B14)</f>
        <v>36451</v>
      </c>
      <c r="C12" s="940">
        <f>SUM(C13:C14)</f>
        <v>90114127</v>
      </c>
      <c r="D12" s="940">
        <v>25286</v>
      </c>
      <c r="E12" s="940">
        <v>54752549</v>
      </c>
      <c r="F12" s="940">
        <v>229</v>
      </c>
      <c r="G12" s="940">
        <v>1343640</v>
      </c>
      <c r="H12" s="940">
        <v>2273</v>
      </c>
      <c r="I12" s="940">
        <v>10299012</v>
      </c>
      <c r="J12" s="940">
        <v>1355</v>
      </c>
      <c r="K12" s="940">
        <v>5856716</v>
      </c>
      <c r="L12" s="940">
        <v>25</v>
      </c>
      <c r="M12" s="940">
        <v>37188</v>
      </c>
      <c r="N12" s="786">
        <f>N13+N14</f>
        <v>775</v>
      </c>
      <c r="O12" s="786">
        <f>O13+O14</f>
        <v>3165460</v>
      </c>
      <c r="P12" s="786">
        <f>P13+P14</f>
        <v>5191</v>
      </c>
      <c r="Q12" s="786">
        <v>11199138</v>
      </c>
      <c r="R12" s="946" t="s">
        <v>980</v>
      </c>
    </row>
    <row r="13" spans="1:18" s="840" customFormat="1" ht="28.5" customHeight="1">
      <c r="A13" s="690" t="s">
        <v>447</v>
      </c>
      <c r="B13" s="837">
        <v>23945</v>
      </c>
      <c r="C13" s="838">
        <v>60333502</v>
      </c>
      <c r="D13" s="941" t="s">
        <v>1568</v>
      </c>
      <c r="E13" s="941" t="s">
        <v>1568</v>
      </c>
      <c r="F13" s="941" t="s">
        <v>1568</v>
      </c>
      <c r="G13" s="941" t="s">
        <v>1568</v>
      </c>
      <c r="H13" s="941" t="s">
        <v>1568</v>
      </c>
      <c r="I13" s="941" t="s">
        <v>1568</v>
      </c>
      <c r="J13" s="941" t="s">
        <v>1568</v>
      </c>
      <c r="K13" s="941" t="s">
        <v>1568</v>
      </c>
      <c r="L13" s="941" t="s">
        <v>1568</v>
      </c>
      <c r="M13" s="941" t="s">
        <v>1568</v>
      </c>
      <c r="N13" s="867">
        <v>533</v>
      </c>
      <c r="O13" s="867">
        <v>2222040</v>
      </c>
      <c r="P13" s="867">
        <v>3482</v>
      </c>
      <c r="Q13" s="867">
        <v>7549925</v>
      </c>
      <c r="R13" s="782" t="s">
        <v>448</v>
      </c>
    </row>
    <row r="14" spans="1:18" s="840" customFormat="1" ht="28.5" customHeight="1">
      <c r="A14" s="695" t="s">
        <v>1099</v>
      </c>
      <c r="B14" s="843">
        <v>12506</v>
      </c>
      <c r="C14" s="844">
        <v>29780625</v>
      </c>
      <c r="D14" s="942" t="s">
        <v>1568</v>
      </c>
      <c r="E14" s="942" t="s">
        <v>1568</v>
      </c>
      <c r="F14" s="942" t="s">
        <v>1568</v>
      </c>
      <c r="G14" s="942" t="s">
        <v>1568</v>
      </c>
      <c r="H14" s="942" t="s">
        <v>1568</v>
      </c>
      <c r="I14" s="942" t="s">
        <v>1568</v>
      </c>
      <c r="J14" s="942" t="s">
        <v>1568</v>
      </c>
      <c r="K14" s="942" t="s">
        <v>1568</v>
      </c>
      <c r="L14" s="942" t="s">
        <v>1568</v>
      </c>
      <c r="M14" s="942" t="s">
        <v>1568</v>
      </c>
      <c r="N14" s="889">
        <v>242</v>
      </c>
      <c r="O14" s="889">
        <v>943420</v>
      </c>
      <c r="P14" s="889">
        <v>1709</v>
      </c>
      <c r="Q14" s="889">
        <v>3649214</v>
      </c>
      <c r="R14" s="733" t="s">
        <v>449</v>
      </c>
    </row>
    <row r="15" spans="1:18" s="562" customFormat="1" ht="18" customHeight="1">
      <c r="A15" s="947"/>
      <c r="B15" s="843"/>
      <c r="C15" s="844"/>
      <c r="D15" s="942"/>
      <c r="E15" s="942"/>
      <c r="F15" s="942"/>
      <c r="G15" s="942"/>
      <c r="H15" s="941"/>
      <c r="I15" s="941"/>
      <c r="J15" s="941"/>
      <c r="K15" s="941"/>
      <c r="L15" s="941"/>
      <c r="M15" s="941"/>
      <c r="N15" s="867"/>
      <c r="O15" s="867"/>
      <c r="P15" s="867"/>
      <c r="Q15" s="867"/>
      <c r="R15" s="759"/>
    </row>
    <row r="16" spans="1:13" ht="12.75">
      <c r="A16" s="834"/>
      <c r="B16" s="1238" t="s">
        <v>545</v>
      </c>
      <c r="C16" s="1239"/>
      <c r="D16" s="1239"/>
      <c r="E16" s="1239"/>
      <c r="F16" s="1239"/>
      <c r="G16" s="1240"/>
      <c r="H16" s="835"/>
      <c r="I16" s="948"/>
      <c r="K16" s="948"/>
      <c r="M16" s="948"/>
    </row>
    <row r="17" spans="1:8" ht="12.75">
      <c r="A17" s="836" t="s">
        <v>546</v>
      </c>
      <c r="B17" s="1219" t="s">
        <v>547</v>
      </c>
      <c r="C17" s="1241"/>
      <c r="D17" s="1219" t="s">
        <v>548</v>
      </c>
      <c r="E17" s="1241"/>
      <c r="F17" s="1219" t="s">
        <v>549</v>
      </c>
      <c r="G17" s="1241"/>
      <c r="H17" s="642" t="s">
        <v>563</v>
      </c>
    </row>
    <row r="18" spans="1:8" ht="12.75">
      <c r="A18" s="836" t="s">
        <v>445</v>
      </c>
      <c r="B18" s="1220"/>
      <c r="C18" s="1242"/>
      <c r="D18" s="1220"/>
      <c r="E18" s="1242"/>
      <c r="F18" s="1220"/>
      <c r="G18" s="1242"/>
      <c r="H18" s="642" t="s">
        <v>541</v>
      </c>
    </row>
    <row r="19" spans="1:8" ht="46.5">
      <c r="A19" s="787"/>
      <c r="B19" s="453" t="s">
        <v>542</v>
      </c>
      <c r="C19" s="453" t="s">
        <v>543</v>
      </c>
      <c r="D19" s="453" t="s">
        <v>542</v>
      </c>
      <c r="E19" s="453" t="s">
        <v>543</v>
      </c>
      <c r="F19" s="453" t="s">
        <v>542</v>
      </c>
      <c r="G19" s="453" t="s">
        <v>543</v>
      </c>
      <c r="H19" s="640"/>
    </row>
    <row r="20" spans="1:8" ht="12.75">
      <c r="A20" s="949" t="s">
        <v>806</v>
      </c>
      <c r="B20" s="838">
        <v>23</v>
      </c>
      <c r="C20" s="838">
        <v>223976</v>
      </c>
      <c r="D20" s="838">
        <v>1031</v>
      </c>
      <c r="E20" s="838">
        <v>2953966</v>
      </c>
      <c r="F20" s="838">
        <v>80</v>
      </c>
      <c r="G20" s="839">
        <v>137844</v>
      </c>
      <c r="H20" s="642" t="s">
        <v>806</v>
      </c>
    </row>
    <row r="21" spans="1:8" ht="12.75">
      <c r="A21" s="950" t="s">
        <v>665</v>
      </c>
      <c r="B21" s="838">
        <v>27</v>
      </c>
      <c r="C21" s="838">
        <v>300587</v>
      </c>
      <c r="D21" s="838">
        <v>999</v>
      </c>
      <c r="E21" s="838">
        <v>2957155</v>
      </c>
      <c r="F21" s="838">
        <v>94</v>
      </c>
      <c r="G21" s="839">
        <v>142196</v>
      </c>
      <c r="H21" s="642" t="s">
        <v>665</v>
      </c>
    </row>
    <row r="22" spans="1:8" ht="12.75">
      <c r="A22" s="654" t="s">
        <v>564</v>
      </c>
      <c r="B22" s="838">
        <v>15</v>
      </c>
      <c r="C22" s="838">
        <v>168406</v>
      </c>
      <c r="D22" s="838">
        <v>1231</v>
      </c>
      <c r="E22" s="838">
        <v>4266369</v>
      </c>
      <c r="F22" s="838">
        <v>84</v>
      </c>
      <c r="G22" s="839">
        <v>121812</v>
      </c>
      <c r="H22" s="782" t="s">
        <v>564</v>
      </c>
    </row>
    <row r="23" spans="1:8" ht="12.75">
      <c r="A23" s="654" t="s">
        <v>1224</v>
      </c>
      <c r="B23" s="867">
        <v>33</v>
      </c>
      <c r="C23" s="867">
        <v>353936</v>
      </c>
      <c r="D23" s="867">
        <v>1097</v>
      </c>
      <c r="E23" s="867">
        <v>2457476</v>
      </c>
      <c r="F23" s="867">
        <v>127</v>
      </c>
      <c r="G23" s="868">
        <v>196362</v>
      </c>
      <c r="H23" s="782" t="s">
        <v>1224</v>
      </c>
    </row>
    <row r="24" spans="1:8" ht="12.75">
      <c r="A24" s="654" t="s">
        <v>544</v>
      </c>
      <c r="B24" s="867">
        <v>48</v>
      </c>
      <c r="C24" s="867">
        <v>518756</v>
      </c>
      <c r="D24" s="867">
        <v>893</v>
      </c>
      <c r="E24" s="867">
        <v>1810675</v>
      </c>
      <c r="F24" s="867">
        <v>162</v>
      </c>
      <c r="G24" s="867">
        <v>187911</v>
      </c>
      <c r="H24" s="782" t="s">
        <v>544</v>
      </c>
    </row>
    <row r="25" spans="1:8" ht="12.75">
      <c r="A25" s="945" t="s">
        <v>980</v>
      </c>
      <c r="B25" s="786">
        <f>B26+B27</f>
        <v>39</v>
      </c>
      <c r="C25" s="786">
        <v>404981</v>
      </c>
      <c r="D25" s="786">
        <f>D26+D27</f>
        <v>1112</v>
      </c>
      <c r="E25" s="786">
        <f>E26+E27</f>
        <v>2812828</v>
      </c>
      <c r="F25" s="786">
        <f>F26+F27</f>
        <v>166</v>
      </c>
      <c r="G25" s="786">
        <v>242616</v>
      </c>
      <c r="H25" s="946" t="s">
        <v>980</v>
      </c>
    </row>
    <row r="26" spans="1:8" ht="12.75">
      <c r="A26" s="690" t="s">
        <v>447</v>
      </c>
      <c r="B26" s="867">
        <v>27</v>
      </c>
      <c r="C26" s="867">
        <v>281243</v>
      </c>
      <c r="D26" s="867">
        <v>797</v>
      </c>
      <c r="E26" s="867">
        <v>2120273</v>
      </c>
      <c r="F26" s="867">
        <v>126</v>
      </c>
      <c r="G26" s="868">
        <v>196310</v>
      </c>
      <c r="H26" s="782" t="s">
        <v>448</v>
      </c>
    </row>
    <row r="27" spans="1:8" ht="12.75">
      <c r="A27" s="695" t="s">
        <v>1099</v>
      </c>
      <c r="B27" s="889">
        <v>12</v>
      </c>
      <c r="C27" s="889">
        <v>123739</v>
      </c>
      <c r="D27" s="889">
        <v>315</v>
      </c>
      <c r="E27" s="889">
        <v>692555</v>
      </c>
      <c r="F27" s="889">
        <v>40</v>
      </c>
      <c r="G27" s="890">
        <v>46305</v>
      </c>
      <c r="H27" s="733" t="s">
        <v>449</v>
      </c>
    </row>
    <row r="28" spans="1:2" ht="12.75">
      <c r="A28" s="951" t="s">
        <v>550</v>
      </c>
      <c r="B28" s="952"/>
    </row>
    <row r="29" spans="1:3" ht="12.75">
      <c r="A29" s="953"/>
      <c r="B29" s="838"/>
      <c r="C29" s="838"/>
    </row>
  </sheetData>
  <mergeCells count="15">
    <mergeCell ref="N4:O5"/>
    <mergeCell ref="A1:Q1"/>
    <mergeCell ref="D3:Q3"/>
    <mergeCell ref="D4:M4"/>
    <mergeCell ref="P4:Q5"/>
    <mergeCell ref="D5:E5"/>
    <mergeCell ref="F5:G5"/>
    <mergeCell ref="H5:I5"/>
    <mergeCell ref="J5:K5"/>
    <mergeCell ref="L5:M5"/>
    <mergeCell ref="B3:C5"/>
    <mergeCell ref="B16:G16"/>
    <mergeCell ref="B17:C18"/>
    <mergeCell ref="D17:E18"/>
    <mergeCell ref="F17:G18"/>
  </mergeCells>
  <printOptions horizontalCentered="1"/>
  <pageMargins left="0.33" right="0.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8"/>
  <sheetViews>
    <sheetView zoomScaleSheetLayoutView="100" workbookViewId="0" topLeftCell="H7">
      <selection activeCell="Y16" sqref="Y16"/>
    </sheetView>
  </sheetViews>
  <sheetFormatPr defaultColWidth="9.140625" defaultRowHeight="36" customHeight="1"/>
  <cols>
    <col min="1" max="1" width="13.28125" style="138" customWidth="1"/>
    <col min="2" max="2" width="6.7109375" style="138" customWidth="1"/>
    <col min="3" max="3" width="6.00390625" style="138" customWidth="1"/>
    <col min="4" max="4" width="7.28125" style="138" customWidth="1"/>
    <col min="5" max="9" width="6.7109375" style="138" customWidth="1"/>
    <col min="10" max="10" width="7.7109375" style="138" customWidth="1"/>
    <col min="11" max="12" width="6.57421875" style="138" customWidth="1"/>
    <col min="13" max="13" width="7.140625" style="138" customWidth="1"/>
    <col min="14" max="14" width="7.7109375" style="138" customWidth="1"/>
    <col min="15" max="15" width="7.140625" style="138" customWidth="1"/>
    <col min="16" max="24" width="6.8515625" style="138" customWidth="1"/>
    <col min="25" max="25" width="12.140625" style="138" customWidth="1"/>
    <col min="26" max="16384" width="9.421875" style="138" customWidth="1"/>
  </cols>
  <sheetData>
    <row r="1" spans="1:17" ht="32.25" customHeight="1">
      <c r="A1" s="1206" t="s">
        <v>1417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6"/>
    </row>
    <row r="2" spans="1:25" s="39" customFormat="1" ht="21.75" customHeight="1">
      <c r="A2" s="407" t="s">
        <v>672</v>
      </c>
      <c r="V2" s="1249" t="s">
        <v>278</v>
      </c>
      <c r="W2" s="1249"/>
      <c r="X2" s="1249"/>
      <c r="Y2" s="1249"/>
    </row>
    <row r="3" spans="1:25" s="39" customFormat="1" ht="36" customHeight="1">
      <c r="A3" s="1123" t="s">
        <v>1402</v>
      </c>
      <c r="B3" s="392" t="s">
        <v>1404</v>
      </c>
      <c r="C3" s="1081" t="s">
        <v>1418</v>
      </c>
      <c r="D3" s="1105"/>
      <c r="E3" s="1105"/>
      <c r="F3" s="1105"/>
      <c r="G3" s="1105"/>
      <c r="H3" s="1105"/>
      <c r="I3" s="1105"/>
      <c r="J3" s="1088"/>
      <c r="K3" s="417"/>
      <c r="L3" s="417"/>
      <c r="M3" s="417"/>
      <c r="N3" s="417"/>
      <c r="O3" s="1254" t="s">
        <v>1419</v>
      </c>
      <c r="P3" s="1255"/>
      <c r="Q3" s="1255"/>
      <c r="R3" s="1255"/>
      <c r="S3" s="1256"/>
      <c r="T3" s="1257"/>
      <c r="U3" s="1172" t="s">
        <v>1420</v>
      </c>
      <c r="V3" s="1105"/>
      <c r="W3" s="1105"/>
      <c r="X3" s="1088"/>
      <c r="Y3" s="1091" t="s">
        <v>1401</v>
      </c>
    </row>
    <row r="4" spans="1:25" s="39" customFormat="1" ht="36" customHeight="1">
      <c r="A4" s="1148"/>
      <c r="B4" s="425"/>
      <c r="C4" s="41" t="s">
        <v>676</v>
      </c>
      <c r="D4" s="41" t="s">
        <v>1421</v>
      </c>
      <c r="E4" s="41" t="s">
        <v>1422</v>
      </c>
      <c r="F4" s="41" t="s">
        <v>1423</v>
      </c>
      <c r="G4" s="396" t="s">
        <v>1424</v>
      </c>
      <c r="H4" s="419">
        <v>4.19</v>
      </c>
      <c r="I4" s="41" t="s">
        <v>1425</v>
      </c>
      <c r="J4" s="41" t="s">
        <v>1426</v>
      </c>
      <c r="K4" s="426" t="s">
        <v>676</v>
      </c>
      <c r="L4" s="392" t="s">
        <v>1427</v>
      </c>
      <c r="M4" s="1095" t="s">
        <v>1428</v>
      </c>
      <c r="N4" s="1251"/>
      <c r="O4" s="1251"/>
      <c r="P4" s="392" t="s">
        <v>1423</v>
      </c>
      <c r="Q4" s="393" t="s">
        <v>1424</v>
      </c>
      <c r="R4" s="427" t="s">
        <v>1429</v>
      </c>
      <c r="S4" s="392" t="s">
        <v>1430</v>
      </c>
      <c r="T4" s="392" t="s">
        <v>1426</v>
      </c>
      <c r="U4" s="392">
        <v>6.18</v>
      </c>
      <c r="V4" s="426" t="s">
        <v>1431</v>
      </c>
      <c r="W4" s="41">
        <v>5.18</v>
      </c>
      <c r="X4" s="430" t="s">
        <v>434</v>
      </c>
      <c r="Y4" s="1092"/>
    </row>
    <row r="5" spans="1:25" s="39" customFormat="1" ht="36" customHeight="1">
      <c r="A5" s="1148"/>
      <c r="B5" s="419"/>
      <c r="C5" s="428"/>
      <c r="D5" s="396" t="s">
        <v>1432</v>
      </c>
      <c r="E5" s="41" t="s">
        <v>1425</v>
      </c>
      <c r="F5" s="396" t="s">
        <v>1433</v>
      </c>
      <c r="G5" s="41" t="s">
        <v>1434</v>
      </c>
      <c r="H5" s="41" t="s">
        <v>1435</v>
      </c>
      <c r="I5" s="41" t="s">
        <v>1436</v>
      </c>
      <c r="J5" s="41" t="s">
        <v>1437</v>
      </c>
      <c r="K5" s="330"/>
      <c r="L5" s="396" t="s">
        <v>1421</v>
      </c>
      <c r="M5" s="1252" t="s">
        <v>1438</v>
      </c>
      <c r="N5" s="1253"/>
      <c r="O5" s="1148"/>
      <c r="P5" s="429" t="s">
        <v>1433</v>
      </c>
      <c r="Q5" s="41" t="s">
        <v>1434</v>
      </c>
      <c r="R5" s="396" t="s">
        <v>1435</v>
      </c>
      <c r="S5" s="41" t="s">
        <v>1436</v>
      </c>
      <c r="T5" s="41" t="s">
        <v>1439</v>
      </c>
      <c r="U5" s="396" t="s">
        <v>1440</v>
      </c>
      <c r="V5" s="397" t="s">
        <v>1441</v>
      </c>
      <c r="W5" s="41" t="s">
        <v>1442</v>
      </c>
      <c r="X5" s="430" t="s">
        <v>435</v>
      </c>
      <c r="Y5" s="1092"/>
    </row>
    <row r="6" spans="1:25" s="39" customFormat="1" ht="36" customHeight="1">
      <c r="A6" s="1148"/>
      <c r="B6" s="419"/>
      <c r="C6" s="428"/>
      <c r="D6" s="419"/>
      <c r="E6" s="430" t="s">
        <v>1438</v>
      </c>
      <c r="F6" s="396" t="s">
        <v>1443</v>
      </c>
      <c r="G6" s="396" t="s">
        <v>1444</v>
      </c>
      <c r="H6" s="396" t="s">
        <v>1437</v>
      </c>
      <c r="I6" s="419"/>
      <c r="J6" s="41" t="s">
        <v>1445</v>
      </c>
      <c r="K6" s="428"/>
      <c r="L6" s="396" t="s">
        <v>1432</v>
      </c>
      <c r="M6" s="1093"/>
      <c r="N6" s="1250"/>
      <c r="O6" s="1250"/>
      <c r="P6" s="396" t="s">
        <v>1443</v>
      </c>
      <c r="Q6" s="429" t="s">
        <v>1444</v>
      </c>
      <c r="R6" s="396" t="s">
        <v>1437</v>
      </c>
      <c r="S6" s="419"/>
      <c r="T6" s="396" t="s">
        <v>1446</v>
      </c>
      <c r="U6" s="396" t="s">
        <v>1447</v>
      </c>
      <c r="V6" s="419"/>
      <c r="W6" s="421" t="s">
        <v>1448</v>
      </c>
      <c r="X6" s="430" t="s">
        <v>436</v>
      </c>
      <c r="Y6" s="1092"/>
    </row>
    <row r="7" spans="1:25" s="39" customFormat="1" ht="36" customHeight="1">
      <c r="A7" s="1148"/>
      <c r="B7" s="419" t="s">
        <v>1449</v>
      </c>
      <c r="C7" s="428"/>
      <c r="D7" s="419"/>
      <c r="E7" s="420"/>
      <c r="F7" s="419"/>
      <c r="G7" s="396" t="s">
        <v>1450</v>
      </c>
      <c r="H7" s="419"/>
      <c r="I7" s="419"/>
      <c r="J7" s="396" t="s">
        <v>1451</v>
      </c>
      <c r="K7" s="428"/>
      <c r="L7" s="419"/>
      <c r="M7" s="392" t="s">
        <v>1452</v>
      </c>
      <c r="N7" s="392" t="s">
        <v>1453</v>
      </c>
      <c r="O7" s="332" t="s">
        <v>1454</v>
      </c>
      <c r="P7" s="420"/>
      <c r="Q7" s="41" t="s">
        <v>1450</v>
      </c>
      <c r="R7" s="419"/>
      <c r="S7" s="419"/>
      <c r="T7" s="419"/>
      <c r="U7" s="419"/>
      <c r="V7" s="330"/>
      <c r="W7" s="419"/>
      <c r="Y7" s="1092"/>
    </row>
    <row r="8" spans="1:25" s="39" customFormat="1" ht="36" customHeight="1">
      <c r="A8" s="1090"/>
      <c r="B8" s="42" t="s">
        <v>1561</v>
      </c>
      <c r="C8" s="411" t="s">
        <v>1604</v>
      </c>
      <c r="D8" s="42" t="s">
        <v>1455</v>
      </c>
      <c r="E8" s="42"/>
      <c r="F8" s="42"/>
      <c r="G8" s="431"/>
      <c r="H8" s="42"/>
      <c r="I8" s="42"/>
      <c r="J8" s="432" t="s">
        <v>1456</v>
      </c>
      <c r="K8" s="411" t="s">
        <v>1604</v>
      </c>
      <c r="L8" s="42"/>
      <c r="M8" s="431" t="s">
        <v>1457</v>
      </c>
      <c r="N8" s="433" t="s">
        <v>1403</v>
      </c>
      <c r="O8" s="331" t="s">
        <v>1458</v>
      </c>
      <c r="P8" s="42"/>
      <c r="Q8" s="431"/>
      <c r="R8" s="431"/>
      <c r="S8" s="42"/>
      <c r="T8" s="42"/>
      <c r="U8" s="431"/>
      <c r="V8" s="331"/>
      <c r="W8" s="42"/>
      <c r="Y8" s="1093"/>
    </row>
    <row r="9" spans="1:25" s="140" customFormat="1" ht="32.25" customHeight="1">
      <c r="A9" s="4" t="s">
        <v>1042</v>
      </c>
      <c r="B9" s="144" t="s">
        <v>1607</v>
      </c>
      <c r="C9" s="144" t="s">
        <v>1607</v>
      </c>
      <c r="D9" s="144" t="s">
        <v>1607</v>
      </c>
      <c r="E9" s="144">
        <v>526</v>
      </c>
      <c r="F9" s="144">
        <v>519</v>
      </c>
      <c r="G9" s="144" t="s">
        <v>1607</v>
      </c>
      <c r="H9" s="144" t="s">
        <v>1607</v>
      </c>
      <c r="I9" s="144">
        <v>35</v>
      </c>
      <c r="J9" s="144" t="s">
        <v>1607</v>
      </c>
      <c r="K9" s="144" t="s">
        <v>1607</v>
      </c>
      <c r="L9" s="144" t="s">
        <v>1607</v>
      </c>
      <c r="M9" s="110">
        <v>398</v>
      </c>
      <c r="N9" s="144">
        <v>342</v>
      </c>
      <c r="O9" s="144">
        <v>83</v>
      </c>
      <c r="P9" s="144" t="s">
        <v>1607</v>
      </c>
      <c r="Q9" s="144" t="s">
        <v>1607</v>
      </c>
      <c r="R9" s="144" t="s">
        <v>1607</v>
      </c>
      <c r="S9" s="144">
        <v>95</v>
      </c>
      <c r="T9" s="144" t="s">
        <v>1607</v>
      </c>
      <c r="U9" s="144" t="s">
        <v>1607</v>
      </c>
      <c r="V9" s="144" t="s">
        <v>1607</v>
      </c>
      <c r="W9" s="144">
        <v>9</v>
      </c>
      <c r="X9" s="144" t="s">
        <v>1607</v>
      </c>
      <c r="Y9" s="165" t="s">
        <v>965</v>
      </c>
    </row>
    <row r="10" spans="1:25" s="140" customFormat="1" ht="32.25" customHeight="1">
      <c r="A10" s="6" t="s">
        <v>283</v>
      </c>
      <c r="B10" s="144" t="s">
        <v>1607</v>
      </c>
      <c r="C10" s="144" t="s">
        <v>1607</v>
      </c>
      <c r="D10" s="144" t="s">
        <v>1607</v>
      </c>
      <c r="E10" s="144">
        <v>285</v>
      </c>
      <c r="F10" s="144">
        <v>295</v>
      </c>
      <c r="G10" s="144" t="s">
        <v>1607</v>
      </c>
      <c r="H10" s="144" t="s">
        <v>1607</v>
      </c>
      <c r="I10" s="144">
        <v>4</v>
      </c>
      <c r="J10" s="144" t="s">
        <v>1607</v>
      </c>
      <c r="K10" s="144" t="s">
        <v>1607</v>
      </c>
      <c r="L10" s="144" t="s">
        <v>1607</v>
      </c>
      <c r="M10" s="110">
        <v>287</v>
      </c>
      <c r="N10" s="144">
        <v>146</v>
      </c>
      <c r="O10" s="144">
        <v>81</v>
      </c>
      <c r="P10" s="144" t="s">
        <v>1607</v>
      </c>
      <c r="Q10" s="144" t="s">
        <v>1607</v>
      </c>
      <c r="R10" s="144" t="s">
        <v>1607</v>
      </c>
      <c r="S10" s="144">
        <v>12</v>
      </c>
      <c r="T10" s="144" t="s">
        <v>1607</v>
      </c>
      <c r="U10" s="144" t="s">
        <v>1607</v>
      </c>
      <c r="V10" s="144" t="s">
        <v>1607</v>
      </c>
      <c r="W10" s="144" t="s">
        <v>1607</v>
      </c>
      <c r="X10" s="144" t="s">
        <v>1607</v>
      </c>
      <c r="Y10" s="165" t="s">
        <v>966</v>
      </c>
    </row>
    <row r="11" spans="1:25" s="150" customFormat="1" ht="32.25" customHeight="1">
      <c r="A11" s="146" t="s">
        <v>665</v>
      </c>
      <c r="B11" s="147" t="s">
        <v>1460</v>
      </c>
      <c r="C11" s="147" t="s">
        <v>1460</v>
      </c>
      <c r="D11" s="147" t="s">
        <v>1460</v>
      </c>
      <c r="E11" s="147">
        <v>870</v>
      </c>
      <c r="F11" s="147">
        <v>913</v>
      </c>
      <c r="G11" s="147" t="s">
        <v>1607</v>
      </c>
      <c r="H11" s="147" t="s">
        <v>1607</v>
      </c>
      <c r="I11" s="147">
        <v>55</v>
      </c>
      <c r="J11" s="147" t="s">
        <v>620</v>
      </c>
      <c r="K11" s="147" t="s">
        <v>1607</v>
      </c>
      <c r="L11" s="147" t="s">
        <v>1607</v>
      </c>
      <c r="M11" s="147">
        <v>678</v>
      </c>
      <c r="N11" s="147">
        <v>518</v>
      </c>
      <c r="O11" s="147">
        <v>162</v>
      </c>
      <c r="P11" s="147" t="s">
        <v>1607</v>
      </c>
      <c r="Q11" s="147" t="s">
        <v>1607</v>
      </c>
      <c r="R11" s="147" t="s">
        <v>1607</v>
      </c>
      <c r="S11" s="148">
        <v>115</v>
      </c>
      <c r="T11" s="147" t="s">
        <v>1607</v>
      </c>
      <c r="U11" s="147" t="s">
        <v>1607</v>
      </c>
      <c r="V11" s="147" t="s">
        <v>1607</v>
      </c>
      <c r="W11" s="147">
        <v>10</v>
      </c>
      <c r="X11" s="147" t="s">
        <v>1607</v>
      </c>
      <c r="Y11" s="149" t="s">
        <v>665</v>
      </c>
    </row>
    <row r="12" spans="1:25" s="180" customFormat="1" ht="32.25" customHeight="1">
      <c r="A12" s="538" t="s">
        <v>275</v>
      </c>
      <c r="B12" s="36">
        <v>3420</v>
      </c>
      <c r="C12" s="36">
        <v>1519</v>
      </c>
      <c r="D12" s="36">
        <v>0</v>
      </c>
      <c r="E12" s="36">
        <v>894</v>
      </c>
      <c r="F12" s="36">
        <v>571</v>
      </c>
      <c r="G12" s="36">
        <v>1</v>
      </c>
      <c r="H12" s="36">
        <v>0</v>
      </c>
      <c r="I12" s="36">
        <v>53</v>
      </c>
      <c r="J12" s="36">
        <v>0</v>
      </c>
      <c r="K12" s="36">
        <v>1888</v>
      </c>
      <c r="L12" s="36">
        <v>53</v>
      </c>
      <c r="M12" s="36">
        <v>672</v>
      </c>
      <c r="N12" s="36">
        <v>524</v>
      </c>
      <c r="O12" s="36">
        <v>158</v>
      </c>
      <c r="P12" s="36">
        <v>360</v>
      </c>
      <c r="Q12" s="36">
        <v>1</v>
      </c>
      <c r="R12" s="36">
        <v>0</v>
      </c>
      <c r="S12" s="36">
        <v>120</v>
      </c>
      <c r="T12" s="36">
        <v>0</v>
      </c>
      <c r="U12" s="36">
        <v>2</v>
      </c>
      <c r="V12" s="36">
        <v>3</v>
      </c>
      <c r="W12" s="36">
        <v>8</v>
      </c>
      <c r="X12" s="147" t="s">
        <v>1607</v>
      </c>
      <c r="Y12" s="539" t="s">
        <v>275</v>
      </c>
    </row>
    <row r="13" spans="1:25" s="180" customFormat="1" ht="32.25" customHeight="1">
      <c r="A13" s="538" t="s">
        <v>41</v>
      </c>
      <c r="B13" s="36">
        <v>3534</v>
      </c>
      <c r="C13" s="36">
        <v>1542</v>
      </c>
      <c r="D13" s="36">
        <v>0</v>
      </c>
      <c r="E13" s="36">
        <v>926</v>
      </c>
      <c r="F13" s="36">
        <v>561</v>
      </c>
      <c r="G13" s="36">
        <v>1</v>
      </c>
      <c r="H13" s="36">
        <v>1</v>
      </c>
      <c r="I13" s="36">
        <v>53</v>
      </c>
      <c r="J13" s="36">
        <v>0</v>
      </c>
      <c r="K13" s="36">
        <v>1979</v>
      </c>
      <c r="L13" s="36">
        <v>53</v>
      </c>
      <c r="M13" s="36">
        <v>703</v>
      </c>
      <c r="N13" s="36">
        <v>575</v>
      </c>
      <c r="O13" s="36">
        <v>141</v>
      </c>
      <c r="P13" s="36">
        <v>382</v>
      </c>
      <c r="Q13" s="36">
        <v>1</v>
      </c>
      <c r="R13" s="36">
        <v>0</v>
      </c>
      <c r="S13" s="36">
        <v>124</v>
      </c>
      <c r="T13" s="36">
        <v>0</v>
      </c>
      <c r="U13" s="36">
        <v>2</v>
      </c>
      <c r="V13" s="36">
        <v>3</v>
      </c>
      <c r="W13" s="36">
        <v>8</v>
      </c>
      <c r="X13" s="147" t="s">
        <v>1607</v>
      </c>
      <c r="Y13" s="539" t="s">
        <v>41</v>
      </c>
    </row>
    <row r="14" spans="1:25" s="180" customFormat="1" ht="32.25" customHeight="1">
      <c r="A14" s="538" t="s">
        <v>973</v>
      </c>
      <c r="B14" s="36">
        <v>3599</v>
      </c>
      <c r="C14" s="36">
        <v>1540</v>
      </c>
      <c r="D14" s="36">
        <v>0</v>
      </c>
      <c r="E14" s="36">
        <v>937</v>
      </c>
      <c r="F14" s="36">
        <v>551</v>
      </c>
      <c r="G14" s="36">
        <v>1</v>
      </c>
      <c r="H14" s="36">
        <v>1</v>
      </c>
      <c r="I14" s="36">
        <v>50</v>
      </c>
      <c r="J14" s="36">
        <v>0</v>
      </c>
      <c r="K14" s="36">
        <v>2028</v>
      </c>
      <c r="L14" s="36">
        <v>55</v>
      </c>
      <c r="M14" s="36">
        <v>702</v>
      </c>
      <c r="N14" s="36">
        <v>585</v>
      </c>
      <c r="O14" s="36">
        <v>142</v>
      </c>
      <c r="P14" s="36">
        <v>413</v>
      </c>
      <c r="Q14" s="36">
        <v>2</v>
      </c>
      <c r="R14" s="36">
        <v>0</v>
      </c>
      <c r="S14" s="36">
        <v>129</v>
      </c>
      <c r="T14" s="36">
        <v>0</v>
      </c>
      <c r="U14" s="36">
        <v>2</v>
      </c>
      <c r="V14" s="36">
        <v>7</v>
      </c>
      <c r="W14" s="36">
        <v>7</v>
      </c>
      <c r="X14" s="147">
        <v>15</v>
      </c>
      <c r="Y14" s="539" t="s">
        <v>973</v>
      </c>
    </row>
    <row r="15" spans="1:25" s="203" customFormat="1" ht="32.25" customHeight="1">
      <c r="A15" s="757" t="s">
        <v>981</v>
      </c>
      <c r="B15" s="696">
        <v>3670</v>
      </c>
      <c r="C15" s="666">
        <v>1544</v>
      </c>
      <c r="D15" s="666">
        <v>0</v>
      </c>
      <c r="E15" s="872">
        <v>950</v>
      </c>
      <c r="F15" s="872">
        <v>541</v>
      </c>
      <c r="G15" s="872">
        <v>1</v>
      </c>
      <c r="H15" s="666">
        <v>1</v>
      </c>
      <c r="I15" s="872">
        <v>51</v>
      </c>
      <c r="J15" s="666">
        <v>0</v>
      </c>
      <c r="K15" s="666">
        <v>2089</v>
      </c>
      <c r="L15" s="666">
        <v>55</v>
      </c>
      <c r="M15" s="872">
        <v>728</v>
      </c>
      <c r="N15" s="872">
        <v>602</v>
      </c>
      <c r="O15" s="872">
        <v>123</v>
      </c>
      <c r="P15" s="872">
        <v>454</v>
      </c>
      <c r="Q15" s="872">
        <v>1</v>
      </c>
      <c r="R15" s="666">
        <v>0</v>
      </c>
      <c r="S15" s="872">
        <v>126</v>
      </c>
      <c r="T15" s="666">
        <v>0</v>
      </c>
      <c r="U15" s="872">
        <v>1</v>
      </c>
      <c r="V15" s="872">
        <v>12</v>
      </c>
      <c r="W15" s="872">
        <v>7</v>
      </c>
      <c r="X15" s="954">
        <v>17</v>
      </c>
      <c r="Y15" s="955" t="s">
        <v>981</v>
      </c>
    </row>
    <row r="16" spans="1:24" s="140" customFormat="1" ht="21" customHeight="1">
      <c r="A16" s="43" t="s">
        <v>587</v>
      </c>
      <c r="B16" s="562"/>
      <c r="U16" s="562"/>
      <c r="V16" s="562"/>
      <c r="W16" s="562"/>
      <c r="X16" s="563" t="s">
        <v>588</v>
      </c>
    </row>
    <row r="17" spans="1:11" s="140" customFormat="1" ht="24.75" customHeight="1">
      <c r="A17" s="1258" t="s">
        <v>565</v>
      </c>
      <c r="B17" s="1258"/>
      <c r="C17" s="1258"/>
      <c r="D17" s="1258"/>
      <c r="E17" s="1258"/>
      <c r="F17" s="1258"/>
      <c r="G17" s="1258"/>
      <c r="H17" s="1258"/>
      <c r="I17" s="1258"/>
      <c r="J17" s="1258"/>
      <c r="K17" s="1258"/>
    </row>
    <row r="18" spans="1:25" ht="18.75" customHeight="1">
      <c r="A18" s="562" t="s">
        <v>566</v>
      </c>
      <c r="B18" s="562"/>
      <c r="C18" s="562"/>
      <c r="D18" s="562"/>
      <c r="E18" s="562"/>
      <c r="F18" s="562"/>
      <c r="G18" s="562"/>
      <c r="H18" s="562"/>
      <c r="I18" s="562"/>
      <c r="J18" s="562"/>
      <c r="K18" s="562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</row>
  </sheetData>
  <mergeCells count="12">
    <mergeCell ref="A1:Q1"/>
    <mergeCell ref="S3:T3"/>
    <mergeCell ref="A3:A8"/>
    <mergeCell ref="A17:K17"/>
    <mergeCell ref="C3:J3"/>
    <mergeCell ref="V2:Y2"/>
    <mergeCell ref="Y3:Y8"/>
    <mergeCell ref="M6:O6"/>
    <mergeCell ref="U3:X3"/>
    <mergeCell ref="M4:O4"/>
    <mergeCell ref="M5:O5"/>
    <mergeCell ref="O3:R3"/>
  </mergeCells>
  <printOptions/>
  <pageMargins left="0.31" right="0.53" top="0.984251968503937" bottom="0.984251968503937" header="0.5118110236220472" footer="0.5118110236220472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4">
      <selection activeCell="I12" sqref="I12"/>
    </sheetView>
  </sheetViews>
  <sheetFormatPr defaultColWidth="9.140625" defaultRowHeight="12.75"/>
  <cols>
    <col min="1" max="1" width="15.7109375" style="19" customWidth="1"/>
    <col min="2" max="2" width="8.28125" style="19" customWidth="1"/>
    <col min="3" max="3" width="9.00390625" style="19" customWidth="1"/>
    <col min="4" max="4" width="9.28125" style="19" customWidth="1"/>
    <col min="5" max="13" width="8.28125" style="19" customWidth="1"/>
    <col min="14" max="14" width="14.8515625" style="19" customWidth="1"/>
    <col min="15" max="16384" width="11.28125" style="19" customWidth="1"/>
  </cols>
  <sheetData>
    <row r="1" spans="1:14" s="3" customFormat="1" ht="32.25" customHeight="1">
      <c r="A1" s="1112" t="s">
        <v>1461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3"/>
    </row>
    <row r="2" spans="1:14" s="39" customFormat="1" ht="18" customHeight="1">
      <c r="A2" s="39" t="s">
        <v>1414</v>
      </c>
      <c r="N2" s="40" t="s">
        <v>617</v>
      </c>
    </row>
    <row r="3" spans="1:14" s="346" customFormat="1" ht="27.75" customHeight="1">
      <c r="A3" s="1152" t="s">
        <v>1415</v>
      </c>
      <c r="B3" s="1181" t="s">
        <v>1462</v>
      </c>
      <c r="C3" s="1180"/>
      <c r="D3" s="1138"/>
      <c r="E3" s="1181" t="s">
        <v>1463</v>
      </c>
      <c r="F3" s="1180"/>
      <c r="G3" s="1180"/>
      <c r="H3" s="1181" t="s">
        <v>1464</v>
      </c>
      <c r="I3" s="1180"/>
      <c r="J3" s="1138"/>
      <c r="K3" s="1259" t="s">
        <v>1465</v>
      </c>
      <c r="L3" s="1180"/>
      <c r="M3" s="1138"/>
      <c r="N3" s="1132" t="s">
        <v>618</v>
      </c>
    </row>
    <row r="4" spans="1:14" s="346" customFormat="1" ht="27.75" customHeight="1">
      <c r="A4" s="1135"/>
      <c r="B4" s="1125" t="s">
        <v>1466</v>
      </c>
      <c r="C4" s="1182"/>
      <c r="D4" s="1136"/>
      <c r="E4" s="1260" t="s">
        <v>1467</v>
      </c>
      <c r="F4" s="1182"/>
      <c r="G4" s="1182"/>
      <c r="H4" s="1125" t="s">
        <v>1468</v>
      </c>
      <c r="I4" s="1182"/>
      <c r="J4" s="1136"/>
      <c r="K4" s="1182" t="s">
        <v>1469</v>
      </c>
      <c r="L4" s="1182"/>
      <c r="M4" s="1136"/>
      <c r="N4" s="1145"/>
    </row>
    <row r="5" spans="1:14" s="346" customFormat="1" ht="27.75" customHeight="1">
      <c r="A5" s="1135"/>
      <c r="B5" s="424" t="s">
        <v>1470</v>
      </c>
      <c r="C5" s="421" t="s">
        <v>1471</v>
      </c>
      <c r="D5" s="421" t="s">
        <v>1472</v>
      </c>
      <c r="E5" s="424" t="s">
        <v>1470</v>
      </c>
      <c r="F5" s="421" t="s">
        <v>1471</v>
      </c>
      <c r="G5" s="421" t="s">
        <v>1472</v>
      </c>
      <c r="H5" s="424" t="s">
        <v>1470</v>
      </c>
      <c r="I5" s="421" t="s">
        <v>1471</v>
      </c>
      <c r="J5" s="421" t="s">
        <v>1472</v>
      </c>
      <c r="K5" s="424" t="s">
        <v>1470</v>
      </c>
      <c r="L5" s="421" t="s">
        <v>1471</v>
      </c>
      <c r="M5" s="421" t="s">
        <v>1472</v>
      </c>
      <c r="N5" s="1145"/>
    </row>
    <row r="6" spans="1:14" s="346" customFormat="1" ht="27.75" customHeight="1">
      <c r="A6" s="1136"/>
      <c r="B6" s="367" t="s">
        <v>619</v>
      </c>
      <c r="C6" s="422" t="s">
        <v>1473</v>
      </c>
      <c r="D6" s="422" t="s">
        <v>1474</v>
      </c>
      <c r="E6" s="367" t="s">
        <v>619</v>
      </c>
      <c r="F6" s="422" t="s">
        <v>1473</v>
      </c>
      <c r="G6" s="422" t="s">
        <v>1474</v>
      </c>
      <c r="H6" s="367" t="s">
        <v>619</v>
      </c>
      <c r="I6" s="422" t="s">
        <v>1473</v>
      </c>
      <c r="J6" s="422" t="s">
        <v>1474</v>
      </c>
      <c r="K6" s="367" t="s">
        <v>619</v>
      </c>
      <c r="L6" s="422" t="s">
        <v>1473</v>
      </c>
      <c r="M6" s="422" t="s">
        <v>1474</v>
      </c>
      <c r="N6" s="1124"/>
    </row>
    <row r="7" spans="1:14" s="5" customFormat="1" ht="27" customHeight="1">
      <c r="A7" s="116" t="s">
        <v>1042</v>
      </c>
      <c r="B7" s="956">
        <f>SUM(E7,H7,K7)</f>
        <v>375</v>
      </c>
      <c r="C7" s="957">
        <f>SUM(F7,I7,L7)</f>
        <v>279</v>
      </c>
      <c r="D7" s="957">
        <f>SUM(G7,J7,M7)</f>
        <v>96</v>
      </c>
      <c r="E7" s="957">
        <f>SUM(F7:G7)</f>
        <v>20</v>
      </c>
      <c r="F7" s="957">
        <v>20</v>
      </c>
      <c r="G7" s="957">
        <v>0</v>
      </c>
      <c r="H7" s="957">
        <f>SUM(I7:J7)</f>
        <v>354</v>
      </c>
      <c r="I7" s="957">
        <v>258</v>
      </c>
      <c r="J7" s="957">
        <v>96</v>
      </c>
      <c r="K7" s="957">
        <f>SUM(L7:M7)</f>
        <v>1</v>
      </c>
      <c r="L7" s="957">
        <v>1</v>
      </c>
      <c r="M7" s="957">
        <v>0</v>
      </c>
      <c r="N7" s="157" t="s">
        <v>965</v>
      </c>
    </row>
    <row r="8" spans="1:14" s="7" customFormat="1" ht="27" customHeight="1">
      <c r="A8" s="117" t="s">
        <v>283</v>
      </c>
      <c r="B8" s="958">
        <f>SUM(C8:D8)</f>
        <v>135</v>
      </c>
      <c r="C8" s="958">
        <f aca="true" t="shared" si="0" ref="C8:D10">SUM(F8,I8,L8)</f>
        <v>93</v>
      </c>
      <c r="D8" s="958">
        <f t="shared" si="0"/>
        <v>42</v>
      </c>
      <c r="E8" s="958">
        <f>SUM(F8:G8)</f>
        <v>2</v>
      </c>
      <c r="F8" s="958">
        <v>2</v>
      </c>
      <c r="G8" s="958" t="s">
        <v>1416</v>
      </c>
      <c r="H8" s="958">
        <f>SUM(I8:J8)</f>
        <v>133</v>
      </c>
      <c r="I8" s="958">
        <v>91</v>
      </c>
      <c r="J8" s="958">
        <v>42</v>
      </c>
      <c r="K8" s="958" t="s">
        <v>1416</v>
      </c>
      <c r="L8" s="958" t="s">
        <v>1416</v>
      </c>
      <c r="M8" s="958" t="s">
        <v>1416</v>
      </c>
      <c r="N8" s="157" t="s">
        <v>966</v>
      </c>
    </row>
    <row r="9" spans="1:14" s="5" customFormat="1" ht="27" customHeight="1">
      <c r="A9" s="34" t="s">
        <v>318</v>
      </c>
      <c r="B9" s="959">
        <f>SUM(E9,H9,K9)</f>
        <v>564</v>
      </c>
      <c r="C9" s="961">
        <f t="shared" si="0"/>
        <v>406</v>
      </c>
      <c r="D9" s="961">
        <f t="shared" si="0"/>
        <v>158</v>
      </c>
      <c r="E9" s="961">
        <f>SUM(F9:G9)</f>
        <v>17</v>
      </c>
      <c r="F9" s="961">
        <v>17</v>
      </c>
      <c r="G9" s="960" t="s">
        <v>1416</v>
      </c>
      <c r="H9" s="961">
        <f>SUM(I9:J9)</f>
        <v>547</v>
      </c>
      <c r="I9" s="961">
        <v>389</v>
      </c>
      <c r="J9" s="961">
        <v>158</v>
      </c>
      <c r="K9" s="960" t="s">
        <v>1416</v>
      </c>
      <c r="L9" s="960" t="s">
        <v>1416</v>
      </c>
      <c r="M9" s="960" t="s">
        <v>1416</v>
      </c>
      <c r="N9" s="15" t="s">
        <v>318</v>
      </c>
    </row>
    <row r="10" spans="1:14" s="5" customFormat="1" ht="27" customHeight="1">
      <c r="A10" s="34" t="s">
        <v>275</v>
      </c>
      <c r="B10" s="961">
        <f>SUM(E10,H10,K10)</f>
        <v>645</v>
      </c>
      <c r="C10" s="961">
        <f t="shared" si="0"/>
        <v>459</v>
      </c>
      <c r="D10" s="961">
        <f t="shared" si="0"/>
        <v>186</v>
      </c>
      <c r="E10" s="961">
        <f>SUM(F10:G10)</f>
        <v>20</v>
      </c>
      <c r="F10" s="961">
        <v>20</v>
      </c>
      <c r="G10" s="960" t="s">
        <v>1607</v>
      </c>
      <c r="H10" s="961">
        <f>SUM(I10:J10)</f>
        <v>625</v>
      </c>
      <c r="I10" s="961">
        <v>439</v>
      </c>
      <c r="J10" s="961">
        <v>186</v>
      </c>
      <c r="K10" s="960" t="s">
        <v>1607</v>
      </c>
      <c r="L10" s="960" t="s">
        <v>1607</v>
      </c>
      <c r="M10" s="962" t="s">
        <v>1607</v>
      </c>
      <c r="N10" s="33" t="s">
        <v>275</v>
      </c>
    </row>
    <row r="11" spans="1:14" s="5" customFormat="1" ht="27" customHeight="1">
      <c r="A11" s="34" t="s">
        <v>41</v>
      </c>
      <c r="B11" s="961">
        <v>711</v>
      </c>
      <c r="C11" s="961">
        <v>495</v>
      </c>
      <c r="D11" s="961">
        <v>216</v>
      </c>
      <c r="E11" s="961">
        <v>25</v>
      </c>
      <c r="F11" s="961">
        <v>25</v>
      </c>
      <c r="G11" s="960" t="s">
        <v>1607</v>
      </c>
      <c r="H11" s="961">
        <v>686</v>
      </c>
      <c r="I11" s="961">
        <v>470</v>
      </c>
      <c r="J11" s="961">
        <v>216</v>
      </c>
      <c r="K11" s="960" t="s">
        <v>1607</v>
      </c>
      <c r="L11" s="960" t="s">
        <v>1607</v>
      </c>
      <c r="M11" s="962" t="s">
        <v>1607</v>
      </c>
      <c r="N11" s="15" t="s">
        <v>41</v>
      </c>
    </row>
    <row r="12" spans="1:14" s="5" customFormat="1" ht="27" customHeight="1">
      <c r="A12" s="34" t="s">
        <v>973</v>
      </c>
      <c r="B12" s="961">
        <v>779</v>
      </c>
      <c r="C12" s="961">
        <v>532</v>
      </c>
      <c r="D12" s="961">
        <v>247</v>
      </c>
      <c r="E12" s="961">
        <v>35</v>
      </c>
      <c r="F12" s="961">
        <v>35</v>
      </c>
      <c r="G12" s="960" t="s">
        <v>1607</v>
      </c>
      <c r="H12" s="961">
        <v>744</v>
      </c>
      <c r="I12" s="961">
        <v>497</v>
      </c>
      <c r="J12" s="961">
        <v>247</v>
      </c>
      <c r="K12" s="960" t="s">
        <v>1607</v>
      </c>
      <c r="L12" s="960" t="s">
        <v>1607</v>
      </c>
      <c r="M12" s="962" t="s">
        <v>1607</v>
      </c>
      <c r="N12" s="15" t="s">
        <v>973</v>
      </c>
    </row>
    <row r="13" spans="1:14" s="517" customFormat="1" ht="27" customHeight="1">
      <c r="A13" s="38" t="s">
        <v>982</v>
      </c>
      <c r="B13" s="963">
        <v>852</v>
      </c>
      <c r="C13" s="751">
        <v>580</v>
      </c>
      <c r="D13" s="751">
        <v>272</v>
      </c>
      <c r="E13" s="751">
        <v>43</v>
      </c>
      <c r="F13" s="751">
        <v>43</v>
      </c>
      <c r="G13" s="751">
        <v>0</v>
      </c>
      <c r="H13" s="751">
        <v>809</v>
      </c>
      <c r="I13" s="751">
        <v>537</v>
      </c>
      <c r="J13" s="751">
        <v>272</v>
      </c>
      <c r="K13" s="751">
        <v>0</v>
      </c>
      <c r="L13" s="751">
        <v>0</v>
      </c>
      <c r="M13" s="751">
        <v>0</v>
      </c>
      <c r="N13" s="746" t="s">
        <v>981</v>
      </c>
    </row>
    <row r="14" spans="1:14" s="2" customFormat="1" ht="19.5" customHeight="1">
      <c r="A14" s="108" t="s">
        <v>1475</v>
      </c>
      <c r="I14" s="9"/>
      <c r="J14" s="578" t="s">
        <v>1405</v>
      </c>
      <c r="K14" s="134"/>
      <c r="L14" s="134"/>
      <c r="M14" s="134"/>
      <c r="N14" s="134"/>
    </row>
    <row r="15" s="58" customFormat="1" ht="13.5"/>
    <row r="16" s="58" customFormat="1" ht="13.5"/>
    <row r="17" s="58" customFormat="1" ht="13.5"/>
    <row r="18" s="58" customFormat="1" ht="13.5"/>
    <row r="19" s="58" customFormat="1" ht="13.5"/>
    <row r="20" s="58" customFormat="1" ht="13.5"/>
    <row r="21" s="58" customFormat="1" ht="13.5"/>
    <row r="22" s="58" customFormat="1" ht="13.5"/>
  </sheetData>
  <mergeCells count="11">
    <mergeCell ref="H4:J4"/>
    <mergeCell ref="K4:M4"/>
    <mergeCell ref="A1:N1"/>
    <mergeCell ref="A3:A6"/>
    <mergeCell ref="B3:D3"/>
    <mergeCell ref="E3:G3"/>
    <mergeCell ref="H3:J3"/>
    <mergeCell ref="K3:M3"/>
    <mergeCell ref="N3:N6"/>
    <mergeCell ref="B4:D4"/>
    <mergeCell ref="E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15"/>
  <sheetViews>
    <sheetView zoomScaleSheetLayoutView="100" workbookViewId="0" topLeftCell="A7">
      <selection activeCell="J14" sqref="J14"/>
    </sheetView>
  </sheetViews>
  <sheetFormatPr defaultColWidth="9.140625" defaultRowHeight="12.75"/>
  <cols>
    <col min="1" max="1" width="13.421875" style="19" customWidth="1"/>
    <col min="2" max="4" width="7.421875" style="19" customWidth="1"/>
    <col min="5" max="5" width="8.00390625" style="19" customWidth="1"/>
    <col min="6" max="8" width="7.421875" style="19" customWidth="1"/>
    <col min="9" max="9" width="8.140625" style="19" customWidth="1"/>
    <col min="10" max="12" width="7.421875" style="19" customWidth="1"/>
    <col min="13" max="13" width="8.00390625" style="19" customWidth="1"/>
    <col min="14" max="16" width="7.421875" style="19" customWidth="1"/>
    <col min="17" max="17" width="7.7109375" style="19" customWidth="1"/>
    <col min="18" max="18" width="12.28125" style="19" customWidth="1"/>
    <col min="19" max="16384" width="11.28125" style="19" customWidth="1"/>
  </cols>
  <sheetData>
    <row r="1" spans="1:18" s="3" customFormat="1" ht="30" customHeight="1">
      <c r="A1" s="1071" t="s">
        <v>1476</v>
      </c>
      <c r="B1" s="1071"/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1071"/>
      <c r="N1" s="1071"/>
      <c r="O1" s="1071"/>
      <c r="P1" s="1071"/>
      <c r="Q1" s="1071"/>
      <c r="R1" s="1261"/>
    </row>
    <row r="2" spans="1:18" s="39" customFormat="1" ht="25.5" customHeight="1">
      <c r="A2" s="39" t="s">
        <v>1477</v>
      </c>
      <c r="R2" s="40" t="s">
        <v>282</v>
      </c>
    </row>
    <row r="3" spans="1:19" s="346" customFormat="1" ht="24.75" customHeight="1">
      <c r="A3" s="1123" t="s">
        <v>284</v>
      </c>
      <c r="B3" s="1058" t="s">
        <v>1478</v>
      </c>
      <c r="C3" s="1080"/>
      <c r="D3" s="1080"/>
      <c r="E3" s="1119"/>
      <c r="F3" s="1058" t="s">
        <v>1479</v>
      </c>
      <c r="G3" s="1080"/>
      <c r="H3" s="1080"/>
      <c r="I3" s="1119"/>
      <c r="J3" s="1058" t="s">
        <v>1480</v>
      </c>
      <c r="K3" s="1080"/>
      <c r="L3" s="1080"/>
      <c r="M3" s="1119"/>
      <c r="N3" s="1058" t="s">
        <v>1481</v>
      </c>
      <c r="O3" s="1080"/>
      <c r="P3" s="1080"/>
      <c r="Q3" s="1119"/>
      <c r="R3" s="1106" t="s">
        <v>295</v>
      </c>
      <c r="S3" s="423"/>
    </row>
    <row r="4" spans="1:19" s="346" customFormat="1" ht="24.75" customHeight="1">
      <c r="A4" s="1116"/>
      <c r="B4" s="1262" t="s">
        <v>1482</v>
      </c>
      <c r="C4" s="1059"/>
      <c r="D4" s="1059"/>
      <c r="E4" s="1117"/>
      <c r="F4" s="1263" t="s">
        <v>1483</v>
      </c>
      <c r="G4" s="1059"/>
      <c r="H4" s="1059"/>
      <c r="I4" s="1117"/>
      <c r="J4" s="1108" t="s">
        <v>1484</v>
      </c>
      <c r="K4" s="1059"/>
      <c r="L4" s="1059"/>
      <c r="M4" s="1117"/>
      <c r="N4" s="1108" t="s">
        <v>1485</v>
      </c>
      <c r="O4" s="1059"/>
      <c r="P4" s="1059"/>
      <c r="Q4" s="1117"/>
      <c r="R4" s="1107"/>
      <c r="S4" s="423"/>
    </row>
    <row r="5" spans="1:19" s="346" customFormat="1" ht="24.75" customHeight="1">
      <c r="A5" s="1116"/>
      <c r="B5" s="397" t="s">
        <v>1486</v>
      </c>
      <c r="C5" s="396" t="s">
        <v>1487</v>
      </c>
      <c r="D5" s="396" t="s">
        <v>1488</v>
      </c>
      <c r="E5" s="396" t="s">
        <v>1495</v>
      </c>
      <c r="F5" s="397" t="s">
        <v>1486</v>
      </c>
      <c r="G5" s="396" t="s">
        <v>1487</v>
      </c>
      <c r="H5" s="396" t="s">
        <v>1488</v>
      </c>
      <c r="I5" s="396" t="s">
        <v>1495</v>
      </c>
      <c r="J5" s="397" t="s">
        <v>1486</v>
      </c>
      <c r="K5" s="396" t="s">
        <v>1487</v>
      </c>
      <c r="L5" s="396" t="s">
        <v>1488</v>
      </c>
      <c r="M5" s="396" t="s">
        <v>1495</v>
      </c>
      <c r="N5" s="397" t="s">
        <v>1486</v>
      </c>
      <c r="O5" s="396" t="s">
        <v>1487</v>
      </c>
      <c r="P5" s="396" t="s">
        <v>1488</v>
      </c>
      <c r="Q5" s="396" t="s">
        <v>1495</v>
      </c>
      <c r="R5" s="1107"/>
      <c r="S5" s="423"/>
    </row>
    <row r="6" spans="1:19" s="346" customFormat="1" ht="24.75" customHeight="1">
      <c r="A6" s="1116"/>
      <c r="B6" s="354"/>
      <c r="C6" s="55" t="s">
        <v>1489</v>
      </c>
      <c r="D6" s="55" t="s">
        <v>1490</v>
      </c>
      <c r="E6" s="55" t="s">
        <v>1491</v>
      </c>
      <c r="F6" s="354"/>
      <c r="G6" s="55" t="s">
        <v>1489</v>
      </c>
      <c r="H6" s="55" t="s">
        <v>1490</v>
      </c>
      <c r="I6" s="55" t="s">
        <v>1491</v>
      </c>
      <c r="J6" s="354"/>
      <c r="K6" s="55" t="s">
        <v>1489</v>
      </c>
      <c r="L6" s="55" t="s">
        <v>1490</v>
      </c>
      <c r="M6" s="55" t="s">
        <v>1491</v>
      </c>
      <c r="N6" s="354"/>
      <c r="O6" s="55" t="s">
        <v>1489</v>
      </c>
      <c r="P6" s="55" t="s">
        <v>1490</v>
      </c>
      <c r="Q6" s="55" t="s">
        <v>1491</v>
      </c>
      <c r="R6" s="1107"/>
      <c r="S6" s="423"/>
    </row>
    <row r="7" spans="1:19" s="346" customFormat="1" ht="24.75" customHeight="1">
      <c r="A7" s="1117"/>
      <c r="B7" s="361" t="s">
        <v>305</v>
      </c>
      <c r="C7" s="56" t="s">
        <v>1492</v>
      </c>
      <c r="D7" s="56" t="s">
        <v>1492</v>
      </c>
      <c r="E7" s="56" t="s">
        <v>1493</v>
      </c>
      <c r="F7" s="361" t="s">
        <v>305</v>
      </c>
      <c r="G7" s="56" t="s">
        <v>1492</v>
      </c>
      <c r="H7" s="56" t="s">
        <v>1492</v>
      </c>
      <c r="I7" s="56" t="s">
        <v>1493</v>
      </c>
      <c r="J7" s="361" t="s">
        <v>305</v>
      </c>
      <c r="K7" s="56" t="s">
        <v>1492</v>
      </c>
      <c r="L7" s="56" t="s">
        <v>1492</v>
      </c>
      <c r="M7" s="56" t="s">
        <v>1493</v>
      </c>
      <c r="N7" s="361" t="s">
        <v>305</v>
      </c>
      <c r="O7" s="56" t="s">
        <v>1492</v>
      </c>
      <c r="P7" s="56" t="s">
        <v>1492</v>
      </c>
      <c r="Q7" s="56" t="s">
        <v>1493</v>
      </c>
      <c r="R7" s="1108"/>
      <c r="S7" s="423"/>
    </row>
    <row r="8" spans="1:18" s="5" customFormat="1" ht="30.75" customHeight="1">
      <c r="A8" s="4" t="s">
        <v>1406</v>
      </c>
      <c r="B8" s="94">
        <f>SUM(C8:E8)</f>
        <v>501</v>
      </c>
      <c r="C8" s="85">
        <f aca="true" t="shared" si="0" ref="C8:E10">SUM(G8,K8,O8)</f>
        <v>121</v>
      </c>
      <c r="D8" s="85">
        <f t="shared" si="0"/>
        <v>172</v>
      </c>
      <c r="E8" s="85">
        <f t="shared" si="0"/>
        <v>208</v>
      </c>
      <c r="F8" s="48">
        <f>SUM(G8:I8)</f>
        <v>16</v>
      </c>
      <c r="G8" s="48">
        <v>0</v>
      </c>
      <c r="H8" s="48">
        <v>0</v>
      </c>
      <c r="I8" s="48">
        <v>16</v>
      </c>
      <c r="J8" s="48">
        <f>SUM(K8:M8)</f>
        <v>1</v>
      </c>
      <c r="K8" s="48">
        <v>0</v>
      </c>
      <c r="L8" s="48">
        <v>0</v>
      </c>
      <c r="M8" s="48">
        <v>1</v>
      </c>
      <c r="N8" s="48">
        <f>SUM(O8:Q8)</f>
        <v>484</v>
      </c>
      <c r="O8" s="48">
        <v>121</v>
      </c>
      <c r="P8" s="48">
        <v>172</v>
      </c>
      <c r="Q8" s="48">
        <v>191</v>
      </c>
      <c r="R8" s="165" t="s">
        <v>965</v>
      </c>
    </row>
    <row r="9" spans="1:18" s="7" customFormat="1" ht="30.75" customHeight="1">
      <c r="A9" s="107" t="s">
        <v>315</v>
      </c>
      <c r="B9" s="49">
        <f>SUM(C9:E9)</f>
        <v>39</v>
      </c>
      <c r="C9" s="49">
        <f t="shared" si="0"/>
        <v>9</v>
      </c>
      <c r="D9" s="49">
        <f t="shared" si="0"/>
        <v>10</v>
      </c>
      <c r="E9" s="49">
        <f t="shared" si="0"/>
        <v>20</v>
      </c>
      <c r="F9" s="49" t="s">
        <v>1494</v>
      </c>
      <c r="G9" s="49" t="s">
        <v>1494</v>
      </c>
      <c r="H9" s="49" t="s">
        <v>1494</v>
      </c>
      <c r="I9" s="49" t="s">
        <v>1494</v>
      </c>
      <c r="J9" s="49" t="s">
        <v>1608</v>
      </c>
      <c r="K9" s="49" t="s">
        <v>1494</v>
      </c>
      <c r="L9" s="49" t="s">
        <v>1494</v>
      </c>
      <c r="M9" s="49" t="s">
        <v>1494</v>
      </c>
      <c r="N9" s="49">
        <f>SUM(O9:Q9)</f>
        <v>39</v>
      </c>
      <c r="O9" s="48">
        <v>9</v>
      </c>
      <c r="P9" s="48">
        <v>10</v>
      </c>
      <c r="Q9" s="48">
        <v>20</v>
      </c>
      <c r="R9" s="165" t="s">
        <v>966</v>
      </c>
    </row>
    <row r="10" spans="1:18" s="5" customFormat="1" ht="30.75" customHeight="1">
      <c r="A10" s="34" t="s">
        <v>318</v>
      </c>
      <c r="B10" s="35">
        <f>SUM(C10:E10)</f>
        <v>352</v>
      </c>
      <c r="C10" s="36">
        <f t="shared" si="0"/>
        <v>60</v>
      </c>
      <c r="D10" s="36">
        <f t="shared" si="0"/>
        <v>72</v>
      </c>
      <c r="E10" s="36">
        <f t="shared" si="0"/>
        <v>220</v>
      </c>
      <c r="F10" s="36">
        <f>SUM(G10:I10)</f>
        <v>18</v>
      </c>
      <c r="G10" s="111" t="s">
        <v>1416</v>
      </c>
      <c r="H10" s="111" t="s">
        <v>1416</v>
      </c>
      <c r="I10" s="36">
        <v>18</v>
      </c>
      <c r="J10" s="36">
        <f>SUM(K10:M10)</f>
        <v>4</v>
      </c>
      <c r="K10" s="111" t="s">
        <v>1416</v>
      </c>
      <c r="L10" s="111" t="s">
        <v>1416</v>
      </c>
      <c r="M10" s="36">
        <v>4</v>
      </c>
      <c r="N10" s="36">
        <f>SUM(O10:Q10)</f>
        <v>330</v>
      </c>
      <c r="O10" s="36">
        <v>60</v>
      </c>
      <c r="P10" s="36">
        <v>72</v>
      </c>
      <c r="Q10" s="36">
        <v>198</v>
      </c>
      <c r="R10" s="131" t="s">
        <v>318</v>
      </c>
    </row>
    <row r="11" spans="1:18" s="5" customFormat="1" ht="30.75" customHeight="1">
      <c r="A11" s="34" t="s">
        <v>275</v>
      </c>
      <c r="B11" s="518">
        <f>SUM(C11:E11)</f>
        <v>368</v>
      </c>
      <c r="C11" s="518">
        <f>SUM(G11,K11,O11)</f>
        <v>72</v>
      </c>
      <c r="D11" s="518">
        <f>SUM(H11,L11,P11)</f>
        <v>77</v>
      </c>
      <c r="E11" s="518">
        <f>SUM(I11,M11,Q11)</f>
        <v>219</v>
      </c>
      <c r="F11" s="518">
        <v>18</v>
      </c>
      <c r="G11" s="518" t="s">
        <v>1607</v>
      </c>
      <c r="H11" s="518" t="s">
        <v>1607</v>
      </c>
      <c r="I11" s="518">
        <v>18</v>
      </c>
      <c r="J11" s="518">
        <v>4</v>
      </c>
      <c r="K11" s="518" t="s">
        <v>1607</v>
      </c>
      <c r="L11" s="518" t="s">
        <v>1607</v>
      </c>
      <c r="M11" s="518">
        <v>4</v>
      </c>
      <c r="N11" s="518">
        <v>346</v>
      </c>
      <c r="O11" s="518">
        <v>72</v>
      </c>
      <c r="P11" s="518">
        <v>77</v>
      </c>
      <c r="Q11" s="540">
        <v>197</v>
      </c>
      <c r="R11" s="197" t="s">
        <v>275</v>
      </c>
    </row>
    <row r="12" spans="1:18" s="5" customFormat="1" ht="30.75" customHeight="1">
      <c r="A12" s="34" t="s">
        <v>41</v>
      </c>
      <c r="B12" s="518">
        <v>382</v>
      </c>
      <c r="C12" s="518">
        <v>77</v>
      </c>
      <c r="D12" s="518">
        <v>80</v>
      </c>
      <c r="E12" s="518">
        <v>225</v>
      </c>
      <c r="F12" s="518">
        <v>23</v>
      </c>
      <c r="G12" s="518" t="s">
        <v>1607</v>
      </c>
      <c r="H12" s="518" t="s">
        <v>1607</v>
      </c>
      <c r="I12" s="518">
        <v>23</v>
      </c>
      <c r="J12" s="518">
        <v>4</v>
      </c>
      <c r="K12" s="518" t="s">
        <v>1607</v>
      </c>
      <c r="L12" s="518">
        <v>1</v>
      </c>
      <c r="M12" s="518">
        <v>3</v>
      </c>
      <c r="N12" s="518">
        <v>355</v>
      </c>
      <c r="O12" s="518">
        <v>77</v>
      </c>
      <c r="P12" s="518">
        <v>79</v>
      </c>
      <c r="Q12" s="518">
        <v>199</v>
      </c>
      <c r="R12" s="131" t="s">
        <v>41</v>
      </c>
    </row>
    <row r="13" spans="1:18" s="5" customFormat="1" ht="30.75" customHeight="1">
      <c r="A13" s="34" t="s">
        <v>973</v>
      </c>
      <c r="B13" s="518">
        <v>525</v>
      </c>
      <c r="C13" s="518">
        <v>62</v>
      </c>
      <c r="D13" s="518">
        <v>95</v>
      </c>
      <c r="E13" s="518">
        <v>368</v>
      </c>
      <c r="F13" s="518">
        <v>27</v>
      </c>
      <c r="G13" s="518" t="s">
        <v>1607</v>
      </c>
      <c r="H13" s="518">
        <v>1</v>
      </c>
      <c r="I13" s="518">
        <v>26</v>
      </c>
      <c r="J13" s="518">
        <v>5</v>
      </c>
      <c r="K13" s="518" t="s">
        <v>1607</v>
      </c>
      <c r="L13" s="518">
        <v>2</v>
      </c>
      <c r="M13" s="518">
        <v>3</v>
      </c>
      <c r="N13" s="518">
        <v>493</v>
      </c>
      <c r="O13" s="518">
        <v>62</v>
      </c>
      <c r="P13" s="518">
        <v>92</v>
      </c>
      <c r="Q13" s="518">
        <v>339</v>
      </c>
      <c r="R13" s="131" t="s">
        <v>973</v>
      </c>
    </row>
    <row r="14" spans="1:18" s="517" customFormat="1" ht="30.75" customHeight="1">
      <c r="A14" s="38" t="s">
        <v>981</v>
      </c>
      <c r="B14" s="696">
        <v>329</v>
      </c>
      <c r="C14" s="666">
        <v>57</v>
      </c>
      <c r="D14" s="666">
        <v>82</v>
      </c>
      <c r="E14" s="666">
        <v>190</v>
      </c>
      <c r="F14" s="666">
        <v>20</v>
      </c>
      <c r="G14" s="666">
        <v>0</v>
      </c>
      <c r="H14" s="666">
        <v>0</v>
      </c>
      <c r="I14" s="666">
        <v>20</v>
      </c>
      <c r="J14" s="666">
        <v>5</v>
      </c>
      <c r="K14" s="666">
        <v>0</v>
      </c>
      <c r="L14" s="666">
        <v>2</v>
      </c>
      <c r="M14" s="666">
        <v>3</v>
      </c>
      <c r="N14" s="666">
        <v>304</v>
      </c>
      <c r="O14" s="666">
        <v>57</v>
      </c>
      <c r="P14" s="666">
        <v>80</v>
      </c>
      <c r="Q14" s="870">
        <v>167</v>
      </c>
      <c r="R14" s="161" t="s">
        <v>981</v>
      </c>
    </row>
    <row r="15" spans="1:9" s="89" customFormat="1" ht="13.5">
      <c r="A15" s="89" t="s">
        <v>42</v>
      </c>
      <c r="I15" s="89" t="s">
        <v>589</v>
      </c>
    </row>
    <row r="16" s="89" customFormat="1" ht="13.5"/>
    <row r="17" s="18" customFormat="1" ht="12.75"/>
  </sheetData>
  <mergeCells count="11">
    <mergeCell ref="J4:M4"/>
    <mergeCell ref="N4:Q4"/>
    <mergeCell ref="A1:R1"/>
    <mergeCell ref="A3:A7"/>
    <mergeCell ref="B3:E3"/>
    <mergeCell ref="F3:I3"/>
    <mergeCell ref="J3:M3"/>
    <mergeCell ref="N3:Q3"/>
    <mergeCell ref="R3:R7"/>
    <mergeCell ref="B4:E4"/>
    <mergeCell ref="F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D8" sqref="D8"/>
    </sheetView>
  </sheetViews>
  <sheetFormatPr defaultColWidth="9.140625" defaultRowHeight="12.75"/>
  <cols>
    <col min="1" max="1" width="11.421875" style="562" customWidth="1"/>
    <col min="2" max="2" width="15.140625" style="562" customWidth="1"/>
    <col min="3" max="3" width="14.421875" style="562" customWidth="1"/>
    <col min="4" max="4" width="14.8515625" style="562" customWidth="1"/>
    <col min="5" max="5" width="15.421875" style="562" customWidth="1"/>
    <col min="6" max="6" width="17.140625" style="562" customWidth="1"/>
    <col min="7" max="7" width="13.8515625" style="562" customWidth="1"/>
  </cols>
  <sheetData>
    <row r="1" spans="1:7" ht="23.25">
      <c r="A1" s="1264" t="s">
        <v>590</v>
      </c>
      <c r="B1" s="1264"/>
      <c r="C1" s="1264"/>
      <c r="D1" s="1264"/>
      <c r="E1" s="1264"/>
      <c r="F1" s="1264"/>
      <c r="G1" s="1265"/>
    </row>
    <row r="2" spans="1:7" ht="12.75">
      <c r="A2" s="562" t="s">
        <v>116</v>
      </c>
      <c r="G2" s="563" t="s">
        <v>623</v>
      </c>
    </row>
    <row r="3" spans="1:7" ht="32.25" customHeight="1">
      <c r="A3" s="734" t="s">
        <v>397</v>
      </c>
      <c r="B3" s="392" t="s">
        <v>398</v>
      </c>
      <c r="C3" s="650" t="s">
        <v>399</v>
      </c>
      <c r="D3" s="392" t="s">
        <v>400</v>
      </c>
      <c r="E3" s="650" t="s">
        <v>401</v>
      </c>
      <c r="F3" s="393" t="s">
        <v>402</v>
      </c>
      <c r="G3" s="732" t="s">
        <v>374</v>
      </c>
    </row>
    <row r="4" spans="1:7" ht="32.25" customHeight="1">
      <c r="A4" s="758" t="s">
        <v>403</v>
      </c>
      <c r="B4" s="556" t="s">
        <v>654</v>
      </c>
      <c r="C4" s="556" t="s">
        <v>404</v>
      </c>
      <c r="D4" s="557" t="s">
        <v>405</v>
      </c>
      <c r="E4" s="556" t="s">
        <v>406</v>
      </c>
      <c r="F4" s="556" t="s">
        <v>663</v>
      </c>
      <c r="G4" s="733" t="s">
        <v>407</v>
      </c>
    </row>
    <row r="5" spans="1:7" ht="32.25" customHeight="1">
      <c r="A5" s="475">
        <v>2008</v>
      </c>
      <c r="B5" s="782">
        <v>5485</v>
      </c>
      <c r="C5" s="759">
        <v>3410</v>
      </c>
      <c r="D5" s="846">
        <v>2055</v>
      </c>
      <c r="E5" s="759">
        <v>20</v>
      </c>
      <c r="F5" s="654">
        <v>0</v>
      </c>
      <c r="G5" s="759">
        <v>2008</v>
      </c>
    </row>
    <row r="6" spans="1:8" ht="32.25" customHeight="1">
      <c r="A6" s="968">
        <v>2009</v>
      </c>
      <c r="B6" s="964">
        <f>B7+B8+B9</f>
        <v>5371</v>
      </c>
      <c r="C6" s="964">
        <f>C7+C8+C9</f>
        <v>3254</v>
      </c>
      <c r="D6" s="964">
        <f>D7+D8+D9</f>
        <v>2095</v>
      </c>
      <c r="E6" s="964">
        <f>E7+E8+E9</f>
        <v>22</v>
      </c>
      <c r="F6" s="965">
        <f>F7+F8+F9</f>
        <v>0</v>
      </c>
      <c r="G6" s="447">
        <v>2009</v>
      </c>
      <c r="H6" s="823"/>
    </row>
    <row r="7" spans="1:7" ht="32.25" customHeight="1">
      <c r="A7" s="690" t="s">
        <v>447</v>
      </c>
      <c r="B7" s="966">
        <f>SUM(C7:F7)</f>
        <v>3524</v>
      </c>
      <c r="C7" s="661">
        <v>2085</v>
      </c>
      <c r="D7" s="661">
        <v>1422</v>
      </c>
      <c r="E7" s="661">
        <v>17</v>
      </c>
      <c r="F7" s="665">
        <v>0</v>
      </c>
      <c r="G7" s="759" t="s">
        <v>448</v>
      </c>
    </row>
    <row r="8" spans="1:7" ht="32.25" customHeight="1">
      <c r="A8" s="690" t="s">
        <v>1099</v>
      </c>
      <c r="B8" s="967">
        <f>SUM(C8:F8)</f>
        <v>1834</v>
      </c>
      <c r="C8" s="661">
        <v>1158</v>
      </c>
      <c r="D8" s="661">
        <v>671</v>
      </c>
      <c r="E8" s="661">
        <v>5</v>
      </c>
      <c r="F8" s="665">
        <v>0</v>
      </c>
      <c r="G8" s="969" t="s">
        <v>449</v>
      </c>
    </row>
    <row r="9" spans="1:7" ht="32.25" customHeight="1">
      <c r="A9" s="695" t="s">
        <v>551</v>
      </c>
      <c r="B9" s="869">
        <f>SUM(C9:F9)</f>
        <v>13</v>
      </c>
      <c r="C9" s="666">
        <v>11</v>
      </c>
      <c r="D9" s="666">
        <v>2</v>
      </c>
      <c r="E9" s="666">
        <v>0</v>
      </c>
      <c r="F9" s="870">
        <v>0</v>
      </c>
      <c r="G9" s="760"/>
    </row>
    <row r="10" spans="1:7" ht="32.25" customHeight="1">
      <c r="A10" s="43" t="s">
        <v>408</v>
      </c>
      <c r="G10" s="563" t="s">
        <v>591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1"/>
  <sheetViews>
    <sheetView workbookViewId="0" topLeftCell="A1">
      <selection activeCell="G5" sqref="G5:I5"/>
    </sheetView>
  </sheetViews>
  <sheetFormatPr defaultColWidth="9.140625" defaultRowHeight="12.75"/>
  <cols>
    <col min="1" max="1" width="7.00390625" style="562" customWidth="1"/>
    <col min="2" max="2" width="8.421875" style="562" customWidth="1"/>
    <col min="3" max="3" width="7.57421875" style="562" customWidth="1"/>
    <col min="4" max="4" width="11.28125" style="562" customWidth="1"/>
    <col min="5" max="5" width="7.8515625" style="562" customWidth="1"/>
    <col min="6" max="6" width="8.8515625" style="562" customWidth="1"/>
    <col min="7" max="7" width="11.57421875" style="562" bestFit="1" customWidth="1"/>
    <col min="8" max="8" width="7.7109375" style="562" customWidth="1"/>
    <col min="9" max="9" width="8.8515625" style="562" customWidth="1"/>
    <col min="10" max="10" width="11.57421875" style="562" bestFit="1" customWidth="1"/>
    <col min="11" max="11" width="8.00390625" style="562" customWidth="1"/>
    <col min="12" max="12" width="8.8515625" style="562" customWidth="1"/>
    <col min="13" max="13" width="11.57421875" style="562" bestFit="1" customWidth="1"/>
    <col min="14" max="14" width="8.140625" style="562" customWidth="1"/>
    <col min="15" max="15" width="7.57421875" style="562" customWidth="1"/>
    <col min="16" max="16" width="8.00390625" style="562" customWidth="1"/>
  </cols>
  <sheetData>
    <row r="1" spans="1:16" ht="30" customHeight="1">
      <c r="A1" s="1266" t="s">
        <v>468</v>
      </c>
      <c r="B1" s="1266"/>
      <c r="C1" s="1266"/>
      <c r="D1" s="1266"/>
      <c r="E1" s="1266"/>
      <c r="F1" s="1266"/>
      <c r="G1" s="1266"/>
      <c r="H1" s="1266"/>
      <c r="I1" s="1266"/>
      <c r="J1" s="1266"/>
      <c r="K1" s="1266"/>
      <c r="L1" s="1266"/>
      <c r="M1" s="1266"/>
      <c r="N1" s="1266"/>
      <c r="O1" s="1266"/>
      <c r="P1" s="1267"/>
    </row>
    <row r="2" spans="1:16" ht="18.75" customHeight="1">
      <c r="A2" s="796"/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7"/>
    </row>
    <row r="3" spans="1:16" ht="27.75" customHeight="1">
      <c r="A3" s="562" t="s">
        <v>469</v>
      </c>
      <c r="P3" s="563" t="s">
        <v>470</v>
      </c>
    </row>
    <row r="4" spans="1:16" ht="36.75" customHeight="1">
      <c r="A4" s="734" t="s">
        <v>471</v>
      </c>
      <c r="B4" s="1172" t="s">
        <v>472</v>
      </c>
      <c r="C4" s="1268"/>
      <c r="D4" s="1172" t="s">
        <v>473</v>
      </c>
      <c r="E4" s="1269"/>
      <c r="F4" s="1269"/>
      <c r="G4" s="1269"/>
      <c r="H4" s="1269"/>
      <c r="I4" s="1269"/>
      <c r="J4" s="1269"/>
      <c r="K4" s="1269"/>
      <c r="L4" s="1269"/>
      <c r="M4" s="1269"/>
      <c r="N4" s="1269"/>
      <c r="O4" s="1268"/>
      <c r="P4" s="732" t="s">
        <v>374</v>
      </c>
    </row>
    <row r="5" spans="1:16" ht="36.75" customHeight="1">
      <c r="A5" s="1270" t="s">
        <v>403</v>
      </c>
      <c r="B5" s="1272" t="s">
        <v>474</v>
      </c>
      <c r="C5" s="1274" t="s">
        <v>475</v>
      </c>
      <c r="D5" s="1276" t="s">
        <v>476</v>
      </c>
      <c r="E5" s="1277"/>
      <c r="F5" s="1278"/>
      <c r="G5" s="1276" t="s">
        <v>477</v>
      </c>
      <c r="H5" s="1277"/>
      <c r="I5" s="1278"/>
      <c r="J5" s="1276" t="s">
        <v>478</v>
      </c>
      <c r="K5" s="1277"/>
      <c r="L5" s="1278"/>
      <c r="M5" s="1276" t="s">
        <v>479</v>
      </c>
      <c r="N5" s="1277"/>
      <c r="O5" s="1278"/>
      <c r="P5" s="782" t="s">
        <v>407</v>
      </c>
    </row>
    <row r="6" spans="1:16" ht="36.75" customHeight="1">
      <c r="A6" s="1271"/>
      <c r="B6" s="1273"/>
      <c r="C6" s="1275"/>
      <c r="D6" s="783" t="s">
        <v>480</v>
      </c>
      <c r="E6" s="783" t="s">
        <v>481</v>
      </c>
      <c r="F6" s="783" t="s">
        <v>482</v>
      </c>
      <c r="G6" s="783" t="s">
        <v>480</v>
      </c>
      <c r="H6" s="783" t="s">
        <v>481</v>
      </c>
      <c r="I6" s="783" t="s">
        <v>482</v>
      </c>
      <c r="J6" s="783" t="s">
        <v>480</v>
      </c>
      <c r="K6" s="783" t="s">
        <v>481</v>
      </c>
      <c r="L6" s="783" t="s">
        <v>482</v>
      </c>
      <c r="M6" s="783" t="s">
        <v>480</v>
      </c>
      <c r="N6" s="783" t="s">
        <v>481</v>
      </c>
      <c r="O6" s="783" t="s">
        <v>482</v>
      </c>
      <c r="P6" s="733"/>
    </row>
    <row r="7" spans="1:16" ht="36.75" customHeight="1">
      <c r="A7" s="475" t="s">
        <v>973</v>
      </c>
      <c r="B7" s="1027">
        <v>79527</v>
      </c>
      <c r="C7" s="1028">
        <v>609367</v>
      </c>
      <c r="D7" s="1029">
        <v>3001</v>
      </c>
      <c r="E7" s="1029">
        <v>49000</v>
      </c>
      <c r="F7" s="1029">
        <v>104990</v>
      </c>
      <c r="G7" s="1029">
        <v>47</v>
      </c>
      <c r="H7" s="1029">
        <v>103</v>
      </c>
      <c r="I7" s="1029">
        <v>10810</v>
      </c>
      <c r="J7" s="1029">
        <v>2936</v>
      </c>
      <c r="K7" s="1029">
        <v>4779</v>
      </c>
      <c r="L7" s="1029">
        <v>93952</v>
      </c>
      <c r="M7" s="1029">
        <v>18</v>
      </c>
      <c r="N7" s="1029">
        <v>18</v>
      </c>
      <c r="O7" s="1029">
        <v>228</v>
      </c>
      <c r="P7" s="782" t="s">
        <v>973</v>
      </c>
    </row>
    <row r="8" spans="1:16" ht="36.75" customHeight="1">
      <c r="A8" s="788" t="s">
        <v>983</v>
      </c>
      <c r="B8" s="970">
        <v>85924</v>
      </c>
      <c r="C8" s="967">
        <v>660609</v>
      </c>
      <c r="D8" s="967">
        <f>SUM(D9:D10)</f>
        <v>3528</v>
      </c>
      <c r="E8" s="967">
        <f>SUM(E9:E10)</f>
        <v>6874</v>
      </c>
      <c r="F8" s="967">
        <v>153625</v>
      </c>
      <c r="G8" s="967">
        <v>41</v>
      </c>
      <c r="H8" s="967">
        <v>75</v>
      </c>
      <c r="I8" s="967">
        <v>11070</v>
      </c>
      <c r="J8" s="967">
        <v>3477</v>
      </c>
      <c r="K8" s="967">
        <v>6789</v>
      </c>
      <c r="L8" s="967">
        <v>142498</v>
      </c>
      <c r="M8" s="967">
        <v>10</v>
      </c>
      <c r="N8" s="967">
        <v>10</v>
      </c>
      <c r="O8" s="971">
        <v>57</v>
      </c>
      <c r="P8" s="789" t="s">
        <v>974</v>
      </c>
    </row>
    <row r="9" spans="1:16" ht="36.75" customHeight="1">
      <c r="A9" s="690" t="s">
        <v>483</v>
      </c>
      <c r="B9" s="691">
        <v>61559</v>
      </c>
      <c r="C9" s="661">
        <v>515804</v>
      </c>
      <c r="D9" s="661">
        <f aca="true" t="shared" si="0" ref="D9:F10">SUM(G9,J9,M9)</f>
        <v>2745</v>
      </c>
      <c r="E9" s="661">
        <f t="shared" si="0"/>
        <v>5411</v>
      </c>
      <c r="F9" s="661">
        <f t="shared" si="0"/>
        <v>120390</v>
      </c>
      <c r="G9" s="661">
        <v>36</v>
      </c>
      <c r="H9" s="661">
        <v>64</v>
      </c>
      <c r="I9" s="661">
        <v>9720</v>
      </c>
      <c r="J9" s="661">
        <v>2699</v>
      </c>
      <c r="K9" s="661">
        <v>5337</v>
      </c>
      <c r="L9" s="661">
        <v>110613</v>
      </c>
      <c r="M9" s="661">
        <v>10</v>
      </c>
      <c r="N9" s="661">
        <v>10</v>
      </c>
      <c r="O9" s="661">
        <v>57</v>
      </c>
      <c r="P9" s="782" t="s">
        <v>484</v>
      </c>
    </row>
    <row r="10" spans="1:16" ht="36.75" customHeight="1">
      <c r="A10" s="695" t="s">
        <v>485</v>
      </c>
      <c r="B10" s="696">
        <v>24365</v>
      </c>
      <c r="C10" s="666">
        <v>144805</v>
      </c>
      <c r="D10" s="666">
        <f t="shared" si="0"/>
        <v>783</v>
      </c>
      <c r="E10" s="666">
        <f t="shared" si="0"/>
        <v>1463</v>
      </c>
      <c r="F10" s="666">
        <f t="shared" si="0"/>
        <v>33235</v>
      </c>
      <c r="G10" s="666">
        <v>5</v>
      </c>
      <c r="H10" s="666">
        <v>11</v>
      </c>
      <c r="I10" s="666">
        <v>1350</v>
      </c>
      <c r="J10" s="666">
        <v>778</v>
      </c>
      <c r="K10" s="666">
        <v>1452</v>
      </c>
      <c r="L10" s="666">
        <v>31885</v>
      </c>
      <c r="M10" s="666">
        <v>0</v>
      </c>
      <c r="N10" s="666">
        <v>0</v>
      </c>
      <c r="O10" s="666">
        <v>0</v>
      </c>
      <c r="P10" s="761" t="s">
        <v>487</v>
      </c>
    </row>
    <row r="11" spans="1:16" ht="36.75" customHeight="1">
      <c r="A11" s="43" t="s">
        <v>488</v>
      </c>
      <c r="P11" s="563" t="s">
        <v>489</v>
      </c>
    </row>
  </sheetData>
  <mergeCells count="10">
    <mergeCell ref="A1:P1"/>
    <mergeCell ref="B4:C4"/>
    <mergeCell ref="D4:O4"/>
    <mergeCell ref="A5:A6"/>
    <mergeCell ref="B5:B6"/>
    <mergeCell ref="C5:C6"/>
    <mergeCell ref="D5:F5"/>
    <mergeCell ref="G5:I5"/>
    <mergeCell ref="J5:L5"/>
    <mergeCell ref="M5:O5"/>
  </mergeCells>
  <printOptions/>
  <pageMargins left="0.26" right="0.24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H15"/>
  <sheetViews>
    <sheetView zoomScaleSheetLayoutView="100" workbookViewId="0" topLeftCell="A1">
      <selection activeCell="C7" sqref="C7"/>
    </sheetView>
  </sheetViews>
  <sheetFormatPr defaultColWidth="9.140625" defaultRowHeight="12.75"/>
  <cols>
    <col min="1" max="1" width="16.421875" style="19" customWidth="1"/>
    <col min="2" max="2" width="12.140625" style="19" customWidth="1"/>
    <col min="3" max="3" width="11.7109375" style="19" customWidth="1"/>
    <col min="4" max="4" width="11.421875" style="19" customWidth="1"/>
    <col min="5" max="8" width="12.28125" style="19" customWidth="1"/>
    <col min="9" max="9" width="16.57421875" style="19" customWidth="1"/>
    <col min="10" max="10" width="15.00390625" style="19" customWidth="1"/>
    <col min="11" max="16384" width="11.28125" style="19" customWidth="1"/>
  </cols>
  <sheetData>
    <row r="1" spans="1:10" s="3" customFormat="1" ht="32.25" customHeight="1">
      <c r="A1" s="1112" t="s">
        <v>1633</v>
      </c>
      <c r="B1" s="1112"/>
      <c r="C1" s="1112"/>
      <c r="D1" s="1112"/>
      <c r="E1" s="1112"/>
      <c r="F1" s="1112"/>
      <c r="G1" s="1112"/>
      <c r="H1" s="1112"/>
      <c r="I1" s="1112"/>
      <c r="J1" s="1112"/>
    </row>
    <row r="2" spans="1:10" s="39" customFormat="1" ht="21" customHeight="1">
      <c r="A2" s="398" t="s">
        <v>1523</v>
      </c>
      <c r="B2" s="398"/>
      <c r="J2" s="414" t="s">
        <v>1524</v>
      </c>
    </row>
    <row r="3" spans="1:10" s="346" customFormat="1" ht="40.5" customHeight="1">
      <c r="A3" s="1152" t="s">
        <v>1569</v>
      </c>
      <c r="B3" s="352" t="s">
        <v>1407</v>
      </c>
      <c r="C3" s="1041" t="s">
        <v>437</v>
      </c>
      <c r="D3" s="1199"/>
      <c r="E3" s="1041" t="s">
        <v>896</v>
      </c>
      <c r="F3" s="1279"/>
      <c r="G3" s="1199"/>
      <c r="H3" s="352" t="s">
        <v>1409</v>
      </c>
      <c r="I3" s="352" t="s">
        <v>1411</v>
      </c>
      <c r="J3" s="1132" t="s">
        <v>1603</v>
      </c>
    </row>
    <row r="4" spans="1:10" s="346" customFormat="1" ht="40.5" customHeight="1">
      <c r="A4" s="1135"/>
      <c r="B4" s="364" t="s">
        <v>1525</v>
      </c>
      <c r="C4" s="364" t="s">
        <v>1525</v>
      </c>
      <c r="D4" s="366" t="s">
        <v>1526</v>
      </c>
      <c r="E4" s="364" t="s">
        <v>676</v>
      </c>
      <c r="F4" s="364" t="s">
        <v>1527</v>
      </c>
      <c r="G4" s="364" t="s">
        <v>1528</v>
      </c>
      <c r="H4" s="366" t="s">
        <v>1525</v>
      </c>
      <c r="I4" s="421" t="s">
        <v>1525</v>
      </c>
      <c r="J4" s="1145"/>
    </row>
    <row r="5" spans="1:10" s="346" customFormat="1" ht="40.5" customHeight="1">
      <c r="A5" s="1136"/>
      <c r="B5" s="359" t="s">
        <v>1408</v>
      </c>
      <c r="C5" s="422" t="s">
        <v>1408</v>
      </c>
      <c r="D5" s="359" t="s">
        <v>1410</v>
      </c>
      <c r="E5" s="422" t="s">
        <v>899</v>
      </c>
      <c r="F5" s="422" t="s">
        <v>898</v>
      </c>
      <c r="G5" s="422" t="s">
        <v>897</v>
      </c>
      <c r="H5" s="359" t="s">
        <v>1408</v>
      </c>
      <c r="I5" s="359" t="s">
        <v>1408</v>
      </c>
      <c r="J5" s="1124"/>
    </row>
    <row r="6" spans="1:10" s="2" customFormat="1" ht="16.5" customHeight="1">
      <c r="A6" s="116" t="s">
        <v>1406</v>
      </c>
      <c r="B6" s="12">
        <v>115</v>
      </c>
      <c r="C6" s="12">
        <v>1</v>
      </c>
      <c r="D6" s="12">
        <v>31423</v>
      </c>
      <c r="E6" s="12">
        <v>107</v>
      </c>
      <c r="F6" s="12">
        <v>107</v>
      </c>
      <c r="G6" s="113">
        <v>0</v>
      </c>
      <c r="H6" s="12">
        <v>7</v>
      </c>
      <c r="I6" s="113">
        <v>0</v>
      </c>
      <c r="J6" s="157" t="s">
        <v>965</v>
      </c>
    </row>
    <row r="7" spans="1:10" s="2" customFormat="1" ht="16.5" customHeight="1">
      <c r="A7" s="133" t="s">
        <v>315</v>
      </c>
      <c r="B7" s="12">
        <v>110</v>
      </c>
      <c r="C7" s="12">
        <v>1</v>
      </c>
      <c r="D7" s="12">
        <v>10400</v>
      </c>
      <c r="E7" s="12">
        <v>101</v>
      </c>
      <c r="F7" s="12">
        <v>101</v>
      </c>
      <c r="G7" s="113">
        <v>0</v>
      </c>
      <c r="H7" s="12">
        <v>1</v>
      </c>
      <c r="I7" s="114">
        <v>0</v>
      </c>
      <c r="J7" s="157" t="s">
        <v>966</v>
      </c>
    </row>
    <row r="8" spans="1:10" s="5" customFormat="1" ht="16.5" customHeight="1">
      <c r="A8" s="34" t="s">
        <v>318</v>
      </c>
      <c r="B8" s="31">
        <v>240</v>
      </c>
      <c r="C8" s="33">
        <v>2</v>
      </c>
      <c r="D8" s="54">
        <v>36000</v>
      </c>
      <c r="E8" s="32">
        <v>219</v>
      </c>
      <c r="F8" s="32">
        <v>219</v>
      </c>
      <c r="G8" s="32">
        <v>0</v>
      </c>
      <c r="H8" s="32">
        <v>19</v>
      </c>
      <c r="I8" s="32">
        <v>0</v>
      </c>
      <c r="J8" s="15" t="s">
        <v>318</v>
      </c>
    </row>
    <row r="9" spans="1:10" s="525" customFormat="1" ht="16.5" customHeight="1">
      <c r="A9" s="526" t="s">
        <v>275</v>
      </c>
      <c r="B9" s="541">
        <f>SUM(C9,E9,H9,I9)</f>
        <v>244</v>
      </c>
      <c r="C9" s="530">
        <v>2</v>
      </c>
      <c r="D9" s="542">
        <v>36000</v>
      </c>
      <c r="E9" s="541">
        <v>225</v>
      </c>
      <c r="F9" s="541">
        <v>225</v>
      </c>
      <c r="G9" s="541" t="s">
        <v>1607</v>
      </c>
      <c r="H9" s="541">
        <v>17</v>
      </c>
      <c r="I9" s="543" t="s">
        <v>1607</v>
      </c>
      <c r="J9" s="530" t="s">
        <v>275</v>
      </c>
    </row>
    <row r="10" spans="1:10" s="525" customFormat="1" ht="16.5" customHeight="1">
      <c r="A10" s="526" t="s">
        <v>41</v>
      </c>
      <c r="B10" s="541">
        <v>251</v>
      </c>
      <c r="C10" s="530">
        <v>2</v>
      </c>
      <c r="D10" s="542">
        <v>42600</v>
      </c>
      <c r="E10" s="541">
        <v>233</v>
      </c>
      <c r="F10" s="541">
        <v>233</v>
      </c>
      <c r="G10" s="541">
        <v>0</v>
      </c>
      <c r="H10" s="541">
        <v>16</v>
      </c>
      <c r="I10" s="541">
        <v>0</v>
      </c>
      <c r="J10" s="676" t="s">
        <v>41</v>
      </c>
    </row>
    <row r="11" spans="1:10" s="525" customFormat="1" ht="16.5" customHeight="1">
      <c r="A11" s="526" t="s">
        <v>973</v>
      </c>
      <c r="B11" s="541">
        <v>254</v>
      </c>
      <c r="C11" s="530">
        <v>2</v>
      </c>
      <c r="D11" s="542">
        <v>48500</v>
      </c>
      <c r="E11" s="541">
        <v>237</v>
      </c>
      <c r="F11" s="541">
        <v>237</v>
      </c>
      <c r="G11" s="541">
        <v>0</v>
      </c>
      <c r="H11" s="541">
        <v>15</v>
      </c>
      <c r="I11" s="541">
        <v>0</v>
      </c>
      <c r="J11" s="676" t="s">
        <v>973</v>
      </c>
    </row>
    <row r="12" spans="1:10" s="525" customFormat="1" ht="16.5" customHeight="1">
      <c r="A12" s="884" t="s">
        <v>978</v>
      </c>
      <c r="B12" s="666">
        <v>262</v>
      </c>
      <c r="C12" s="666">
        <v>2</v>
      </c>
      <c r="D12" s="869">
        <v>0</v>
      </c>
      <c r="E12" s="666">
        <v>244</v>
      </c>
      <c r="F12" s="666">
        <v>244</v>
      </c>
      <c r="G12" s="666">
        <v>0</v>
      </c>
      <c r="H12" s="666">
        <v>16</v>
      </c>
      <c r="I12" s="666">
        <v>0</v>
      </c>
      <c r="J12" s="888" t="s">
        <v>978</v>
      </c>
    </row>
    <row r="13" spans="1:10" s="39" customFormat="1" ht="19.5" customHeight="1">
      <c r="A13" s="43" t="s">
        <v>31</v>
      </c>
      <c r="B13" s="562"/>
      <c r="J13" s="40" t="s">
        <v>1371</v>
      </c>
    </row>
    <row r="14" spans="1:34" s="89" customFormat="1" ht="15" customHeight="1">
      <c r="A14" s="90" t="s">
        <v>1514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7"/>
      <c r="AF14" s="97"/>
      <c r="AG14" s="97"/>
      <c r="AH14" s="97"/>
    </row>
    <row r="15" spans="2:9" s="58" customFormat="1" ht="13.5">
      <c r="B15" s="661"/>
      <c r="C15" s="790"/>
      <c r="D15" s="790"/>
      <c r="E15" s="790"/>
      <c r="F15" s="790"/>
      <c r="G15" s="790"/>
      <c r="H15" s="790"/>
      <c r="I15" s="790"/>
    </row>
    <row r="16" s="58" customFormat="1" ht="13.5"/>
    <row r="17" s="58" customFormat="1" ht="13.5"/>
  </sheetData>
  <mergeCells count="5">
    <mergeCell ref="A1:J1"/>
    <mergeCell ref="J3:J5"/>
    <mergeCell ref="A3:A5"/>
    <mergeCell ref="C3:D3"/>
    <mergeCell ref="E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L15" sqref="L15"/>
    </sheetView>
  </sheetViews>
  <sheetFormatPr defaultColWidth="9.140625" defaultRowHeight="12.75"/>
  <cols>
    <col min="1" max="1" width="13.421875" style="140" customWidth="1"/>
    <col min="2" max="2" width="12.00390625" style="140" customWidth="1"/>
    <col min="3" max="4" width="8.140625" style="140" customWidth="1"/>
    <col min="5" max="5" width="9.00390625" style="140" customWidth="1"/>
    <col min="6" max="6" width="11.8515625" style="140" customWidth="1"/>
    <col min="7" max="8" width="8.28125" style="140" customWidth="1"/>
    <col min="9" max="9" width="9.140625" style="140" customWidth="1"/>
    <col min="10" max="10" width="11.7109375" style="140" customWidth="1"/>
    <col min="11" max="12" width="8.421875" style="140" customWidth="1"/>
    <col min="13" max="13" width="9.00390625" style="140" customWidth="1"/>
    <col min="14" max="14" width="11.8515625" style="140" customWidth="1"/>
    <col min="15" max="16" width="8.57421875" style="140" customWidth="1"/>
    <col min="17" max="17" width="8.8515625" style="140" customWidth="1"/>
    <col min="18" max="18" width="12.7109375" style="140" customWidth="1"/>
    <col min="19" max="21" width="9.140625" style="140" customWidth="1"/>
    <col min="22" max="22" width="11.28125" style="140" customWidth="1"/>
    <col min="23" max="16384" width="9.140625" style="140" customWidth="1"/>
  </cols>
  <sheetData>
    <row r="1" spans="1:18" s="681" customFormat="1" ht="26.25" customHeight="1">
      <c r="A1" s="1133" t="s">
        <v>1634</v>
      </c>
      <c r="B1" s="1133"/>
      <c r="C1" s="1133"/>
      <c r="D1" s="1133"/>
      <c r="E1" s="1133"/>
      <c r="F1" s="1133"/>
      <c r="G1" s="1133"/>
      <c r="H1" s="1133"/>
      <c r="I1" s="1133"/>
      <c r="J1" s="1133"/>
      <c r="K1" s="1133"/>
      <c r="L1" s="1133"/>
      <c r="M1" s="1133"/>
      <c r="N1" s="1133"/>
      <c r="O1" s="1133"/>
      <c r="P1" s="1133"/>
      <c r="Q1" s="1133"/>
      <c r="R1" s="1133"/>
    </row>
    <row r="2" spans="1:18" s="562" customFormat="1" ht="18" customHeight="1">
      <c r="A2" s="562" t="s">
        <v>438</v>
      </c>
      <c r="R2" s="563" t="s">
        <v>1542</v>
      </c>
    </row>
    <row r="3" spans="1:18" s="562" customFormat="1" ht="12.75" customHeight="1">
      <c r="A3" s="682" t="s">
        <v>439</v>
      </c>
      <c r="B3" s="1292" t="s">
        <v>440</v>
      </c>
      <c r="C3" s="1293"/>
      <c r="D3" s="1293"/>
      <c r="E3" s="1294"/>
      <c r="F3" s="1287" t="s">
        <v>441</v>
      </c>
      <c r="G3" s="1295"/>
      <c r="H3" s="1295"/>
      <c r="I3" s="1288"/>
      <c r="J3" s="1287" t="s">
        <v>442</v>
      </c>
      <c r="K3" s="1295"/>
      <c r="L3" s="1295"/>
      <c r="M3" s="1295"/>
      <c r="N3" s="1287" t="s">
        <v>443</v>
      </c>
      <c r="O3" s="1295"/>
      <c r="P3" s="1295"/>
      <c r="Q3" s="1295"/>
      <c r="R3" s="651" t="s">
        <v>1603</v>
      </c>
    </row>
    <row r="4" spans="1:18" s="562" customFormat="1" ht="12.75" customHeight="1">
      <c r="A4" s="683"/>
      <c r="B4" s="1289" t="s">
        <v>1604</v>
      </c>
      <c r="C4" s="1290"/>
      <c r="D4" s="1290"/>
      <c r="E4" s="1291"/>
      <c r="F4" s="1284" t="s">
        <v>1530</v>
      </c>
      <c r="G4" s="1286"/>
      <c r="H4" s="1286"/>
      <c r="I4" s="1285"/>
      <c r="J4" s="1284"/>
      <c r="K4" s="1286"/>
      <c r="L4" s="1286"/>
      <c r="M4" s="1286"/>
      <c r="N4" s="1284" t="s">
        <v>444</v>
      </c>
      <c r="O4" s="1286"/>
      <c r="P4" s="1286"/>
      <c r="Q4" s="1286"/>
      <c r="R4" s="642"/>
    </row>
    <row r="5" spans="1:18" s="562" customFormat="1" ht="12.75">
      <c r="A5" s="684" t="s">
        <v>445</v>
      </c>
      <c r="B5" s="336" t="s">
        <v>1531</v>
      </c>
      <c r="C5" s="1287" t="s">
        <v>1532</v>
      </c>
      <c r="D5" s="1288"/>
      <c r="E5" s="336" t="s">
        <v>1533</v>
      </c>
      <c r="F5" s="336" t="s">
        <v>1531</v>
      </c>
      <c r="G5" s="1287" t="s">
        <v>1532</v>
      </c>
      <c r="H5" s="1288"/>
      <c r="I5" s="336" t="s">
        <v>1533</v>
      </c>
      <c r="J5" s="336" t="s">
        <v>1531</v>
      </c>
      <c r="K5" s="1287" t="s">
        <v>1532</v>
      </c>
      <c r="L5" s="1288"/>
      <c r="M5" s="327" t="s">
        <v>1533</v>
      </c>
      <c r="N5" s="336" t="s">
        <v>1531</v>
      </c>
      <c r="O5" s="1287" t="s">
        <v>1532</v>
      </c>
      <c r="P5" s="1288"/>
      <c r="Q5" s="327" t="s">
        <v>1533</v>
      </c>
      <c r="R5" s="642" t="s">
        <v>272</v>
      </c>
    </row>
    <row r="6" spans="1:18" s="562" customFormat="1" ht="13.5" customHeight="1">
      <c r="A6" s="574"/>
      <c r="B6" s="1282" t="s">
        <v>1534</v>
      </c>
      <c r="C6" s="1284" t="s">
        <v>1535</v>
      </c>
      <c r="D6" s="1285"/>
      <c r="E6" s="335" t="s">
        <v>1536</v>
      </c>
      <c r="F6" s="1282" t="s">
        <v>1534</v>
      </c>
      <c r="G6" s="1284" t="s">
        <v>1535</v>
      </c>
      <c r="H6" s="1285"/>
      <c r="I6" s="335" t="s">
        <v>1536</v>
      </c>
      <c r="J6" s="1282" t="s">
        <v>1534</v>
      </c>
      <c r="K6" s="1284" t="s">
        <v>1535</v>
      </c>
      <c r="L6" s="1285"/>
      <c r="M6" s="328" t="s">
        <v>1536</v>
      </c>
      <c r="N6" s="1282" t="s">
        <v>1534</v>
      </c>
      <c r="O6" s="1284" t="s">
        <v>1535</v>
      </c>
      <c r="P6" s="1285"/>
      <c r="Q6" s="685" t="s">
        <v>1536</v>
      </c>
      <c r="R6" s="641"/>
    </row>
    <row r="7" spans="1:18" s="562" customFormat="1" ht="28.5" customHeight="1">
      <c r="A7" s="574"/>
      <c r="B7" s="1282"/>
      <c r="C7" s="336" t="s">
        <v>1537</v>
      </c>
      <c r="D7" s="336" t="s">
        <v>1538</v>
      </c>
      <c r="E7" s="337"/>
      <c r="F7" s="1282"/>
      <c r="G7" s="336" t="s">
        <v>1537</v>
      </c>
      <c r="H7" s="336" t="s">
        <v>1538</v>
      </c>
      <c r="I7" s="337"/>
      <c r="J7" s="1282"/>
      <c r="K7" s="336" t="s">
        <v>1537</v>
      </c>
      <c r="L7" s="336" t="s">
        <v>1538</v>
      </c>
      <c r="M7" s="329"/>
      <c r="N7" s="1282"/>
      <c r="O7" s="336" t="s">
        <v>1537</v>
      </c>
      <c r="P7" s="336" t="s">
        <v>1538</v>
      </c>
      <c r="Q7" s="686"/>
      <c r="R7" s="641"/>
    </row>
    <row r="8" spans="1:18" s="562" customFormat="1" ht="18.75" customHeight="1">
      <c r="A8" s="687"/>
      <c r="B8" s="1283"/>
      <c r="C8" s="647" t="s">
        <v>1539</v>
      </c>
      <c r="D8" s="647" t="s">
        <v>1540</v>
      </c>
      <c r="E8" s="338"/>
      <c r="F8" s="1283"/>
      <c r="G8" s="647" t="s">
        <v>1539</v>
      </c>
      <c r="H8" s="647" t="s">
        <v>1540</v>
      </c>
      <c r="I8" s="338"/>
      <c r="J8" s="1283"/>
      <c r="K8" s="647" t="s">
        <v>1539</v>
      </c>
      <c r="L8" s="647" t="s">
        <v>1540</v>
      </c>
      <c r="M8" s="688"/>
      <c r="N8" s="1283"/>
      <c r="O8" s="647" t="s">
        <v>1539</v>
      </c>
      <c r="P8" s="647" t="s">
        <v>1540</v>
      </c>
      <c r="Q8" s="689"/>
      <c r="R8" s="640"/>
    </row>
    <row r="9" spans="1:18" s="562" customFormat="1" ht="30.75" customHeight="1">
      <c r="A9" s="694" t="s">
        <v>973</v>
      </c>
      <c r="B9" s="977">
        <v>2</v>
      </c>
      <c r="C9" s="977">
        <v>90</v>
      </c>
      <c r="D9" s="977">
        <v>83</v>
      </c>
      <c r="E9" s="978">
        <v>24</v>
      </c>
      <c r="F9" s="977">
        <v>2</v>
      </c>
      <c r="G9" s="977">
        <v>90</v>
      </c>
      <c r="H9" s="977">
        <v>83</v>
      </c>
      <c r="I9" s="978">
        <v>24</v>
      </c>
      <c r="J9" s="979">
        <v>0</v>
      </c>
      <c r="K9" s="979">
        <v>0</v>
      </c>
      <c r="L9" s="979">
        <v>0</v>
      </c>
      <c r="M9" s="980">
        <v>0</v>
      </c>
      <c r="N9" s="979">
        <v>0</v>
      </c>
      <c r="O9" s="979">
        <v>0</v>
      </c>
      <c r="P9" s="979">
        <v>0</v>
      </c>
      <c r="Q9" s="981">
        <v>0</v>
      </c>
      <c r="R9" s="694" t="s">
        <v>973</v>
      </c>
    </row>
    <row r="10" spans="1:18" s="681" customFormat="1" ht="33" customHeight="1">
      <c r="A10" s="692" t="s">
        <v>974</v>
      </c>
      <c r="B10" s="972">
        <v>2</v>
      </c>
      <c r="C10" s="973">
        <v>90</v>
      </c>
      <c r="D10" s="973">
        <v>82</v>
      </c>
      <c r="E10" s="973">
        <v>24</v>
      </c>
      <c r="F10" s="973">
        <v>2</v>
      </c>
      <c r="G10" s="973">
        <v>90</v>
      </c>
      <c r="H10" s="973">
        <v>82</v>
      </c>
      <c r="I10" s="973">
        <v>24</v>
      </c>
      <c r="J10" s="973">
        <v>0</v>
      </c>
      <c r="K10" s="973">
        <v>0</v>
      </c>
      <c r="L10" s="973">
        <v>0</v>
      </c>
      <c r="M10" s="973">
        <v>0</v>
      </c>
      <c r="N10" s="973">
        <v>0</v>
      </c>
      <c r="O10" s="973">
        <v>0</v>
      </c>
      <c r="P10" s="973">
        <v>0</v>
      </c>
      <c r="Q10" s="974">
        <v>0</v>
      </c>
      <c r="R10" s="693" t="s">
        <v>974</v>
      </c>
    </row>
    <row r="11" spans="1:18" s="681" customFormat="1" ht="33" customHeight="1">
      <c r="A11" s="690" t="s">
        <v>447</v>
      </c>
      <c r="B11" s="975">
        <v>2</v>
      </c>
      <c r="C11" s="750">
        <v>90</v>
      </c>
      <c r="D11" s="750">
        <v>82</v>
      </c>
      <c r="E11" s="750">
        <v>24</v>
      </c>
      <c r="F11" s="750">
        <v>2</v>
      </c>
      <c r="G11" s="750">
        <v>90</v>
      </c>
      <c r="H11" s="750">
        <v>82</v>
      </c>
      <c r="I11" s="750">
        <v>24</v>
      </c>
      <c r="J11" s="750">
        <v>0</v>
      </c>
      <c r="K11" s="750">
        <v>0</v>
      </c>
      <c r="L11" s="750">
        <v>0</v>
      </c>
      <c r="M11" s="750">
        <v>0</v>
      </c>
      <c r="N11" s="750">
        <v>0</v>
      </c>
      <c r="O11" s="750">
        <v>0</v>
      </c>
      <c r="P11" s="750">
        <v>0</v>
      </c>
      <c r="Q11" s="976">
        <v>0</v>
      </c>
      <c r="R11" s="694" t="s">
        <v>448</v>
      </c>
    </row>
    <row r="12" spans="1:18" s="681" customFormat="1" ht="33" customHeight="1">
      <c r="A12" s="695" t="s">
        <v>1099</v>
      </c>
      <c r="B12" s="963">
        <v>0</v>
      </c>
      <c r="C12" s="751">
        <v>0</v>
      </c>
      <c r="D12" s="751">
        <v>0</v>
      </c>
      <c r="E12" s="751">
        <v>0</v>
      </c>
      <c r="F12" s="751">
        <v>0</v>
      </c>
      <c r="G12" s="751">
        <v>0</v>
      </c>
      <c r="H12" s="751">
        <v>0</v>
      </c>
      <c r="I12" s="751">
        <v>0</v>
      </c>
      <c r="J12" s="751">
        <v>0</v>
      </c>
      <c r="K12" s="751">
        <v>0</v>
      </c>
      <c r="L12" s="751">
        <v>0</v>
      </c>
      <c r="M12" s="751">
        <v>0</v>
      </c>
      <c r="N12" s="751">
        <v>0</v>
      </c>
      <c r="O12" s="751">
        <v>0</v>
      </c>
      <c r="P12" s="751">
        <v>0</v>
      </c>
      <c r="Q12" s="904">
        <v>0</v>
      </c>
      <c r="R12" s="658" t="s">
        <v>449</v>
      </c>
    </row>
    <row r="13" spans="1:18" s="681" customFormat="1" ht="27.75" customHeight="1">
      <c r="A13" s="43" t="s">
        <v>31</v>
      </c>
      <c r="B13" s="562"/>
      <c r="C13" s="562"/>
      <c r="D13" s="562"/>
      <c r="E13" s="562"/>
      <c r="F13" s="562"/>
      <c r="G13" s="562"/>
      <c r="H13" s="562"/>
      <c r="I13" s="562"/>
      <c r="J13" s="562"/>
      <c r="K13" s="1280" t="s">
        <v>451</v>
      </c>
      <c r="L13" s="1280"/>
      <c r="M13" s="1280"/>
      <c r="N13" s="1280"/>
      <c r="O13" s="1280"/>
      <c r="P13" s="1280"/>
      <c r="Q13" s="1280"/>
      <c r="R13" s="1281"/>
    </row>
  </sheetData>
  <mergeCells count="22">
    <mergeCell ref="A1:R1"/>
    <mergeCell ref="B3:E3"/>
    <mergeCell ref="F3:I3"/>
    <mergeCell ref="J3:M3"/>
    <mergeCell ref="N3:Q3"/>
    <mergeCell ref="F4:I4"/>
    <mergeCell ref="J4:M4"/>
    <mergeCell ref="N4:Q4"/>
    <mergeCell ref="C5:D5"/>
    <mergeCell ref="G5:H5"/>
    <mergeCell ref="K5:L5"/>
    <mergeCell ref="O5:P5"/>
    <mergeCell ref="B4:E4"/>
    <mergeCell ref="B6:B8"/>
    <mergeCell ref="C6:D6"/>
    <mergeCell ref="F6:F8"/>
    <mergeCell ref="G6:H6"/>
    <mergeCell ref="K13:R13"/>
    <mergeCell ref="J6:J8"/>
    <mergeCell ref="K6:L6"/>
    <mergeCell ref="N6:N8"/>
    <mergeCell ref="O6:P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15"/>
  <sheetViews>
    <sheetView zoomScaleSheetLayoutView="100" workbookViewId="0" topLeftCell="A1">
      <selection activeCell="K15" sqref="K15"/>
    </sheetView>
  </sheetViews>
  <sheetFormatPr defaultColWidth="9.140625" defaultRowHeight="12.75"/>
  <cols>
    <col min="1" max="1" width="7.8515625" style="140" customWidth="1"/>
    <col min="2" max="2" width="11.421875" style="140" customWidth="1"/>
    <col min="3" max="3" width="8.421875" style="140" customWidth="1"/>
    <col min="4" max="5" width="8.8515625" style="140" customWidth="1"/>
    <col min="6" max="6" width="11.7109375" style="140" customWidth="1"/>
    <col min="7" max="7" width="8.57421875" style="140" customWidth="1"/>
    <col min="8" max="8" width="8.8515625" style="140" customWidth="1"/>
    <col min="9" max="9" width="8.7109375" style="140" customWidth="1"/>
    <col min="10" max="10" width="11.8515625" style="140" customWidth="1"/>
    <col min="11" max="11" width="9.28125" style="140" customWidth="1"/>
    <col min="12" max="12" width="8.8515625" style="140" customWidth="1"/>
    <col min="13" max="13" width="9.00390625" style="140" customWidth="1"/>
    <col min="14" max="14" width="12.00390625" style="140" customWidth="1"/>
    <col min="15" max="15" width="8.140625" style="140" customWidth="1"/>
    <col min="16" max="16" width="7.8515625" style="140" customWidth="1"/>
    <col min="17" max="17" width="8.7109375" style="140" customWidth="1"/>
    <col min="18" max="16384" width="9.140625" style="140" customWidth="1"/>
  </cols>
  <sheetData>
    <row r="1" spans="1:18" s="681" customFormat="1" ht="32.25" customHeight="1">
      <c r="A1" s="1133" t="s">
        <v>1635</v>
      </c>
      <c r="B1" s="1133"/>
      <c r="C1" s="1133"/>
      <c r="D1" s="1133"/>
      <c r="E1" s="1133"/>
      <c r="F1" s="1133"/>
      <c r="G1" s="1133"/>
      <c r="H1" s="1133"/>
      <c r="I1" s="1133"/>
      <c r="J1" s="1133"/>
      <c r="K1" s="1133"/>
      <c r="L1" s="1133"/>
      <c r="M1" s="1133"/>
      <c r="N1" s="1133"/>
      <c r="O1" s="1133"/>
      <c r="P1" s="1133"/>
      <c r="Q1" s="1133"/>
      <c r="R1" s="1133"/>
    </row>
    <row r="2" spans="1:18" s="562" customFormat="1" ht="18" customHeight="1">
      <c r="A2" s="562" t="s">
        <v>438</v>
      </c>
      <c r="R2" s="563" t="s">
        <v>1542</v>
      </c>
    </row>
    <row r="3" spans="1:18" s="562" customFormat="1" ht="13.5" customHeight="1">
      <c r="A3" s="682" t="s">
        <v>439</v>
      </c>
      <c r="B3" s="1292" t="s">
        <v>440</v>
      </c>
      <c r="C3" s="1293"/>
      <c r="D3" s="1293"/>
      <c r="E3" s="1294"/>
      <c r="F3" s="1287" t="s">
        <v>452</v>
      </c>
      <c r="G3" s="1295"/>
      <c r="H3" s="1295"/>
      <c r="I3" s="1288"/>
      <c r="J3" s="1287" t="s">
        <v>453</v>
      </c>
      <c r="K3" s="1295"/>
      <c r="L3" s="1295"/>
      <c r="M3" s="1295"/>
      <c r="N3" s="1287" t="s">
        <v>454</v>
      </c>
      <c r="O3" s="1295"/>
      <c r="P3" s="1295"/>
      <c r="Q3" s="1295"/>
      <c r="R3" s="651" t="s">
        <v>1603</v>
      </c>
    </row>
    <row r="4" spans="1:18" s="562" customFormat="1" ht="13.5" customHeight="1">
      <c r="A4" s="683"/>
      <c r="B4" s="1289" t="s">
        <v>1604</v>
      </c>
      <c r="C4" s="1290"/>
      <c r="D4" s="1290"/>
      <c r="E4" s="1291"/>
      <c r="F4" s="1284" t="s">
        <v>455</v>
      </c>
      <c r="G4" s="1286"/>
      <c r="H4" s="1286"/>
      <c r="I4" s="1285"/>
      <c r="J4" s="1284"/>
      <c r="K4" s="1286"/>
      <c r="L4" s="1286"/>
      <c r="M4" s="1286"/>
      <c r="N4" s="1284"/>
      <c r="O4" s="1286"/>
      <c r="P4" s="1286"/>
      <c r="Q4" s="1286"/>
      <c r="R4" s="642"/>
    </row>
    <row r="5" spans="1:18" s="562" customFormat="1" ht="13.5" customHeight="1">
      <c r="A5" s="684" t="s">
        <v>445</v>
      </c>
      <c r="B5" s="336" t="s">
        <v>1531</v>
      </c>
      <c r="C5" s="1287" t="s">
        <v>1532</v>
      </c>
      <c r="D5" s="1288"/>
      <c r="E5" s="336" t="s">
        <v>1533</v>
      </c>
      <c r="F5" s="336" t="s">
        <v>1531</v>
      </c>
      <c r="G5" s="1287" t="s">
        <v>1532</v>
      </c>
      <c r="H5" s="1288"/>
      <c r="I5" s="336" t="s">
        <v>1533</v>
      </c>
      <c r="J5" s="336" t="s">
        <v>1531</v>
      </c>
      <c r="K5" s="1287" t="s">
        <v>1532</v>
      </c>
      <c r="L5" s="1288"/>
      <c r="M5" s="327" t="s">
        <v>1533</v>
      </c>
      <c r="N5" s="336" t="s">
        <v>1531</v>
      </c>
      <c r="O5" s="1287" t="s">
        <v>1532</v>
      </c>
      <c r="P5" s="1288"/>
      <c r="Q5" s="327" t="s">
        <v>1533</v>
      </c>
      <c r="R5" s="642" t="s">
        <v>272</v>
      </c>
    </row>
    <row r="6" spans="1:18" s="562" customFormat="1" ht="13.5" customHeight="1">
      <c r="A6" s="574"/>
      <c r="B6" s="1282" t="s">
        <v>1534</v>
      </c>
      <c r="C6" s="1284" t="s">
        <v>1535</v>
      </c>
      <c r="D6" s="1285"/>
      <c r="E6" s="335" t="s">
        <v>1536</v>
      </c>
      <c r="F6" s="1282" t="s">
        <v>1534</v>
      </c>
      <c r="G6" s="1284" t="s">
        <v>1535</v>
      </c>
      <c r="H6" s="1285"/>
      <c r="I6" s="335" t="s">
        <v>1536</v>
      </c>
      <c r="J6" s="1282" t="s">
        <v>1534</v>
      </c>
      <c r="K6" s="1284" t="s">
        <v>1535</v>
      </c>
      <c r="L6" s="1285"/>
      <c r="M6" s="328" t="s">
        <v>1536</v>
      </c>
      <c r="N6" s="1282" t="s">
        <v>1534</v>
      </c>
      <c r="O6" s="1284" t="s">
        <v>1535</v>
      </c>
      <c r="P6" s="1285"/>
      <c r="Q6" s="685" t="s">
        <v>1536</v>
      </c>
      <c r="R6" s="641"/>
    </row>
    <row r="7" spans="1:18" s="562" customFormat="1" ht="13.5" customHeight="1">
      <c r="A7" s="574"/>
      <c r="B7" s="1282"/>
      <c r="C7" s="336" t="s">
        <v>1537</v>
      </c>
      <c r="D7" s="336" t="s">
        <v>1538</v>
      </c>
      <c r="E7" s="337"/>
      <c r="F7" s="1282"/>
      <c r="G7" s="336" t="s">
        <v>1537</v>
      </c>
      <c r="H7" s="336" t="s">
        <v>1538</v>
      </c>
      <c r="I7" s="337"/>
      <c r="J7" s="1282"/>
      <c r="K7" s="336" t="s">
        <v>1537</v>
      </c>
      <c r="L7" s="336" t="s">
        <v>1538</v>
      </c>
      <c r="M7" s="329"/>
      <c r="N7" s="1282"/>
      <c r="O7" s="336" t="s">
        <v>1537</v>
      </c>
      <c r="P7" s="336" t="s">
        <v>1538</v>
      </c>
      <c r="Q7" s="686"/>
      <c r="R7" s="641"/>
    </row>
    <row r="8" spans="1:18" s="562" customFormat="1" ht="13.5" customHeight="1">
      <c r="A8" s="687"/>
      <c r="B8" s="1296"/>
      <c r="C8" s="339" t="s">
        <v>1539</v>
      </c>
      <c r="D8" s="339" t="s">
        <v>1540</v>
      </c>
      <c r="E8" s="340"/>
      <c r="F8" s="1296"/>
      <c r="G8" s="339" t="s">
        <v>1539</v>
      </c>
      <c r="H8" s="339" t="s">
        <v>1540</v>
      </c>
      <c r="I8" s="340"/>
      <c r="J8" s="1296"/>
      <c r="K8" s="339" t="s">
        <v>1539</v>
      </c>
      <c r="L8" s="339" t="s">
        <v>1540</v>
      </c>
      <c r="M8" s="333"/>
      <c r="N8" s="1296"/>
      <c r="O8" s="339" t="s">
        <v>1539</v>
      </c>
      <c r="P8" s="339" t="s">
        <v>1540</v>
      </c>
      <c r="Q8" s="698"/>
      <c r="R8" s="640"/>
    </row>
    <row r="9" spans="1:18" s="562" customFormat="1" ht="13.5" customHeight="1">
      <c r="A9" s="694" t="s">
        <v>973</v>
      </c>
      <c r="B9" s="847">
        <v>29</v>
      </c>
      <c r="C9" s="847">
        <v>1608</v>
      </c>
      <c r="D9" s="847">
        <v>1465</v>
      </c>
      <c r="E9" s="848">
        <v>801</v>
      </c>
      <c r="F9" s="847">
        <v>27</v>
      </c>
      <c r="G9" s="847">
        <v>1514</v>
      </c>
      <c r="H9" s="847">
        <v>1382</v>
      </c>
      <c r="I9" s="848">
        <v>760</v>
      </c>
      <c r="J9" s="847">
        <v>1</v>
      </c>
      <c r="K9" s="847">
        <v>5</v>
      </c>
      <c r="L9" s="847">
        <v>2</v>
      </c>
      <c r="M9" s="848">
        <v>3</v>
      </c>
      <c r="N9" s="847">
        <v>1</v>
      </c>
      <c r="O9" s="847">
        <v>89</v>
      </c>
      <c r="P9" s="847">
        <v>81</v>
      </c>
      <c r="Q9" s="849">
        <v>38</v>
      </c>
      <c r="R9" s="694" t="s">
        <v>973</v>
      </c>
    </row>
    <row r="10" spans="1:18" s="681" customFormat="1" ht="27.75" customHeight="1">
      <c r="A10" s="692" t="s">
        <v>974</v>
      </c>
      <c r="B10" s="970">
        <f aca="true" t="shared" si="0" ref="B10:Q10">SUM(B11:B12)</f>
        <v>35</v>
      </c>
      <c r="C10" s="967">
        <f t="shared" si="0"/>
        <v>1927</v>
      </c>
      <c r="D10" s="967">
        <f t="shared" si="0"/>
        <v>1717</v>
      </c>
      <c r="E10" s="967">
        <f t="shared" si="0"/>
        <v>926</v>
      </c>
      <c r="F10" s="967">
        <f t="shared" si="0"/>
        <v>34</v>
      </c>
      <c r="G10" s="967">
        <f t="shared" si="0"/>
        <v>1922</v>
      </c>
      <c r="H10" s="967">
        <f t="shared" si="0"/>
        <v>1714</v>
      </c>
      <c r="I10" s="967">
        <f t="shared" si="0"/>
        <v>923</v>
      </c>
      <c r="J10" s="967">
        <f t="shared" si="0"/>
        <v>1</v>
      </c>
      <c r="K10" s="967">
        <f t="shared" si="0"/>
        <v>5</v>
      </c>
      <c r="L10" s="967">
        <f t="shared" si="0"/>
        <v>3</v>
      </c>
      <c r="M10" s="967">
        <f t="shared" si="0"/>
        <v>3</v>
      </c>
      <c r="N10" s="967">
        <f t="shared" si="0"/>
        <v>0</v>
      </c>
      <c r="O10" s="967">
        <f t="shared" si="0"/>
        <v>0</v>
      </c>
      <c r="P10" s="967">
        <f t="shared" si="0"/>
        <v>0</v>
      </c>
      <c r="Q10" s="971">
        <f t="shared" si="0"/>
        <v>0</v>
      </c>
      <c r="R10" s="693" t="s">
        <v>974</v>
      </c>
    </row>
    <row r="11" spans="1:18" s="681" customFormat="1" ht="27.75" customHeight="1">
      <c r="A11" s="690" t="s">
        <v>447</v>
      </c>
      <c r="B11" s="691">
        <v>25</v>
      </c>
      <c r="C11" s="661">
        <v>1310</v>
      </c>
      <c r="D11" s="661">
        <v>1166</v>
      </c>
      <c r="E11" s="661">
        <v>623</v>
      </c>
      <c r="F11" s="661">
        <v>24</v>
      </c>
      <c r="G11" s="661">
        <v>1305</v>
      </c>
      <c r="H11" s="661">
        <v>1163</v>
      </c>
      <c r="I11" s="661">
        <v>620</v>
      </c>
      <c r="J11" s="661">
        <v>1</v>
      </c>
      <c r="K11" s="661">
        <v>5</v>
      </c>
      <c r="L11" s="661">
        <v>3</v>
      </c>
      <c r="M11" s="661">
        <v>3</v>
      </c>
      <c r="N11" s="661">
        <v>0</v>
      </c>
      <c r="O11" s="661">
        <v>0</v>
      </c>
      <c r="P11" s="661">
        <v>0</v>
      </c>
      <c r="Q11" s="665">
        <v>0</v>
      </c>
      <c r="R11" s="694" t="s">
        <v>448</v>
      </c>
    </row>
    <row r="12" spans="1:18" s="681" customFormat="1" ht="27.75" customHeight="1">
      <c r="A12" s="695" t="s">
        <v>1099</v>
      </c>
      <c r="B12" s="696">
        <v>10</v>
      </c>
      <c r="C12" s="666">
        <v>617</v>
      </c>
      <c r="D12" s="666">
        <v>551</v>
      </c>
      <c r="E12" s="666">
        <v>303</v>
      </c>
      <c r="F12" s="666">
        <v>10</v>
      </c>
      <c r="G12" s="666">
        <v>617</v>
      </c>
      <c r="H12" s="666">
        <v>551</v>
      </c>
      <c r="I12" s="666">
        <v>303</v>
      </c>
      <c r="J12" s="666">
        <v>0</v>
      </c>
      <c r="K12" s="666">
        <v>0</v>
      </c>
      <c r="L12" s="666">
        <v>0</v>
      </c>
      <c r="M12" s="666">
        <v>0</v>
      </c>
      <c r="N12" s="666">
        <v>0</v>
      </c>
      <c r="O12" s="666">
        <v>0</v>
      </c>
      <c r="P12" s="666">
        <v>0</v>
      </c>
      <c r="Q12" s="870">
        <v>0</v>
      </c>
      <c r="R12" s="697" t="s">
        <v>449</v>
      </c>
    </row>
    <row r="13" spans="1:18" s="132" customFormat="1" ht="27.75" customHeight="1">
      <c r="A13" s="43" t="s">
        <v>450</v>
      </c>
      <c r="B13" s="562"/>
      <c r="C13" s="562"/>
      <c r="D13" s="562"/>
      <c r="E13" s="562"/>
      <c r="F13" s="562"/>
      <c r="G13" s="562"/>
      <c r="H13" s="562"/>
      <c r="I13" s="562"/>
      <c r="J13" s="562"/>
      <c r="K13" s="1280" t="s">
        <v>456</v>
      </c>
      <c r="L13" s="1280"/>
      <c r="M13" s="1280"/>
      <c r="N13" s="1280"/>
      <c r="O13" s="1280"/>
      <c r="P13" s="1280"/>
      <c r="Q13" s="1280"/>
      <c r="R13" s="1281"/>
    </row>
    <row r="15" spans="1:18" ht="12.75">
      <c r="A15" s="537"/>
      <c r="B15" s="645"/>
      <c r="C15" s="645"/>
      <c r="D15" s="645"/>
      <c r="E15" s="645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537"/>
    </row>
  </sheetData>
  <mergeCells count="22">
    <mergeCell ref="A1:R1"/>
    <mergeCell ref="B3:E3"/>
    <mergeCell ref="F3:I3"/>
    <mergeCell ref="J3:M3"/>
    <mergeCell ref="N3:Q3"/>
    <mergeCell ref="B4:E4"/>
    <mergeCell ref="F4:I4"/>
    <mergeCell ref="J4:M4"/>
    <mergeCell ref="N4:Q4"/>
    <mergeCell ref="C5:D5"/>
    <mergeCell ref="G5:H5"/>
    <mergeCell ref="K5:L5"/>
    <mergeCell ref="O5:P5"/>
    <mergeCell ref="B6:B8"/>
    <mergeCell ref="C6:D6"/>
    <mergeCell ref="F6:F8"/>
    <mergeCell ref="G6:H6"/>
    <mergeCell ref="K13:R13"/>
    <mergeCell ref="J6:J8"/>
    <mergeCell ref="K6:L6"/>
    <mergeCell ref="N6:N8"/>
    <mergeCell ref="O6:P6"/>
  </mergeCells>
  <printOptions/>
  <pageMargins left="0.34" right="0.36" top="0.984251968503937" bottom="0.984251968503937" header="0.5118110236220472" footer="0.5118110236220472"/>
  <pageSetup horizontalDpi="600" verticalDpi="600"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K15"/>
  <sheetViews>
    <sheetView zoomScaleSheetLayoutView="100" workbookViewId="0" topLeftCell="F1">
      <selection activeCell="T14" sqref="T14"/>
    </sheetView>
  </sheetViews>
  <sheetFormatPr defaultColWidth="9.140625" defaultRowHeight="12.75"/>
  <cols>
    <col min="1" max="1" width="13.421875" style="140" customWidth="1"/>
    <col min="2" max="2" width="9.140625" style="140" customWidth="1"/>
    <col min="3" max="5" width="6.7109375" style="140" customWidth="1"/>
    <col min="6" max="6" width="9.00390625" style="140" customWidth="1"/>
    <col min="7" max="8" width="6.7109375" style="140" customWidth="1"/>
    <col min="9" max="9" width="7.00390625" style="140" customWidth="1"/>
    <col min="10" max="10" width="8.8515625" style="140" customWidth="1"/>
    <col min="11" max="11" width="6.7109375" style="140" customWidth="1"/>
    <col min="12" max="12" width="6.140625" style="140" customWidth="1"/>
    <col min="13" max="17" width="8.140625" style="140" customWidth="1"/>
    <col min="18" max="18" width="8.8515625" style="140" customWidth="1"/>
    <col min="19" max="19" width="6.7109375" style="140" customWidth="1"/>
    <col min="20" max="20" width="7.28125" style="140" customWidth="1"/>
    <col min="21" max="21" width="7.57421875" style="140" customWidth="1"/>
    <col min="22" max="23" width="6.7109375" style="140" customWidth="1"/>
    <col min="24" max="24" width="7.421875" style="140" customWidth="1"/>
    <col min="25" max="25" width="7.57421875" style="140" customWidth="1"/>
    <col min="26" max="27" width="6.7109375" style="140" customWidth="1"/>
    <col min="28" max="28" width="7.421875" style="140" customWidth="1"/>
    <col min="29" max="29" width="12.7109375" style="140" customWidth="1"/>
    <col min="30" max="40" width="10.57421875" style="140" customWidth="1"/>
    <col min="41" max="41" width="14.8515625" style="140" customWidth="1"/>
    <col min="42" max="16384" width="9.140625" style="140" customWidth="1"/>
  </cols>
  <sheetData>
    <row r="1" spans="1:37" s="681" customFormat="1" ht="32.25" customHeight="1">
      <c r="A1" s="1206" t="s">
        <v>1636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6"/>
      <c r="R1" s="1206"/>
      <c r="S1" s="1206"/>
      <c r="T1" s="1206"/>
      <c r="U1" s="1206"/>
      <c r="V1" s="1206"/>
      <c r="W1" s="1206"/>
      <c r="X1" s="1206"/>
      <c r="Y1" s="1206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</row>
    <row r="2" spans="1:37" s="562" customFormat="1" ht="18" customHeight="1">
      <c r="A2" s="562" t="s">
        <v>438</v>
      </c>
      <c r="V2" s="563" t="s">
        <v>1524</v>
      </c>
      <c r="AK2" s="563"/>
    </row>
    <row r="3" spans="1:26" s="562" customFormat="1" ht="33" customHeight="1">
      <c r="A3" s="1123" t="s">
        <v>457</v>
      </c>
      <c r="B3" s="1095" t="s">
        <v>458</v>
      </c>
      <c r="C3" s="1299"/>
      <c r="D3" s="1299"/>
      <c r="E3" s="1300"/>
      <c r="F3" s="1095" t="s">
        <v>459</v>
      </c>
      <c r="G3" s="1075"/>
      <c r="H3" s="1075"/>
      <c r="I3" s="1076"/>
      <c r="J3" s="1095" t="s">
        <v>460</v>
      </c>
      <c r="K3" s="1075"/>
      <c r="L3" s="1075"/>
      <c r="M3" s="1076"/>
      <c r="N3" s="1095" t="s">
        <v>461</v>
      </c>
      <c r="O3" s="1075"/>
      <c r="P3" s="1075"/>
      <c r="Q3" s="1076"/>
      <c r="R3" s="1095" t="s">
        <v>1516</v>
      </c>
      <c r="S3" s="1075"/>
      <c r="T3" s="1075"/>
      <c r="U3" s="1076"/>
      <c r="V3" s="732" t="s">
        <v>1401</v>
      </c>
      <c r="Z3" s="573"/>
    </row>
    <row r="4" spans="1:26" s="562" customFormat="1" ht="33" customHeight="1">
      <c r="A4" s="1297"/>
      <c r="B4" s="1301" t="s">
        <v>1604</v>
      </c>
      <c r="C4" s="1302"/>
      <c r="D4" s="1302"/>
      <c r="E4" s="1298"/>
      <c r="F4" s="1301" t="s">
        <v>462</v>
      </c>
      <c r="G4" s="1065"/>
      <c r="H4" s="1065"/>
      <c r="I4" s="1066"/>
      <c r="J4" s="1301" t="s">
        <v>463</v>
      </c>
      <c r="K4" s="1065"/>
      <c r="L4" s="1065"/>
      <c r="M4" s="1066"/>
      <c r="N4" s="1301" t="s">
        <v>464</v>
      </c>
      <c r="O4" s="1065"/>
      <c r="P4" s="1065"/>
      <c r="Q4" s="1066"/>
      <c r="R4" s="1305" t="s">
        <v>1517</v>
      </c>
      <c r="S4" s="1065"/>
      <c r="T4" s="1065"/>
      <c r="U4" s="1066"/>
      <c r="V4" s="782"/>
      <c r="Z4" s="573"/>
    </row>
    <row r="5" spans="1:23" s="562" customFormat="1" ht="33" customHeight="1">
      <c r="A5" s="1297"/>
      <c r="B5" s="392" t="s">
        <v>465</v>
      </c>
      <c r="C5" s="1303" t="s">
        <v>466</v>
      </c>
      <c r="D5" s="1304"/>
      <c r="E5" s="75" t="s">
        <v>467</v>
      </c>
      <c r="F5" s="392" t="s">
        <v>465</v>
      </c>
      <c r="G5" s="1303" t="s">
        <v>466</v>
      </c>
      <c r="H5" s="1304"/>
      <c r="I5" s="75" t="s">
        <v>467</v>
      </c>
      <c r="J5" s="392" t="s">
        <v>465</v>
      </c>
      <c r="K5" s="1303" t="s">
        <v>466</v>
      </c>
      <c r="L5" s="1304"/>
      <c r="M5" s="75" t="s">
        <v>467</v>
      </c>
      <c r="N5" s="392" t="s">
        <v>465</v>
      </c>
      <c r="O5" s="1303" t="s">
        <v>466</v>
      </c>
      <c r="P5" s="1304"/>
      <c r="Q5" s="75" t="s">
        <v>467</v>
      </c>
      <c r="R5" s="392" t="s">
        <v>465</v>
      </c>
      <c r="S5" s="1303" t="s">
        <v>466</v>
      </c>
      <c r="T5" s="1304"/>
      <c r="U5" s="75" t="s">
        <v>467</v>
      </c>
      <c r="V5" s="782"/>
      <c r="W5" s="573"/>
    </row>
    <row r="6" spans="1:23" s="562" customFormat="1" ht="33" customHeight="1">
      <c r="A6" s="1297"/>
      <c r="B6" s="556" t="s">
        <v>491</v>
      </c>
      <c r="C6" s="396" t="s">
        <v>492</v>
      </c>
      <c r="D6" s="396" t="s">
        <v>493</v>
      </c>
      <c r="E6" s="655"/>
      <c r="F6" s="556" t="s">
        <v>491</v>
      </c>
      <c r="G6" s="396" t="s">
        <v>492</v>
      </c>
      <c r="H6" s="396" t="s">
        <v>493</v>
      </c>
      <c r="I6" s="655"/>
      <c r="J6" s="556" t="s">
        <v>491</v>
      </c>
      <c r="K6" s="396" t="s">
        <v>492</v>
      </c>
      <c r="L6" s="396" t="s">
        <v>493</v>
      </c>
      <c r="M6" s="655"/>
      <c r="N6" s="556" t="s">
        <v>491</v>
      </c>
      <c r="O6" s="396" t="s">
        <v>492</v>
      </c>
      <c r="P6" s="396" t="s">
        <v>493</v>
      </c>
      <c r="Q6" s="655"/>
      <c r="R6" s="556" t="s">
        <v>491</v>
      </c>
      <c r="S6" s="396" t="s">
        <v>492</v>
      </c>
      <c r="T6" s="396" t="s">
        <v>493</v>
      </c>
      <c r="U6" s="655"/>
      <c r="V6" s="782"/>
      <c r="W6" s="573"/>
    </row>
    <row r="7" spans="1:23" s="562" customFormat="1" ht="33" customHeight="1">
      <c r="A7" s="1298"/>
      <c r="B7" s="555" t="s">
        <v>746</v>
      </c>
      <c r="C7" s="555" t="s">
        <v>494</v>
      </c>
      <c r="D7" s="555" t="s">
        <v>495</v>
      </c>
      <c r="E7" s="555" t="s">
        <v>496</v>
      </c>
      <c r="F7" s="555" t="s">
        <v>746</v>
      </c>
      <c r="G7" s="555" t="s">
        <v>494</v>
      </c>
      <c r="H7" s="555" t="s">
        <v>495</v>
      </c>
      <c r="I7" s="555" t="s">
        <v>496</v>
      </c>
      <c r="J7" s="555" t="s">
        <v>746</v>
      </c>
      <c r="K7" s="555" t="s">
        <v>494</v>
      </c>
      <c r="L7" s="555" t="s">
        <v>495</v>
      </c>
      <c r="M7" s="555" t="s">
        <v>496</v>
      </c>
      <c r="N7" s="555" t="s">
        <v>746</v>
      </c>
      <c r="O7" s="555" t="s">
        <v>494</v>
      </c>
      <c r="P7" s="555" t="s">
        <v>495</v>
      </c>
      <c r="Q7" s="555" t="s">
        <v>496</v>
      </c>
      <c r="R7" s="555" t="s">
        <v>746</v>
      </c>
      <c r="S7" s="555" t="s">
        <v>494</v>
      </c>
      <c r="T7" s="555" t="s">
        <v>495</v>
      </c>
      <c r="U7" s="555" t="s">
        <v>496</v>
      </c>
      <c r="V7" s="733"/>
      <c r="W7" s="573"/>
    </row>
    <row r="8" spans="1:22" s="209" customFormat="1" ht="33" customHeight="1">
      <c r="A8" s="208" t="s">
        <v>72</v>
      </c>
      <c r="B8" s="699">
        <f aca="true" t="shared" si="0" ref="B8:E12">SUM(F8,J8,R8)</f>
        <v>5</v>
      </c>
      <c r="C8" s="699">
        <f t="shared" si="0"/>
        <v>230</v>
      </c>
      <c r="D8" s="699">
        <f t="shared" si="0"/>
        <v>230</v>
      </c>
      <c r="E8" s="699">
        <f t="shared" si="0"/>
        <v>27</v>
      </c>
      <c r="F8" s="700">
        <v>2</v>
      </c>
      <c r="G8" s="700">
        <v>160</v>
      </c>
      <c r="H8" s="700">
        <v>160</v>
      </c>
      <c r="I8" s="700">
        <v>10</v>
      </c>
      <c r="J8" s="700">
        <v>3</v>
      </c>
      <c r="K8" s="700">
        <v>70</v>
      </c>
      <c r="L8" s="700">
        <v>70</v>
      </c>
      <c r="M8" s="700">
        <v>17</v>
      </c>
      <c r="N8" s="700">
        <v>0</v>
      </c>
      <c r="O8" s="700">
        <v>0</v>
      </c>
      <c r="P8" s="700">
        <v>0</v>
      </c>
      <c r="Q8" s="1031">
        <v>0</v>
      </c>
      <c r="R8" s="700">
        <v>0</v>
      </c>
      <c r="S8" s="700">
        <v>0</v>
      </c>
      <c r="T8" s="700">
        <v>0</v>
      </c>
      <c r="U8" s="701">
        <v>0</v>
      </c>
      <c r="V8" s="198" t="s">
        <v>497</v>
      </c>
    </row>
    <row r="9" spans="1:22" s="129" customFormat="1" ht="39" customHeight="1">
      <c r="A9" s="199" t="s">
        <v>283</v>
      </c>
      <c r="B9" s="699">
        <f t="shared" si="0"/>
        <v>2</v>
      </c>
      <c r="C9" s="699">
        <f t="shared" si="0"/>
        <v>90</v>
      </c>
      <c r="D9" s="699">
        <f t="shared" si="0"/>
        <v>123</v>
      </c>
      <c r="E9" s="699">
        <f t="shared" si="0"/>
        <v>8</v>
      </c>
      <c r="F9" s="700">
        <v>1</v>
      </c>
      <c r="G9" s="700">
        <v>80</v>
      </c>
      <c r="H9" s="700">
        <v>113</v>
      </c>
      <c r="I9" s="700">
        <v>4</v>
      </c>
      <c r="J9" s="700">
        <v>0</v>
      </c>
      <c r="K9" s="700">
        <v>0</v>
      </c>
      <c r="L9" s="700">
        <v>0</v>
      </c>
      <c r="M9" s="700">
        <v>0</v>
      </c>
      <c r="N9" s="700">
        <v>1</v>
      </c>
      <c r="O9" s="700">
        <v>10</v>
      </c>
      <c r="P9" s="700">
        <v>10</v>
      </c>
      <c r="Q9" s="700">
        <v>4</v>
      </c>
      <c r="R9" s="700">
        <v>1</v>
      </c>
      <c r="S9" s="700">
        <v>10</v>
      </c>
      <c r="T9" s="700">
        <v>10</v>
      </c>
      <c r="U9" s="701">
        <v>4</v>
      </c>
      <c r="V9" s="200" t="s">
        <v>498</v>
      </c>
    </row>
    <row r="10" spans="1:22" s="681" customFormat="1" ht="39" customHeight="1">
      <c r="A10" s="130" t="s">
        <v>1611</v>
      </c>
      <c r="B10" s="699">
        <f t="shared" si="0"/>
        <v>8</v>
      </c>
      <c r="C10" s="699">
        <f t="shared" si="0"/>
        <v>345</v>
      </c>
      <c r="D10" s="699">
        <f t="shared" si="0"/>
        <v>354</v>
      </c>
      <c r="E10" s="699">
        <f t="shared" si="0"/>
        <v>30</v>
      </c>
      <c r="F10" s="700">
        <v>3</v>
      </c>
      <c r="G10" s="700">
        <v>240</v>
      </c>
      <c r="H10" s="700">
        <v>257</v>
      </c>
      <c r="I10" s="700">
        <v>10</v>
      </c>
      <c r="J10" s="700">
        <v>4</v>
      </c>
      <c r="K10" s="700">
        <v>95</v>
      </c>
      <c r="L10" s="700">
        <v>89</v>
      </c>
      <c r="M10" s="700">
        <v>14</v>
      </c>
      <c r="N10" s="700">
        <v>1</v>
      </c>
      <c r="O10" s="700">
        <v>10</v>
      </c>
      <c r="P10" s="700">
        <v>8</v>
      </c>
      <c r="Q10" s="700">
        <v>6</v>
      </c>
      <c r="R10" s="700">
        <v>1</v>
      </c>
      <c r="S10" s="700">
        <v>10</v>
      </c>
      <c r="T10" s="700">
        <v>8</v>
      </c>
      <c r="U10" s="701">
        <v>6</v>
      </c>
      <c r="V10" s="131" t="s">
        <v>1611</v>
      </c>
    </row>
    <row r="11" spans="1:22" s="681" customFormat="1" ht="39" customHeight="1">
      <c r="A11" s="702" t="s">
        <v>275</v>
      </c>
      <c r="B11" s="699">
        <f t="shared" si="0"/>
        <v>14</v>
      </c>
      <c r="C11" s="699">
        <f t="shared" si="0"/>
        <v>605</v>
      </c>
      <c r="D11" s="699">
        <f t="shared" si="0"/>
        <v>617</v>
      </c>
      <c r="E11" s="699">
        <f t="shared" si="0"/>
        <v>64</v>
      </c>
      <c r="F11" s="36">
        <v>6</v>
      </c>
      <c r="G11" s="36">
        <v>480</v>
      </c>
      <c r="H11" s="36">
        <v>507</v>
      </c>
      <c r="I11" s="36">
        <v>24</v>
      </c>
      <c r="J11" s="36">
        <v>6</v>
      </c>
      <c r="K11" s="36">
        <v>110</v>
      </c>
      <c r="L11" s="36">
        <v>102</v>
      </c>
      <c r="M11" s="36">
        <v>32</v>
      </c>
      <c r="N11" s="36">
        <v>2</v>
      </c>
      <c r="O11" s="36">
        <v>15</v>
      </c>
      <c r="P11" s="36">
        <v>8</v>
      </c>
      <c r="Q11" s="36">
        <v>8</v>
      </c>
      <c r="R11" s="36">
        <v>2</v>
      </c>
      <c r="S11" s="36">
        <v>15</v>
      </c>
      <c r="T11" s="36">
        <v>8</v>
      </c>
      <c r="U11" s="112">
        <v>8</v>
      </c>
      <c r="V11" s="703" t="s">
        <v>275</v>
      </c>
    </row>
    <row r="12" spans="1:22" s="704" customFormat="1" ht="39" customHeight="1">
      <c r="A12" s="130" t="s">
        <v>1224</v>
      </c>
      <c r="B12" s="699">
        <f t="shared" si="0"/>
        <v>12</v>
      </c>
      <c r="C12" s="699">
        <f t="shared" si="0"/>
        <v>677</v>
      </c>
      <c r="D12" s="699">
        <f t="shared" si="0"/>
        <v>614</v>
      </c>
      <c r="E12" s="699">
        <f t="shared" si="0"/>
        <v>51</v>
      </c>
      <c r="F12" s="645">
        <v>5</v>
      </c>
      <c r="G12" s="645">
        <v>550</v>
      </c>
      <c r="H12" s="645">
        <v>512</v>
      </c>
      <c r="I12" s="645">
        <v>23</v>
      </c>
      <c r="J12" s="645">
        <v>7</v>
      </c>
      <c r="K12" s="645">
        <v>127</v>
      </c>
      <c r="L12" s="645">
        <v>102</v>
      </c>
      <c r="M12" s="645">
        <v>28</v>
      </c>
      <c r="N12" s="645">
        <v>0</v>
      </c>
      <c r="O12" s="645">
        <v>0</v>
      </c>
      <c r="P12" s="645">
        <v>0</v>
      </c>
      <c r="Q12" s="645">
        <v>0</v>
      </c>
      <c r="R12" s="645">
        <v>0</v>
      </c>
      <c r="S12" s="645">
        <v>0</v>
      </c>
      <c r="T12" s="645">
        <v>0</v>
      </c>
      <c r="U12" s="662">
        <v>0</v>
      </c>
      <c r="V12" s="131" t="s">
        <v>1224</v>
      </c>
    </row>
    <row r="13" spans="1:22" s="704" customFormat="1" ht="39" customHeight="1">
      <c r="A13" s="130" t="s">
        <v>973</v>
      </c>
      <c r="B13" s="699">
        <v>24</v>
      </c>
      <c r="C13" s="699">
        <v>217</v>
      </c>
      <c r="D13" s="699">
        <v>988</v>
      </c>
      <c r="E13" s="699">
        <v>182</v>
      </c>
      <c r="F13" s="645">
        <v>11</v>
      </c>
      <c r="G13" s="645">
        <v>0</v>
      </c>
      <c r="H13" s="645">
        <v>822</v>
      </c>
      <c r="I13" s="645">
        <v>128</v>
      </c>
      <c r="J13" s="645">
        <v>11</v>
      </c>
      <c r="K13" s="645">
        <v>198</v>
      </c>
      <c r="L13" s="645">
        <v>152</v>
      </c>
      <c r="M13" s="645">
        <v>48</v>
      </c>
      <c r="N13" s="645">
        <v>2</v>
      </c>
      <c r="O13" s="645">
        <v>19</v>
      </c>
      <c r="P13" s="645">
        <v>14</v>
      </c>
      <c r="Q13" s="645">
        <v>6</v>
      </c>
      <c r="R13" s="645">
        <v>2</v>
      </c>
      <c r="S13" s="645">
        <v>19</v>
      </c>
      <c r="T13" s="645">
        <v>14</v>
      </c>
      <c r="U13" s="662">
        <v>6</v>
      </c>
      <c r="V13" s="131" t="s">
        <v>973</v>
      </c>
    </row>
    <row r="14" spans="1:22" s="705" customFormat="1" ht="39" customHeight="1">
      <c r="A14" s="128" t="s">
        <v>975</v>
      </c>
      <c r="B14" s="984">
        <f>F14+J14+N14+R14</f>
        <v>39</v>
      </c>
      <c r="C14" s="985">
        <f>G14+K14+O14+S14</f>
        <v>270</v>
      </c>
      <c r="D14" s="985">
        <f>H14+L14+P14+T14</f>
        <v>899</v>
      </c>
      <c r="E14" s="985">
        <f>I14+M14+Q14+U14</f>
        <v>450</v>
      </c>
      <c r="F14" s="985">
        <v>15</v>
      </c>
      <c r="G14" s="1030">
        <v>0</v>
      </c>
      <c r="H14" s="985">
        <v>662</v>
      </c>
      <c r="I14" s="985">
        <v>221</v>
      </c>
      <c r="J14" s="985">
        <v>14</v>
      </c>
      <c r="K14" s="985">
        <v>241</v>
      </c>
      <c r="L14" s="985">
        <v>160</v>
      </c>
      <c r="M14" s="985">
        <v>67</v>
      </c>
      <c r="N14" s="985">
        <v>2</v>
      </c>
      <c r="O14" s="985">
        <v>29</v>
      </c>
      <c r="P14" s="985">
        <v>26</v>
      </c>
      <c r="Q14" s="985">
        <v>12</v>
      </c>
      <c r="R14" s="903">
        <v>8</v>
      </c>
      <c r="S14" s="903">
        <v>0</v>
      </c>
      <c r="T14" s="903">
        <v>51</v>
      </c>
      <c r="U14" s="982">
        <v>150</v>
      </c>
      <c r="V14" s="983" t="s">
        <v>974</v>
      </c>
    </row>
    <row r="15" spans="1:37" s="681" customFormat="1" ht="18" customHeight="1">
      <c r="A15" s="43" t="s">
        <v>592</v>
      </c>
      <c r="B15" s="562"/>
      <c r="C15" s="562"/>
      <c r="V15" s="706" t="s">
        <v>499</v>
      </c>
      <c r="AK15" s="706"/>
    </row>
    <row r="16" s="681" customFormat="1" ht="12.75"/>
  </sheetData>
  <mergeCells count="17">
    <mergeCell ref="N3:Q3"/>
    <mergeCell ref="N4:Q4"/>
    <mergeCell ref="O5:P5"/>
    <mergeCell ref="F3:I3"/>
    <mergeCell ref="F4:I4"/>
    <mergeCell ref="J3:M3"/>
    <mergeCell ref="J4:M4"/>
    <mergeCell ref="A1:Y1"/>
    <mergeCell ref="A3:A7"/>
    <mergeCell ref="B3:E3"/>
    <mergeCell ref="B4:E4"/>
    <mergeCell ref="C5:D5"/>
    <mergeCell ref="G5:H5"/>
    <mergeCell ref="K5:L5"/>
    <mergeCell ref="S5:T5"/>
    <mergeCell ref="R3:U3"/>
    <mergeCell ref="R4:U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8"/>
  <sheetViews>
    <sheetView workbookViewId="0" topLeftCell="A13">
      <selection activeCell="I14" sqref="I14"/>
    </sheetView>
  </sheetViews>
  <sheetFormatPr defaultColWidth="9.140625" defaultRowHeight="12.75"/>
  <cols>
    <col min="1" max="1" width="11.8515625" style="19" customWidth="1"/>
    <col min="2" max="2" width="7.140625" style="19" customWidth="1"/>
    <col min="3" max="6" width="7.421875" style="19" customWidth="1"/>
    <col min="7" max="7" width="7.28125" style="29" customWidth="1"/>
    <col min="8" max="8" width="7.421875" style="19" customWidth="1"/>
    <col min="9" max="9" width="7.00390625" style="19" customWidth="1"/>
    <col min="10" max="20" width="7.421875" style="19" customWidth="1"/>
    <col min="21" max="22" width="7.00390625" style="19" customWidth="1"/>
    <col min="23" max="23" width="7.28125" style="19" customWidth="1"/>
    <col min="24" max="24" width="6.28125" style="19" customWidth="1"/>
    <col min="25" max="25" width="9.7109375" style="19" customWidth="1"/>
    <col min="26" max="16384" width="10.00390625" style="19" customWidth="1"/>
  </cols>
  <sheetData>
    <row r="1" spans="1:24" s="3" customFormat="1" ht="32.25" customHeight="1">
      <c r="A1" s="1112" t="s">
        <v>615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  <c r="P1" s="1112"/>
      <c r="Q1" s="1113"/>
      <c r="R1" s="1113"/>
      <c r="S1" s="1113"/>
      <c r="T1" s="1113"/>
      <c r="U1" s="1113"/>
      <c r="V1" s="1113"/>
      <c r="W1" s="1113"/>
      <c r="X1" s="1113"/>
    </row>
    <row r="2" spans="1:24" s="39" customFormat="1" ht="18" customHeight="1">
      <c r="A2" s="39" t="s">
        <v>616</v>
      </c>
      <c r="B2" s="418"/>
      <c r="G2" s="494"/>
      <c r="X2" s="495" t="s">
        <v>617</v>
      </c>
    </row>
    <row r="3" spans="1:25" s="346" customFormat="1" ht="34.5" customHeight="1">
      <c r="A3" s="1114" t="s">
        <v>1233</v>
      </c>
      <c r="B3" s="496" t="s">
        <v>1234</v>
      </c>
      <c r="C3" s="1097" t="s">
        <v>1235</v>
      </c>
      <c r="D3" s="1098"/>
      <c r="E3" s="1098"/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098"/>
      <c r="R3" s="1098"/>
      <c r="S3" s="1098"/>
      <c r="T3" s="1099"/>
      <c r="U3" s="1097" t="s">
        <v>1236</v>
      </c>
      <c r="V3" s="1098"/>
      <c r="W3" s="1098"/>
      <c r="X3" s="1100"/>
      <c r="Y3" s="1109" t="s">
        <v>1144</v>
      </c>
    </row>
    <row r="4" spans="1:25" s="346" customFormat="1" ht="24.75" customHeight="1">
      <c r="A4" s="1115"/>
      <c r="B4" s="497"/>
      <c r="C4" s="380" t="s">
        <v>1237</v>
      </c>
      <c r="D4" s="496" t="s">
        <v>1238</v>
      </c>
      <c r="E4" s="496" t="s">
        <v>1239</v>
      </c>
      <c r="F4" s="496" t="s">
        <v>1240</v>
      </c>
      <c r="G4" s="498" t="s">
        <v>1241</v>
      </c>
      <c r="H4" s="496" t="s">
        <v>1242</v>
      </c>
      <c r="I4" s="496" t="s">
        <v>1243</v>
      </c>
      <c r="J4" s="496" t="s">
        <v>1244</v>
      </c>
      <c r="K4" s="496" t="s">
        <v>1245</v>
      </c>
      <c r="L4" s="496" t="s">
        <v>1246</v>
      </c>
      <c r="M4" s="496" t="s">
        <v>1239</v>
      </c>
      <c r="N4" s="496" t="s">
        <v>1247</v>
      </c>
      <c r="O4" s="496" t="s">
        <v>1248</v>
      </c>
      <c r="P4" s="496" t="s">
        <v>1249</v>
      </c>
      <c r="Q4" s="496" t="s">
        <v>1250</v>
      </c>
      <c r="R4" s="496" t="s">
        <v>1251</v>
      </c>
      <c r="S4" s="496" t="s">
        <v>1252</v>
      </c>
      <c r="T4" s="496" t="s">
        <v>1253</v>
      </c>
      <c r="U4" s="496" t="s">
        <v>1237</v>
      </c>
      <c r="V4" s="496" t="s">
        <v>1254</v>
      </c>
      <c r="W4" s="496" t="s">
        <v>1255</v>
      </c>
      <c r="X4" s="496" t="s">
        <v>1256</v>
      </c>
      <c r="Y4" s="1110"/>
    </row>
    <row r="5" spans="1:25" s="346" customFormat="1" ht="24.75" customHeight="1">
      <c r="A5" s="1115"/>
      <c r="B5" s="497"/>
      <c r="C5" s="381"/>
      <c r="D5" s="497"/>
      <c r="E5" s="499" t="s">
        <v>1238</v>
      </c>
      <c r="F5" s="497"/>
      <c r="G5" s="500"/>
      <c r="H5" s="497"/>
      <c r="I5" s="497"/>
      <c r="J5" s="499" t="s">
        <v>1257</v>
      </c>
      <c r="K5" s="497"/>
      <c r="L5" s="499" t="s">
        <v>1258</v>
      </c>
      <c r="M5" s="499" t="s">
        <v>1259</v>
      </c>
      <c r="N5" s="497"/>
      <c r="O5" s="499" t="s">
        <v>1260</v>
      </c>
      <c r="P5" s="499" t="s">
        <v>1261</v>
      </c>
      <c r="Q5" s="499" t="s">
        <v>1262</v>
      </c>
      <c r="R5" s="499" t="s">
        <v>1263</v>
      </c>
      <c r="S5" s="499" t="s">
        <v>1264</v>
      </c>
      <c r="T5" s="499" t="s">
        <v>1265</v>
      </c>
      <c r="U5" s="497"/>
      <c r="V5" s="497"/>
      <c r="W5" s="497"/>
      <c r="X5" s="497"/>
      <c r="Y5" s="1110"/>
    </row>
    <row r="6" spans="1:25" s="346" customFormat="1" ht="24.75" customHeight="1">
      <c r="A6" s="1115"/>
      <c r="B6" s="497"/>
      <c r="C6" s="501"/>
      <c r="D6" s="497"/>
      <c r="E6" s="497"/>
      <c r="F6" s="497" t="s">
        <v>1266</v>
      </c>
      <c r="G6" s="502"/>
      <c r="H6" s="497"/>
      <c r="I6" s="497"/>
      <c r="J6" s="497" t="s">
        <v>1267</v>
      </c>
      <c r="K6" s="497"/>
      <c r="L6" s="497" t="s">
        <v>1268</v>
      </c>
      <c r="M6" s="497" t="s">
        <v>1269</v>
      </c>
      <c r="N6" s="497"/>
      <c r="O6" s="497"/>
      <c r="P6" s="497" t="s">
        <v>1270</v>
      </c>
      <c r="Q6" s="499" t="s">
        <v>1271</v>
      </c>
      <c r="R6" s="497" t="s">
        <v>1272</v>
      </c>
      <c r="S6" s="497" t="s">
        <v>1273</v>
      </c>
      <c r="T6" s="503" t="s">
        <v>1274</v>
      </c>
      <c r="U6" s="497"/>
      <c r="V6" s="497" t="s">
        <v>1064</v>
      </c>
      <c r="W6" s="497" t="s">
        <v>1275</v>
      </c>
      <c r="X6" s="497"/>
      <c r="Y6" s="1110"/>
    </row>
    <row r="7" spans="1:25" s="346" customFormat="1" ht="24.75" customHeight="1">
      <c r="A7" s="1115"/>
      <c r="B7" s="497"/>
      <c r="C7" s="501"/>
      <c r="D7" s="497"/>
      <c r="E7" s="497"/>
      <c r="F7" s="497" t="s">
        <v>1276</v>
      </c>
      <c r="G7" s="500" t="s">
        <v>1277</v>
      </c>
      <c r="H7" s="497"/>
      <c r="I7" s="497"/>
      <c r="J7" s="497" t="s">
        <v>1278</v>
      </c>
      <c r="K7" s="497" t="s">
        <v>1279</v>
      </c>
      <c r="L7" s="497" t="s">
        <v>1280</v>
      </c>
      <c r="M7" s="497" t="s">
        <v>1281</v>
      </c>
      <c r="N7" s="497" t="s">
        <v>1282</v>
      </c>
      <c r="O7" s="497" t="s">
        <v>1283</v>
      </c>
      <c r="P7" s="497" t="s">
        <v>1284</v>
      </c>
      <c r="Q7" s="497" t="s">
        <v>1270</v>
      </c>
      <c r="R7" s="497" t="s">
        <v>1285</v>
      </c>
      <c r="S7" s="497" t="s">
        <v>1286</v>
      </c>
      <c r="T7" s="497" t="s">
        <v>1287</v>
      </c>
      <c r="U7" s="497"/>
      <c r="V7" s="497" t="s">
        <v>1288</v>
      </c>
      <c r="W7" s="504" t="s">
        <v>1289</v>
      </c>
      <c r="X7" s="497"/>
      <c r="Y7" s="1110"/>
    </row>
    <row r="8" spans="1:25" s="346" customFormat="1" ht="24.75" customHeight="1">
      <c r="A8" s="1096"/>
      <c r="B8" s="467" t="s">
        <v>1571</v>
      </c>
      <c r="C8" s="268" t="s">
        <v>1063</v>
      </c>
      <c r="D8" s="467" t="s">
        <v>1290</v>
      </c>
      <c r="E8" s="467" t="s">
        <v>1291</v>
      </c>
      <c r="F8" s="467" t="s">
        <v>1292</v>
      </c>
      <c r="G8" s="505" t="s">
        <v>1293</v>
      </c>
      <c r="H8" s="467" t="s">
        <v>1294</v>
      </c>
      <c r="I8" s="467" t="s">
        <v>1295</v>
      </c>
      <c r="J8" s="467" t="s">
        <v>1296</v>
      </c>
      <c r="K8" s="467" t="s">
        <v>1296</v>
      </c>
      <c r="L8" s="467" t="s">
        <v>1296</v>
      </c>
      <c r="M8" s="467" t="s">
        <v>1296</v>
      </c>
      <c r="N8" s="467" t="s">
        <v>1296</v>
      </c>
      <c r="O8" s="467" t="s">
        <v>1297</v>
      </c>
      <c r="P8" s="467" t="s">
        <v>1296</v>
      </c>
      <c r="Q8" s="467" t="s">
        <v>1298</v>
      </c>
      <c r="R8" s="467" t="s">
        <v>1299</v>
      </c>
      <c r="S8" s="467" t="s">
        <v>1296</v>
      </c>
      <c r="T8" s="467" t="s">
        <v>1299</v>
      </c>
      <c r="U8" s="467" t="s">
        <v>1063</v>
      </c>
      <c r="V8" s="467" t="s">
        <v>1300</v>
      </c>
      <c r="W8" s="467" t="s">
        <v>1300</v>
      </c>
      <c r="X8" s="467" t="s">
        <v>319</v>
      </c>
      <c r="Y8" s="1111"/>
    </row>
    <row r="9" spans="1:25" s="5" customFormat="1" ht="40.5" customHeight="1">
      <c r="A9" s="118" t="s">
        <v>1301</v>
      </c>
      <c r="B9" s="31">
        <v>42</v>
      </c>
      <c r="C9" s="32">
        <v>30</v>
      </c>
      <c r="D9" s="32">
        <v>5</v>
      </c>
      <c r="E9" s="32">
        <v>2</v>
      </c>
      <c r="F9" s="32">
        <v>2</v>
      </c>
      <c r="G9" s="33" t="s">
        <v>620</v>
      </c>
      <c r="H9" s="32"/>
      <c r="I9" s="32">
        <v>10</v>
      </c>
      <c r="J9" s="32">
        <v>3</v>
      </c>
      <c r="K9" s="32">
        <v>1</v>
      </c>
      <c r="L9" s="32">
        <v>2</v>
      </c>
      <c r="M9" s="32">
        <v>1</v>
      </c>
      <c r="N9" s="32" t="s">
        <v>620</v>
      </c>
      <c r="O9" s="32">
        <v>3</v>
      </c>
      <c r="P9" s="32" t="s">
        <v>620</v>
      </c>
      <c r="Q9" s="32" t="s">
        <v>620</v>
      </c>
      <c r="R9" s="32">
        <v>1</v>
      </c>
      <c r="S9" s="32" t="s">
        <v>620</v>
      </c>
      <c r="T9" s="32" t="s">
        <v>620</v>
      </c>
      <c r="U9" s="32">
        <v>12</v>
      </c>
      <c r="V9" s="32">
        <v>6</v>
      </c>
      <c r="W9" s="32">
        <v>2</v>
      </c>
      <c r="X9" s="32">
        <v>4</v>
      </c>
      <c r="Y9" s="126" t="s">
        <v>965</v>
      </c>
    </row>
    <row r="10" spans="1:25" s="23" customFormat="1" ht="40.5" customHeight="1">
      <c r="A10" s="119" t="s">
        <v>1302</v>
      </c>
      <c r="B10" s="23">
        <f>SUM(C10,U10)</f>
        <v>69</v>
      </c>
      <c r="C10" s="33">
        <f>SUM(D10,E10,G10,F10,H10,I10,J10,K10,L10,M10,N10,P10,O10,Q10,R10,S10,T10)</f>
        <v>41</v>
      </c>
      <c r="D10" s="23">
        <f>SUM(D11)</f>
        <v>8</v>
      </c>
      <c r="E10" s="23">
        <f>SUM(E11)</f>
        <v>3</v>
      </c>
      <c r="F10" s="23">
        <f>SUM(F11)</f>
        <v>4</v>
      </c>
      <c r="G10" s="23" t="s">
        <v>620</v>
      </c>
      <c r="H10" s="23">
        <f>SUM(H11)</f>
        <v>1</v>
      </c>
      <c r="I10" s="23" t="s">
        <v>621</v>
      </c>
      <c r="J10" s="23">
        <f>SUM(J11)</f>
        <v>4</v>
      </c>
      <c r="K10" s="23">
        <f>SUM(K11)</f>
        <v>2</v>
      </c>
      <c r="L10" s="23">
        <f>SUM(L11)</f>
        <v>2</v>
      </c>
      <c r="M10" s="23">
        <f>SUM(M11)</f>
        <v>3</v>
      </c>
      <c r="N10" s="23">
        <v>1</v>
      </c>
      <c r="O10" s="23">
        <f>SUM(O11)</f>
        <v>10</v>
      </c>
      <c r="P10" s="23">
        <f>SUM(P11)</f>
        <v>1</v>
      </c>
      <c r="Q10" s="23" t="str">
        <f>(Q11)</f>
        <v>-</v>
      </c>
      <c r="R10" s="23">
        <f>SUM(R11)</f>
        <v>2</v>
      </c>
      <c r="S10" s="23" t="s">
        <v>621</v>
      </c>
      <c r="T10" s="23" t="s">
        <v>621</v>
      </c>
      <c r="U10" s="23">
        <f>SUM(V10:X10)</f>
        <v>28</v>
      </c>
      <c r="V10" s="23">
        <f>SUM(V11)</f>
        <v>11</v>
      </c>
      <c r="W10" s="23">
        <f>SUM(W11)</f>
        <v>6</v>
      </c>
      <c r="X10" s="23">
        <f>SUM(X11)</f>
        <v>11</v>
      </c>
      <c r="Y10" s="126" t="s">
        <v>966</v>
      </c>
    </row>
    <row r="11" spans="1:25" s="5" customFormat="1" ht="40.5" customHeight="1">
      <c r="A11" s="120" t="s">
        <v>1062</v>
      </c>
      <c r="B11" s="35">
        <f>SUM(C11,U11)</f>
        <v>91</v>
      </c>
      <c r="C11" s="36">
        <f>SUM(D11:T11)</f>
        <v>63</v>
      </c>
      <c r="D11" s="36">
        <v>8</v>
      </c>
      <c r="E11" s="36">
        <v>3</v>
      </c>
      <c r="F11" s="36">
        <v>4</v>
      </c>
      <c r="G11" s="37" t="s">
        <v>620</v>
      </c>
      <c r="H11" s="36">
        <v>1</v>
      </c>
      <c r="I11" s="36">
        <v>21</v>
      </c>
      <c r="J11" s="36">
        <v>4</v>
      </c>
      <c r="K11" s="36">
        <v>2</v>
      </c>
      <c r="L11" s="36">
        <v>2</v>
      </c>
      <c r="M11" s="36">
        <v>3</v>
      </c>
      <c r="N11" s="36">
        <v>2</v>
      </c>
      <c r="O11" s="36">
        <v>10</v>
      </c>
      <c r="P11" s="36">
        <v>1</v>
      </c>
      <c r="Q11" s="37" t="s">
        <v>620</v>
      </c>
      <c r="R11" s="36">
        <v>2</v>
      </c>
      <c r="S11" s="36">
        <v>0</v>
      </c>
      <c r="T11" s="36">
        <v>0</v>
      </c>
      <c r="U11" s="36">
        <f>SUM(V11:X11)</f>
        <v>28</v>
      </c>
      <c r="V11" s="36">
        <v>11</v>
      </c>
      <c r="W11" s="36">
        <v>6</v>
      </c>
      <c r="X11" s="36">
        <v>11</v>
      </c>
      <c r="Y11" s="136" t="s">
        <v>1062</v>
      </c>
    </row>
    <row r="12" spans="1:25" s="5" customFormat="1" ht="40.5" customHeight="1">
      <c r="A12" s="120" t="s">
        <v>275</v>
      </c>
      <c r="B12" s="35">
        <f>SUM(C12,U12)</f>
        <v>96</v>
      </c>
      <c r="C12" s="36">
        <f>SUM(D12:T12)</f>
        <v>68</v>
      </c>
      <c r="D12" s="36">
        <v>8</v>
      </c>
      <c r="E12" s="36">
        <v>3</v>
      </c>
      <c r="F12" s="36">
        <v>3</v>
      </c>
      <c r="G12" s="37" t="s">
        <v>1607</v>
      </c>
      <c r="H12" s="36">
        <v>1</v>
      </c>
      <c r="I12" s="36">
        <v>24</v>
      </c>
      <c r="J12" s="36">
        <v>3</v>
      </c>
      <c r="K12" s="36">
        <v>2</v>
      </c>
      <c r="L12" s="36">
        <v>2</v>
      </c>
      <c r="M12" s="36">
        <v>3</v>
      </c>
      <c r="N12" s="36">
        <v>2</v>
      </c>
      <c r="O12" s="36">
        <v>13</v>
      </c>
      <c r="P12" s="36">
        <v>1</v>
      </c>
      <c r="Q12" s="37">
        <v>1</v>
      </c>
      <c r="R12" s="36">
        <v>2</v>
      </c>
      <c r="S12" s="36">
        <v>0</v>
      </c>
      <c r="T12" s="36">
        <v>0</v>
      </c>
      <c r="U12" s="36">
        <f>SUM(V12:X12)</f>
        <v>28</v>
      </c>
      <c r="V12" s="36">
        <v>13</v>
      </c>
      <c r="W12" s="36">
        <v>4</v>
      </c>
      <c r="X12" s="36">
        <v>11</v>
      </c>
      <c r="Y12" s="136" t="s">
        <v>275</v>
      </c>
    </row>
    <row r="13" spans="1:25" s="5" customFormat="1" ht="40.5" customHeight="1">
      <c r="A13" s="120" t="s">
        <v>41</v>
      </c>
      <c r="B13" s="35">
        <v>92</v>
      </c>
      <c r="C13" s="36">
        <v>62</v>
      </c>
      <c r="D13" s="36">
        <v>7</v>
      </c>
      <c r="E13" s="36">
        <v>2</v>
      </c>
      <c r="F13" s="36">
        <v>3</v>
      </c>
      <c r="G13" s="37" t="s">
        <v>1607</v>
      </c>
      <c r="H13" s="36">
        <v>1</v>
      </c>
      <c r="I13" s="36">
        <v>21</v>
      </c>
      <c r="J13" s="36">
        <v>3</v>
      </c>
      <c r="K13" s="36">
        <v>2</v>
      </c>
      <c r="L13" s="36">
        <v>3</v>
      </c>
      <c r="M13" s="36">
        <v>4</v>
      </c>
      <c r="N13" s="36">
        <v>1</v>
      </c>
      <c r="O13" s="36">
        <v>11</v>
      </c>
      <c r="P13" s="36">
        <v>1</v>
      </c>
      <c r="Q13" s="37">
        <v>1</v>
      </c>
      <c r="R13" s="36">
        <v>2</v>
      </c>
      <c r="S13" s="36">
        <v>0</v>
      </c>
      <c r="T13" s="36">
        <v>0</v>
      </c>
      <c r="U13" s="36">
        <v>30</v>
      </c>
      <c r="V13" s="36">
        <v>12</v>
      </c>
      <c r="W13" s="36">
        <v>3</v>
      </c>
      <c r="X13" s="36">
        <v>15</v>
      </c>
      <c r="Y13" s="136" t="s">
        <v>41</v>
      </c>
    </row>
    <row r="14" spans="1:25" s="5" customFormat="1" ht="40.5" customHeight="1">
      <c r="A14" s="120" t="s">
        <v>973</v>
      </c>
      <c r="B14" s="35">
        <v>107</v>
      </c>
      <c r="C14" s="36">
        <v>75</v>
      </c>
      <c r="D14" s="36">
        <v>11</v>
      </c>
      <c r="E14" s="36">
        <v>3</v>
      </c>
      <c r="F14" s="36">
        <v>5</v>
      </c>
      <c r="G14" s="37" t="s">
        <v>1607</v>
      </c>
      <c r="H14" s="36">
        <v>2</v>
      </c>
      <c r="I14" s="36">
        <v>24</v>
      </c>
      <c r="J14" s="36">
        <v>3</v>
      </c>
      <c r="K14" s="36">
        <v>3</v>
      </c>
      <c r="L14" s="36">
        <v>4</v>
      </c>
      <c r="M14" s="36">
        <v>4</v>
      </c>
      <c r="N14" s="36">
        <v>2</v>
      </c>
      <c r="O14" s="36">
        <v>10</v>
      </c>
      <c r="P14" s="36">
        <v>1</v>
      </c>
      <c r="Q14" s="37">
        <v>1</v>
      </c>
      <c r="R14" s="36">
        <v>2</v>
      </c>
      <c r="S14" s="36">
        <v>0</v>
      </c>
      <c r="T14" s="36">
        <v>0</v>
      </c>
      <c r="U14" s="36">
        <v>32</v>
      </c>
      <c r="V14" s="36">
        <v>13</v>
      </c>
      <c r="W14" s="36">
        <v>3</v>
      </c>
      <c r="X14" s="36">
        <v>16</v>
      </c>
      <c r="Y14" s="136" t="s">
        <v>973</v>
      </c>
    </row>
    <row r="15" spans="1:25" s="517" customFormat="1" ht="40.5" customHeight="1">
      <c r="A15" s="800" t="s">
        <v>976</v>
      </c>
      <c r="B15" s="696">
        <v>97</v>
      </c>
      <c r="C15" s="666">
        <v>68</v>
      </c>
      <c r="D15" s="666">
        <v>13</v>
      </c>
      <c r="E15" s="666">
        <v>3</v>
      </c>
      <c r="F15" s="666">
        <v>3</v>
      </c>
      <c r="G15" s="666">
        <v>0</v>
      </c>
      <c r="H15" s="666">
        <v>2</v>
      </c>
      <c r="I15" s="666">
        <v>21</v>
      </c>
      <c r="J15" s="666">
        <v>2</v>
      </c>
      <c r="K15" s="666">
        <v>2</v>
      </c>
      <c r="L15" s="666">
        <v>3</v>
      </c>
      <c r="M15" s="666">
        <v>3</v>
      </c>
      <c r="N15" s="666">
        <v>1</v>
      </c>
      <c r="O15" s="666">
        <v>9</v>
      </c>
      <c r="P15" s="666">
        <v>1</v>
      </c>
      <c r="Q15" s="666">
        <v>2</v>
      </c>
      <c r="R15" s="666">
        <v>2</v>
      </c>
      <c r="S15" s="666">
        <v>1</v>
      </c>
      <c r="T15" s="666">
        <v>0</v>
      </c>
      <c r="U15" s="666">
        <v>29</v>
      </c>
      <c r="V15" s="666">
        <v>15</v>
      </c>
      <c r="W15" s="666">
        <v>2</v>
      </c>
      <c r="X15" s="870">
        <v>12</v>
      </c>
      <c r="Y15" s="801" t="s">
        <v>974</v>
      </c>
    </row>
    <row r="16" spans="1:19" s="2" customFormat="1" ht="15.75" customHeight="1">
      <c r="A16" s="1" t="s">
        <v>1303</v>
      </c>
      <c r="S16" s="2" t="s">
        <v>1304</v>
      </c>
    </row>
    <row r="17" spans="1:7" s="2" customFormat="1" ht="15.75" customHeight="1">
      <c r="A17" s="2" t="s">
        <v>1305</v>
      </c>
      <c r="G17" s="9"/>
    </row>
    <row r="18" s="18" customFormat="1" ht="12.75">
      <c r="G18" s="28"/>
    </row>
    <row r="19" s="18" customFormat="1" ht="12.75">
      <c r="G19" s="28"/>
    </row>
    <row r="20" s="18" customFormat="1" ht="12.75">
      <c r="G20" s="28"/>
    </row>
    <row r="21" s="18" customFormat="1" ht="12.75">
      <c r="G21" s="28"/>
    </row>
    <row r="22" s="18" customFormat="1" ht="12.75">
      <c r="G22" s="28"/>
    </row>
    <row r="23" s="18" customFormat="1" ht="12.75">
      <c r="G23" s="28"/>
    </row>
    <row r="24" s="18" customFormat="1" ht="12.75">
      <c r="G24" s="28"/>
    </row>
    <row r="25" s="18" customFormat="1" ht="12.75">
      <c r="G25" s="28"/>
    </row>
    <row r="26" s="18" customFormat="1" ht="12.75">
      <c r="G26" s="28"/>
    </row>
    <row r="27" s="18" customFormat="1" ht="12.75">
      <c r="G27" s="28"/>
    </row>
    <row r="28" s="18" customFormat="1" ht="12.75">
      <c r="G28" s="28"/>
    </row>
    <row r="29" s="18" customFormat="1" ht="12.75">
      <c r="G29" s="28"/>
    </row>
    <row r="30" s="18" customFormat="1" ht="12.75">
      <c r="G30" s="28"/>
    </row>
    <row r="31" s="18" customFormat="1" ht="12.75">
      <c r="G31" s="28"/>
    </row>
    <row r="32" s="18" customFormat="1" ht="12.75">
      <c r="G32" s="28"/>
    </row>
    <row r="33" s="18" customFormat="1" ht="12.75">
      <c r="G33" s="28"/>
    </row>
    <row r="34" s="18" customFormat="1" ht="12.75">
      <c r="G34" s="28"/>
    </row>
    <row r="35" s="18" customFormat="1" ht="12.75">
      <c r="G35" s="28"/>
    </row>
    <row r="36" s="18" customFormat="1" ht="12.75">
      <c r="G36" s="28"/>
    </row>
    <row r="37" s="18" customFormat="1" ht="12.75">
      <c r="G37" s="28"/>
    </row>
    <row r="38" s="18" customFormat="1" ht="12.75">
      <c r="G38" s="28"/>
    </row>
    <row r="39" s="18" customFormat="1" ht="12.75">
      <c r="G39" s="28"/>
    </row>
    <row r="40" s="18" customFormat="1" ht="12.75">
      <c r="G40" s="28"/>
    </row>
    <row r="41" s="18" customFormat="1" ht="12.75">
      <c r="G41" s="28"/>
    </row>
    <row r="42" s="18" customFormat="1" ht="12.75">
      <c r="G42" s="28"/>
    </row>
    <row r="43" s="18" customFormat="1" ht="12.75">
      <c r="G43" s="28"/>
    </row>
    <row r="44" s="18" customFormat="1" ht="12.75">
      <c r="G44" s="28"/>
    </row>
    <row r="45" s="18" customFormat="1" ht="12.75">
      <c r="G45" s="28"/>
    </row>
    <row r="46" s="18" customFormat="1" ht="12.75">
      <c r="G46" s="28"/>
    </row>
    <row r="47" s="18" customFormat="1" ht="12.75">
      <c r="G47" s="28"/>
    </row>
    <row r="48" s="18" customFormat="1" ht="12.75">
      <c r="G48" s="28"/>
    </row>
    <row r="49" s="18" customFormat="1" ht="12.75">
      <c r="G49" s="28"/>
    </row>
    <row r="50" s="18" customFormat="1" ht="12.75">
      <c r="G50" s="28"/>
    </row>
    <row r="51" s="18" customFormat="1" ht="12.75">
      <c r="G51" s="28"/>
    </row>
    <row r="52" s="18" customFormat="1" ht="12.75">
      <c r="G52" s="28"/>
    </row>
    <row r="53" s="18" customFormat="1" ht="12.75">
      <c r="G53" s="28"/>
    </row>
    <row r="54" s="18" customFormat="1" ht="12.75">
      <c r="G54" s="28"/>
    </row>
    <row r="55" s="18" customFormat="1" ht="12.75">
      <c r="G55" s="28"/>
    </row>
    <row r="56" s="18" customFormat="1" ht="12.75">
      <c r="G56" s="28"/>
    </row>
    <row r="57" s="18" customFormat="1" ht="12.75">
      <c r="G57" s="28"/>
    </row>
    <row r="58" s="18" customFormat="1" ht="12.75">
      <c r="G58" s="28"/>
    </row>
    <row r="59" s="18" customFormat="1" ht="12.75">
      <c r="G59" s="28"/>
    </row>
    <row r="60" s="18" customFormat="1" ht="12.75">
      <c r="G60" s="28"/>
    </row>
    <row r="61" s="18" customFormat="1" ht="12.75">
      <c r="G61" s="28"/>
    </row>
    <row r="62" s="18" customFormat="1" ht="12.75">
      <c r="G62" s="28"/>
    </row>
    <row r="63" s="18" customFormat="1" ht="12.75">
      <c r="G63" s="28"/>
    </row>
    <row r="64" s="18" customFormat="1" ht="12.75">
      <c r="G64" s="28"/>
    </row>
    <row r="65" s="18" customFormat="1" ht="12.75">
      <c r="G65" s="28"/>
    </row>
    <row r="66" spans="7:24" s="18" customFormat="1" ht="12.75">
      <c r="G66" s="28"/>
      <c r="X66" s="19"/>
    </row>
    <row r="67" spans="7:24" s="18" customFormat="1" ht="12.75">
      <c r="G67" s="28"/>
      <c r="X67" s="19"/>
    </row>
    <row r="68" spans="7:24" s="18" customFormat="1" ht="12.75">
      <c r="G68" s="28"/>
      <c r="X68" s="19"/>
    </row>
    <row r="69" spans="7:24" s="18" customFormat="1" ht="12.75">
      <c r="G69" s="28"/>
      <c r="X69" s="19"/>
    </row>
    <row r="70" spans="7:24" s="18" customFormat="1" ht="12.75">
      <c r="G70" s="28"/>
      <c r="X70" s="19"/>
    </row>
    <row r="71" spans="7:24" s="18" customFormat="1" ht="12.75">
      <c r="G71" s="28"/>
      <c r="X71" s="19"/>
    </row>
    <row r="72" spans="7:24" s="18" customFormat="1" ht="12.75">
      <c r="G72" s="28"/>
      <c r="X72" s="19"/>
    </row>
    <row r="73" spans="7:24" s="18" customFormat="1" ht="12.75">
      <c r="G73" s="28"/>
      <c r="X73" s="19"/>
    </row>
    <row r="74" spans="7:24" s="18" customFormat="1" ht="12.75">
      <c r="G74" s="28"/>
      <c r="X74" s="19"/>
    </row>
    <row r="75" spans="7:24" s="18" customFormat="1" ht="12.75">
      <c r="G75" s="28"/>
      <c r="X75" s="19"/>
    </row>
    <row r="76" spans="7:24" s="18" customFormat="1" ht="12.75">
      <c r="G76" s="28"/>
      <c r="X76" s="19"/>
    </row>
    <row r="77" spans="7:24" s="18" customFormat="1" ht="12.75">
      <c r="G77" s="28"/>
      <c r="X77" s="19"/>
    </row>
    <row r="78" spans="7:24" s="18" customFormat="1" ht="12.75">
      <c r="G78" s="28"/>
      <c r="X78" s="19"/>
    </row>
  </sheetData>
  <mergeCells count="5">
    <mergeCell ref="Y3:Y8"/>
    <mergeCell ref="A1:X1"/>
    <mergeCell ref="A3:A8"/>
    <mergeCell ref="C3:T3"/>
    <mergeCell ref="U3:X3"/>
  </mergeCells>
  <printOptions/>
  <pageMargins left="0.66" right="0.54" top="0.984251968503937" bottom="0.984251968503937" header="0.5118110236220472" footer="0.5118110236220472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B16"/>
  <sheetViews>
    <sheetView zoomScaleSheetLayoutView="100" workbookViewId="0" topLeftCell="A1">
      <selection activeCell="K14" sqref="K14"/>
    </sheetView>
  </sheetViews>
  <sheetFormatPr defaultColWidth="9.140625" defaultRowHeight="12.75"/>
  <cols>
    <col min="1" max="1" width="14.421875" style="185" customWidth="1"/>
    <col min="2" max="2" width="9.140625" style="185" customWidth="1"/>
    <col min="3" max="3" width="8.140625" style="185" customWidth="1"/>
    <col min="4" max="4" width="7.7109375" style="185" customWidth="1"/>
    <col min="5" max="5" width="9.421875" style="185" customWidth="1"/>
    <col min="6" max="6" width="8.7109375" style="185" customWidth="1"/>
    <col min="7" max="7" width="10.421875" style="185" customWidth="1"/>
    <col min="8" max="8" width="7.28125" style="185" customWidth="1"/>
    <col min="9" max="10" width="9.28125" style="185" customWidth="1"/>
    <col min="11" max="11" width="10.421875" style="185" customWidth="1"/>
    <col min="12" max="12" width="9.8515625" style="185" customWidth="1"/>
    <col min="13" max="13" width="10.57421875" style="185" customWidth="1"/>
    <col min="14" max="14" width="9.00390625" style="185" customWidth="1"/>
    <col min="15" max="15" width="17.421875" style="185" customWidth="1"/>
    <col min="16" max="16" width="8.7109375" style="185" customWidth="1"/>
    <col min="17" max="17" width="9.00390625" style="255" customWidth="1"/>
    <col min="18" max="18" width="9.7109375" style="185" customWidth="1"/>
    <col min="19" max="19" width="7.57421875" style="185" customWidth="1"/>
    <col min="20" max="20" width="9.28125" style="185" bestFit="1" customWidth="1"/>
    <col min="21" max="21" width="7.57421875" style="185" customWidth="1"/>
    <col min="22" max="22" width="8.00390625" style="185" customWidth="1"/>
    <col min="23" max="24" width="9.28125" style="185" customWidth="1"/>
    <col min="25" max="25" width="9.57421875" style="185" customWidth="1"/>
    <col min="26" max="26" width="9.28125" style="185" customWidth="1"/>
    <col min="27" max="27" width="11.28125" style="185" customWidth="1"/>
    <col min="28" max="28" width="10.28125" style="185" customWidth="1"/>
    <col min="29" max="29" width="14.57421875" style="185" customWidth="1"/>
    <col min="30" max="30" width="12.140625" style="185" customWidth="1"/>
    <col min="31" max="16384" width="9.140625" style="185" customWidth="1"/>
  </cols>
  <sheetData>
    <row r="1" spans="1:28" s="115" customFormat="1" ht="32.25" customHeight="1">
      <c r="A1" s="1102" t="s">
        <v>0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102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18" s="562" customFormat="1" ht="25.5" customHeight="1">
      <c r="A2" s="679" t="s">
        <v>500</v>
      </c>
      <c r="Q2" s="668" t="s">
        <v>1524</v>
      </c>
      <c r="R2" s="590"/>
    </row>
    <row r="3" spans="1:15" s="707" customFormat="1" ht="19.5" customHeight="1">
      <c r="A3" s="1087" t="s">
        <v>501</v>
      </c>
      <c r="B3" s="1314" t="s">
        <v>502</v>
      </c>
      <c r="C3" s="1315"/>
      <c r="D3" s="1316"/>
      <c r="E3" s="1308" t="s">
        <v>1069</v>
      </c>
      <c r="F3" s="1309"/>
      <c r="G3" s="1308" t="s">
        <v>30</v>
      </c>
      <c r="H3" s="1315"/>
      <c r="I3" s="1319"/>
      <c r="J3" s="1319"/>
      <c r="K3" s="1319"/>
      <c r="L3" s="1316"/>
      <c r="M3" s="1308" t="s">
        <v>1070</v>
      </c>
      <c r="N3" s="1309"/>
      <c r="O3" s="1310" t="s">
        <v>503</v>
      </c>
    </row>
    <row r="4" spans="1:15" s="707" customFormat="1" ht="19.5" customHeight="1">
      <c r="A4" s="1072"/>
      <c r="B4" s="1306" t="s">
        <v>504</v>
      </c>
      <c r="C4" s="1317"/>
      <c r="D4" s="1318"/>
      <c r="E4" s="1306" t="s">
        <v>505</v>
      </c>
      <c r="F4" s="1307"/>
      <c r="G4" s="1306" t="s">
        <v>507</v>
      </c>
      <c r="H4" s="1317"/>
      <c r="I4" s="1320"/>
      <c r="J4" s="1320"/>
      <c r="K4" s="1320"/>
      <c r="L4" s="1318"/>
      <c r="M4" s="1306" t="s">
        <v>506</v>
      </c>
      <c r="N4" s="1307"/>
      <c r="O4" s="1311"/>
    </row>
    <row r="5" spans="1:15" s="707" customFormat="1" ht="40.5" customHeight="1">
      <c r="A5" s="1072"/>
      <c r="B5" s="351" t="s">
        <v>508</v>
      </c>
      <c r="C5" s="430" t="s">
        <v>20</v>
      </c>
      <c r="D5" s="351" t="s">
        <v>509</v>
      </c>
      <c r="E5" s="351" t="s">
        <v>508</v>
      </c>
      <c r="F5" s="351" t="s">
        <v>509</v>
      </c>
      <c r="G5" s="1303" t="s">
        <v>25</v>
      </c>
      <c r="H5" s="1313"/>
      <c r="I5" s="1303" t="s">
        <v>23</v>
      </c>
      <c r="J5" s="1313"/>
      <c r="K5" s="1303" t="s">
        <v>24</v>
      </c>
      <c r="L5" s="1313"/>
      <c r="M5" s="415" t="s">
        <v>1525</v>
      </c>
      <c r="N5" s="351" t="s">
        <v>509</v>
      </c>
      <c r="O5" s="1311"/>
    </row>
    <row r="6" spans="1:15" s="707" customFormat="1" ht="23.25" customHeight="1">
      <c r="A6" s="1072"/>
      <c r="B6" s="557"/>
      <c r="D6" s="557"/>
      <c r="E6" s="669"/>
      <c r="F6" s="669"/>
      <c r="G6" s="351" t="s">
        <v>26</v>
      </c>
      <c r="H6" s="351" t="s">
        <v>27</v>
      </c>
      <c r="I6" s="364" t="s">
        <v>26</v>
      </c>
      <c r="J6" s="364" t="s">
        <v>22</v>
      </c>
      <c r="K6" s="364" t="s">
        <v>26</v>
      </c>
      <c r="L6" s="364" t="s">
        <v>22</v>
      </c>
      <c r="M6" s="557" t="s">
        <v>510</v>
      </c>
      <c r="N6" s="669"/>
      <c r="O6" s="1311"/>
    </row>
    <row r="7" spans="1:15" s="707" customFormat="1" ht="22.5" customHeight="1">
      <c r="A7" s="1073"/>
      <c r="B7" s="555" t="s">
        <v>1067</v>
      </c>
      <c r="C7" s="785" t="s">
        <v>21</v>
      </c>
      <c r="D7" s="555" t="s">
        <v>511</v>
      </c>
      <c r="E7" s="555" t="s">
        <v>512</v>
      </c>
      <c r="F7" s="555" t="s">
        <v>511</v>
      </c>
      <c r="G7" s="555" t="s">
        <v>512</v>
      </c>
      <c r="H7" s="555" t="s">
        <v>511</v>
      </c>
      <c r="I7" s="784" t="s">
        <v>28</v>
      </c>
      <c r="J7" s="784" t="s">
        <v>29</v>
      </c>
      <c r="K7" s="559" t="s">
        <v>512</v>
      </c>
      <c r="L7" s="559" t="s">
        <v>511</v>
      </c>
      <c r="M7" s="416" t="s">
        <v>1068</v>
      </c>
      <c r="N7" s="555" t="s">
        <v>511</v>
      </c>
      <c r="O7" s="1312"/>
    </row>
    <row r="8" spans="1:15" s="212" customFormat="1" ht="15" customHeight="1">
      <c r="A8" s="116" t="s">
        <v>72</v>
      </c>
      <c r="B8" s="579">
        <v>4752</v>
      </c>
      <c r="C8" s="786">
        <v>0</v>
      </c>
      <c r="D8" s="109">
        <v>9818</v>
      </c>
      <c r="E8" s="109">
        <v>4515</v>
      </c>
      <c r="F8" s="109">
        <v>8663</v>
      </c>
      <c r="G8" s="109">
        <v>237</v>
      </c>
      <c r="H8" s="109">
        <v>387</v>
      </c>
      <c r="I8" s="786">
        <v>0</v>
      </c>
      <c r="J8" s="786">
        <v>0</v>
      </c>
      <c r="K8" s="814">
        <v>0</v>
      </c>
      <c r="L8" s="814">
        <v>0</v>
      </c>
      <c r="M8" s="109">
        <v>13</v>
      </c>
      <c r="N8" s="109">
        <v>768</v>
      </c>
      <c r="O8" s="680" t="s">
        <v>965</v>
      </c>
    </row>
    <row r="9" spans="1:15" s="132" customFormat="1" ht="15" customHeight="1">
      <c r="A9" s="133" t="s">
        <v>283</v>
      </c>
      <c r="B9" s="183">
        <v>2121</v>
      </c>
      <c r="C9" s="786">
        <v>0</v>
      </c>
      <c r="D9" s="183">
        <v>3736</v>
      </c>
      <c r="E9" s="183">
        <v>2082</v>
      </c>
      <c r="F9" s="183">
        <v>3430</v>
      </c>
      <c r="G9" s="183">
        <v>39</v>
      </c>
      <c r="H9" s="183">
        <v>49</v>
      </c>
      <c r="I9" s="786">
        <v>0</v>
      </c>
      <c r="J9" s="786">
        <v>0</v>
      </c>
      <c r="K9" s="814">
        <v>0</v>
      </c>
      <c r="L9" s="814">
        <v>0</v>
      </c>
      <c r="M9" s="183">
        <v>6</v>
      </c>
      <c r="N9" s="183">
        <v>257</v>
      </c>
      <c r="O9" s="680" t="s">
        <v>966</v>
      </c>
    </row>
    <row r="10" spans="1:15" s="212" customFormat="1" ht="15" customHeight="1">
      <c r="A10" s="254" t="s">
        <v>1611</v>
      </c>
      <c r="B10" s="579">
        <v>7644</v>
      </c>
      <c r="C10" s="786">
        <v>0</v>
      </c>
      <c r="D10" s="109">
        <v>14611</v>
      </c>
      <c r="E10" s="109">
        <v>7317</v>
      </c>
      <c r="F10" s="109">
        <v>12865</v>
      </c>
      <c r="G10" s="109">
        <v>327</v>
      </c>
      <c r="H10" s="109">
        <v>508</v>
      </c>
      <c r="I10" s="786">
        <v>0</v>
      </c>
      <c r="J10" s="786">
        <v>0</v>
      </c>
      <c r="K10" s="814">
        <v>0</v>
      </c>
      <c r="L10" s="814">
        <v>0</v>
      </c>
      <c r="M10" s="109">
        <v>29</v>
      </c>
      <c r="N10" s="109">
        <v>1238</v>
      </c>
      <c r="O10" s="131" t="s">
        <v>1611</v>
      </c>
    </row>
    <row r="11" spans="1:15" s="212" customFormat="1" ht="15" customHeight="1">
      <c r="A11" s="254" t="s">
        <v>275</v>
      </c>
      <c r="B11" s="109">
        <f>SUM(E11,G11)</f>
        <v>7543</v>
      </c>
      <c r="C11" s="786">
        <v>0</v>
      </c>
      <c r="D11" s="109">
        <f>SUM(F11,N11,H11)</f>
        <v>15189</v>
      </c>
      <c r="E11" s="109">
        <v>7230</v>
      </c>
      <c r="F11" s="109">
        <v>13306</v>
      </c>
      <c r="G11" s="109">
        <v>313</v>
      </c>
      <c r="H11" s="109">
        <v>475</v>
      </c>
      <c r="I11" s="786">
        <v>0</v>
      </c>
      <c r="J11" s="786">
        <v>0</v>
      </c>
      <c r="K11" s="814">
        <v>0</v>
      </c>
      <c r="L11" s="814">
        <v>0</v>
      </c>
      <c r="M11" s="109">
        <v>29</v>
      </c>
      <c r="N11" s="109">
        <v>1408</v>
      </c>
      <c r="O11" s="131" t="s">
        <v>275</v>
      </c>
    </row>
    <row r="12" spans="1:15" s="211" customFormat="1" ht="15" customHeight="1">
      <c r="A12" s="254" t="s">
        <v>1224</v>
      </c>
      <c r="B12" s="710">
        <v>7790</v>
      </c>
      <c r="C12" s="786">
        <v>0</v>
      </c>
      <c r="D12" s="711">
        <v>15627</v>
      </c>
      <c r="E12" s="712">
        <v>7118</v>
      </c>
      <c r="F12" s="712">
        <v>12647</v>
      </c>
      <c r="G12" s="786">
        <v>0</v>
      </c>
      <c r="H12" s="786">
        <v>0</v>
      </c>
      <c r="I12" s="786">
        <v>0</v>
      </c>
      <c r="J12" s="786">
        <v>0</v>
      </c>
      <c r="K12" s="814">
        <v>0</v>
      </c>
      <c r="L12" s="814">
        <v>0</v>
      </c>
      <c r="M12" s="712">
        <v>32</v>
      </c>
      <c r="N12" s="712">
        <v>1395</v>
      </c>
      <c r="O12" s="131" t="s">
        <v>1224</v>
      </c>
    </row>
    <row r="13" spans="1:15" s="211" customFormat="1" ht="15" customHeight="1">
      <c r="A13" s="254" t="s">
        <v>973</v>
      </c>
      <c r="B13" s="710">
        <v>7862</v>
      </c>
      <c r="C13" s="786">
        <v>37</v>
      </c>
      <c r="D13" s="711">
        <v>15812</v>
      </c>
      <c r="E13" s="712">
        <v>7238</v>
      </c>
      <c r="F13" s="712">
        <v>12855</v>
      </c>
      <c r="G13" s="786">
        <v>113</v>
      </c>
      <c r="H13" s="786">
        <v>164</v>
      </c>
      <c r="I13" s="786">
        <v>113</v>
      </c>
      <c r="J13" s="786">
        <v>164</v>
      </c>
      <c r="K13" s="814">
        <v>0</v>
      </c>
      <c r="L13" s="814">
        <v>0</v>
      </c>
      <c r="M13" s="712">
        <v>37</v>
      </c>
      <c r="N13" s="712">
        <v>1419</v>
      </c>
      <c r="O13" s="131" t="s">
        <v>973</v>
      </c>
    </row>
    <row r="14" spans="1:15" s="211" customFormat="1" ht="15" customHeight="1">
      <c r="A14" s="884" t="s">
        <v>978</v>
      </c>
      <c r="B14" s="892">
        <v>8227</v>
      </c>
      <c r="C14" s="889">
        <v>45</v>
      </c>
      <c r="D14" s="889">
        <v>16538</v>
      </c>
      <c r="E14" s="986">
        <v>8108</v>
      </c>
      <c r="F14" s="986">
        <v>14898</v>
      </c>
      <c r="G14" s="894">
        <v>119</v>
      </c>
      <c r="H14" s="894">
        <v>182</v>
      </c>
      <c r="I14" s="987">
        <v>118</v>
      </c>
      <c r="J14" s="987">
        <v>179</v>
      </c>
      <c r="K14" s="858">
        <v>1</v>
      </c>
      <c r="L14" s="858">
        <v>3</v>
      </c>
      <c r="M14" s="858">
        <v>0</v>
      </c>
      <c r="N14" s="988">
        <v>1458</v>
      </c>
      <c r="O14" s="888" t="s">
        <v>978</v>
      </c>
    </row>
    <row r="15" spans="1:17" s="681" customFormat="1" ht="18" customHeight="1">
      <c r="A15" s="151" t="s">
        <v>513</v>
      </c>
      <c r="Q15" s="706" t="s">
        <v>593</v>
      </c>
    </row>
    <row r="16" s="681" customFormat="1" ht="18" customHeight="1">
      <c r="A16" s="709" t="s">
        <v>567</v>
      </c>
    </row>
  </sheetData>
  <mergeCells count="14">
    <mergeCell ref="B4:D4"/>
    <mergeCell ref="G3:L3"/>
    <mergeCell ref="G4:L4"/>
    <mergeCell ref="E4:F4"/>
    <mergeCell ref="M4:N4"/>
    <mergeCell ref="A1:Q1"/>
    <mergeCell ref="A3:A7"/>
    <mergeCell ref="E3:F3"/>
    <mergeCell ref="M3:N3"/>
    <mergeCell ref="O3:O7"/>
    <mergeCell ref="I5:J5"/>
    <mergeCell ref="K5:L5"/>
    <mergeCell ref="G5:H5"/>
    <mergeCell ref="B3:D3"/>
  </mergeCells>
  <printOptions horizontalCentered="1"/>
  <pageMargins left="0.19" right="0.22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12"/>
  <sheetViews>
    <sheetView zoomScaleSheetLayoutView="100" workbookViewId="0" topLeftCell="A7">
      <selection activeCell="F17" sqref="F17"/>
    </sheetView>
  </sheetViews>
  <sheetFormatPr defaultColWidth="9.140625" defaultRowHeight="12.75"/>
  <cols>
    <col min="1" max="1" width="16.421875" style="140" customWidth="1"/>
    <col min="2" max="2" width="8.57421875" style="140" customWidth="1"/>
    <col min="3" max="3" width="8.7109375" style="140" customWidth="1"/>
    <col min="4" max="4" width="10.421875" style="140" customWidth="1"/>
    <col min="5" max="5" width="11.00390625" style="140" customWidth="1"/>
    <col min="6" max="7" width="8.7109375" style="140" customWidth="1"/>
    <col min="8" max="8" width="10.00390625" style="140" customWidth="1"/>
    <col min="9" max="21" width="11.00390625" style="140" customWidth="1"/>
    <col min="22" max="22" width="15.421875" style="140" customWidth="1"/>
    <col min="23" max="23" width="12.421875" style="140" customWidth="1"/>
    <col min="24" max="24" width="15.140625" style="140" customWidth="1"/>
    <col min="25" max="16384" width="9.140625" style="140" customWidth="1"/>
  </cols>
  <sheetData>
    <row r="1" spans="1:24" ht="32.25" customHeight="1">
      <c r="A1" s="1206" t="s">
        <v>1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6"/>
      <c r="R1" s="1206"/>
      <c r="S1" s="1206"/>
      <c r="T1" s="1206"/>
      <c r="U1" s="1206"/>
      <c r="V1" s="1206"/>
      <c r="W1" s="253"/>
      <c r="X1" s="253"/>
    </row>
    <row r="2" spans="1:22" s="39" customFormat="1" ht="21" customHeight="1">
      <c r="A2" s="39" t="s">
        <v>1541</v>
      </c>
      <c r="V2" s="40" t="s">
        <v>1524</v>
      </c>
    </row>
    <row r="3" spans="1:22" s="39" customFormat="1" ht="63" customHeight="1">
      <c r="A3" s="1321" t="s">
        <v>1413</v>
      </c>
      <c r="B3" s="408" t="s">
        <v>1108</v>
      </c>
      <c r="C3" s="409"/>
      <c r="D3" s="409"/>
      <c r="E3" s="410"/>
      <c r="F3" s="1303" t="s">
        <v>560</v>
      </c>
      <c r="G3" s="1325"/>
      <c r="H3" s="1325"/>
      <c r="I3" s="1326"/>
      <c r="J3" s="1303" t="s">
        <v>552</v>
      </c>
      <c r="K3" s="1325"/>
      <c r="L3" s="1325"/>
      <c r="M3" s="1326"/>
      <c r="N3" s="1303" t="s">
        <v>553</v>
      </c>
      <c r="O3" s="1325"/>
      <c r="P3" s="1325"/>
      <c r="Q3" s="1326"/>
      <c r="R3" s="1322" t="s">
        <v>1109</v>
      </c>
      <c r="S3" s="1323"/>
      <c r="T3" s="1323"/>
      <c r="U3" s="1324"/>
      <c r="V3" s="1091" t="s">
        <v>1412</v>
      </c>
    </row>
    <row r="4" spans="1:22" s="39" customFormat="1" ht="75.75" customHeight="1">
      <c r="A4" s="1250"/>
      <c r="B4" s="412" t="s">
        <v>1072</v>
      </c>
      <c r="C4" s="413" t="s">
        <v>1073</v>
      </c>
      <c r="D4" s="412" t="s">
        <v>1074</v>
      </c>
      <c r="E4" s="413" t="s">
        <v>1110</v>
      </c>
      <c r="F4" s="412" t="s">
        <v>1072</v>
      </c>
      <c r="G4" s="413" t="s">
        <v>1073</v>
      </c>
      <c r="H4" s="412" t="s">
        <v>1074</v>
      </c>
      <c r="I4" s="413" t="s">
        <v>1110</v>
      </c>
      <c r="J4" s="412" t="s">
        <v>554</v>
      </c>
      <c r="K4" s="413" t="s">
        <v>555</v>
      </c>
      <c r="L4" s="412" t="s">
        <v>558</v>
      </c>
      <c r="M4" s="413" t="s">
        <v>557</v>
      </c>
      <c r="N4" s="412" t="s">
        <v>554</v>
      </c>
      <c r="O4" s="413" t="s">
        <v>555</v>
      </c>
      <c r="P4" s="412" t="s">
        <v>556</v>
      </c>
      <c r="Q4" s="413" t="s">
        <v>557</v>
      </c>
      <c r="R4" s="412" t="s">
        <v>1072</v>
      </c>
      <c r="S4" s="413" t="s">
        <v>1073</v>
      </c>
      <c r="T4" s="412" t="s">
        <v>1074</v>
      </c>
      <c r="U4" s="413" t="s">
        <v>1110</v>
      </c>
      <c r="V4" s="1093"/>
    </row>
    <row r="5" spans="1:22" ht="30" customHeight="1">
      <c r="A5" s="116" t="s">
        <v>1406</v>
      </c>
      <c r="B5" s="147" t="s">
        <v>1568</v>
      </c>
      <c r="C5" s="148" t="s">
        <v>1568</v>
      </c>
      <c r="D5" s="148" t="s">
        <v>1568</v>
      </c>
      <c r="E5" s="148" t="s">
        <v>1568</v>
      </c>
      <c r="F5" s="167">
        <v>1</v>
      </c>
      <c r="G5" s="167">
        <v>146</v>
      </c>
      <c r="H5" s="167">
        <v>29</v>
      </c>
      <c r="I5" s="167">
        <v>117</v>
      </c>
      <c r="J5" s="790">
        <v>0</v>
      </c>
      <c r="K5" s="790">
        <v>0</v>
      </c>
      <c r="L5" s="790">
        <v>0</v>
      </c>
      <c r="M5" s="790">
        <v>0</v>
      </c>
      <c r="N5" s="790">
        <v>0</v>
      </c>
      <c r="O5" s="790">
        <v>0</v>
      </c>
      <c r="P5" s="790">
        <v>0</v>
      </c>
      <c r="Q5" s="790">
        <v>0</v>
      </c>
      <c r="R5" s="790">
        <v>0</v>
      </c>
      <c r="S5" s="790">
        <v>0</v>
      </c>
      <c r="T5" s="790">
        <v>0</v>
      </c>
      <c r="U5" s="790">
        <v>0</v>
      </c>
      <c r="V5" s="157" t="s">
        <v>965</v>
      </c>
    </row>
    <row r="6" spans="1:22" ht="30" customHeight="1">
      <c r="A6" s="133" t="s">
        <v>315</v>
      </c>
      <c r="B6" s="147" t="s">
        <v>1568</v>
      </c>
      <c r="C6" s="148" t="s">
        <v>1568</v>
      </c>
      <c r="D6" s="148" t="s">
        <v>1568</v>
      </c>
      <c r="E6" s="148" t="s">
        <v>1568</v>
      </c>
      <c r="F6" s="167">
        <v>0</v>
      </c>
      <c r="G6" s="167">
        <v>0</v>
      </c>
      <c r="H6" s="167">
        <v>0</v>
      </c>
      <c r="I6" s="167">
        <v>0</v>
      </c>
      <c r="J6" s="790">
        <v>0</v>
      </c>
      <c r="K6" s="790">
        <v>0</v>
      </c>
      <c r="L6" s="790">
        <v>0</v>
      </c>
      <c r="M6" s="790">
        <v>0</v>
      </c>
      <c r="N6" s="790">
        <v>0</v>
      </c>
      <c r="O6" s="790">
        <v>0</v>
      </c>
      <c r="P6" s="790">
        <v>0</v>
      </c>
      <c r="Q6" s="790">
        <v>0</v>
      </c>
      <c r="R6" s="790">
        <v>0</v>
      </c>
      <c r="S6" s="790">
        <v>0</v>
      </c>
      <c r="T6" s="790">
        <v>0</v>
      </c>
      <c r="U6" s="790">
        <v>0</v>
      </c>
      <c r="V6" s="157" t="s">
        <v>966</v>
      </c>
    </row>
    <row r="7" spans="1:22" ht="30" customHeight="1">
      <c r="A7" s="153" t="s">
        <v>665</v>
      </c>
      <c r="B7" s="167">
        <v>2</v>
      </c>
      <c r="C7" s="167">
        <v>54</v>
      </c>
      <c r="D7" s="167">
        <v>56</v>
      </c>
      <c r="E7" s="167">
        <v>121</v>
      </c>
      <c r="F7" s="206">
        <v>1</v>
      </c>
      <c r="G7" s="206">
        <v>29</v>
      </c>
      <c r="H7" s="206">
        <v>31</v>
      </c>
      <c r="I7" s="206">
        <v>115</v>
      </c>
      <c r="J7" s="790">
        <v>0</v>
      </c>
      <c r="K7" s="790">
        <v>0</v>
      </c>
      <c r="L7" s="790">
        <v>0</v>
      </c>
      <c r="M7" s="790">
        <v>0</v>
      </c>
      <c r="N7" s="790">
        <v>0</v>
      </c>
      <c r="O7" s="790">
        <v>0</v>
      </c>
      <c r="P7" s="790">
        <v>0</v>
      </c>
      <c r="Q7" s="790">
        <v>0</v>
      </c>
      <c r="R7" s="167">
        <v>1</v>
      </c>
      <c r="S7" s="167">
        <v>25</v>
      </c>
      <c r="T7" s="167">
        <v>25</v>
      </c>
      <c r="U7" s="168">
        <v>6</v>
      </c>
      <c r="V7" s="154" t="s">
        <v>665</v>
      </c>
    </row>
    <row r="8" spans="1:22" s="132" customFormat="1" ht="30" customHeight="1">
      <c r="A8" s="130" t="s">
        <v>275</v>
      </c>
      <c r="B8" s="36">
        <f>SUM(F8,R8)</f>
        <v>3</v>
      </c>
      <c r="C8" s="36">
        <f>SUM(G8,S8)</f>
        <v>108</v>
      </c>
      <c r="D8" s="36">
        <f>SUM(H8,T8)</f>
        <v>71</v>
      </c>
      <c r="E8" s="36">
        <f>SUM(I8,U8)</f>
        <v>108</v>
      </c>
      <c r="F8" s="36">
        <v>2</v>
      </c>
      <c r="G8" s="36">
        <v>105</v>
      </c>
      <c r="H8" s="36">
        <v>39</v>
      </c>
      <c r="I8" s="36">
        <v>105</v>
      </c>
      <c r="J8" s="790">
        <v>0</v>
      </c>
      <c r="K8" s="790">
        <v>0</v>
      </c>
      <c r="L8" s="790">
        <v>0</v>
      </c>
      <c r="M8" s="790">
        <v>0</v>
      </c>
      <c r="N8" s="790">
        <v>0</v>
      </c>
      <c r="O8" s="790">
        <v>0</v>
      </c>
      <c r="P8" s="790">
        <v>0</v>
      </c>
      <c r="Q8" s="790">
        <v>0</v>
      </c>
      <c r="R8" s="36">
        <v>1</v>
      </c>
      <c r="S8" s="36">
        <v>3</v>
      </c>
      <c r="T8" s="36">
        <v>32</v>
      </c>
      <c r="U8" s="112">
        <v>3</v>
      </c>
      <c r="V8" s="131" t="s">
        <v>275</v>
      </c>
    </row>
    <row r="9" spans="1:22" s="132" customFormat="1" ht="30" customHeight="1">
      <c r="A9" s="130" t="s">
        <v>41</v>
      </c>
      <c r="B9" s="36">
        <v>4</v>
      </c>
      <c r="C9" s="36">
        <v>209</v>
      </c>
      <c r="D9" s="36">
        <v>104</v>
      </c>
      <c r="E9" s="36">
        <v>105</v>
      </c>
      <c r="F9" s="36">
        <v>3</v>
      </c>
      <c r="G9" s="36">
        <v>203</v>
      </c>
      <c r="H9" s="36">
        <v>102</v>
      </c>
      <c r="I9" s="36">
        <v>101</v>
      </c>
      <c r="J9" s="790">
        <v>0</v>
      </c>
      <c r="K9" s="790">
        <v>0</v>
      </c>
      <c r="L9" s="790">
        <v>0</v>
      </c>
      <c r="M9" s="790">
        <v>0</v>
      </c>
      <c r="N9" s="790">
        <v>0</v>
      </c>
      <c r="O9" s="790">
        <v>0</v>
      </c>
      <c r="P9" s="790">
        <v>0</v>
      </c>
      <c r="Q9" s="790">
        <v>0</v>
      </c>
      <c r="R9" s="36">
        <v>1</v>
      </c>
      <c r="S9" s="36">
        <v>6</v>
      </c>
      <c r="T9" s="36">
        <v>2</v>
      </c>
      <c r="U9" s="112">
        <v>4</v>
      </c>
      <c r="V9" s="131" t="s">
        <v>41</v>
      </c>
    </row>
    <row r="10" spans="1:22" s="132" customFormat="1" ht="30" customHeight="1">
      <c r="A10" s="130" t="s">
        <v>973</v>
      </c>
      <c r="B10" s="36">
        <v>4</v>
      </c>
      <c r="C10" s="36">
        <v>97</v>
      </c>
      <c r="D10" s="36">
        <v>90</v>
      </c>
      <c r="E10" s="36">
        <v>113</v>
      </c>
      <c r="F10" s="36">
        <v>3</v>
      </c>
      <c r="G10" s="36">
        <v>84</v>
      </c>
      <c r="H10" s="36">
        <v>78</v>
      </c>
      <c r="I10" s="36">
        <v>109</v>
      </c>
      <c r="J10" s="790">
        <v>0</v>
      </c>
      <c r="K10" s="790">
        <v>0</v>
      </c>
      <c r="L10" s="790">
        <v>0</v>
      </c>
      <c r="M10" s="790">
        <v>0</v>
      </c>
      <c r="N10" s="790">
        <v>0</v>
      </c>
      <c r="O10" s="790">
        <v>0</v>
      </c>
      <c r="P10" s="790">
        <v>0</v>
      </c>
      <c r="Q10" s="790">
        <v>0</v>
      </c>
      <c r="R10" s="36">
        <v>1</v>
      </c>
      <c r="S10" s="36">
        <v>13</v>
      </c>
      <c r="T10" s="36">
        <v>12</v>
      </c>
      <c r="U10" s="112">
        <v>4</v>
      </c>
      <c r="V10" s="131" t="s">
        <v>973</v>
      </c>
    </row>
    <row r="11" spans="1:22" s="249" customFormat="1" ht="30" customHeight="1">
      <c r="A11" s="128" t="s">
        <v>980</v>
      </c>
      <c r="B11" s="666">
        <v>7</v>
      </c>
      <c r="C11" s="666">
        <v>268</v>
      </c>
      <c r="D11" s="666">
        <v>271</v>
      </c>
      <c r="E11" s="666">
        <v>139</v>
      </c>
      <c r="F11" s="666">
        <v>3</v>
      </c>
      <c r="G11" s="666">
        <v>77</v>
      </c>
      <c r="H11" s="666">
        <v>84</v>
      </c>
      <c r="I11" s="666">
        <v>104</v>
      </c>
      <c r="J11" s="666">
        <v>1</v>
      </c>
      <c r="K11" s="666">
        <v>17</v>
      </c>
      <c r="L11" s="666">
        <v>15</v>
      </c>
      <c r="M11" s="666">
        <v>4</v>
      </c>
      <c r="N11" s="666">
        <v>2</v>
      </c>
      <c r="O11" s="666">
        <v>156</v>
      </c>
      <c r="P11" s="666">
        <v>156</v>
      </c>
      <c r="Q11" s="666">
        <v>25</v>
      </c>
      <c r="R11" s="666">
        <v>1</v>
      </c>
      <c r="S11" s="666">
        <v>18</v>
      </c>
      <c r="T11" s="666">
        <v>16</v>
      </c>
      <c r="U11" s="870">
        <v>6</v>
      </c>
      <c r="V11" s="989" t="s">
        <v>559</v>
      </c>
    </row>
    <row r="12" spans="1:22" ht="18" customHeight="1">
      <c r="A12" s="151" t="s">
        <v>176</v>
      </c>
      <c r="V12" s="176" t="s">
        <v>594</v>
      </c>
    </row>
  </sheetData>
  <mergeCells count="7">
    <mergeCell ref="A1:V1"/>
    <mergeCell ref="A3:A4"/>
    <mergeCell ref="R3:U3"/>
    <mergeCell ref="V3:V4"/>
    <mergeCell ref="F3:I3"/>
    <mergeCell ref="J3:M3"/>
    <mergeCell ref="N3:Q3"/>
  </mergeCells>
  <printOptions/>
  <pageMargins left="0.7480314960629921" right="0.7480314960629921" top="0.5905511811023623" bottom="0.984251968503937" header="0.5118110236220472" footer="0.5118110236220472"/>
  <pageSetup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100" workbookViewId="0" topLeftCell="A1">
      <selection activeCell="A8" sqref="A8"/>
    </sheetView>
  </sheetViews>
  <sheetFormatPr defaultColWidth="9.140625" defaultRowHeight="12.75"/>
  <cols>
    <col min="1" max="1" width="9.28125" style="185" customWidth="1"/>
    <col min="2" max="3" width="10.7109375" style="185" customWidth="1"/>
    <col min="4" max="4" width="10.8515625" style="185" bestFit="1" customWidth="1"/>
    <col min="5" max="5" width="11.28125" style="185" customWidth="1"/>
    <col min="6" max="6" width="10.8515625" style="185" customWidth="1"/>
    <col min="7" max="7" width="11.140625" style="185" customWidth="1"/>
    <col min="8" max="8" width="10.7109375" style="185" customWidth="1"/>
    <col min="9" max="9" width="11.28125" style="185" customWidth="1"/>
    <col min="10" max="10" width="8.8515625" style="185" customWidth="1"/>
    <col min="11" max="11" width="10.8515625" style="185" customWidth="1"/>
    <col min="12" max="12" width="10.28125" style="185" customWidth="1"/>
    <col min="13" max="13" width="9.140625" style="185" customWidth="1"/>
    <col min="14" max="14" width="9.28125" style="185" customWidth="1"/>
    <col min="15" max="15" width="9.57421875" style="185" customWidth="1"/>
    <col min="16" max="16" width="9.28125" style="185" customWidth="1"/>
    <col min="17" max="16384" width="9.140625" style="185" customWidth="1"/>
  </cols>
  <sheetData>
    <row r="1" spans="1:12" ht="32.25" customHeight="1">
      <c r="A1" s="1337" t="s">
        <v>2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8"/>
    </row>
    <row r="2" spans="1:16" s="384" customFormat="1" ht="20.25" customHeight="1">
      <c r="A2" s="402" t="s">
        <v>57</v>
      </c>
      <c r="B2" s="403"/>
      <c r="P2" s="385" t="s">
        <v>1075</v>
      </c>
    </row>
    <row r="3" spans="1:16" s="405" customFormat="1" ht="34.5" customHeight="1">
      <c r="A3" s="1339" t="s">
        <v>58</v>
      </c>
      <c r="B3" s="1228" t="s">
        <v>59</v>
      </c>
      <c r="C3" s="1340"/>
      <c r="D3" s="404"/>
      <c r="E3" s="404"/>
      <c r="F3" s="404"/>
      <c r="G3" s="404"/>
      <c r="H3" s="404"/>
      <c r="I3" s="386"/>
      <c r="J3" s="1228" t="s">
        <v>60</v>
      </c>
      <c r="K3" s="1331"/>
      <c r="L3" s="1331"/>
      <c r="M3" s="1331"/>
      <c r="N3" s="1331"/>
      <c r="O3" s="1332"/>
      <c r="P3" s="1327" t="s">
        <v>1603</v>
      </c>
    </row>
    <row r="4" spans="1:16" s="384" customFormat="1" ht="34.5" customHeight="1">
      <c r="A4" s="1223"/>
      <c r="B4" s="1222" t="s">
        <v>61</v>
      </c>
      <c r="C4" s="1223"/>
      <c r="D4" s="1228" t="s">
        <v>1111</v>
      </c>
      <c r="E4" s="1229"/>
      <c r="F4" s="1228" t="s">
        <v>1112</v>
      </c>
      <c r="G4" s="1229"/>
      <c r="H4" s="1228" t="s">
        <v>1113</v>
      </c>
      <c r="I4" s="1229"/>
      <c r="J4" s="1328"/>
      <c r="K4" s="1333"/>
      <c r="L4" s="1333"/>
      <c r="M4" s="1333"/>
      <c r="N4" s="1333"/>
      <c r="O4" s="1334"/>
      <c r="P4" s="1328"/>
    </row>
    <row r="5" spans="1:16" s="384" customFormat="1" ht="34.5" customHeight="1">
      <c r="A5" s="1223"/>
      <c r="B5" s="1224" t="s">
        <v>1205</v>
      </c>
      <c r="C5" s="1225"/>
      <c r="D5" s="1224" t="s">
        <v>1114</v>
      </c>
      <c r="E5" s="1225"/>
      <c r="F5" s="1224" t="s">
        <v>1115</v>
      </c>
      <c r="G5" s="1225"/>
      <c r="H5" s="1224" t="s">
        <v>1116</v>
      </c>
      <c r="I5" s="1225"/>
      <c r="J5" s="1330"/>
      <c r="K5" s="1335"/>
      <c r="L5" s="1335"/>
      <c r="M5" s="1335"/>
      <c r="N5" s="1335"/>
      <c r="O5" s="1336"/>
      <c r="P5" s="1328"/>
    </row>
    <row r="6" spans="1:16" s="387" customFormat="1" ht="37.5" customHeight="1">
      <c r="A6" s="1223"/>
      <c r="B6" s="334" t="s">
        <v>62</v>
      </c>
      <c r="C6" s="334" t="s">
        <v>63</v>
      </c>
      <c r="D6" s="334" t="s">
        <v>1117</v>
      </c>
      <c r="E6" s="334" t="s">
        <v>1118</v>
      </c>
      <c r="F6" s="334" t="s">
        <v>1117</v>
      </c>
      <c r="G6" s="334" t="s">
        <v>1118</v>
      </c>
      <c r="H6" s="334" t="s">
        <v>1117</v>
      </c>
      <c r="I6" s="334" t="s">
        <v>1118</v>
      </c>
      <c r="J6" s="334" t="s">
        <v>1218</v>
      </c>
      <c r="K6" s="334" t="s">
        <v>64</v>
      </c>
      <c r="L6" s="334" t="s">
        <v>65</v>
      </c>
      <c r="M6" s="334" t="s">
        <v>1119</v>
      </c>
      <c r="N6" s="334" t="s">
        <v>66</v>
      </c>
      <c r="O6" s="334" t="s">
        <v>1120</v>
      </c>
      <c r="P6" s="1329"/>
    </row>
    <row r="7" spans="1:16" s="406" customFormat="1" ht="42" customHeight="1">
      <c r="A7" s="1225"/>
      <c r="B7" s="389" t="s">
        <v>1121</v>
      </c>
      <c r="C7" s="389" t="s">
        <v>1122</v>
      </c>
      <c r="D7" s="389" t="s">
        <v>1121</v>
      </c>
      <c r="E7" s="389" t="s">
        <v>1122</v>
      </c>
      <c r="F7" s="389" t="s">
        <v>1121</v>
      </c>
      <c r="G7" s="389" t="s">
        <v>1122</v>
      </c>
      <c r="H7" s="389" t="s">
        <v>1121</v>
      </c>
      <c r="I7" s="389" t="s">
        <v>1122</v>
      </c>
      <c r="J7" s="389" t="s">
        <v>1205</v>
      </c>
      <c r="K7" s="389" t="s">
        <v>1123</v>
      </c>
      <c r="L7" s="389" t="s">
        <v>1124</v>
      </c>
      <c r="M7" s="389" t="s">
        <v>1125</v>
      </c>
      <c r="N7" s="389" t="s">
        <v>1126</v>
      </c>
      <c r="O7" s="389" t="s">
        <v>319</v>
      </c>
      <c r="P7" s="1330"/>
    </row>
    <row r="8" spans="1:16" s="225" customFormat="1" ht="82.5" customHeight="1">
      <c r="A8" s="274" t="s">
        <v>665</v>
      </c>
      <c r="B8" s="622">
        <v>9</v>
      </c>
      <c r="C8" s="622">
        <v>10314</v>
      </c>
      <c r="D8" s="622">
        <v>5</v>
      </c>
      <c r="E8" s="622">
        <v>5250</v>
      </c>
      <c r="F8" s="622">
        <v>3</v>
      </c>
      <c r="G8" s="622">
        <v>4152</v>
      </c>
      <c r="H8" s="622">
        <v>1</v>
      </c>
      <c r="I8" s="622">
        <v>912</v>
      </c>
      <c r="J8" s="622">
        <v>10964</v>
      </c>
      <c r="K8" s="622">
        <v>5682</v>
      </c>
      <c r="L8" s="622">
        <v>2099</v>
      </c>
      <c r="M8" s="622">
        <v>290</v>
      </c>
      <c r="N8" s="622">
        <v>378</v>
      </c>
      <c r="O8" s="622">
        <v>2515</v>
      </c>
      <c r="P8" s="275" t="s">
        <v>665</v>
      </c>
    </row>
    <row r="9" spans="1:16" s="132" customFormat="1" ht="82.5" customHeight="1">
      <c r="A9" s="130" t="s">
        <v>275</v>
      </c>
      <c r="B9" s="623">
        <f>SUM(D9,F9,H9)</f>
        <v>8</v>
      </c>
      <c r="C9" s="624">
        <f>SUM(E9,G9,I9)</f>
        <v>9953</v>
      </c>
      <c r="D9" s="623">
        <v>4</v>
      </c>
      <c r="E9" s="623">
        <v>6146</v>
      </c>
      <c r="F9" s="623">
        <v>3</v>
      </c>
      <c r="G9" s="623">
        <v>3197</v>
      </c>
      <c r="H9" s="623">
        <v>1</v>
      </c>
      <c r="I9" s="623">
        <v>610</v>
      </c>
      <c r="J9" s="624">
        <f>SUM(K9:O9)</f>
        <v>9953</v>
      </c>
      <c r="K9" s="623">
        <v>4682</v>
      </c>
      <c r="L9" s="623">
        <v>2088</v>
      </c>
      <c r="M9" s="623">
        <v>290</v>
      </c>
      <c r="N9" s="623">
        <v>378</v>
      </c>
      <c r="O9" s="624">
        <v>2515</v>
      </c>
      <c r="P9" s="621" t="s">
        <v>275</v>
      </c>
    </row>
    <row r="10" spans="1:16" s="132" customFormat="1" ht="82.5" customHeight="1">
      <c r="A10" s="130" t="s">
        <v>41</v>
      </c>
      <c r="B10" s="623">
        <v>7</v>
      </c>
      <c r="C10" s="624">
        <v>10573</v>
      </c>
      <c r="D10" s="623">
        <v>3</v>
      </c>
      <c r="E10" s="623">
        <v>6500</v>
      </c>
      <c r="F10" s="623">
        <v>3</v>
      </c>
      <c r="G10" s="623">
        <v>3292</v>
      </c>
      <c r="H10" s="623">
        <v>1</v>
      </c>
      <c r="I10" s="623">
        <v>781</v>
      </c>
      <c r="J10" s="624">
        <v>10573</v>
      </c>
      <c r="K10" s="623">
        <v>7143</v>
      </c>
      <c r="L10" s="623">
        <v>1114</v>
      </c>
      <c r="M10" s="623">
        <v>268</v>
      </c>
      <c r="N10" s="623">
        <v>386</v>
      </c>
      <c r="O10" s="624">
        <v>1662</v>
      </c>
      <c r="P10" s="621" t="s">
        <v>41</v>
      </c>
    </row>
    <row r="11" spans="1:16" s="132" customFormat="1" ht="82.5" customHeight="1">
      <c r="A11" s="130" t="s">
        <v>973</v>
      </c>
      <c r="B11" s="623">
        <v>7</v>
      </c>
      <c r="C11" s="624">
        <v>6375</v>
      </c>
      <c r="D11" s="623">
        <v>3</v>
      </c>
      <c r="E11" s="623">
        <v>3807</v>
      </c>
      <c r="F11" s="623">
        <v>3</v>
      </c>
      <c r="G11" s="623">
        <v>1921</v>
      </c>
      <c r="H11" s="623">
        <v>1</v>
      </c>
      <c r="I11" s="623">
        <v>647</v>
      </c>
      <c r="J11" s="624">
        <v>6295</v>
      </c>
      <c r="K11" s="623">
        <v>3892</v>
      </c>
      <c r="L11" s="623">
        <v>1554</v>
      </c>
      <c r="M11" s="623">
        <v>144</v>
      </c>
      <c r="N11" s="623">
        <v>84</v>
      </c>
      <c r="O11" s="624">
        <v>621</v>
      </c>
      <c r="P11" s="621" t="s">
        <v>977</v>
      </c>
    </row>
    <row r="12" spans="1:16" s="276" customFormat="1" ht="82.5" customHeight="1">
      <c r="A12" s="128" t="s">
        <v>980</v>
      </c>
      <c r="B12" s="990">
        <v>6</v>
      </c>
      <c r="C12" s="991">
        <v>9581</v>
      </c>
      <c r="D12" s="991">
        <v>2</v>
      </c>
      <c r="E12" s="991">
        <v>7158</v>
      </c>
      <c r="F12" s="991">
        <v>3</v>
      </c>
      <c r="G12" s="991">
        <v>1631</v>
      </c>
      <c r="H12" s="991">
        <v>1</v>
      </c>
      <c r="I12" s="991">
        <v>792</v>
      </c>
      <c r="J12" s="991">
        <v>6279</v>
      </c>
      <c r="K12" s="991">
        <v>3749</v>
      </c>
      <c r="L12" s="991">
        <v>1978</v>
      </c>
      <c r="M12" s="991">
        <v>68</v>
      </c>
      <c r="N12" s="991">
        <v>168</v>
      </c>
      <c r="O12" s="992">
        <v>316</v>
      </c>
      <c r="P12" s="231" t="s">
        <v>979</v>
      </c>
    </row>
    <row r="13" spans="1:21" s="170" customFormat="1" ht="18" customHeight="1">
      <c r="A13" s="777" t="s">
        <v>32</v>
      </c>
      <c r="B13" s="442"/>
      <c r="L13" s="250"/>
      <c r="M13" s="250"/>
      <c r="P13" s="277" t="s">
        <v>596</v>
      </c>
      <c r="R13" s="267"/>
      <c r="S13" s="267"/>
      <c r="T13" s="267"/>
      <c r="U13" s="267"/>
    </row>
  </sheetData>
  <mergeCells count="13">
    <mergeCell ref="A1:L1"/>
    <mergeCell ref="A3:A7"/>
    <mergeCell ref="B3:C3"/>
    <mergeCell ref="B4:C4"/>
    <mergeCell ref="D4:E4"/>
    <mergeCell ref="F4:G4"/>
    <mergeCell ref="H4:I4"/>
    <mergeCell ref="B5:C5"/>
    <mergeCell ref="P3:P7"/>
    <mergeCell ref="J3:O5"/>
    <mergeCell ref="D5:E5"/>
    <mergeCell ref="F5:G5"/>
    <mergeCell ref="H5:I5"/>
  </mergeCells>
  <printOptions/>
  <pageMargins left="0.7480314960629921" right="0.7480314960629921" top="0.984251968503937" bottom="0.62" header="0.5118110236220472" footer="0.25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40"/>
  <sheetViews>
    <sheetView workbookViewId="0" topLeftCell="A1">
      <selection activeCell="C35" sqref="C35"/>
    </sheetView>
  </sheetViews>
  <sheetFormatPr defaultColWidth="9.140625" defaultRowHeight="12.75"/>
  <cols>
    <col min="1" max="1" width="16.421875" style="185" customWidth="1"/>
    <col min="2" max="2" width="11.8515625" style="185" customWidth="1"/>
    <col min="3" max="3" width="11.57421875" style="185" customWidth="1"/>
    <col min="4" max="4" width="11.28125" style="185" customWidth="1"/>
    <col min="5" max="8" width="13.28125" style="185" customWidth="1"/>
    <col min="9" max="9" width="13.7109375" style="185" customWidth="1"/>
    <col min="10" max="10" width="17.8515625" style="185" customWidth="1"/>
    <col min="11" max="16384" width="9.140625" style="185" customWidth="1"/>
  </cols>
  <sheetData>
    <row r="1" spans="1:10" s="115" customFormat="1" ht="32.25" customHeight="1">
      <c r="A1" s="1206" t="s">
        <v>3</v>
      </c>
      <c r="B1" s="1206"/>
      <c r="C1" s="1206"/>
      <c r="D1" s="1206"/>
      <c r="E1" s="1206"/>
      <c r="F1" s="1206"/>
      <c r="G1" s="1206"/>
      <c r="H1" s="1206"/>
      <c r="I1" s="1206"/>
      <c r="J1" s="1206"/>
    </row>
    <row r="2" spans="1:10" s="39" customFormat="1" ht="18" customHeight="1">
      <c r="A2" s="39" t="s">
        <v>1574</v>
      </c>
      <c r="J2" s="40" t="s">
        <v>278</v>
      </c>
    </row>
    <row r="3" spans="1:10" s="346" customFormat="1" ht="24" customHeight="1">
      <c r="A3" s="1087" t="s">
        <v>109</v>
      </c>
      <c r="B3" s="393" t="s">
        <v>1545</v>
      </c>
      <c r="C3" s="393" t="s">
        <v>1128</v>
      </c>
      <c r="D3" s="393" t="s">
        <v>1129</v>
      </c>
      <c r="E3" s="1058" t="s">
        <v>1130</v>
      </c>
      <c r="F3" s="1080"/>
      <c r="G3" s="1080"/>
      <c r="H3" s="1080"/>
      <c r="I3" s="1119"/>
      <c r="J3" s="1106" t="s">
        <v>1603</v>
      </c>
    </row>
    <row r="4" spans="1:10" s="346" customFormat="1" ht="24" customHeight="1">
      <c r="A4" s="1052"/>
      <c r="B4" s="55"/>
      <c r="C4" s="55"/>
      <c r="D4" s="55"/>
      <c r="E4" s="1108" t="s">
        <v>1131</v>
      </c>
      <c r="F4" s="1059"/>
      <c r="G4" s="1059"/>
      <c r="H4" s="1059"/>
      <c r="I4" s="1117"/>
      <c r="J4" s="1107"/>
    </row>
    <row r="5" spans="1:10" s="346" customFormat="1" ht="24" customHeight="1">
      <c r="A5" s="1052"/>
      <c r="B5" s="55"/>
      <c r="C5" s="55"/>
      <c r="D5" s="55" t="s">
        <v>1127</v>
      </c>
      <c r="E5" s="393" t="s">
        <v>1132</v>
      </c>
      <c r="F5" s="395" t="s">
        <v>1133</v>
      </c>
      <c r="G5" s="393" t="s">
        <v>1134</v>
      </c>
      <c r="H5" s="395" t="s">
        <v>1135</v>
      </c>
      <c r="I5" s="393" t="s">
        <v>1136</v>
      </c>
      <c r="J5" s="1107"/>
    </row>
    <row r="6" spans="1:10" s="346" customFormat="1" ht="29.25" customHeight="1">
      <c r="A6" s="1341"/>
      <c r="B6" s="56" t="s">
        <v>1604</v>
      </c>
      <c r="C6" s="400" t="s">
        <v>1137</v>
      </c>
      <c r="D6" s="56" t="s">
        <v>1138</v>
      </c>
      <c r="E6" s="79" t="s">
        <v>1139</v>
      </c>
      <c r="F6" s="79" t="s">
        <v>1140</v>
      </c>
      <c r="G6" s="401" t="s">
        <v>1141</v>
      </c>
      <c r="H6" s="400" t="s">
        <v>1142</v>
      </c>
      <c r="I6" s="56" t="s">
        <v>707</v>
      </c>
      <c r="J6" s="1108"/>
    </row>
    <row r="7" spans="1:10" s="180" customFormat="1" ht="18.75" customHeight="1">
      <c r="A7" s="116" t="s">
        <v>1406</v>
      </c>
      <c r="B7" s="235">
        <v>40</v>
      </c>
      <c r="C7" s="236">
        <v>23</v>
      </c>
      <c r="D7" s="236">
        <v>17</v>
      </c>
      <c r="E7" s="236">
        <v>2</v>
      </c>
      <c r="F7" s="236">
        <v>7</v>
      </c>
      <c r="G7" s="236">
        <v>18</v>
      </c>
      <c r="H7" s="236">
        <v>12</v>
      </c>
      <c r="I7" s="251">
        <v>1</v>
      </c>
      <c r="J7" s="157" t="s">
        <v>965</v>
      </c>
    </row>
    <row r="8" spans="1:10" s="180" customFormat="1" ht="18.75" customHeight="1">
      <c r="A8" s="133" t="s">
        <v>315</v>
      </c>
      <c r="B8" s="235">
        <v>55</v>
      </c>
      <c r="C8" s="236">
        <v>40</v>
      </c>
      <c r="D8" s="236">
        <v>15</v>
      </c>
      <c r="E8" s="236">
        <v>2</v>
      </c>
      <c r="F8" s="236">
        <v>16</v>
      </c>
      <c r="G8" s="236">
        <v>17</v>
      </c>
      <c r="H8" s="236">
        <v>19</v>
      </c>
      <c r="I8" s="251">
        <v>1</v>
      </c>
      <c r="J8" s="157" t="s">
        <v>966</v>
      </c>
    </row>
    <row r="9" spans="1:10" s="180" customFormat="1" ht="18.75" customHeight="1">
      <c r="A9" s="130" t="s">
        <v>1611</v>
      </c>
      <c r="B9" s="35">
        <v>91</v>
      </c>
      <c r="C9" s="36">
        <v>58</v>
      </c>
      <c r="D9" s="36">
        <v>33</v>
      </c>
      <c r="E9" s="36">
        <v>0</v>
      </c>
      <c r="F9" s="36">
        <v>20</v>
      </c>
      <c r="G9" s="36">
        <v>27</v>
      </c>
      <c r="H9" s="36">
        <v>43</v>
      </c>
      <c r="I9" s="112">
        <v>1</v>
      </c>
      <c r="J9" s="197" t="s">
        <v>1611</v>
      </c>
    </row>
    <row r="10" spans="1:10" s="180" customFormat="1" ht="18.75" customHeight="1">
      <c r="A10" s="130" t="s">
        <v>275</v>
      </c>
      <c r="B10" s="36">
        <f>SUM(C10:D10)</f>
        <v>62</v>
      </c>
      <c r="C10" s="36">
        <v>46</v>
      </c>
      <c r="D10" s="36">
        <v>16</v>
      </c>
      <c r="E10" s="518" t="s">
        <v>1607</v>
      </c>
      <c r="F10" s="36">
        <v>9</v>
      </c>
      <c r="G10" s="36">
        <v>15</v>
      </c>
      <c r="H10" s="36">
        <v>38</v>
      </c>
      <c r="I10" s="540" t="s">
        <v>1607</v>
      </c>
      <c r="J10" s="197" t="s">
        <v>275</v>
      </c>
    </row>
    <row r="11" spans="1:10" s="180" customFormat="1" ht="18.75" customHeight="1">
      <c r="A11" s="130" t="s">
        <v>41</v>
      </c>
      <c r="B11" s="36">
        <v>8</v>
      </c>
      <c r="C11" s="36">
        <v>7</v>
      </c>
      <c r="D11" s="36">
        <v>1</v>
      </c>
      <c r="E11" s="518" t="s">
        <v>1607</v>
      </c>
      <c r="F11" s="36">
        <v>0</v>
      </c>
      <c r="G11" s="36">
        <v>3</v>
      </c>
      <c r="H11" s="36">
        <v>5</v>
      </c>
      <c r="I11" s="540" t="s">
        <v>1607</v>
      </c>
      <c r="J11" s="131" t="s">
        <v>41</v>
      </c>
    </row>
    <row r="12" spans="1:10" s="180" customFormat="1" ht="18.75" customHeight="1">
      <c r="A12" s="130" t="s">
        <v>973</v>
      </c>
      <c r="B12" s="36">
        <v>6</v>
      </c>
      <c r="C12" s="36">
        <v>4</v>
      </c>
      <c r="D12" s="36">
        <v>2</v>
      </c>
      <c r="E12" s="518" t="s">
        <v>1607</v>
      </c>
      <c r="F12" s="36">
        <v>0</v>
      </c>
      <c r="G12" s="36">
        <v>6</v>
      </c>
      <c r="H12" s="36">
        <v>0</v>
      </c>
      <c r="I12" s="540" t="s">
        <v>1607</v>
      </c>
      <c r="J12" s="131" t="s">
        <v>973</v>
      </c>
    </row>
    <row r="13" spans="1:10" s="180" customFormat="1" ht="18.75" customHeight="1">
      <c r="A13" s="72" t="s">
        <v>978</v>
      </c>
      <c r="B13" s="790">
        <f>SUM(C13:D13)</f>
        <v>4</v>
      </c>
      <c r="C13" s="790">
        <v>3</v>
      </c>
      <c r="D13" s="790">
        <v>1</v>
      </c>
      <c r="E13" s="790">
        <v>0</v>
      </c>
      <c r="F13" s="790">
        <v>0</v>
      </c>
      <c r="G13" s="790">
        <v>2</v>
      </c>
      <c r="H13" s="790">
        <v>2</v>
      </c>
      <c r="I13" s="790">
        <v>0</v>
      </c>
      <c r="J13" s="74" t="s">
        <v>978</v>
      </c>
    </row>
    <row r="14" spans="1:10" s="180" customFormat="1" ht="18.75" customHeight="1">
      <c r="A14" s="853" t="s">
        <v>984</v>
      </c>
      <c r="B14" s="790">
        <v>0</v>
      </c>
      <c r="C14" s="790">
        <v>0</v>
      </c>
      <c r="D14" s="790">
        <v>0</v>
      </c>
      <c r="E14" s="790">
        <v>0</v>
      </c>
      <c r="F14" s="790">
        <v>0</v>
      </c>
      <c r="G14" s="790">
        <v>0</v>
      </c>
      <c r="H14" s="790">
        <v>0</v>
      </c>
      <c r="I14" s="790">
        <v>0</v>
      </c>
      <c r="J14" s="855" t="s">
        <v>1010</v>
      </c>
    </row>
    <row r="15" spans="1:10" s="180" customFormat="1" ht="18.75" customHeight="1">
      <c r="A15" s="853" t="s">
        <v>985</v>
      </c>
      <c r="B15" s="790">
        <v>0</v>
      </c>
      <c r="C15" s="790">
        <v>0</v>
      </c>
      <c r="D15" s="790">
        <v>0</v>
      </c>
      <c r="E15" s="790">
        <v>0</v>
      </c>
      <c r="F15" s="790">
        <v>0</v>
      </c>
      <c r="G15" s="790">
        <v>0</v>
      </c>
      <c r="H15" s="790">
        <v>0</v>
      </c>
      <c r="I15" s="790">
        <v>0</v>
      </c>
      <c r="J15" s="855" t="s">
        <v>1011</v>
      </c>
    </row>
    <row r="16" spans="1:10" s="180" customFormat="1" ht="18.75" customHeight="1">
      <c r="A16" s="853" t="s">
        <v>986</v>
      </c>
      <c r="B16" s="790">
        <v>0</v>
      </c>
      <c r="C16" s="790">
        <v>0</v>
      </c>
      <c r="D16" s="790">
        <v>0</v>
      </c>
      <c r="E16" s="790">
        <v>0</v>
      </c>
      <c r="F16" s="790">
        <v>0</v>
      </c>
      <c r="G16" s="790">
        <v>0</v>
      </c>
      <c r="H16" s="790">
        <v>0</v>
      </c>
      <c r="I16" s="790">
        <v>0</v>
      </c>
      <c r="J16" s="855" t="s">
        <v>1012</v>
      </c>
    </row>
    <row r="17" spans="1:10" s="180" customFormat="1" ht="18.75" customHeight="1">
      <c r="A17" s="853" t="s">
        <v>987</v>
      </c>
      <c r="B17" s="36">
        <v>1</v>
      </c>
      <c r="C17" s="36">
        <v>1</v>
      </c>
      <c r="D17" s="790">
        <v>0</v>
      </c>
      <c r="E17" s="790">
        <v>0</v>
      </c>
      <c r="F17" s="790">
        <v>0</v>
      </c>
      <c r="G17" s="36">
        <v>0</v>
      </c>
      <c r="H17" s="36">
        <v>1</v>
      </c>
      <c r="I17" s="518" t="s">
        <v>1607</v>
      </c>
      <c r="J17" s="855" t="s">
        <v>1013</v>
      </c>
    </row>
    <row r="18" spans="1:10" s="180" customFormat="1" ht="18.75" customHeight="1">
      <c r="A18" s="853" t="s">
        <v>988</v>
      </c>
      <c r="B18" s="790">
        <v>0</v>
      </c>
      <c r="C18" s="790">
        <v>0</v>
      </c>
      <c r="D18" s="790">
        <v>0</v>
      </c>
      <c r="E18" s="790">
        <v>0</v>
      </c>
      <c r="F18" s="790">
        <v>0</v>
      </c>
      <c r="G18" s="790">
        <v>0</v>
      </c>
      <c r="H18" s="790">
        <v>0</v>
      </c>
      <c r="I18" s="790">
        <v>0</v>
      </c>
      <c r="J18" s="855" t="s">
        <v>1014</v>
      </c>
    </row>
    <row r="19" spans="1:10" s="180" customFormat="1" ht="18.75" customHeight="1">
      <c r="A19" s="853" t="s">
        <v>989</v>
      </c>
      <c r="B19" s="790">
        <v>0</v>
      </c>
      <c r="C19" s="790">
        <v>0</v>
      </c>
      <c r="D19" s="790">
        <v>0</v>
      </c>
      <c r="E19" s="790">
        <v>0</v>
      </c>
      <c r="F19" s="790">
        <v>0</v>
      </c>
      <c r="G19" s="790">
        <v>0</v>
      </c>
      <c r="H19" s="790">
        <v>0</v>
      </c>
      <c r="I19" s="790">
        <v>0</v>
      </c>
      <c r="J19" s="855" t="s">
        <v>1015</v>
      </c>
    </row>
    <row r="20" spans="1:10" s="180" customFormat="1" ht="18.75" customHeight="1">
      <c r="A20" s="853" t="s">
        <v>990</v>
      </c>
      <c r="B20" s="790">
        <v>0</v>
      </c>
      <c r="C20" s="790">
        <v>0</v>
      </c>
      <c r="D20" s="790">
        <v>0</v>
      </c>
      <c r="E20" s="790">
        <v>0</v>
      </c>
      <c r="F20" s="790">
        <v>0</v>
      </c>
      <c r="G20" s="790">
        <v>0</v>
      </c>
      <c r="H20" s="790">
        <v>0</v>
      </c>
      <c r="I20" s="790">
        <v>0</v>
      </c>
      <c r="J20" s="855" t="s">
        <v>1016</v>
      </c>
    </row>
    <row r="21" spans="1:10" s="180" customFormat="1" ht="18.75" customHeight="1">
      <c r="A21" s="853" t="s">
        <v>991</v>
      </c>
      <c r="B21" s="790">
        <v>0</v>
      </c>
      <c r="C21" s="790">
        <v>0</v>
      </c>
      <c r="D21" s="790">
        <v>0</v>
      </c>
      <c r="E21" s="790">
        <v>0</v>
      </c>
      <c r="F21" s="790">
        <v>0</v>
      </c>
      <c r="G21" s="790">
        <v>0</v>
      </c>
      <c r="H21" s="790">
        <v>0</v>
      </c>
      <c r="I21" s="790">
        <v>0</v>
      </c>
      <c r="J21" s="856" t="s">
        <v>1017</v>
      </c>
    </row>
    <row r="22" spans="1:10" s="180" customFormat="1" ht="18.75" customHeight="1">
      <c r="A22" s="853" t="s">
        <v>992</v>
      </c>
      <c r="B22" s="790">
        <v>0</v>
      </c>
      <c r="C22" s="790">
        <v>0</v>
      </c>
      <c r="D22" s="790">
        <v>0</v>
      </c>
      <c r="E22" s="790">
        <v>0</v>
      </c>
      <c r="F22" s="790">
        <v>0</v>
      </c>
      <c r="G22" s="790">
        <v>0</v>
      </c>
      <c r="H22" s="790">
        <v>0</v>
      </c>
      <c r="I22" s="790">
        <v>0</v>
      </c>
      <c r="J22" s="856" t="s">
        <v>1018</v>
      </c>
    </row>
    <row r="23" spans="1:10" s="180" customFormat="1" ht="18.75" customHeight="1">
      <c r="A23" s="853" t="s">
        <v>993</v>
      </c>
      <c r="B23" s="790">
        <v>0</v>
      </c>
      <c r="C23" s="790">
        <v>0</v>
      </c>
      <c r="D23" s="790">
        <v>0</v>
      </c>
      <c r="E23" s="790">
        <v>0</v>
      </c>
      <c r="F23" s="790">
        <v>0</v>
      </c>
      <c r="G23" s="790">
        <v>0</v>
      </c>
      <c r="H23" s="790">
        <v>0</v>
      </c>
      <c r="I23" s="790">
        <v>0</v>
      </c>
      <c r="J23" s="856" t="s">
        <v>1019</v>
      </c>
    </row>
    <row r="24" spans="1:10" s="180" customFormat="1" ht="18.75" customHeight="1">
      <c r="A24" s="853" t="s">
        <v>994</v>
      </c>
      <c r="B24" s="790">
        <v>0</v>
      </c>
      <c r="C24" s="790">
        <v>0</v>
      </c>
      <c r="D24" s="790">
        <v>0</v>
      </c>
      <c r="E24" s="790">
        <v>0</v>
      </c>
      <c r="F24" s="790">
        <v>0</v>
      </c>
      <c r="G24" s="790">
        <v>0</v>
      </c>
      <c r="H24" s="790">
        <v>0</v>
      </c>
      <c r="I24" s="790">
        <v>0</v>
      </c>
      <c r="J24" s="856" t="s">
        <v>1020</v>
      </c>
    </row>
    <row r="25" spans="1:10" s="180" customFormat="1" ht="18.75" customHeight="1">
      <c r="A25" s="853" t="s">
        <v>995</v>
      </c>
      <c r="B25" s="790">
        <v>0</v>
      </c>
      <c r="C25" s="790">
        <v>0</v>
      </c>
      <c r="D25" s="790">
        <v>0</v>
      </c>
      <c r="E25" s="790">
        <v>0</v>
      </c>
      <c r="F25" s="790">
        <v>0</v>
      </c>
      <c r="G25" s="790">
        <v>0</v>
      </c>
      <c r="H25" s="790">
        <v>0</v>
      </c>
      <c r="I25" s="790">
        <v>0</v>
      </c>
      <c r="J25" s="856" t="s">
        <v>1021</v>
      </c>
    </row>
    <row r="26" spans="1:10" s="180" customFormat="1" ht="18.75" customHeight="1">
      <c r="A26" s="853" t="s">
        <v>996</v>
      </c>
      <c r="B26" s="790">
        <v>0</v>
      </c>
      <c r="C26" s="790">
        <v>0</v>
      </c>
      <c r="D26" s="790">
        <v>0</v>
      </c>
      <c r="E26" s="790">
        <v>0</v>
      </c>
      <c r="F26" s="790">
        <v>0</v>
      </c>
      <c r="G26" s="790">
        <v>0</v>
      </c>
      <c r="H26" s="790">
        <v>0</v>
      </c>
      <c r="I26" s="790">
        <v>0</v>
      </c>
      <c r="J26" s="856" t="s">
        <v>1022</v>
      </c>
    </row>
    <row r="27" spans="1:10" s="180" customFormat="1" ht="18.75" customHeight="1">
      <c r="A27" s="853" t="s">
        <v>997</v>
      </c>
      <c r="B27" s="790">
        <v>0</v>
      </c>
      <c r="C27" s="790">
        <v>0</v>
      </c>
      <c r="D27" s="790">
        <v>0</v>
      </c>
      <c r="E27" s="790">
        <v>0</v>
      </c>
      <c r="F27" s="790">
        <v>0</v>
      </c>
      <c r="G27" s="790">
        <v>0</v>
      </c>
      <c r="H27" s="790">
        <v>0</v>
      </c>
      <c r="I27" s="790">
        <v>0</v>
      </c>
      <c r="J27" s="856" t="s">
        <v>1023</v>
      </c>
    </row>
    <row r="28" spans="1:10" s="180" customFormat="1" ht="18.75" customHeight="1">
      <c r="A28" s="853" t="s">
        <v>998</v>
      </c>
      <c r="B28" s="790">
        <v>0</v>
      </c>
      <c r="C28" s="790">
        <v>0</v>
      </c>
      <c r="D28" s="790">
        <v>0</v>
      </c>
      <c r="E28" s="790">
        <v>0</v>
      </c>
      <c r="F28" s="790">
        <v>0</v>
      </c>
      <c r="G28" s="790">
        <v>0</v>
      </c>
      <c r="H28" s="790">
        <v>0</v>
      </c>
      <c r="I28" s="790">
        <v>0</v>
      </c>
      <c r="J28" s="856" t="s">
        <v>1024</v>
      </c>
    </row>
    <row r="29" spans="1:10" s="180" customFormat="1" ht="18.75" customHeight="1">
      <c r="A29" s="853" t="s">
        <v>999</v>
      </c>
      <c r="B29" s="790">
        <v>0</v>
      </c>
      <c r="C29" s="790">
        <v>0</v>
      </c>
      <c r="D29" s="790">
        <v>0</v>
      </c>
      <c r="E29" s="790">
        <v>0</v>
      </c>
      <c r="F29" s="790">
        <v>0</v>
      </c>
      <c r="G29" s="790">
        <v>0</v>
      </c>
      <c r="H29" s="790">
        <v>0</v>
      </c>
      <c r="I29" s="790">
        <v>0</v>
      </c>
      <c r="J29" s="856" t="s">
        <v>1025</v>
      </c>
    </row>
    <row r="30" spans="1:10" s="180" customFormat="1" ht="18.75" customHeight="1">
      <c r="A30" s="853" t="s">
        <v>1000</v>
      </c>
      <c r="B30" s="790">
        <v>0</v>
      </c>
      <c r="C30" s="790">
        <v>0</v>
      </c>
      <c r="D30" s="790">
        <v>0</v>
      </c>
      <c r="E30" s="790">
        <v>0</v>
      </c>
      <c r="F30" s="790">
        <v>0</v>
      </c>
      <c r="G30" s="790">
        <v>0</v>
      </c>
      <c r="H30" s="790">
        <v>0</v>
      </c>
      <c r="I30" s="790">
        <v>0</v>
      </c>
      <c r="J30" s="856" t="s">
        <v>1026</v>
      </c>
    </row>
    <row r="31" spans="1:10" s="180" customFormat="1" ht="18.75" customHeight="1">
      <c r="A31" s="853" t="s">
        <v>1001</v>
      </c>
      <c r="B31" s="36">
        <v>1</v>
      </c>
      <c r="C31" s="36">
        <v>1</v>
      </c>
      <c r="D31" s="790">
        <v>0</v>
      </c>
      <c r="E31" s="790">
        <v>0</v>
      </c>
      <c r="F31" s="790">
        <v>0</v>
      </c>
      <c r="G31" s="36">
        <v>0</v>
      </c>
      <c r="H31" s="36">
        <v>1</v>
      </c>
      <c r="I31" s="518" t="s">
        <v>1607</v>
      </c>
      <c r="J31" s="856" t="s">
        <v>1027</v>
      </c>
    </row>
    <row r="32" spans="1:10" s="180" customFormat="1" ht="18.75" customHeight="1">
      <c r="A32" s="853" t="s">
        <v>1002</v>
      </c>
      <c r="B32" s="790">
        <v>0</v>
      </c>
      <c r="C32" s="790">
        <v>0</v>
      </c>
      <c r="D32" s="790">
        <v>0</v>
      </c>
      <c r="E32" s="790">
        <v>0</v>
      </c>
      <c r="F32" s="790">
        <v>0</v>
      </c>
      <c r="G32" s="790">
        <v>0</v>
      </c>
      <c r="H32" s="790">
        <v>0</v>
      </c>
      <c r="I32" s="790">
        <v>0</v>
      </c>
      <c r="J32" s="856" t="s">
        <v>1028</v>
      </c>
    </row>
    <row r="33" spans="1:10" s="180" customFormat="1" ht="18.75" customHeight="1">
      <c r="A33" s="853" t="s">
        <v>1003</v>
      </c>
      <c r="B33" s="790">
        <v>0</v>
      </c>
      <c r="C33" s="790">
        <v>0</v>
      </c>
      <c r="D33" s="790">
        <v>0</v>
      </c>
      <c r="E33" s="790">
        <v>0</v>
      </c>
      <c r="F33" s="790">
        <v>0</v>
      </c>
      <c r="G33" s="790">
        <v>0</v>
      </c>
      <c r="H33" s="790">
        <v>0</v>
      </c>
      <c r="I33" s="790">
        <v>0</v>
      </c>
      <c r="J33" s="856" t="s">
        <v>1029</v>
      </c>
    </row>
    <row r="34" spans="1:10" s="180" customFormat="1" ht="18.75" customHeight="1">
      <c r="A34" s="853" t="s">
        <v>1004</v>
      </c>
      <c r="B34" s="790">
        <v>0</v>
      </c>
      <c r="C34" s="790">
        <v>0</v>
      </c>
      <c r="D34" s="790">
        <v>0</v>
      </c>
      <c r="E34" s="790">
        <v>0</v>
      </c>
      <c r="F34" s="790">
        <v>0</v>
      </c>
      <c r="G34" s="790">
        <v>0</v>
      </c>
      <c r="H34" s="790">
        <v>0</v>
      </c>
      <c r="I34" s="790">
        <v>0</v>
      </c>
      <c r="J34" s="856" t="s">
        <v>1030</v>
      </c>
    </row>
    <row r="35" spans="1:10" s="180" customFormat="1" ht="18.75" customHeight="1">
      <c r="A35" s="853" t="s">
        <v>1005</v>
      </c>
      <c r="B35" s="790">
        <v>0</v>
      </c>
      <c r="C35" s="790">
        <v>0</v>
      </c>
      <c r="D35" s="790">
        <v>0</v>
      </c>
      <c r="E35" s="790">
        <v>0</v>
      </c>
      <c r="F35" s="790">
        <v>0</v>
      </c>
      <c r="G35" s="790">
        <v>0</v>
      </c>
      <c r="H35" s="790">
        <v>0</v>
      </c>
      <c r="I35" s="790">
        <v>0</v>
      </c>
      <c r="J35" s="856" t="s">
        <v>1031</v>
      </c>
    </row>
    <row r="36" spans="1:10" s="180" customFormat="1" ht="18.75" customHeight="1">
      <c r="A36" s="853" t="s">
        <v>1006</v>
      </c>
      <c r="B36" s="790">
        <v>0</v>
      </c>
      <c r="C36" s="790">
        <v>0</v>
      </c>
      <c r="D36" s="790">
        <v>0</v>
      </c>
      <c r="E36" s="790">
        <v>0</v>
      </c>
      <c r="F36" s="790">
        <v>0</v>
      </c>
      <c r="G36" s="790">
        <v>0</v>
      </c>
      <c r="H36" s="790">
        <v>0</v>
      </c>
      <c r="I36" s="790">
        <v>0</v>
      </c>
      <c r="J36" s="856" t="s">
        <v>1032</v>
      </c>
    </row>
    <row r="37" spans="1:10" s="180" customFormat="1" ht="18.75" customHeight="1">
      <c r="A37" s="853" t="s">
        <v>1007</v>
      </c>
      <c r="B37" s="36">
        <v>2</v>
      </c>
      <c r="C37" s="36">
        <v>1</v>
      </c>
      <c r="D37" s="36">
        <v>1</v>
      </c>
      <c r="E37" s="790">
        <v>0</v>
      </c>
      <c r="F37" s="790">
        <v>0</v>
      </c>
      <c r="G37" s="36">
        <v>2</v>
      </c>
      <c r="H37" s="36">
        <v>0</v>
      </c>
      <c r="I37" s="518" t="s">
        <v>1607</v>
      </c>
      <c r="J37" s="856" t="s">
        <v>1033</v>
      </c>
    </row>
    <row r="38" spans="1:10" s="180" customFormat="1" ht="18.75" customHeight="1">
      <c r="A38" s="853" t="s">
        <v>1008</v>
      </c>
      <c r="B38" s="790">
        <v>0</v>
      </c>
      <c r="C38" s="790">
        <v>0</v>
      </c>
      <c r="D38" s="790">
        <v>0</v>
      </c>
      <c r="E38" s="790">
        <v>0</v>
      </c>
      <c r="F38" s="790">
        <v>0</v>
      </c>
      <c r="G38" s="790">
        <v>0</v>
      </c>
      <c r="H38" s="790">
        <v>0</v>
      </c>
      <c r="I38" s="790">
        <v>0</v>
      </c>
      <c r="J38" s="856" t="s">
        <v>1034</v>
      </c>
    </row>
    <row r="39" spans="1:10" s="180" customFormat="1" ht="18.75" customHeight="1">
      <c r="A39" s="854" t="s">
        <v>1009</v>
      </c>
      <c r="B39" s="696">
        <v>0</v>
      </c>
      <c r="C39" s="666">
        <v>0</v>
      </c>
      <c r="D39" s="666">
        <v>0</v>
      </c>
      <c r="E39" s="666">
        <v>0</v>
      </c>
      <c r="F39" s="666">
        <v>0</v>
      </c>
      <c r="G39" s="666">
        <v>0</v>
      </c>
      <c r="H39" s="666">
        <v>0</v>
      </c>
      <c r="I39" s="666">
        <v>0</v>
      </c>
      <c r="J39" s="857" t="s">
        <v>1035</v>
      </c>
    </row>
    <row r="40" spans="1:21" s="140" customFormat="1" ht="18" customHeight="1">
      <c r="A40" s="777" t="s">
        <v>4</v>
      </c>
      <c r="J40" s="176" t="s">
        <v>5</v>
      </c>
      <c r="L40" s="160"/>
      <c r="M40" s="160"/>
      <c r="R40" s="139"/>
      <c r="S40" s="139"/>
      <c r="T40" s="139"/>
      <c r="U40" s="139"/>
    </row>
    <row r="41" s="252" customFormat="1" ht="13.5"/>
    <row r="42" s="252" customFormat="1" ht="13.5"/>
    <row r="43" s="252" customFormat="1" ht="13.5"/>
    <row r="44" s="252" customFormat="1" ht="13.5"/>
    <row r="45" s="252" customFormat="1" ht="13.5"/>
    <row r="46" s="252" customFormat="1" ht="13.5"/>
    <row r="47" s="252" customFormat="1" ht="13.5"/>
    <row r="48" s="252" customFormat="1" ht="13.5"/>
    <row r="49" s="252" customFormat="1" ht="13.5"/>
    <row r="50" s="252" customFormat="1" ht="13.5"/>
    <row r="51" s="252" customFormat="1" ht="13.5"/>
    <row r="52" s="252" customFormat="1" ht="13.5"/>
    <row r="53" s="252" customFormat="1" ht="13.5"/>
    <row r="54" s="252" customFormat="1" ht="13.5"/>
    <row r="55" s="252" customFormat="1" ht="13.5"/>
    <row r="56" s="252" customFormat="1" ht="13.5"/>
    <row r="57" s="186" customFormat="1" ht="12.75"/>
    <row r="58" s="186" customFormat="1" ht="12.75"/>
    <row r="59" s="186" customFormat="1" ht="12.75"/>
    <row r="60" s="186" customFormat="1" ht="12.75"/>
  </sheetData>
  <mergeCells count="5">
    <mergeCell ref="A1:J1"/>
    <mergeCell ref="A3:A6"/>
    <mergeCell ref="E3:I3"/>
    <mergeCell ref="J3:J6"/>
    <mergeCell ref="E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V16"/>
  <sheetViews>
    <sheetView zoomScaleSheetLayoutView="100" workbookViewId="0" topLeftCell="A7">
      <selection activeCell="B15" sqref="B15"/>
    </sheetView>
  </sheetViews>
  <sheetFormatPr defaultColWidth="9.140625" defaultRowHeight="12.75"/>
  <cols>
    <col min="1" max="1" width="13.7109375" style="205" customWidth="1"/>
    <col min="2" max="5" width="7.8515625" style="205" customWidth="1"/>
    <col min="6" max="13" width="7.57421875" style="205" customWidth="1"/>
    <col min="14" max="21" width="7.28125" style="205" customWidth="1"/>
    <col min="22" max="22" width="13.140625" style="205" customWidth="1"/>
    <col min="23" max="16384" width="11.28125" style="205" customWidth="1"/>
  </cols>
  <sheetData>
    <row r="1" spans="1:22" s="115" customFormat="1" ht="32.25" customHeight="1">
      <c r="A1" s="1206" t="s">
        <v>6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6"/>
      <c r="R1" s="1206"/>
      <c r="S1" s="1206"/>
      <c r="T1" s="1206"/>
      <c r="U1" s="1206"/>
      <c r="V1" s="1206"/>
    </row>
    <row r="2" spans="1:22" s="39" customFormat="1" ht="18" customHeight="1">
      <c r="A2" s="39" t="s">
        <v>1523</v>
      </c>
      <c r="T2" s="398" t="s">
        <v>866</v>
      </c>
      <c r="V2" s="40" t="s">
        <v>1524</v>
      </c>
    </row>
    <row r="3" spans="1:22" s="346" customFormat="1" ht="24.75" customHeight="1">
      <c r="A3" s="1123" t="s">
        <v>1569</v>
      </c>
      <c r="B3" s="1058" t="s">
        <v>903</v>
      </c>
      <c r="C3" s="1080"/>
      <c r="D3" s="1080"/>
      <c r="E3" s="1119"/>
      <c r="F3" s="1058" t="s">
        <v>904</v>
      </c>
      <c r="G3" s="1080"/>
      <c r="H3" s="1080"/>
      <c r="I3" s="1119"/>
      <c r="J3" s="1058" t="s">
        <v>905</v>
      </c>
      <c r="K3" s="1080"/>
      <c r="L3" s="1080"/>
      <c r="M3" s="1119"/>
      <c r="N3" s="1058" t="s">
        <v>906</v>
      </c>
      <c r="O3" s="1080"/>
      <c r="P3" s="1080"/>
      <c r="Q3" s="1119"/>
      <c r="R3" s="1058" t="s">
        <v>907</v>
      </c>
      <c r="S3" s="1080"/>
      <c r="T3" s="1080"/>
      <c r="U3" s="1119"/>
      <c r="V3" s="1106" t="s">
        <v>1603</v>
      </c>
    </row>
    <row r="4" spans="1:22" s="346" customFormat="1" ht="24.75" customHeight="1">
      <c r="A4" s="1116"/>
      <c r="B4" s="1108" t="s">
        <v>1604</v>
      </c>
      <c r="C4" s="1059"/>
      <c r="D4" s="1059"/>
      <c r="E4" s="1117"/>
      <c r="F4" s="1108" t="s">
        <v>867</v>
      </c>
      <c r="G4" s="1059"/>
      <c r="H4" s="1059"/>
      <c r="I4" s="1117"/>
      <c r="J4" s="1108" t="s">
        <v>868</v>
      </c>
      <c r="K4" s="1059"/>
      <c r="L4" s="1059"/>
      <c r="M4" s="1117"/>
      <c r="N4" s="1108" t="s">
        <v>869</v>
      </c>
      <c r="O4" s="1059"/>
      <c r="P4" s="1059"/>
      <c r="Q4" s="1117"/>
      <c r="R4" s="1108" t="s">
        <v>707</v>
      </c>
      <c r="S4" s="1059"/>
      <c r="T4" s="1059"/>
      <c r="U4" s="1117"/>
      <c r="V4" s="1107"/>
    </row>
    <row r="5" spans="1:22" s="346" customFormat="1" ht="39.75" customHeight="1">
      <c r="A5" s="1116"/>
      <c r="B5" s="393" t="s">
        <v>908</v>
      </c>
      <c r="C5" s="393" t="s">
        <v>909</v>
      </c>
      <c r="D5" s="393" t="s">
        <v>910</v>
      </c>
      <c r="E5" s="393" t="s">
        <v>870</v>
      </c>
      <c r="F5" s="393" t="s">
        <v>908</v>
      </c>
      <c r="G5" s="393" t="s">
        <v>909</v>
      </c>
      <c r="H5" s="393" t="s">
        <v>910</v>
      </c>
      <c r="I5" s="393" t="s">
        <v>870</v>
      </c>
      <c r="J5" s="393" t="s">
        <v>908</v>
      </c>
      <c r="K5" s="393" t="s">
        <v>909</v>
      </c>
      <c r="L5" s="393" t="s">
        <v>910</v>
      </c>
      <c r="M5" s="393" t="s">
        <v>870</v>
      </c>
      <c r="N5" s="393" t="s">
        <v>908</v>
      </c>
      <c r="O5" s="393" t="s">
        <v>909</v>
      </c>
      <c r="P5" s="393" t="s">
        <v>910</v>
      </c>
      <c r="Q5" s="393" t="s">
        <v>870</v>
      </c>
      <c r="R5" s="393" t="s">
        <v>908</v>
      </c>
      <c r="S5" s="393" t="s">
        <v>909</v>
      </c>
      <c r="T5" s="393" t="s">
        <v>910</v>
      </c>
      <c r="U5" s="393" t="s">
        <v>870</v>
      </c>
      <c r="V5" s="1107"/>
    </row>
    <row r="6" spans="1:22" s="346" customFormat="1" ht="39.75" customHeight="1">
      <c r="A6" s="1116"/>
      <c r="B6" s="55" t="s">
        <v>1529</v>
      </c>
      <c r="C6" s="55"/>
      <c r="D6" s="55"/>
      <c r="E6" s="396" t="s">
        <v>871</v>
      </c>
      <c r="F6" s="55" t="s">
        <v>1529</v>
      </c>
      <c r="G6" s="55"/>
      <c r="H6" s="55"/>
      <c r="I6" s="396" t="s">
        <v>911</v>
      </c>
      <c r="J6" s="55" t="s">
        <v>1529</v>
      </c>
      <c r="K6" s="55"/>
      <c r="L6" s="55"/>
      <c r="M6" s="396" t="s">
        <v>911</v>
      </c>
      <c r="N6" s="55" t="s">
        <v>1529</v>
      </c>
      <c r="O6" s="55"/>
      <c r="P6" s="55"/>
      <c r="Q6" s="396" t="s">
        <v>911</v>
      </c>
      <c r="R6" s="55" t="s">
        <v>1529</v>
      </c>
      <c r="S6" s="55"/>
      <c r="T6" s="55"/>
      <c r="U6" s="396" t="s">
        <v>911</v>
      </c>
      <c r="V6" s="1107"/>
    </row>
    <row r="7" spans="1:22" s="346" customFormat="1" ht="39.75" customHeight="1">
      <c r="A7" s="1116"/>
      <c r="B7" s="55" t="s">
        <v>872</v>
      </c>
      <c r="C7" s="55"/>
      <c r="D7" s="399"/>
      <c r="E7" s="77" t="s">
        <v>873</v>
      </c>
      <c r="F7" s="55" t="s">
        <v>872</v>
      </c>
      <c r="G7" s="55"/>
      <c r="H7" s="399"/>
      <c r="I7" s="77" t="s">
        <v>873</v>
      </c>
      <c r="J7" s="55" t="s">
        <v>872</v>
      </c>
      <c r="K7" s="55"/>
      <c r="L7" s="399"/>
      <c r="M7" s="77" t="s">
        <v>873</v>
      </c>
      <c r="N7" s="55" t="s">
        <v>872</v>
      </c>
      <c r="O7" s="55"/>
      <c r="P7" s="399"/>
      <c r="Q7" s="77" t="s">
        <v>873</v>
      </c>
      <c r="R7" s="55" t="s">
        <v>872</v>
      </c>
      <c r="S7" s="55"/>
      <c r="T7" s="399"/>
      <c r="U7" s="77" t="s">
        <v>873</v>
      </c>
      <c r="V7" s="1107"/>
    </row>
    <row r="8" spans="1:22" s="346" customFormat="1" ht="39.75" customHeight="1">
      <c r="A8" s="1117"/>
      <c r="B8" s="56" t="s">
        <v>746</v>
      </c>
      <c r="C8" s="56" t="s">
        <v>900</v>
      </c>
      <c r="D8" s="56" t="s">
        <v>901</v>
      </c>
      <c r="E8" s="79" t="s">
        <v>902</v>
      </c>
      <c r="F8" s="56" t="s">
        <v>746</v>
      </c>
      <c r="G8" s="56" t="s">
        <v>900</v>
      </c>
      <c r="H8" s="56" t="s">
        <v>901</v>
      </c>
      <c r="I8" s="79" t="s">
        <v>902</v>
      </c>
      <c r="J8" s="56" t="s">
        <v>746</v>
      </c>
      <c r="K8" s="56" t="s">
        <v>900</v>
      </c>
      <c r="L8" s="56" t="s">
        <v>901</v>
      </c>
      <c r="M8" s="79" t="s">
        <v>902</v>
      </c>
      <c r="N8" s="56" t="s">
        <v>746</v>
      </c>
      <c r="O8" s="56" t="s">
        <v>900</v>
      </c>
      <c r="P8" s="56" t="s">
        <v>901</v>
      </c>
      <c r="Q8" s="79" t="s">
        <v>902</v>
      </c>
      <c r="R8" s="56" t="s">
        <v>746</v>
      </c>
      <c r="S8" s="56" t="s">
        <v>900</v>
      </c>
      <c r="T8" s="56" t="s">
        <v>901</v>
      </c>
      <c r="U8" s="79" t="s">
        <v>902</v>
      </c>
      <c r="V8" s="1108"/>
    </row>
    <row r="9" spans="1:22" s="223" customFormat="1" ht="30" customHeight="1">
      <c r="A9" s="4" t="s">
        <v>1406</v>
      </c>
      <c r="B9" s="236">
        <v>3</v>
      </c>
      <c r="C9" s="236">
        <v>60</v>
      </c>
      <c r="D9" s="236">
        <v>53</v>
      </c>
      <c r="E9" s="236">
        <v>214</v>
      </c>
      <c r="F9" s="236">
        <v>3</v>
      </c>
      <c r="G9" s="236">
        <v>60</v>
      </c>
      <c r="H9" s="236">
        <v>53</v>
      </c>
      <c r="I9" s="236">
        <v>214</v>
      </c>
      <c r="J9" s="247" t="s">
        <v>1607</v>
      </c>
      <c r="K9" s="247" t="s">
        <v>1607</v>
      </c>
      <c r="L9" s="247" t="s">
        <v>1607</v>
      </c>
      <c r="M9" s="247" t="s">
        <v>1607</v>
      </c>
      <c r="N9" s="247" t="s">
        <v>1607</v>
      </c>
      <c r="O9" s="247" t="s">
        <v>1607</v>
      </c>
      <c r="P9" s="247" t="s">
        <v>1607</v>
      </c>
      <c r="Q9" s="247" t="s">
        <v>1607</v>
      </c>
      <c r="R9" s="247" t="s">
        <v>1607</v>
      </c>
      <c r="S9" s="247" t="s">
        <v>1607</v>
      </c>
      <c r="T9" s="247" t="s">
        <v>1607</v>
      </c>
      <c r="U9" s="248" t="s">
        <v>1607</v>
      </c>
      <c r="V9" s="165" t="s">
        <v>965</v>
      </c>
    </row>
    <row r="10" spans="1:22" s="223" customFormat="1" ht="30" customHeight="1">
      <c r="A10" s="107" t="s">
        <v>315</v>
      </c>
      <c r="B10" s="243" t="s">
        <v>668</v>
      </c>
      <c r="C10" s="244" t="s">
        <v>668</v>
      </c>
      <c r="D10" s="244" t="s">
        <v>668</v>
      </c>
      <c r="E10" s="244" t="s">
        <v>668</v>
      </c>
      <c r="F10" s="244" t="s">
        <v>668</v>
      </c>
      <c r="G10" s="244" t="s">
        <v>668</v>
      </c>
      <c r="H10" s="244" t="s">
        <v>668</v>
      </c>
      <c r="I10" s="244" t="s">
        <v>668</v>
      </c>
      <c r="J10" s="244" t="s">
        <v>668</v>
      </c>
      <c r="K10" s="244" t="s">
        <v>668</v>
      </c>
      <c r="L10" s="244" t="s">
        <v>668</v>
      </c>
      <c r="M10" s="244" t="s">
        <v>668</v>
      </c>
      <c r="N10" s="244" t="s">
        <v>668</v>
      </c>
      <c r="O10" s="244" t="s">
        <v>668</v>
      </c>
      <c r="P10" s="244" t="s">
        <v>668</v>
      </c>
      <c r="Q10" s="244" t="s">
        <v>668</v>
      </c>
      <c r="R10" s="244" t="s">
        <v>668</v>
      </c>
      <c r="S10" s="244" t="s">
        <v>668</v>
      </c>
      <c r="T10" s="244" t="s">
        <v>668</v>
      </c>
      <c r="U10" s="246" t="s">
        <v>668</v>
      </c>
      <c r="V10" s="165" t="s">
        <v>966</v>
      </c>
    </row>
    <row r="11" spans="1:22" s="223" customFormat="1" ht="30" customHeight="1">
      <c r="A11" s="130" t="s">
        <v>1611</v>
      </c>
      <c r="B11" s="35">
        <f>SUM(F11,J11,N11,R11)</f>
        <v>3</v>
      </c>
      <c r="C11" s="36">
        <v>22</v>
      </c>
      <c r="D11" s="36">
        <v>27</v>
      </c>
      <c r="E11" s="36">
        <v>209</v>
      </c>
      <c r="F11" s="36">
        <v>3</v>
      </c>
      <c r="G11" s="36">
        <v>22</v>
      </c>
      <c r="H11" s="36">
        <v>27</v>
      </c>
      <c r="I11" s="36">
        <v>209</v>
      </c>
      <c r="J11" s="247" t="s">
        <v>1607</v>
      </c>
      <c r="K11" s="247" t="s">
        <v>1607</v>
      </c>
      <c r="L11" s="247" t="s">
        <v>1607</v>
      </c>
      <c r="M11" s="247" t="s">
        <v>1607</v>
      </c>
      <c r="N11" s="247" t="s">
        <v>1607</v>
      </c>
      <c r="O11" s="247" t="s">
        <v>1607</v>
      </c>
      <c r="P11" s="247" t="s">
        <v>1607</v>
      </c>
      <c r="Q11" s="247" t="s">
        <v>1607</v>
      </c>
      <c r="R11" s="247" t="s">
        <v>1607</v>
      </c>
      <c r="S11" s="247" t="s">
        <v>1607</v>
      </c>
      <c r="T11" s="247" t="s">
        <v>1607</v>
      </c>
      <c r="U11" s="248" t="s">
        <v>1607</v>
      </c>
      <c r="V11" s="197" t="s">
        <v>1611</v>
      </c>
    </row>
    <row r="12" spans="1:22" s="223" customFormat="1" ht="30" customHeight="1">
      <c r="A12" s="130" t="s">
        <v>275</v>
      </c>
      <c r="B12" s="35">
        <f>SUM(F12,J13,N13,R13)</f>
        <v>3</v>
      </c>
      <c r="C12" s="36">
        <v>48</v>
      </c>
      <c r="D12" s="36">
        <v>50</v>
      </c>
      <c r="E12" s="36">
        <v>207</v>
      </c>
      <c r="F12" s="36">
        <v>3</v>
      </c>
      <c r="G12" s="36">
        <v>48</v>
      </c>
      <c r="H12" s="36">
        <v>50</v>
      </c>
      <c r="I12" s="36">
        <v>207</v>
      </c>
      <c r="J12" s="247" t="s">
        <v>1607</v>
      </c>
      <c r="K12" s="247" t="s">
        <v>1607</v>
      </c>
      <c r="L12" s="247" t="s">
        <v>1607</v>
      </c>
      <c r="M12" s="247" t="s">
        <v>1607</v>
      </c>
      <c r="N12" s="247" t="s">
        <v>1607</v>
      </c>
      <c r="O12" s="247" t="s">
        <v>1607</v>
      </c>
      <c r="P12" s="247" t="s">
        <v>1607</v>
      </c>
      <c r="Q12" s="247" t="s">
        <v>1607</v>
      </c>
      <c r="R12" s="247" t="s">
        <v>1607</v>
      </c>
      <c r="S12" s="247" t="s">
        <v>1607</v>
      </c>
      <c r="T12" s="247" t="s">
        <v>1607</v>
      </c>
      <c r="U12" s="248" t="s">
        <v>1607</v>
      </c>
      <c r="V12" s="197" t="s">
        <v>275</v>
      </c>
    </row>
    <row r="13" spans="1:22" s="223" customFormat="1" ht="30" customHeight="1">
      <c r="A13" s="130" t="s">
        <v>41</v>
      </c>
      <c r="B13" s="36">
        <v>3</v>
      </c>
      <c r="C13" s="36">
        <v>24</v>
      </c>
      <c r="D13" s="36">
        <v>34</v>
      </c>
      <c r="E13" s="36">
        <v>197</v>
      </c>
      <c r="F13" s="36">
        <v>3</v>
      </c>
      <c r="G13" s="36">
        <v>24</v>
      </c>
      <c r="H13" s="36">
        <v>34</v>
      </c>
      <c r="I13" s="36">
        <v>197</v>
      </c>
      <c r="J13" s="247" t="s">
        <v>1607</v>
      </c>
      <c r="K13" s="247" t="s">
        <v>1607</v>
      </c>
      <c r="L13" s="247" t="s">
        <v>1607</v>
      </c>
      <c r="M13" s="247" t="s">
        <v>1607</v>
      </c>
      <c r="N13" s="247" t="s">
        <v>1607</v>
      </c>
      <c r="O13" s="247" t="s">
        <v>1607</v>
      </c>
      <c r="P13" s="247" t="s">
        <v>1607</v>
      </c>
      <c r="Q13" s="247" t="s">
        <v>1607</v>
      </c>
      <c r="R13" s="247" t="s">
        <v>1607</v>
      </c>
      <c r="S13" s="247" t="s">
        <v>1607</v>
      </c>
      <c r="T13" s="247" t="s">
        <v>1607</v>
      </c>
      <c r="U13" s="248" t="s">
        <v>1607</v>
      </c>
      <c r="V13" s="197" t="s">
        <v>41</v>
      </c>
    </row>
    <row r="14" spans="1:22" s="223" customFormat="1" ht="30" customHeight="1">
      <c r="A14" s="130" t="s">
        <v>973</v>
      </c>
      <c r="B14" s="36">
        <v>3</v>
      </c>
      <c r="C14" s="36">
        <v>44</v>
      </c>
      <c r="D14" s="36">
        <v>48</v>
      </c>
      <c r="E14" s="36">
        <v>193</v>
      </c>
      <c r="F14" s="36">
        <v>3</v>
      </c>
      <c r="G14" s="36">
        <v>44</v>
      </c>
      <c r="H14" s="36">
        <v>48</v>
      </c>
      <c r="I14" s="36">
        <v>193</v>
      </c>
      <c r="J14" s="247">
        <v>0</v>
      </c>
      <c r="K14" s="247">
        <v>0</v>
      </c>
      <c r="L14" s="247">
        <v>0</v>
      </c>
      <c r="M14" s="247">
        <v>0</v>
      </c>
      <c r="N14" s="247">
        <v>0</v>
      </c>
      <c r="O14" s="247">
        <v>0</v>
      </c>
      <c r="P14" s="247">
        <v>0</v>
      </c>
      <c r="Q14" s="247">
        <v>0</v>
      </c>
      <c r="R14" s="247">
        <v>0</v>
      </c>
      <c r="S14" s="247">
        <v>0</v>
      </c>
      <c r="T14" s="247">
        <v>0</v>
      </c>
      <c r="U14" s="248">
        <v>0</v>
      </c>
      <c r="V14" s="197" t="s">
        <v>973</v>
      </c>
    </row>
    <row r="15" spans="1:22" s="249" customFormat="1" ht="30" customHeight="1">
      <c r="A15" s="128" t="s">
        <v>980</v>
      </c>
      <c r="B15" s="666">
        <v>3</v>
      </c>
      <c r="C15" s="666">
        <v>100</v>
      </c>
      <c r="D15" s="666">
        <v>100</v>
      </c>
      <c r="E15" s="666">
        <v>193</v>
      </c>
      <c r="F15" s="666">
        <v>3</v>
      </c>
      <c r="G15" s="666">
        <v>100</v>
      </c>
      <c r="H15" s="666">
        <v>100</v>
      </c>
      <c r="I15" s="666">
        <v>193</v>
      </c>
      <c r="J15" s="666">
        <v>0</v>
      </c>
      <c r="K15" s="666">
        <v>0</v>
      </c>
      <c r="L15" s="666">
        <v>0</v>
      </c>
      <c r="M15" s="666">
        <v>0</v>
      </c>
      <c r="N15" s="666">
        <v>0</v>
      </c>
      <c r="O15" s="666">
        <v>0</v>
      </c>
      <c r="P15" s="666">
        <v>0</v>
      </c>
      <c r="Q15" s="666">
        <v>0</v>
      </c>
      <c r="R15" s="666">
        <v>0</v>
      </c>
      <c r="S15" s="666">
        <v>0</v>
      </c>
      <c r="T15" s="666">
        <v>0</v>
      </c>
      <c r="U15" s="870">
        <v>0</v>
      </c>
      <c r="V15" s="873" t="s">
        <v>980</v>
      </c>
    </row>
    <row r="16" spans="1:22" s="140" customFormat="1" ht="18" customHeight="1">
      <c r="A16" s="777" t="s">
        <v>33</v>
      </c>
      <c r="B16" s="442"/>
      <c r="L16" s="160"/>
      <c r="M16" s="160"/>
      <c r="R16" s="139"/>
      <c r="S16" s="139"/>
      <c r="T16" s="139"/>
      <c r="U16" s="139"/>
      <c r="V16" s="176" t="s">
        <v>1077</v>
      </c>
    </row>
    <row r="17" s="204" customFormat="1" ht="13.5"/>
    <row r="18" s="204" customFormat="1" ht="13.5"/>
    <row r="19" s="204" customFormat="1" ht="13.5"/>
    <row r="20" s="204" customFormat="1" ht="13.5"/>
    <row r="21" s="204" customFormat="1" ht="13.5"/>
    <row r="22" s="204" customFormat="1" ht="13.5"/>
    <row r="23" s="204" customFormat="1" ht="13.5"/>
  </sheetData>
  <mergeCells count="13">
    <mergeCell ref="V3:V8"/>
    <mergeCell ref="B4:E4"/>
    <mergeCell ref="F4:I4"/>
    <mergeCell ref="J4:M4"/>
    <mergeCell ref="N4:Q4"/>
    <mergeCell ref="R4:U4"/>
    <mergeCell ref="A1:V1"/>
    <mergeCell ref="A3:A8"/>
    <mergeCell ref="B3:E3"/>
    <mergeCell ref="F3:I3"/>
    <mergeCell ref="J3:M3"/>
    <mergeCell ref="N3:Q3"/>
    <mergeCell ref="R3:U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CG21"/>
  <sheetViews>
    <sheetView zoomScaleSheetLayoutView="100" workbookViewId="0" topLeftCell="A1">
      <selection activeCell="A1" sqref="A1:W1"/>
    </sheetView>
  </sheetViews>
  <sheetFormatPr defaultColWidth="9.140625" defaultRowHeight="12.75"/>
  <cols>
    <col min="1" max="1" width="13.8515625" style="205" customWidth="1"/>
    <col min="2" max="5" width="9.7109375" style="205" customWidth="1"/>
    <col min="6" max="6" width="9.140625" style="205" bestFit="1" customWidth="1"/>
    <col min="7" max="8" width="8.00390625" style="205" customWidth="1"/>
    <col min="9" max="9" width="7.28125" style="205" customWidth="1"/>
    <col min="10" max="10" width="7.7109375" style="205" customWidth="1"/>
    <col min="11" max="13" width="7.421875" style="205" customWidth="1"/>
    <col min="14" max="14" width="8.421875" style="205" customWidth="1"/>
    <col min="15" max="15" width="7.421875" style="205" customWidth="1"/>
    <col min="16" max="17" width="6.8515625" style="205" customWidth="1"/>
    <col min="18" max="20" width="8.57421875" style="205" customWidth="1"/>
    <col min="21" max="21" width="7.7109375" style="205" customWidth="1"/>
    <col min="22" max="22" width="7.421875" style="205" customWidth="1"/>
    <col min="23" max="23" width="13.00390625" style="205" customWidth="1"/>
    <col min="24" max="16384" width="11.28125" style="205" customWidth="1"/>
  </cols>
  <sheetData>
    <row r="1" spans="1:23" s="115" customFormat="1" ht="32.25" customHeight="1">
      <c r="A1" s="1206" t="s">
        <v>7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6"/>
      <c r="R1" s="1206"/>
      <c r="S1" s="1206"/>
      <c r="T1" s="1206"/>
      <c r="U1" s="1206"/>
      <c r="V1" s="1206"/>
      <c r="W1" s="1206"/>
    </row>
    <row r="2" spans="1:23" s="39" customFormat="1" ht="18" customHeight="1">
      <c r="A2" s="39" t="s">
        <v>912</v>
      </c>
      <c r="W2" s="40" t="s">
        <v>913</v>
      </c>
    </row>
    <row r="3" spans="1:23" s="346" customFormat="1" ht="27" customHeight="1">
      <c r="A3" s="1123" t="s">
        <v>821</v>
      </c>
      <c r="B3" s="393" t="s">
        <v>914</v>
      </c>
      <c r="C3" s="1058" t="s">
        <v>915</v>
      </c>
      <c r="D3" s="1321"/>
      <c r="E3" s="1119"/>
      <c r="F3" s="1058" t="s">
        <v>916</v>
      </c>
      <c r="G3" s="1080"/>
      <c r="H3" s="1080"/>
      <c r="I3" s="1080"/>
      <c r="J3" s="1119"/>
      <c r="K3" s="1342" t="s">
        <v>917</v>
      </c>
      <c r="L3" s="1080"/>
      <c r="M3" s="1080"/>
      <c r="N3" s="1080"/>
      <c r="O3" s="1080"/>
      <c r="P3" s="1080"/>
      <c r="Q3" s="1080"/>
      <c r="R3" s="1080"/>
      <c r="S3" s="1080"/>
      <c r="T3" s="1080"/>
      <c r="U3" s="1080"/>
      <c r="V3" s="1119"/>
      <c r="W3" s="1106" t="s">
        <v>1626</v>
      </c>
    </row>
    <row r="4" spans="1:23" s="346" customFormat="1" ht="27" customHeight="1">
      <c r="A4" s="1116"/>
      <c r="B4" s="55"/>
      <c r="C4" s="1108" t="s">
        <v>918</v>
      </c>
      <c r="D4" s="1059"/>
      <c r="E4" s="1117"/>
      <c r="F4" s="1262" t="s">
        <v>919</v>
      </c>
      <c r="G4" s="1059"/>
      <c r="H4" s="1059"/>
      <c r="I4" s="1059"/>
      <c r="J4" s="1117"/>
      <c r="K4" s="1108" t="s">
        <v>920</v>
      </c>
      <c r="L4" s="1059"/>
      <c r="M4" s="1059"/>
      <c r="N4" s="1059"/>
      <c r="O4" s="1059"/>
      <c r="P4" s="1059"/>
      <c r="Q4" s="1059"/>
      <c r="R4" s="1059"/>
      <c r="S4" s="1059"/>
      <c r="T4" s="1059"/>
      <c r="U4" s="1059"/>
      <c r="V4" s="1117"/>
      <c r="W4" s="1107"/>
    </row>
    <row r="5" spans="1:23" s="346" customFormat="1" ht="27" customHeight="1">
      <c r="A5" s="1116"/>
      <c r="B5" s="55"/>
      <c r="C5" s="393" t="s">
        <v>921</v>
      </c>
      <c r="D5" s="393" t="s">
        <v>922</v>
      </c>
      <c r="E5" s="393" t="s">
        <v>514</v>
      </c>
      <c r="F5" s="395" t="s">
        <v>923</v>
      </c>
      <c r="G5" s="393" t="s">
        <v>924</v>
      </c>
      <c r="H5" s="364" t="s">
        <v>925</v>
      </c>
      <c r="I5" s="393" t="s">
        <v>926</v>
      </c>
      <c r="J5" s="393" t="s">
        <v>927</v>
      </c>
      <c r="K5" s="1343" t="s">
        <v>928</v>
      </c>
      <c r="L5" s="1344"/>
      <c r="M5" s="1345"/>
      <c r="N5" s="1343" t="s">
        <v>929</v>
      </c>
      <c r="O5" s="1344"/>
      <c r="P5" s="1344"/>
      <c r="Q5" s="1345"/>
      <c r="R5" s="1343" t="s">
        <v>930</v>
      </c>
      <c r="S5" s="1344"/>
      <c r="T5" s="1344"/>
      <c r="U5" s="1344"/>
      <c r="V5" s="1345"/>
      <c r="W5" s="1107"/>
    </row>
    <row r="6" spans="1:23" s="346" customFormat="1" ht="27" customHeight="1">
      <c r="A6" s="1116"/>
      <c r="B6" s="55"/>
      <c r="C6" s="55"/>
      <c r="D6" s="55"/>
      <c r="E6" s="55"/>
      <c r="F6" s="396" t="s">
        <v>931</v>
      </c>
      <c r="G6" s="55"/>
      <c r="H6" s="55"/>
      <c r="I6" s="55"/>
      <c r="J6" s="55"/>
      <c r="K6" s="397" t="s">
        <v>932</v>
      </c>
      <c r="L6" s="396" t="s">
        <v>844</v>
      </c>
      <c r="M6" s="396" t="s">
        <v>845</v>
      </c>
      <c r="N6" s="1107" t="s">
        <v>933</v>
      </c>
      <c r="O6" s="1116"/>
      <c r="P6" s="1107" t="s">
        <v>934</v>
      </c>
      <c r="Q6" s="1116"/>
      <c r="R6" s="396" t="s">
        <v>935</v>
      </c>
      <c r="S6" s="396" t="s">
        <v>936</v>
      </c>
      <c r="T6" s="396" t="s">
        <v>937</v>
      </c>
      <c r="U6" s="396" t="s">
        <v>938</v>
      </c>
      <c r="V6" s="396" t="s">
        <v>927</v>
      </c>
      <c r="W6" s="1107"/>
    </row>
    <row r="7" spans="1:23" s="346" customFormat="1" ht="30.75" customHeight="1">
      <c r="A7" s="1116"/>
      <c r="B7" s="55"/>
      <c r="C7" s="55"/>
      <c r="D7" s="55"/>
      <c r="E7" s="55"/>
      <c r="F7" s="55"/>
      <c r="G7" s="55"/>
      <c r="H7" s="55"/>
      <c r="I7" s="55"/>
      <c r="J7" s="55"/>
      <c r="K7" s="354"/>
      <c r="L7" s="55"/>
      <c r="M7" s="55"/>
      <c r="N7" s="1346" t="s">
        <v>939</v>
      </c>
      <c r="O7" s="1117"/>
      <c r="P7" s="1346" t="s">
        <v>940</v>
      </c>
      <c r="Q7" s="1117"/>
      <c r="R7" s="55"/>
      <c r="S7" s="55"/>
      <c r="T7" s="55" t="s">
        <v>941</v>
      </c>
      <c r="U7" s="55"/>
      <c r="V7" s="55"/>
      <c r="W7" s="1107"/>
    </row>
    <row r="8" spans="1:23" s="346" customFormat="1" ht="30.75" customHeight="1">
      <c r="A8" s="1116"/>
      <c r="B8" s="55" t="s">
        <v>942</v>
      </c>
      <c r="C8" s="55"/>
      <c r="D8" s="55" t="s">
        <v>943</v>
      </c>
      <c r="E8" s="55" t="s">
        <v>1459</v>
      </c>
      <c r="F8" s="55" t="s">
        <v>944</v>
      </c>
      <c r="G8" s="55"/>
      <c r="H8" s="55"/>
      <c r="I8" s="55"/>
      <c r="J8" s="55"/>
      <c r="K8" s="354"/>
      <c r="L8" s="55"/>
      <c r="M8" s="55"/>
      <c r="N8" s="393" t="s">
        <v>844</v>
      </c>
      <c r="O8" s="393" t="s">
        <v>845</v>
      </c>
      <c r="P8" s="393" t="s">
        <v>844</v>
      </c>
      <c r="Q8" s="393" t="s">
        <v>845</v>
      </c>
      <c r="R8" s="55" t="s">
        <v>945</v>
      </c>
      <c r="S8" s="55" t="s">
        <v>946</v>
      </c>
      <c r="T8" s="77" t="s">
        <v>947</v>
      </c>
      <c r="U8" s="77" t="s">
        <v>948</v>
      </c>
      <c r="V8" s="55"/>
      <c r="W8" s="1107"/>
    </row>
    <row r="9" spans="1:23" s="346" customFormat="1" ht="30.75" customHeight="1">
      <c r="A9" s="1117"/>
      <c r="B9" s="79" t="s">
        <v>949</v>
      </c>
      <c r="C9" s="56" t="s">
        <v>950</v>
      </c>
      <c r="D9" s="79" t="s">
        <v>951</v>
      </c>
      <c r="E9" s="713" t="s">
        <v>707</v>
      </c>
      <c r="F9" s="79" t="s">
        <v>951</v>
      </c>
      <c r="G9" s="56" t="s">
        <v>952</v>
      </c>
      <c r="H9" s="79" t="s">
        <v>953</v>
      </c>
      <c r="I9" s="56" t="s">
        <v>954</v>
      </c>
      <c r="J9" s="56" t="s">
        <v>955</v>
      </c>
      <c r="K9" s="361" t="s">
        <v>40</v>
      </c>
      <c r="L9" s="56" t="s">
        <v>956</v>
      </c>
      <c r="M9" s="56" t="s">
        <v>957</v>
      </c>
      <c r="N9" s="56" t="s">
        <v>956</v>
      </c>
      <c r="O9" s="56" t="s">
        <v>957</v>
      </c>
      <c r="P9" s="56" t="s">
        <v>956</v>
      </c>
      <c r="Q9" s="56" t="s">
        <v>957</v>
      </c>
      <c r="R9" s="56" t="s">
        <v>958</v>
      </c>
      <c r="S9" s="56" t="s">
        <v>958</v>
      </c>
      <c r="T9" s="79" t="s">
        <v>958</v>
      </c>
      <c r="U9" s="79" t="s">
        <v>959</v>
      </c>
      <c r="V9" s="56" t="s">
        <v>955</v>
      </c>
      <c r="W9" s="1108"/>
    </row>
    <row r="10" spans="1:23" s="132" customFormat="1" ht="34.5" customHeight="1">
      <c r="A10" s="4" t="s">
        <v>1406</v>
      </c>
      <c r="B10" s="235">
        <v>2</v>
      </c>
      <c r="C10" s="236">
        <v>72</v>
      </c>
      <c r="D10" s="236" t="s">
        <v>1076</v>
      </c>
      <c r="E10" s="236" t="s">
        <v>1076</v>
      </c>
      <c r="F10" s="236">
        <v>1</v>
      </c>
      <c r="G10" s="236" t="s">
        <v>1076</v>
      </c>
      <c r="H10" s="236" t="s">
        <v>1076</v>
      </c>
      <c r="I10" s="236" t="s">
        <v>1076</v>
      </c>
      <c r="J10" s="236" t="s">
        <v>1076</v>
      </c>
      <c r="K10" s="236">
        <v>72</v>
      </c>
      <c r="L10" s="236">
        <v>45</v>
      </c>
      <c r="M10" s="236">
        <v>27</v>
      </c>
      <c r="N10" s="236">
        <v>7</v>
      </c>
      <c r="O10" s="236">
        <v>10</v>
      </c>
      <c r="P10" s="236">
        <v>38</v>
      </c>
      <c r="Q10" s="236">
        <v>17</v>
      </c>
      <c r="R10" s="236">
        <v>10</v>
      </c>
      <c r="S10" s="236" t="s">
        <v>1076</v>
      </c>
      <c r="T10" s="236" t="s">
        <v>1076</v>
      </c>
      <c r="U10" s="236">
        <v>49</v>
      </c>
      <c r="V10" s="236">
        <v>13</v>
      </c>
      <c r="W10" s="165" t="s">
        <v>965</v>
      </c>
    </row>
    <row r="11" spans="1:85" s="241" customFormat="1" ht="34.5" customHeight="1">
      <c r="A11" s="107" t="s">
        <v>315</v>
      </c>
      <c r="B11" s="237">
        <v>2</v>
      </c>
      <c r="C11" s="238">
        <v>84</v>
      </c>
      <c r="D11" s="237" t="s">
        <v>960</v>
      </c>
      <c r="E11" s="237" t="s">
        <v>960</v>
      </c>
      <c r="F11" s="238" t="s">
        <v>55</v>
      </c>
      <c r="G11" s="238" t="s">
        <v>55</v>
      </c>
      <c r="H11" s="238" t="s">
        <v>55</v>
      </c>
      <c r="I11" s="238" t="s">
        <v>55</v>
      </c>
      <c r="J11" s="238" t="s">
        <v>55</v>
      </c>
      <c r="K11" s="238">
        <f>L11+M11</f>
        <v>84</v>
      </c>
      <c r="L11" s="239">
        <v>52</v>
      </c>
      <c r="M11" s="239">
        <v>32</v>
      </c>
      <c r="N11" s="239">
        <v>18</v>
      </c>
      <c r="O11" s="239">
        <v>17</v>
      </c>
      <c r="P11" s="239">
        <v>34</v>
      </c>
      <c r="Q11" s="239">
        <v>15</v>
      </c>
      <c r="R11" s="242" t="s">
        <v>55</v>
      </c>
      <c r="S11" s="238" t="s">
        <v>55</v>
      </c>
      <c r="T11" s="238" t="s">
        <v>55</v>
      </c>
      <c r="U11" s="239">
        <v>84</v>
      </c>
      <c r="V11" s="238" t="s">
        <v>960</v>
      </c>
      <c r="W11" s="165" t="s">
        <v>966</v>
      </c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0"/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  <c r="CB11" s="240"/>
      <c r="CC11" s="240"/>
      <c r="CD11" s="240"/>
      <c r="CE11" s="240"/>
      <c r="CF11" s="240"/>
      <c r="CG11" s="240"/>
    </row>
    <row r="12" spans="1:23" s="132" customFormat="1" ht="34.5" customHeight="1">
      <c r="A12" s="130" t="s">
        <v>1611</v>
      </c>
      <c r="B12" s="235">
        <v>6</v>
      </c>
      <c r="C12" s="236">
        <v>200</v>
      </c>
      <c r="D12" s="236">
        <v>0</v>
      </c>
      <c r="E12" s="236">
        <v>0</v>
      </c>
      <c r="F12" s="236">
        <v>6</v>
      </c>
      <c r="G12" s="236">
        <v>0</v>
      </c>
      <c r="H12" s="236">
        <v>0</v>
      </c>
      <c r="I12" s="236">
        <v>0</v>
      </c>
      <c r="J12" s="236">
        <v>0</v>
      </c>
      <c r="K12" s="236">
        <v>200</v>
      </c>
      <c r="L12" s="236">
        <v>129</v>
      </c>
      <c r="M12" s="236">
        <v>71</v>
      </c>
      <c r="N12" s="236">
        <v>35</v>
      </c>
      <c r="O12" s="236">
        <v>28</v>
      </c>
      <c r="P12" s="236">
        <v>94</v>
      </c>
      <c r="Q12" s="236">
        <v>43</v>
      </c>
      <c r="R12" s="236">
        <v>0</v>
      </c>
      <c r="S12" s="236">
        <v>0</v>
      </c>
      <c r="T12" s="236">
        <v>0</v>
      </c>
      <c r="U12" s="236">
        <v>151</v>
      </c>
      <c r="V12" s="236">
        <v>49</v>
      </c>
      <c r="W12" s="131" t="s">
        <v>1611</v>
      </c>
    </row>
    <row r="13" spans="1:23" s="132" customFormat="1" ht="34.5" customHeight="1">
      <c r="A13" s="130" t="s">
        <v>275</v>
      </c>
      <c r="B13" s="35">
        <v>8</v>
      </c>
      <c r="C13" s="36">
        <v>247</v>
      </c>
      <c r="D13" s="518" t="s">
        <v>1607</v>
      </c>
      <c r="E13" s="518" t="s">
        <v>1607</v>
      </c>
      <c r="F13" s="36">
        <v>15</v>
      </c>
      <c r="G13" s="518" t="s">
        <v>1607</v>
      </c>
      <c r="H13" s="36">
        <v>3</v>
      </c>
      <c r="I13" s="36">
        <v>2</v>
      </c>
      <c r="J13" s="36">
        <v>10</v>
      </c>
      <c r="K13" s="36">
        <v>247</v>
      </c>
      <c r="L13" s="36">
        <v>146</v>
      </c>
      <c r="M13" s="36">
        <v>101</v>
      </c>
      <c r="N13" s="109">
        <v>48</v>
      </c>
      <c r="O13" s="109">
        <v>28</v>
      </c>
      <c r="P13" s="109">
        <v>98</v>
      </c>
      <c r="Q13" s="109">
        <v>73</v>
      </c>
      <c r="R13" s="36">
        <v>13</v>
      </c>
      <c r="S13" s="36">
        <v>1</v>
      </c>
      <c r="T13" s="197" t="s">
        <v>1607</v>
      </c>
      <c r="U13" s="36">
        <v>177</v>
      </c>
      <c r="V13" s="109">
        <v>56</v>
      </c>
      <c r="W13" s="131" t="s">
        <v>275</v>
      </c>
    </row>
    <row r="14" spans="1:23" s="132" customFormat="1" ht="34.5" customHeight="1">
      <c r="A14" s="130" t="s">
        <v>41</v>
      </c>
      <c r="B14" s="35">
        <v>9</v>
      </c>
      <c r="C14" s="36">
        <v>305</v>
      </c>
      <c r="D14" s="518">
        <v>8</v>
      </c>
      <c r="E14" s="518">
        <v>8</v>
      </c>
      <c r="F14" s="36">
        <v>12</v>
      </c>
      <c r="G14" s="518" t="s">
        <v>1607</v>
      </c>
      <c r="H14" s="36">
        <v>10</v>
      </c>
      <c r="I14" s="36">
        <v>4</v>
      </c>
      <c r="J14" s="36">
        <v>1</v>
      </c>
      <c r="K14" s="36">
        <v>313</v>
      </c>
      <c r="L14" s="36">
        <v>186</v>
      </c>
      <c r="M14" s="36">
        <v>127</v>
      </c>
      <c r="N14" s="109">
        <v>54</v>
      </c>
      <c r="O14" s="109">
        <v>33</v>
      </c>
      <c r="P14" s="109">
        <v>132</v>
      </c>
      <c r="Q14" s="109">
        <v>94</v>
      </c>
      <c r="R14" s="36">
        <v>17</v>
      </c>
      <c r="S14" s="36">
        <v>2</v>
      </c>
      <c r="T14" s="197" t="s">
        <v>1607</v>
      </c>
      <c r="U14" s="36">
        <v>233</v>
      </c>
      <c r="V14" s="109">
        <v>61</v>
      </c>
      <c r="W14" s="131" t="s">
        <v>41</v>
      </c>
    </row>
    <row r="15" spans="1:23" s="132" customFormat="1" ht="34.5" customHeight="1">
      <c r="A15" s="130" t="s">
        <v>973</v>
      </c>
      <c r="B15" s="35">
        <v>9</v>
      </c>
      <c r="C15" s="36">
        <v>330</v>
      </c>
      <c r="D15" s="518">
        <v>7</v>
      </c>
      <c r="E15" s="518" t="s">
        <v>1608</v>
      </c>
      <c r="F15" s="36">
        <v>10</v>
      </c>
      <c r="G15" s="518" t="s">
        <v>1608</v>
      </c>
      <c r="H15" s="36">
        <v>3</v>
      </c>
      <c r="I15" s="36">
        <v>4</v>
      </c>
      <c r="J15" s="36">
        <v>0</v>
      </c>
      <c r="K15" s="36">
        <v>337</v>
      </c>
      <c r="L15" s="36">
        <v>192</v>
      </c>
      <c r="M15" s="36">
        <v>145</v>
      </c>
      <c r="N15" s="109">
        <v>55</v>
      </c>
      <c r="O15" s="109">
        <v>35</v>
      </c>
      <c r="P15" s="109">
        <v>137</v>
      </c>
      <c r="Q15" s="109">
        <v>110</v>
      </c>
      <c r="R15" s="36">
        <v>18</v>
      </c>
      <c r="S15" s="36">
        <v>2</v>
      </c>
      <c r="T15" s="197" t="s">
        <v>1608</v>
      </c>
      <c r="U15" s="36">
        <v>260</v>
      </c>
      <c r="V15" s="109">
        <v>57</v>
      </c>
      <c r="W15" s="131" t="s">
        <v>973</v>
      </c>
    </row>
    <row r="16" spans="1:23" s="249" customFormat="1" ht="34.5" customHeight="1">
      <c r="A16" s="128" t="s">
        <v>980</v>
      </c>
      <c r="B16" s="869">
        <v>9</v>
      </c>
      <c r="C16" s="869">
        <v>354</v>
      </c>
      <c r="D16" s="869">
        <v>11</v>
      </c>
      <c r="E16" s="666">
        <v>0</v>
      </c>
      <c r="F16" s="869">
        <v>5</v>
      </c>
      <c r="G16" s="869">
        <f>G17+G18</f>
        <v>0</v>
      </c>
      <c r="H16" s="869">
        <v>3</v>
      </c>
      <c r="I16" s="869">
        <f>I17+I18</f>
        <v>0</v>
      </c>
      <c r="J16" s="869">
        <f>J17+J18</f>
        <v>0</v>
      </c>
      <c r="K16" s="869">
        <v>365</v>
      </c>
      <c r="L16" s="869">
        <v>208</v>
      </c>
      <c r="M16" s="869">
        <v>157</v>
      </c>
      <c r="N16" s="869">
        <v>61</v>
      </c>
      <c r="O16" s="869">
        <v>38</v>
      </c>
      <c r="P16" s="869">
        <v>147</v>
      </c>
      <c r="Q16" s="869">
        <v>119</v>
      </c>
      <c r="R16" s="869">
        <v>18</v>
      </c>
      <c r="S16" s="869">
        <v>2</v>
      </c>
      <c r="T16" s="869">
        <f>T17+T18</f>
        <v>0</v>
      </c>
      <c r="U16" s="869">
        <v>283</v>
      </c>
      <c r="V16" s="993">
        <v>62</v>
      </c>
      <c r="W16" s="161" t="s">
        <v>980</v>
      </c>
    </row>
    <row r="17" spans="1:23" s="140" customFormat="1" ht="18" customHeight="1">
      <c r="A17" s="151" t="s">
        <v>595</v>
      </c>
      <c r="W17" s="152" t="s">
        <v>1372</v>
      </c>
    </row>
    <row r="18" s="204" customFormat="1" ht="13.5"/>
    <row r="19" s="204" customFormat="1" ht="13.5"/>
    <row r="20" s="204" customFormat="1" ht="13.5"/>
    <row r="21" spans="15:20" s="204" customFormat="1" ht="13.5">
      <c r="O21" s="562"/>
      <c r="P21" s="562"/>
      <c r="Q21" s="562"/>
      <c r="R21" s="562"/>
      <c r="S21" s="562"/>
      <c r="T21" s="563"/>
    </row>
    <row r="22" s="204" customFormat="1" ht="13.5"/>
    <row r="23" s="204" customFormat="1" ht="13.5"/>
    <row r="24" s="204" customFormat="1" ht="13.5"/>
    <row r="25" s="204" customFormat="1" ht="13.5"/>
    <row r="26" s="204" customFormat="1" ht="13.5"/>
    <row r="27" s="204" customFormat="1" ht="13.5"/>
    <row r="28" s="204" customFormat="1" ht="13.5"/>
    <row r="29" s="204" customFormat="1" ht="13.5"/>
    <row r="30" s="204" customFormat="1" ht="13.5"/>
    <row r="31" s="204" customFormat="1" ht="13.5"/>
    <row r="32" s="204" customFormat="1" ht="13.5"/>
    <row r="33" s="204" customFormat="1" ht="13.5"/>
    <row r="34" s="204" customFormat="1" ht="13.5"/>
    <row r="35" s="204" customFormat="1" ht="13.5"/>
    <row r="36" s="204" customFormat="1" ht="13.5"/>
    <row r="37" s="204" customFormat="1" ht="13.5"/>
    <row r="38" s="204" customFormat="1" ht="13.5"/>
    <row r="39" s="204" customFormat="1" ht="13.5"/>
    <row r="40" s="204" customFormat="1" ht="13.5"/>
    <row r="41" s="204" customFormat="1" ht="13.5"/>
    <row r="42" s="204" customFormat="1" ht="13.5"/>
    <row r="43" s="204" customFormat="1" ht="13.5"/>
  </sheetData>
  <mergeCells count="16">
    <mergeCell ref="N7:O7"/>
    <mergeCell ref="P7:Q7"/>
    <mergeCell ref="N5:Q5"/>
    <mergeCell ref="R5:V5"/>
    <mergeCell ref="N6:O6"/>
    <mergeCell ref="P6:Q6"/>
    <mergeCell ref="A1:W1"/>
    <mergeCell ref="A3:A9"/>
    <mergeCell ref="C3:E3"/>
    <mergeCell ref="F3:J3"/>
    <mergeCell ref="K3:V3"/>
    <mergeCell ref="W3:W9"/>
    <mergeCell ref="C4:E4"/>
    <mergeCell ref="F4:J4"/>
    <mergeCell ref="K4:V4"/>
    <mergeCell ref="K5:M5"/>
  </mergeCells>
  <printOptions/>
  <pageMargins left="0.51" right="0.33" top="0.984251968503937" bottom="0.984251968503937" header="0.5118110236220472" footer="0.5118110236220472"/>
  <pageSetup horizontalDpi="600" verticalDpi="600" orientation="landscape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14"/>
  <sheetViews>
    <sheetView zoomScaleSheetLayoutView="100" workbookViewId="0" topLeftCell="A1">
      <selection activeCell="L11" sqref="L11"/>
    </sheetView>
  </sheetViews>
  <sheetFormatPr defaultColWidth="9.140625" defaultRowHeight="12.75"/>
  <cols>
    <col min="1" max="1" width="15.00390625" style="140" customWidth="1"/>
    <col min="2" max="2" width="6.28125" style="140" customWidth="1"/>
    <col min="3" max="4" width="6.8515625" style="140" customWidth="1"/>
    <col min="5" max="5" width="8.7109375" style="140" customWidth="1"/>
    <col min="6" max="7" width="9.421875" style="140" bestFit="1" customWidth="1"/>
    <col min="8" max="8" width="8.7109375" style="140" customWidth="1"/>
    <col min="9" max="9" width="9.28125" style="140" customWidth="1"/>
    <col min="10" max="10" width="8.57421875" style="140" customWidth="1"/>
    <col min="11" max="11" width="7.421875" style="140" customWidth="1"/>
    <col min="12" max="12" width="7.140625" style="140" customWidth="1"/>
    <col min="13" max="13" width="6.57421875" style="140" customWidth="1"/>
    <col min="14" max="14" width="10.140625" style="140" customWidth="1"/>
    <col min="15" max="15" width="7.421875" style="140" customWidth="1"/>
    <col min="16" max="16" width="6.140625" style="140" customWidth="1"/>
    <col min="17" max="17" width="7.7109375" style="140" customWidth="1"/>
    <col min="18" max="18" width="8.140625" style="140" customWidth="1"/>
    <col min="19" max="24" width="5.8515625" style="140" customWidth="1"/>
    <col min="25" max="25" width="8.28125" style="140" customWidth="1"/>
    <col min="26" max="26" width="18.00390625" style="140" customWidth="1"/>
    <col min="27" max="16384" width="9.140625" style="140" customWidth="1"/>
  </cols>
  <sheetData>
    <row r="1" spans="1:26" s="681" customFormat="1" ht="32.25" customHeight="1">
      <c r="A1" s="1206" t="s">
        <v>8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6"/>
      <c r="R1" s="1206"/>
      <c r="S1" s="1206"/>
      <c r="T1" s="1206"/>
      <c r="U1" s="1206"/>
      <c r="V1" s="1206"/>
      <c r="W1" s="1206"/>
      <c r="X1" s="1206"/>
      <c r="Y1" s="1206"/>
      <c r="Z1" s="1206"/>
    </row>
    <row r="2" spans="1:26" s="562" customFormat="1" ht="20.25" customHeight="1">
      <c r="A2" s="562" t="s">
        <v>116</v>
      </c>
      <c r="Z2" s="563" t="s">
        <v>623</v>
      </c>
    </row>
    <row r="3" spans="1:26" s="681" customFormat="1" ht="38.25" customHeight="1">
      <c r="A3" s="1347" t="s">
        <v>515</v>
      </c>
      <c r="B3" s="1349" t="s">
        <v>516</v>
      </c>
      <c r="C3" s="1350"/>
      <c r="D3" s="1350"/>
      <c r="E3" s="1350"/>
      <c r="F3" s="1350"/>
      <c r="G3" s="1350"/>
      <c r="H3" s="1350"/>
      <c r="I3" s="1350"/>
      <c r="J3" s="1350"/>
      <c r="K3" s="1350"/>
      <c r="L3" s="1350"/>
      <c r="M3" s="1350"/>
      <c r="N3" s="1350"/>
      <c r="O3" s="1350"/>
      <c r="P3" s="1350"/>
      <c r="Q3" s="1350"/>
      <c r="R3" s="1350"/>
      <c r="S3" s="1351"/>
      <c r="T3" s="1349" t="s">
        <v>517</v>
      </c>
      <c r="U3" s="1350"/>
      <c r="V3" s="1350"/>
      <c r="W3" s="1350"/>
      <c r="X3" s="1350"/>
      <c r="Y3" s="1351"/>
      <c r="Z3" s="1352" t="s">
        <v>374</v>
      </c>
    </row>
    <row r="4" spans="1:26" s="681" customFormat="1" ht="77.25" customHeight="1">
      <c r="A4" s="1348"/>
      <c r="B4" s="233" t="s">
        <v>518</v>
      </c>
      <c r="C4" s="156" t="s">
        <v>519</v>
      </c>
      <c r="D4" s="156" t="s">
        <v>520</v>
      </c>
      <c r="E4" s="156" t="s">
        <v>570</v>
      </c>
      <c r="F4" s="156" t="s">
        <v>571</v>
      </c>
      <c r="G4" s="156" t="s">
        <v>572</v>
      </c>
      <c r="H4" s="156" t="s">
        <v>573</v>
      </c>
      <c r="I4" s="156" t="s">
        <v>574</v>
      </c>
      <c r="J4" s="156" t="s">
        <v>575</v>
      </c>
      <c r="K4" s="156" t="s">
        <v>576</v>
      </c>
      <c r="L4" s="156" t="s">
        <v>577</v>
      </c>
      <c r="M4" s="156" t="s">
        <v>578</v>
      </c>
      <c r="N4" s="156" t="s">
        <v>579</v>
      </c>
      <c r="O4" s="156" t="s">
        <v>580</v>
      </c>
      <c r="P4" s="156" t="s">
        <v>490</v>
      </c>
      <c r="Q4" s="156" t="s">
        <v>581</v>
      </c>
      <c r="R4" s="156" t="s">
        <v>582</v>
      </c>
      <c r="S4" s="156" t="s">
        <v>583</v>
      </c>
      <c r="T4" s="714" t="s">
        <v>584</v>
      </c>
      <c r="U4" s="714" t="s">
        <v>585</v>
      </c>
      <c r="V4" s="714" t="s">
        <v>586</v>
      </c>
      <c r="W4" s="714" t="s">
        <v>599</v>
      </c>
      <c r="X4" s="714" t="s">
        <v>600</v>
      </c>
      <c r="Y4" s="714" t="s">
        <v>601</v>
      </c>
      <c r="Z4" s="1353"/>
    </row>
    <row r="5" spans="1:26" s="681" customFormat="1" ht="16.5" customHeight="1">
      <c r="A5" s="4" t="s">
        <v>423</v>
      </c>
      <c r="B5" s="715">
        <v>9053</v>
      </c>
      <c r="C5" s="716" t="s">
        <v>602</v>
      </c>
      <c r="D5" s="716" t="s">
        <v>602</v>
      </c>
      <c r="E5" s="717">
        <v>4537</v>
      </c>
      <c r="F5" s="717">
        <v>835</v>
      </c>
      <c r="G5" s="717">
        <v>1205</v>
      </c>
      <c r="H5" s="717"/>
      <c r="I5" s="716">
        <v>836</v>
      </c>
      <c r="J5" s="717">
        <v>781</v>
      </c>
      <c r="K5" s="716">
        <v>57</v>
      </c>
      <c r="L5" s="716">
        <v>311</v>
      </c>
      <c r="M5" s="716">
        <v>251</v>
      </c>
      <c r="N5" s="716">
        <v>79</v>
      </c>
      <c r="O5" s="716">
        <v>44</v>
      </c>
      <c r="P5" s="716">
        <v>28</v>
      </c>
      <c r="Q5" s="716">
        <v>5</v>
      </c>
      <c r="R5" s="716">
        <v>49</v>
      </c>
      <c r="S5" s="716">
        <v>35</v>
      </c>
      <c r="T5" s="718">
        <v>1191</v>
      </c>
      <c r="U5" s="718">
        <v>1482</v>
      </c>
      <c r="V5" s="718">
        <v>1843</v>
      </c>
      <c r="W5" s="718">
        <v>1241</v>
      </c>
      <c r="X5" s="718">
        <v>1335</v>
      </c>
      <c r="Y5" s="718">
        <v>1961</v>
      </c>
      <c r="Z5" s="719" t="s">
        <v>603</v>
      </c>
    </row>
    <row r="6" spans="1:26" s="681" customFormat="1" ht="16.5" customHeight="1">
      <c r="A6" s="107" t="s">
        <v>604</v>
      </c>
      <c r="B6" s="715">
        <v>4465</v>
      </c>
      <c r="C6" s="716" t="s">
        <v>602</v>
      </c>
      <c r="D6" s="716" t="s">
        <v>602</v>
      </c>
      <c r="E6" s="717">
        <v>2230</v>
      </c>
      <c r="F6" s="717">
        <v>330</v>
      </c>
      <c r="G6" s="717">
        <v>649</v>
      </c>
      <c r="H6" s="717"/>
      <c r="I6" s="716">
        <v>486</v>
      </c>
      <c r="J6" s="717">
        <v>461</v>
      </c>
      <c r="K6" s="716">
        <v>14</v>
      </c>
      <c r="L6" s="716">
        <v>110</v>
      </c>
      <c r="M6" s="716">
        <v>77</v>
      </c>
      <c r="N6" s="716">
        <v>41</v>
      </c>
      <c r="O6" s="716">
        <v>29</v>
      </c>
      <c r="P6" s="716">
        <v>10</v>
      </c>
      <c r="Q6" s="716">
        <v>1</v>
      </c>
      <c r="R6" s="716">
        <v>7</v>
      </c>
      <c r="S6" s="716">
        <v>20</v>
      </c>
      <c r="T6" s="718">
        <v>656</v>
      </c>
      <c r="U6" s="718">
        <v>843</v>
      </c>
      <c r="V6" s="718">
        <v>809</v>
      </c>
      <c r="W6" s="718">
        <v>619</v>
      </c>
      <c r="X6" s="718">
        <v>630</v>
      </c>
      <c r="Y6" s="718">
        <v>908</v>
      </c>
      <c r="Z6" s="719" t="s">
        <v>605</v>
      </c>
    </row>
    <row r="7" spans="1:26" s="681" customFormat="1" ht="16.5" customHeight="1">
      <c r="A7" s="720" t="s">
        <v>665</v>
      </c>
      <c r="B7" s="721">
        <v>15146</v>
      </c>
      <c r="C7" s="722" t="s">
        <v>602</v>
      </c>
      <c r="D7" s="722" t="s">
        <v>602</v>
      </c>
      <c r="E7" s="717">
        <v>7337</v>
      </c>
      <c r="F7" s="717">
        <v>1405</v>
      </c>
      <c r="G7" s="717">
        <v>2100</v>
      </c>
      <c r="H7" s="717"/>
      <c r="I7" s="716">
        <v>1563</v>
      </c>
      <c r="J7" s="717">
        <v>1337</v>
      </c>
      <c r="K7" s="722">
        <v>97</v>
      </c>
      <c r="L7" s="722">
        <v>522</v>
      </c>
      <c r="M7" s="722">
        <v>363</v>
      </c>
      <c r="N7" s="722">
        <v>134</v>
      </c>
      <c r="O7" s="699">
        <v>90</v>
      </c>
      <c r="P7" s="699">
        <v>48</v>
      </c>
      <c r="Q7" s="699">
        <v>9</v>
      </c>
      <c r="R7" s="699">
        <v>65</v>
      </c>
      <c r="S7" s="699">
        <v>76</v>
      </c>
      <c r="T7" s="718">
        <v>2056</v>
      </c>
      <c r="U7" s="718">
        <v>2467</v>
      </c>
      <c r="V7" s="718">
        <v>2923</v>
      </c>
      <c r="W7" s="718">
        <v>2037</v>
      </c>
      <c r="X7" s="718">
        <v>2307</v>
      </c>
      <c r="Y7" s="718">
        <v>3356</v>
      </c>
      <c r="Z7" s="723" t="s">
        <v>665</v>
      </c>
    </row>
    <row r="8" spans="1:27" s="132" customFormat="1" ht="16.5" customHeight="1">
      <c r="A8" s="130" t="s">
        <v>606</v>
      </c>
      <c r="B8" s="111">
        <f>SUM(C8:D8)</f>
        <v>16469</v>
      </c>
      <c r="C8" s="36">
        <v>9474</v>
      </c>
      <c r="D8" s="36">
        <v>6995</v>
      </c>
      <c r="E8" s="311">
        <v>7617</v>
      </c>
      <c r="F8" s="311">
        <v>1660</v>
      </c>
      <c r="G8" s="311">
        <v>2297</v>
      </c>
      <c r="H8" s="311"/>
      <c r="I8" s="109">
        <v>1823</v>
      </c>
      <c r="J8" s="311">
        <v>1404</v>
      </c>
      <c r="K8" s="36">
        <v>123</v>
      </c>
      <c r="L8" s="36">
        <v>661</v>
      </c>
      <c r="M8" s="36">
        <v>389</v>
      </c>
      <c r="N8" s="36">
        <v>142</v>
      </c>
      <c r="O8" s="36">
        <v>108</v>
      </c>
      <c r="P8" s="36">
        <v>72</v>
      </c>
      <c r="Q8" s="36">
        <v>12</v>
      </c>
      <c r="R8" s="36">
        <v>66</v>
      </c>
      <c r="S8" s="36">
        <v>95</v>
      </c>
      <c r="T8" s="289">
        <v>2236</v>
      </c>
      <c r="U8" s="289">
        <v>2637</v>
      </c>
      <c r="V8" s="289">
        <v>3111</v>
      </c>
      <c r="W8" s="289">
        <v>2253</v>
      </c>
      <c r="X8" s="289">
        <v>2620</v>
      </c>
      <c r="Y8" s="289">
        <v>3612</v>
      </c>
      <c r="Z8" s="131" t="s">
        <v>606</v>
      </c>
      <c r="AA8" s="544"/>
    </row>
    <row r="9" spans="1:27" s="223" customFormat="1" ht="16.5" customHeight="1">
      <c r="A9" s="130" t="s">
        <v>446</v>
      </c>
      <c r="B9" s="724">
        <v>18038</v>
      </c>
      <c r="C9" s="645">
        <v>10179</v>
      </c>
      <c r="D9" s="645">
        <v>7859</v>
      </c>
      <c r="E9" s="645">
        <v>8303</v>
      </c>
      <c r="F9" s="645">
        <v>1873</v>
      </c>
      <c r="G9" s="645">
        <v>2455</v>
      </c>
      <c r="H9" s="645"/>
      <c r="I9" s="645">
        <v>2120</v>
      </c>
      <c r="J9" s="645">
        <v>1478</v>
      </c>
      <c r="K9" s="645">
        <v>145</v>
      </c>
      <c r="L9" s="645">
        <v>714</v>
      </c>
      <c r="M9" s="645">
        <v>415</v>
      </c>
      <c r="N9" s="645">
        <v>141</v>
      </c>
      <c r="O9" s="645">
        <v>121</v>
      </c>
      <c r="P9" s="645">
        <v>74</v>
      </c>
      <c r="Q9" s="645">
        <v>12</v>
      </c>
      <c r="R9" s="645">
        <v>79</v>
      </c>
      <c r="S9" s="645">
        <v>108</v>
      </c>
      <c r="T9" s="645">
        <v>2429</v>
      </c>
      <c r="U9" s="645">
        <v>2780</v>
      </c>
      <c r="V9" s="645">
        <v>3313</v>
      </c>
      <c r="W9" s="645">
        <v>2547</v>
      </c>
      <c r="X9" s="645">
        <v>3041</v>
      </c>
      <c r="Y9" s="662">
        <v>3928</v>
      </c>
      <c r="Z9" s="131" t="s">
        <v>446</v>
      </c>
      <c r="AA9" s="725"/>
    </row>
    <row r="10" spans="1:27" s="223" customFormat="1" ht="16.5" customHeight="1">
      <c r="A10" s="130" t="s">
        <v>973</v>
      </c>
      <c r="B10" s="724">
        <v>19428</v>
      </c>
      <c r="C10" s="645">
        <v>10776</v>
      </c>
      <c r="D10" s="645">
        <v>8652</v>
      </c>
      <c r="E10" s="645">
        <v>8776</v>
      </c>
      <c r="F10" s="645">
        <v>2085</v>
      </c>
      <c r="G10" s="645">
        <v>2610</v>
      </c>
      <c r="H10" s="645">
        <v>2304</v>
      </c>
      <c r="I10" s="645">
        <v>176</v>
      </c>
      <c r="J10" s="645">
        <v>1543</v>
      </c>
      <c r="K10" s="645">
        <v>168</v>
      </c>
      <c r="L10" s="645">
        <v>767</v>
      </c>
      <c r="M10" s="645">
        <v>445</v>
      </c>
      <c r="N10" s="645">
        <v>137</v>
      </c>
      <c r="O10" s="645">
        <v>132</v>
      </c>
      <c r="P10" s="645">
        <v>74</v>
      </c>
      <c r="Q10" s="645">
        <v>12</v>
      </c>
      <c r="R10" s="645">
        <v>83</v>
      </c>
      <c r="S10" s="645">
        <v>116</v>
      </c>
      <c r="T10" s="645">
        <v>2594</v>
      </c>
      <c r="U10" s="645">
        <v>2848</v>
      </c>
      <c r="V10" s="645">
        <v>3574</v>
      </c>
      <c r="W10" s="645">
        <v>2802</v>
      </c>
      <c r="X10" s="645">
        <v>3384</v>
      </c>
      <c r="Y10" s="645">
        <v>4226</v>
      </c>
      <c r="Z10" s="131" t="s">
        <v>973</v>
      </c>
      <c r="AA10" s="725"/>
    </row>
    <row r="11" spans="1:27" s="223" customFormat="1" ht="16.5" customHeight="1">
      <c r="A11" s="884" t="s">
        <v>978</v>
      </c>
      <c r="B11" s="994">
        <v>21042</v>
      </c>
      <c r="C11" s="666">
        <v>11479</v>
      </c>
      <c r="D11" s="666">
        <v>9563</v>
      </c>
      <c r="E11" s="666">
        <v>9486</v>
      </c>
      <c r="F11" s="666">
        <v>2253</v>
      </c>
      <c r="G11" s="666">
        <v>2742</v>
      </c>
      <c r="H11" s="666">
        <v>2646</v>
      </c>
      <c r="I11" s="666">
        <v>190</v>
      </c>
      <c r="J11" s="666">
        <v>1643</v>
      </c>
      <c r="K11" s="666">
        <v>185</v>
      </c>
      <c r="L11" s="666">
        <v>834</v>
      </c>
      <c r="M11" s="666">
        <v>483</v>
      </c>
      <c r="N11" s="666">
        <v>128</v>
      </c>
      <c r="O11" s="666">
        <v>150</v>
      </c>
      <c r="P11" s="666">
        <v>69</v>
      </c>
      <c r="Q11" s="666">
        <v>15</v>
      </c>
      <c r="R11" s="666">
        <v>93</v>
      </c>
      <c r="S11" s="666">
        <v>125</v>
      </c>
      <c r="T11" s="666">
        <v>2717</v>
      </c>
      <c r="U11" s="666">
        <v>2937</v>
      </c>
      <c r="V11" s="666">
        <v>3896</v>
      </c>
      <c r="W11" s="666">
        <v>3192</v>
      </c>
      <c r="X11" s="666">
        <v>3809</v>
      </c>
      <c r="Y11" s="666">
        <v>4491</v>
      </c>
      <c r="Z11" s="888" t="s">
        <v>978</v>
      </c>
      <c r="AA11" s="725"/>
    </row>
    <row r="12" spans="1:26" s="681" customFormat="1" ht="18" customHeight="1">
      <c r="A12" s="43" t="s">
        <v>34</v>
      </c>
      <c r="B12" s="562"/>
      <c r="C12" s="562"/>
      <c r="Z12" s="706" t="s">
        <v>607</v>
      </c>
    </row>
    <row r="13" spans="1:22" s="681" customFormat="1" ht="12.75">
      <c r="A13" s="169" t="s">
        <v>608</v>
      </c>
      <c r="T13" s="726"/>
      <c r="V13" s="726"/>
    </row>
    <row r="14" s="681" customFormat="1" ht="12.75">
      <c r="V14" s="726"/>
    </row>
  </sheetData>
  <mergeCells count="5">
    <mergeCell ref="A1:Z1"/>
    <mergeCell ref="A3:A4"/>
    <mergeCell ref="B3:S3"/>
    <mergeCell ref="T3:Y3"/>
    <mergeCell ref="Z3:Z4"/>
  </mergeCells>
  <printOptions/>
  <pageMargins left="0.46" right="0.28" top="0.984251968503937" bottom="0.984251968503937" header="0.5118110236220472" footer="0.5118110236220472"/>
  <pageSetup horizontalDpi="600" verticalDpi="600" orientation="landscape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L13" sqref="L13"/>
    </sheetView>
  </sheetViews>
  <sheetFormatPr defaultColWidth="9.140625" defaultRowHeight="12.75"/>
  <cols>
    <col min="1" max="1" width="13.8515625" style="140" customWidth="1"/>
    <col min="2" max="2" width="9.28125" style="140" customWidth="1"/>
    <col min="3" max="3" width="9.57421875" style="140" customWidth="1"/>
    <col min="4" max="5" width="10.7109375" style="140" customWidth="1"/>
    <col min="6" max="6" width="9.28125" style="140" customWidth="1"/>
    <col min="7" max="7" width="9.7109375" style="140" customWidth="1"/>
    <col min="8" max="13" width="10.7109375" style="140" customWidth="1"/>
    <col min="14" max="14" width="9.00390625" style="140" customWidth="1"/>
    <col min="15" max="15" width="9.7109375" style="140" customWidth="1"/>
    <col min="16" max="17" width="10.7109375" style="140" customWidth="1"/>
    <col min="18" max="18" width="12.57421875" style="140" customWidth="1"/>
    <col min="19" max="16384" width="9.140625" style="140" customWidth="1"/>
  </cols>
  <sheetData>
    <row r="1" spans="1:17" ht="32.25" customHeight="1">
      <c r="A1" s="1354" t="s">
        <v>9</v>
      </c>
      <c r="B1" s="1354"/>
      <c r="C1" s="1354"/>
      <c r="D1" s="1354"/>
      <c r="E1" s="1354"/>
      <c r="F1" s="1354"/>
      <c r="G1" s="1354"/>
      <c r="H1" s="1354"/>
      <c r="I1" s="1354"/>
      <c r="J1" s="1354"/>
      <c r="K1" s="1354"/>
      <c r="L1" s="1354"/>
      <c r="M1" s="1354"/>
      <c r="N1" s="1354"/>
      <c r="O1" s="1354"/>
      <c r="P1" s="1354"/>
      <c r="Q1" s="1354"/>
    </row>
    <row r="2" spans="1:18" s="39" customFormat="1" ht="18" customHeight="1">
      <c r="A2" s="39" t="s">
        <v>1541</v>
      </c>
      <c r="R2" s="40" t="s">
        <v>1524</v>
      </c>
    </row>
    <row r="3" spans="1:18" s="346" customFormat="1" ht="24.75" customHeight="1">
      <c r="A3" s="1123" t="s">
        <v>1569</v>
      </c>
      <c r="B3" s="1095" t="s">
        <v>1066</v>
      </c>
      <c r="C3" s="1080"/>
      <c r="D3" s="1080"/>
      <c r="E3" s="1119"/>
      <c r="F3" s="1095" t="s">
        <v>1518</v>
      </c>
      <c r="G3" s="1299"/>
      <c r="H3" s="1299"/>
      <c r="I3" s="1300"/>
      <c r="J3" s="1095" t="s">
        <v>1519</v>
      </c>
      <c r="K3" s="1299"/>
      <c r="L3" s="1299"/>
      <c r="M3" s="1300"/>
      <c r="N3" s="1095" t="s">
        <v>1520</v>
      </c>
      <c r="O3" s="1299"/>
      <c r="P3" s="1299"/>
      <c r="Q3" s="1300"/>
      <c r="R3" s="1132" t="s">
        <v>1603</v>
      </c>
    </row>
    <row r="4" spans="1:18" s="346" customFormat="1" ht="24.75" customHeight="1">
      <c r="A4" s="1116"/>
      <c r="B4" s="1108" t="s">
        <v>1604</v>
      </c>
      <c r="C4" s="1059"/>
      <c r="D4" s="1059"/>
      <c r="E4" s="1117"/>
      <c r="F4" s="1064" t="s">
        <v>610</v>
      </c>
      <c r="G4" s="1302"/>
      <c r="H4" s="1302"/>
      <c r="I4" s="1298"/>
      <c r="J4" s="1064" t="s">
        <v>611</v>
      </c>
      <c r="K4" s="1302"/>
      <c r="L4" s="1302"/>
      <c r="M4" s="1298"/>
      <c r="N4" s="1064" t="s">
        <v>609</v>
      </c>
      <c r="O4" s="1302"/>
      <c r="P4" s="1302"/>
      <c r="Q4" s="1298"/>
      <c r="R4" s="1145"/>
    </row>
    <row r="5" spans="1:18" s="346" customFormat="1" ht="24.75" customHeight="1">
      <c r="A5" s="1116"/>
      <c r="B5" s="392" t="s">
        <v>67</v>
      </c>
      <c r="C5" s="392" t="s">
        <v>68</v>
      </c>
      <c r="D5" s="392" t="s">
        <v>69</v>
      </c>
      <c r="E5" s="392" t="s">
        <v>870</v>
      </c>
      <c r="F5" s="392" t="s">
        <v>167</v>
      </c>
      <c r="G5" s="392" t="s">
        <v>168</v>
      </c>
      <c r="H5" s="392" t="s">
        <v>169</v>
      </c>
      <c r="I5" s="392" t="s">
        <v>170</v>
      </c>
      <c r="J5" s="392" t="s">
        <v>167</v>
      </c>
      <c r="K5" s="392" t="s">
        <v>168</v>
      </c>
      <c r="L5" s="392" t="s">
        <v>169</v>
      </c>
      <c r="M5" s="392" t="s">
        <v>170</v>
      </c>
      <c r="N5" s="392" t="s">
        <v>167</v>
      </c>
      <c r="O5" s="392" t="s">
        <v>168</v>
      </c>
      <c r="P5" s="392" t="s">
        <v>169</v>
      </c>
      <c r="Q5" s="392" t="s">
        <v>170</v>
      </c>
      <c r="R5" s="1145"/>
    </row>
    <row r="6" spans="1:18" s="346" customFormat="1" ht="24.75" customHeight="1">
      <c r="A6" s="1116"/>
      <c r="B6" s="55" t="s">
        <v>1529</v>
      </c>
      <c r="C6" s="55"/>
      <c r="D6" s="55"/>
      <c r="E6" s="41" t="s">
        <v>871</v>
      </c>
      <c r="F6" s="556" t="s">
        <v>171</v>
      </c>
      <c r="G6" s="556"/>
      <c r="H6" s="556"/>
      <c r="I6" s="41" t="s">
        <v>172</v>
      </c>
      <c r="J6" s="556" t="s">
        <v>171</v>
      </c>
      <c r="K6" s="556"/>
      <c r="L6" s="556"/>
      <c r="M6" s="41" t="s">
        <v>172</v>
      </c>
      <c r="N6" s="556" t="s">
        <v>171</v>
      </c>
      <c r="O6" s="556"/>
      <c r="P6" s="556"/>
      <c r="Q6" s="41" t="s">
        <v>172</v>
      </c>
      <c r="R6" s="1145"/>
    </row>
    <row r="7" spans="1:18" s="346" customFormat="1" ht="24.75" customHeight="1">
      <c r="A7" s="1116"/>
      <c r="B7" s="55" t="s">
        <v>872</v>
      </c>
      <c r="C7" s="55"/>
      <c r="D7" s="55"/>
      <c r="E7" s="55" t="s">
        <v>70</v>
      </c>
      <c r="F7" s="556" t="s">
        <v>173</v>
      </c>
      <c r="G7" s="556"/>
      <c r="H7" s="556"/>
      <c r="I7" s="556" t="s">
        <v>174</v>
      </c>
      <c r="J7" s="556" t="s">
        <v>173</v>
      </c>
      <c r="K7" s="556"/>
      <c r="L7" s="556"/>
      <c r="M7" s="556" t="s">
        <v>174</v>
      </c>
      <c r="N7" s="556" t="s">
        <v>173</v>
      </c>
      <c r="O7" s="556"/>
      <c r="P7" s="556"/>
      <c r="Q7" s="556" t="s">
        <v>174</v>
      </c>
      <c r="R7" s="1145"/>
    </row>
    <row r="8" spans="1:18" s="346" customFormat="1" ht="24.75" customHeight="1">
      <c r="A8" s="1117"/>
      <c r="B8" s="56" t="s">
        <v>746</v>
      </c>
      <c r="C8" s="56" t="s">
        <v>900</v>
      </c>
      <c r="D8" s="56" t="s">
        <v>901</v>
      </c>
      <c r="E8" s="56" t="s">
        <v>71</v>
      </c>
      <c r="F8" s="555" t="s">
        <v>175</v>
      </c>
      <c r="G8" s="555" t="s">
        <v>177</v>
      </c>
      <c r="H8" s="555" t="s">
        <v>178</v>
      </c>
      <c r="I8" s="555" t="s">
        <v>179</v>
      </c>
      <c r="J8" s="555" t="s">
        <v>175</v>
      </c>
      <c r="K8" s="555" t="s">
        <v>177</v>
      </c>
      <c r="L8" s="555" t="s">
        <v>178</v>
      </c>
      <c r="M8" s="555" t="s">
        <v>179</v>
      </c>
      <c r="N8" s="555" t="s">
        <v>175</v>
      </c>
      <c r="O8" s="555" t="s">
        <v>177</v>
      </c>
      <c r="P8" s="555" t="s">
        <v>178</v>
      </c>
      <c r="Q8" s="555" t="s">
        <v>179</v>
      </c>
      <c r="R8" s="1124"/>
    </row>
    <row r="9" spans="1:18" s="225" customFormat="1" ht="27.75" customHeight="1">
      <c r="A9" s="4" t="s">
        <v>72</v>
      </c>
      <c r="B9" s="279">
        <v>1</v>
      </c>
      <c r="C9" s="279">
        <v>16</v>
      </c>
      <c r="D9" s="279">
        <v>24</v>
      </c>
      <c r="E9" s="996">
        <v>75</v>
      </c>
      <c r="F9" s="279">
        <v>0</v>
      </c>
      <c r="G9" s="279">
        <v>0</v>
      </c>
      <c r="H9" s="279">
        <v>0</v>
      </c>
      <c r="I9" s="280">
        <v>0</v>
      </c>
      <c r="J9" s="279">
        <v>0</v>
      </c>
      <c r="K9" s="279">
        <v>0</v>
      </c>
      <c r="L9" s="279">
        <v>0</v>
      </c>
      <c r="M9" s="280">
        <v>0</v>
      </c>
      <c r="N9" s="279">
        <v>0</v>
      </c>
      <c r="O9" s="279">
        <v>0</v>
      </c>
      <c r="P9" s="279">
        <v>0</v>
      </c>
      <c r="Q9" s="280">
        <v>0</v>
      </c>
      <c r="R9" s="278" t="s">
        <v>73</v>
      </c>
    </row>
    <row r="10" spans="1:18" s="225" customFormat="1" ht="27.75" customHeight="1">
      <c r="A10" s="107" t="s">
        <v>283</v>
      </c>
      <c r="B10" s="281" t="s">
        <v>1607</v>
      </c>
      <c r="C10" s="282" t="s">
        <v>1607</v>
      </c>
      <c r="D10" s="282" t="s">
        <v>1607</v>
      </c>
      <c r="E10" s="997" t="s">
        <v>1607</v>
      </c>
      <c r="F10" s="279">
        <v>0</v>
      </c>
      <c r="G10" s="279">
        <v>0</v>
      </c>
      <c r="H10" s="279">
        <v>0</v>
      </c>
      <c r="I10" s="280">
        <v>0</v>
      </c>
      <c r="J10" s="279">
        <v>0</v>
      </c>
      <c r="K10" s="279">
        <v>0</v>
      </c>
      <c r="L10" s="279">
        <v>0</v>
      </c>
      <c r="M10" s="280">
        <v>0</v>
      </c>
      <c r="N10" s="279">
        <v>0</v>
      </c>
      <c r="O10" s="279">
        <v>0</v>
      </c>
      <c r="P10" s="279">
        <v>0</v>
      </c>
      <c r="Q10" s="280">
        <v>0</v>
      </c>
      <c r="R10" s="278" t="s">
        <v>74</v>
      </c>
    </row>
    <row r="11" spans="1:18" s="225" customFormat="1" ht="27.75" customHeight="1">
      <c r="A11" s="274" t="s">
        <v>665</v>
      </c>
      <c r="B11" s="279">
        <v>1</v>
      </c>
      <c r="C11" s="279">
        <v>100</v>
      </c>
      <c r="D11" s="279">
        <v>85</v>
      </c>
      <c r="E11" s="280">
        <v>80</v>
      </c>
      <c r="F11" s="279">
        <v>0</v>
      </c>
      <c r="G11" s="279">
        <v>0</v>
      </c>
      <c r="H11" s="279">
        <v>0</v>
      </c>
      <c r="I11" s="280">
        <v>0</v>
      </c>
      <c r="J11" s="279">
        <v>0</v>
      </c>
      <c r="K11" s="279">
        <v>0</v>
      </c>
      <c r="L11" s="279">
        <v>0</v>
      </c>
      <c r="M11" s="280">
        <v>0</v>
      </c>
      <c r="N11" s="279">
        <v>0</v>
      </c>
      <c r="O11" s="279">
        <v>0</v>
      </c>
      <c r="P11" s="279">
        <v>0</v>
      </c>
      <c r="Q11" s="280">
        <v>0</v>
      </c>
      <c r="R11" s="273" t="s">
        <v>665</v>
      </c>
    </row>
    <row r="12" spans="1:18" s="223" customFormat="1" ht="27.75" customHeight="1">
      <c r="A12" s="130" t="s">
        <v>275</v>
      </c>
      <c r="B12" s="36">
        <v>1</v>
      </c>
      <c r="C12" s="36">
        <v>26</v>
      </c>
      <c r="D12" s="36">
        <v>27</v>
      </c>
      <c r="E12" s="112">
        <v>84</v>
      </c>
      <c r="F12" s="36">
        <v>0</v>
      </c>
      <c r="G12" s="36">
        <v>0</v>
      </c>
      <c r="H12" s="36">
        <v>0</v>
      </c>
      <c r="I12" s="36">
        <v>0</v>
      </c>
      <c r="J12" s="35">
        <v>0</v>
      </c>
      <c r="K12" s="36">
        <v>0</v>
      </c>
      <c r="L12" s="36">
        <v>0</v>
      </c>
      <c r="M12" s="112">
        <v>0</v>
      </c>
      <c r="N12" s="36">
        <v>0</v>
      </c>
      <c r="O12" s="36">
        <v>0</v>
      </c>
      <c r="P12" s="36">
        <v>0</v>
      </c>
      <c r="Q12" s="112">
        <v>0</v>
      </c>
      <c r="R12" s="131" t="s">
        <v>275</v>
      </c>
    </row>
    <row r="13" spans="1:18" s="223" customFormat="1" ht="27.75" customHeight="1">
      <c r="A13" s="130" t="s">
        <v>41</v>
      </c>
      <c r="B13" s="36">
        <v>1</v>
      </c>
      <c r="C13" s="36">
        <v>398</v>
      </c>
      <c r="D13" s="36">
        <v>382</v>
      </c>
      <c r="E13" s="112">
        <v>105</v>
      </c>
      <c r="F13" s="36">
        <v>0</v>
      </c>
      <c r="G13" s="36">
        <v>0</v>
      </c>
      <c r="H13" s="36">
        <v>0</v>
      </c>
      <c r="I13" s="36">
        <v>0</v>
      </c>
      <c r="J13" s="35">
        <v>0</v>
      </c>
      <c r="K13" s="36">
        <v>0</v>
      </c>
      <c r="L13" s="36">
        <v>0</v>
      </c>
      <c r="M13" s="112">
        <v>0</v>
      </c>
      <c r="N13" s="36">
        <v>0</v>
      </c>
      <c r="O13" s="36">
        <v>0</v>
      </c>
      <c r="P13" s="36">
        <v>0</v>
      </c>
      <c r="Q13" s="112">
        <v>0</v>
      </c>
      <c r="R13" s="131" t="s">
        <v>41</v>
      </c>
    </row>
    <row r="14" spans="1:18" s="223" customFormat="1" ht="27.75" customHeight="1">
      <c r="A14" s="130" t="s">
        <v>973</v>
      </c>
      <c r="B14" s="36">
        <v>1</v>
      </c>
      <c r="C14" s="36">
        <v>444</v>
      </c>
      <c r="D14" s="36">
        <v>452</v>
      </c>
      <c r="E14" s="112">
        <v>98</v>
      </c>
      <c r="F14" s="36">
        <v>0</v>
      </c>
      <c r="G14" s="36">
        <v>0</v>
      </c>
      <c r="H14" s="36">
        <v>0</v>
      </c>
      <c r="I14" s="36">
        <v>0</v>
      </c>
      <c r="J14" s="35">
        <v>0</v>
      </c>
      <c r="K14" s="36">
        <v>0</v>
      </c>
      <c r="L14" s="36">
        <v>0</v>
      </c>
      <c r="M14" s="112"/>
      <c r="N14" s="36">
        <v>1</v>
      </c>
      <c r="O14" s="36">
        <v>444</v>
      </c>
      <c r="P14" s="36">
        <v>452</v>
      </c>
      <c r="Q14" s="36">
        <v>98</v>
      </c>
      <c r="R14" s="131" t="s">
        <v>973</v>
      </c>
    </row>
    <row r="15" spans="1:18" s="249" customFormat="1" ht="27.75" customHeight="1">
      <c r="A15" s="128" t="s">
        <v>980</v>
      </c>
      <c r="B15" s="995">
        <v>1</v>
      </c>
      <c r="C15" s="869">
        <v>408</v>
      </c>
      <c r="D15" s="869">
        <v>396</v>
      </c>
      <c r="E15" s="993">
        <v>105</v>
      </c>
      <c r="F15" s="666">
        <f aca="true" t="shared" si="0" ref="F15:K15">-G17</f>
        <v>0</v>
      </c>
      <c r="G15" s="666">
        <f t="shared" si="0"/>
        <v>0</v>
      </c>
      <c r="H15" s="666">
        <f t="shared" si="0"/>
        <v>0</v>
      </c>
      <c r="I15" s="870">
        <f t="shared" si="0"/>
        <v>0</v>
      </c>
      <c r="J15" s="666">
        <f t="shared" si="0"/>
        <v>0</v>
      </c>
      <c r="K15" s="666">
        <f t="shared" si="0"/>
        <v>0</v>
      </c>
      <c r="L15" s="666">
        <v>0</v>
      </c>
      <c r="M15" s="870">
        <v>0</v>
      </c>
      <c r="N15" s="869">
        <v>1</v>
      </c>
      <c r="O15" s="869">
        <v>408</v>
      </c>
      <c r="P15" s="869">
        <v>396</v>
      </c>
      <c r="Q15" s="993">
        <v>105</v>
      </c>
      <c r="R15" s="161" t="s">
        <v>980</v>
      </c>
    </row>
    <row r="16" spans="1:18" s="170" customFormat="1" ht="18" customHeight="1">
      <c r="A16" s="43" t="s">
        <v>34</v>
      </c>
      <c r="R16" s="179" t="s">
        <v>75</v>
      </c>
    </row>
  </sheetData>
  <mergeCells count="11">
    <mergeCell ref="A1:Q1"/>
    <mergeCell ref="B3:E3"/>
    <mergeCell ref="F3:I3"/>
    <mergeCell ref="N3:Q3"/>
    <mergeCell ref="R3:R8"/>
    <mergeCell ref="A3:A8"/>
    <mergeCell ref="B4:E4"/>
    <mergeCell ref="F4:I4"/>
    <mergeCell ref="N4:Q4"/>
    <mergeCell ref="J3:M3"/>
    <mergeCell ref="J4:M4"/>
  </mergeCells>
  <printOptions/>
  <pageMargins left="0.44" right="0.38" top="0.984251968503937" bottom="0.984251968503937" header="0.51" footer="0.5118110236220472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F19" sqref="F19"/>
    </sheetView>
  </sheetViews>
  <sheetFormatPr defaultColWidth="9.140625" defaultRowHeight="12.75"/>
  <cols>
    <col min="1" max="1" width="11.28125" style="437" customWidth="1"/>
    <col min="2" max="2" width="16.28125" style="437" customWidth="1"/>
    <col min="3" max="3" width="18.421875" style="437" customWidth="1"/>
    <col min="4" max="4" width="13.8515625" style="437" customWidth="1"/>
    <col min="5" max="5" width="25.140625" style="437" customWidth="1"/>
    <col min="6" max="6" width="25.421875" style="437" customWidth="1"/>
    <col min="7" max="7" width="10.57421875" style="437" customWidth="1"/>
  </cols>
  <sheetData>
    <row r="1" spans="1:7" ht="20.25">
      <c r="A1" s="1355" t="s">
        <v>10</v>
      </c>
      <c r="B1" s="1355"/>
      <c r="C1" s="1355"/>
      <c r="D1" s="1355"/>
      <c r="E1" s="1355"/>
      <c r="F1" s="1355"/>
      <c r="G1" s="1355"/>
    </row>
    <row r="2" spans="1:7" ht="14.25">
      <c r="A2" s="1356" t="s">
        <v>1496</v>
      </c>
      <c r="B2" s="1356"/>
      <c r="G2" s="385" t="s">
        <v>1497</v>
      </c>
    </row>
    <row r="3" spans="1:7" ht="26.25" customHeight="1">
      <c r="A3" s="762" t="s">
        <v>1498</v>
      </c>
      <c r="B3" s="763" t="s">
        <v>1499</v>
      </c>
      <c r="C3" s="764" t="s">
        <v>1500</v>
      </c>
      <c r="D3" s="1357" t="s">
        <v>1501</v>
      </c>
      <c r="E3" s="1358"/>
      <c r="F3" s="1359"/>
      <c r="G3" s="765" t="s">
        <v>1502</v>
      </c>
    </row>
    <row r="4" spans="1:7" ht="26.25" customHeight="1">
      <c r="A4" s="766" t="s">
        <v>1503</v>
      </c>
      <c r="B4" s="767" t="s">
        <v>1504</v>
      </c>
      <c r="C4" s="768" t="s">
        <v>1505</v>
      </c>
      <c r="D4" s="769"/>
      <c r="E4" s="770" t="s">
        <v>1506</v>
      </c>
      <c r="F4" s="770" t="s">
        <v>1507</v>
      </c>
      <c r="G4" s="771" t="s">
        <v>1508</v>
      </c>
    </row>
    <row r="5" spans="1:7" ht="26.25" customHeight="1">
      <c r="A5" s="850" t="s">
        <v>973</v>
      </c>
      <c r="B5" s="730">
        <v>23</v>
      </c>
      <c r="C5" s="851" t="s">
        <v>1608</v>
      </c>
      <c r="D5" s="851">
        <v>23</v>
      </c>
      <c r="E5" s="852" t="s">
        <v>1608</v>
      </c>
      <c r="F5" s="852">
        <v>23</v>
      </c>
      <c r="G5" s="678" t="s">
        <v>973</v>
      </c>
    </row>
    <row r="6" spans="1:7" ht="26.25" customHeight="1">
      <c r="A6" s="772" t="s">
        <v>980</v>
      </c>
      <c r="B6" s="998">
        <v>30</v>
      </c>
      <c r="C6" s="999" t="s">
        <v>1607</v>
      </c>
      <c r="D6" s="999">
        <f>SUM(D7:D8)</f>
        <v>30</v>
      </c>
      <c r="E6" s="999" t="s">
        <v>1607</v>
      </c>
      <c r="F6" s="999">
        <f>SUM(F7:F8)</f>
        <v>30</v>
      </c>
      <c r="G6" s="778" t="s">
        <v>980</v>
      </c>
    </row>
    <row r="7" spans="1:7" ht="26.25" customHeight="1">
      <c r="A7" s="773" t="s">
        <v>1509</v>
      </c>
      <c r="B7" s="1000">
        <v>19</v>
      </c>
      <c r="C7" s="999" t="s">
        <v>1607</v>
      </c>
      <c r="D7" s="1001">
        <v>19</v>
      </c>
      <c r="E7" s="999" t="s">
        <v>1607</v>
      </c>
      <c r="F7" s="1001">
        <v>19</v>
      </c>
      <c r="G7" s="774" t="s">
        <v>1510</v>
      </c>
    </row>
    <row r="8" spans="1:7" ht="26.25" customHeight="1">
      <c r="A8" s="775" t="s">
        <v>1511</v>
      </c>
      <c r="B8" s="1002">
        <v>11</v>
      </c>
      <c r="C8" s="1003" t="s">
        <v>1607</v>
      </c>
      <c r="D8" s="1004">
        <v>11</v>
      </c>
      <c r="E8" s="1003" t="s">
        <v>1607</v>
      </c>
      <c r="F8" s="1002">
        <v>11</v>
      </c>
      <c r="G8" s="776" t="s">
        <v>1512</v>
      </c>
    </row>
    <row r="9" spans="1:7" ht="26.25" customHeight="1">
      <c r="A9" s="777" t="s">
        <v>1513</v>
      </c>
      <c r="B9" s="442"/>
      <c r="C9" s="442"/>
      <c r="E9" s="442" t="s">
        <v>597</v>
      </c>
      <c r="F9" s="442"/>
      <c r="G9" s="442"/>
    </row>
  </sheetData>
  <mergeCells count="3">
    <mergeCell ref="A1:G1"/>
    <mergeCell ref="A2:B2"/>
    <mergeCell ref="D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J1"/>
    </sheetView>
  </sheetViews>
  <sheetFormatPr defaultColWidth="9.140625" defaultRowHeight="12.75"/>
  <cols>
    <col min="1" max="1" width="14.28125" style="195" customWidth="1"/>
    <col min="2" max="6" width="13.7109375" style="195" customWidth="1"/>
    <col min="7" max="7" width="15.421875" style="195" customWidth="1"/>
    <col min="8" max="8" width="15.00390625" style="195" customWidth="1"/>
    <col min="9" max="9" width="13.7109375" style="195" customWidth="1"/>
    <col min="10" max="10" width="13.57421875" style="195" customWidth="1"/>
    <col min="11" max="16384" width="9.140625" style="195" customWidth="1"/>
  </cols>
  <sheetData>
    <row r="1" spans="1:10" ht="32.25" customHeight="1">
      <c r="A1" s="1360" t="s">
        <v>11</v>
      </c>
      <c r="B1" s="1360"/>
      <c r="C1" s="1360"/>
      <c r="D1" s="1360"/>
      <c r="E1" s="1360"/>
      <c r="F1" s="1360"/>
      <c r="G1" s="1360"/>
      <c r="H1" s="1360"/>
      <c r="I1" s="1360"/>
      <c r="J1" s="1360"/>
    </row>
    <row r="2" spans="1:10" s="384" customFormat="1" ht="20.25" customHeight="1">
      <c r="A2" s="383" t="s">
        <v>961</v>
      </c>
      <c r="J2" s="385" t="s">
        <v>962</v>
      </c>
    </row>
    <row r="3" spans="1:10" s="387" customFormat="1" ht="24" customHeight="1">
      <c r="A3" s="1227" t="s">
        <v>1374</v>
      </c>
      <c r="B3" s="1228" t="s">
        <v>963</v>
      </c>
      <c r="C3" s="1229"/>
      <c r="D3" s="1361" t="s">
        <v>568</v>
      </c>
      <c r="E3" s="1362"/>
      <c r="F3" s="1228" t="s">
        <v>964</v>
      </c>
      <c r="G3" s="1229"/>
      <c r="H3" s="1228" t="s">
        <v>1375</v>
      </c>
      <c r="I3" s="1229"/>
      <c r="J3" s="1327" t="s">
        <v>1376</v>
      </c>
    </row>
    <row r="4" spans="1:10" s="388" customFormat="1" ht="30.75" customHeight="1">
      <c r="A4" s="1223"/>
      <c r="B4" s="1224" t="s">
        <v>1205</v>
      </c>
      <c r="C4" s="1225"/>
      <c r="D4" s="1224" t="s">
        <v>569</v>
      </c>
      <c r="E4" s="1363"/>
      <c r="F4" s="1224" t="s">
        <v>1377</v>
      </c>
      <c r="G4" s="1225"/>
      <c r="H4" s="1224" t="s">
        <v>1051</v>
      </c>
      <c r="I4" s="1225"/>
      <c r="J4" s="1328"/>
    </row>
    <row r="5" spans="1:10" s="387" customFormat="1" ht="21.75" customHeight="1">
      <c r="A5" s="1223"/>
      <c r="B5" s="334" t="s">
        <v>1059</v>
      </c>
      <c r="C5" s="334" t="s">
        <v>1060</v>
      </c>
      <c r="D5" s="334" t="s">
        <v>1059</v>
      </c>
      <c r="E5" s="334" t="s">
        <v>1060</v>
      </c>
      <c r="F5" s="334" t="s">
        <v>1059</v>
      </c>
      <c r="G5" s="334" t="s">
        <v>1060</v>
      </c>
      <c r="H5" s="334" t="s">
        <v>1059</v>
      </c>
      <c r="I5" s="334" t="s">
        <v>1060</v>
      </c>
      <c r="J5" s="1329"/>
    </row>
    <row r="6" spans="1:10" s="388" customFormat="1" ht="43.5" customHeight="1">
      <c r="A6" s="1225"/>
      <c r="B6" s="389" t="s">
        <v>1067</v>
      </c>
      <c r="C6" s="389" t="s">
        <v>1061</v>
      </c>
      <c r="D6" s="389" t="s">
        <v>1067</v>
      </c>
      <c r="E6" s="389" t="s">
        <v>1061</v>
      </c>
      <c r="F6" s="389" t="s">
        <v>1067</v>
      </c>
      <c r="G6" s="389" t="s">
        <v>1061</v>
      </c>
      <c r="H6" s="389" t="s">
        <v>1067</v>
      </c>
      <c r="I6" s="389" t="s">
        <v>1061</v>
      </c>
      <c r="J6" s="1330"/>
    </row>
    <row r="7" spans="1:10" s="225" customFormat="1" ht="18" customHeight="1">
      <c r="A7" s="317" t="s">
        <v>665</v>
      </c>
      <c r="B7" s="580">
        <v>1532</v>
      </c>
      <c r="C7" s="580">
        <v>4122</v>
      </c>
      <c r="D7" s="580">
        <v>910</v>
      </c>
      <c r="E7" s="580">
        <v>2367</v>
      </c>
      <c r="F7" s="580">
        <v>622</v>
      </c>
      <c r="G7" s="580">
        <v>1755</v>
      </c>
      <c r="H7" s="318">
        <v>0</v>
      </c>
      <c r="I7" s="318">
        <v>0</v>
      </c>
      <c r="J7" s="272" t="s">
        <v>665</v>
      </c>
    </row>
    <row r="8" spans="1:10" s="132" customFormat="1" ht="18" customHeight="1">
      <c r="A8" s="625" t="s">
        <v>275</v>
      </c>
      <c r="B8" s="623">
        <f>SUM(D8,F8)</f>
        <v>1749</v>
      </c>
      <c r="C8" s="623">
        <f>SUM(E8,G8)</f>
        <v>4836</v>
      </c>
      <c r="D8" s="623">
        <v>1067</v>
      </c>
      <c r="E8" s="623">
        <v>2874</v>
      </c>
      <c r="F8" s="623">
        <v>682</v>
      </c>
      <c r="G8" s="623">
        <v>1962</v>
      </c>
      <c r="H8" s="318">
        <v>0</v>
      </c>
      <c r="I8" s="318">
        <v>0</v>
      </c>
      <c r="J8" s="621" t="s">
        <v>275</v>
      </c>
    </row>
    <row r="9" spans="1:10" s="132" customFormat="1" ht="18" customHeight="1">
      <c r="A9" s="625" t="s">
        <v>41</v>
      </c>
      <c r="B9" s="623">
        <v>2034</v>
      </c>
      <c r="C9" s="623">
        <v>5531</v>
      </c>
      <c r="D9" s="623">
        <v>1204</v>
      </c>
      <c r="E9" s="623">
        <v>3146</v>
      </c>
      <c r="F9" s="623">
        <v>830</v>
      </c>
      <c r="G9" s="623">
        <v>2385</v>
      </c>
      <c r="H9" s="318">
        <v>0</v>
      </c>
      <c r="I9" s="318">
        <v>0</v>
      </c>
      <c r="J9" s="621" t="s">
        <v>41</v>
      </c>
    </row>
    <row r="10" spans="1:10" s="132" customFormat="1" ht="18" customHeight="1">
      <c r="A10" s="625" t="s">
        <v>973</v>
      </c>
      <c r="B10" s="623">
        <v>2203</v>
      </c>
      <c r="C10" s="623">
        <v>5848</v>
      </c>
      <c r="D10" s="623">
        <v>1364</v>
      </c>
      <c r="E10" s="623">
        <v>3579</v>
      </c>
      <c r="F10" s="623">
        <v>839</v>
      </c>
      <c r="G10" s="623">
        <v>2269</v>
      </c>
      <c r="H10" s="318">
        <v>0</v>
      </c>
      <c r="I10" s="318">
        <v>0</v>
      </c>
      <c r="J10" s="621" t="s">
        <v>973</v>
      </c>
    </row>
    <row r="11" spans="1:10" s="132" customFormat="1" ht="18" customHeight="1">
      <c r="A11" s="884" t="s">
        <v>978</v>
      </c>
      <c r="B11" s="1020">
        <v>2401</v>
      </c>
      <c r="C11" s="1021">
        <v>6608</v>
      </c>
      <c r="D11" s="1021">
        <v>1535</v>
      </c>
      <c r="E11" s="1021">
        <v>4142</v>
      </c>
      <c r="F11" s="1021">
        <v>866</v>
      </c>
      <c r="G11" s="1021">
        <v>2466</v>
      </c>
      <c r="H11" s="1022" t="s">
        <v>1607</v>
      </c>
      <c r="I11" s="1023" t="s">
        <v>1607</v>
      </c>
      <c r="J11" s="888" t="s">
        <v>978</v>
      </c>
    </row>
    <row r="12" spans="1:10" s="265" customFormat="1" ht="18.75" customHeight="1">
      <c r="A12" s="777" t="s">
        <v>33</v>
      </c>
      <c r="B12" s="442"/>
      <c r="J12" s="179" t="s">
        <v>1078</v>
      </c>
    </row>
  </sheetData>
  <mergeCells count="11">
    <mergeCell ref="H4:I4"/>
    <mergeCell ref="A1:J1"/>
    <mergeCell ref="A3:A6"/>
    <mergeCell ref="B3:C3"/>
    <mergeCell ref="D3:E3"/>
    <mergeCell ref="F3:G3"/>
    <mergeCell ref="H3:I3"/>
    <mergeCell ref="B4:C4"/>
    <mergeCell ref="D4:E4"/>
    <mergeCell ref="F4:G4"/>
    <mergeCell ref="J3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SheetLayoutView="100" workbookViewId="0" topLeftCell="A7">
      <selection activeCell="E10" sqref="E10"/>
    </sheetView>
  </sheetViews>
  <sheetFormatPr defaultColWidth="9.140625" defaultRowHeight="12.75"/>
  <cols>
    <col min="1" max="1" width="13.57421875" style="140" customWidth="1"/>
    <col min="2" max="2" width="9.8515625" style="140" customWidth="1"/>
    <col min="3" max="3" width="8.421875" style="140" customWidth="1"/>
    <col min="4" max="4" width="9.00390625" style="140" customWidth="1"/>
    <col min="5" max="7" width="8.57421875" style="140" customWidth="1"/>
    <col min="8" max="8" width="8.7109375" style="140" customWidth="1"/>
    <col min="9" max="11" width="9.7109375" style="140" customWidth="1"/>
    <col min="12" max="12" width="8.7109375" style="140" customWidth="1"/>
    <col min="13" max="13" width="8.00390625" style="140" customWidth="1"/>
    <col min="14" max="15" width="8.421875" style="140" customWidth="1"/>
    <col min="16" max="16" width="7.57421875" style="140" customWidth="1"/>
    <col min="17" max="17" width="14.140625" style="140" customWidth="1"/>
    <col min="18" max="18" width="13.140625" style="140" customWidth="1"/>
    <col min="19" max="16384" width="9.140625" style="140" customWidth="1"/>
  </cols>
  <sheetData>
    <row r="1" spans="1:18" ht="32.25" customHeight="1">
      <c r="A1" s="1102" t="s">
        <v>1036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  <c r="Q1" s="1103"/>
      <c r="R1" s="1103"/>
    </row>
    <row r="2" spans="1:18" s="39" customFormat="1" ht="18" customHeight="1">
      <c r="A2" s="39" t="s">
        <v>622</v>
      </c>
      <c r="R2" s="40" t="s">
        <v>623</v>
      </c>
    </row>
    <row r="3" spans="1:18" s="39" customFormat="1" ht="30" customHeight="1">
      <c r="A3" s="1123" t="s">
        <v>1037</v>
      </c>
      <c r="B3" s="392" t="s">
        <v>624</v>
      </c>
      <c r="C3" s="1104" t="s">
        <v>625</v>
      </c>
      <c r="D3" s="1105"/>
      <c r="E3" s="1105"/>
      <c r="F3" s="1105"/>
      <c r="G3" s="1105"/>
      <c r="H3" s="1105"/>
      <c r="I3" s="1105"/>
      <c r="J3" s="1105"/>
      <c r="K3" s="1105"/>
      <c r="L3" s="1105"/>
      <c r="M3" s="1105"/>
      <c r="N3" s="1105"/>
      <c r="O3" s="1105"/>
      <c r="P3" s="1088"/>
      <c r="Q3" s="392" t="s">
        <v>626</v>
      </c>
      <c r="R3" s="1091" t="s">
        <v>1038</v>
      </c>
    </row>
    <row r="4" spans="1:18" s="39" customFormat="1" ht="30" customHeight="1">
      <c r="A4" s="1148"/>
      <c r="B4" s="330"/>
      <c r="C4" s="1089" t="s">
        <v>627</v>
      </c>
      <c r="D4" s="1105"/>
      <c r="E4" s="1105"/>
      <c r="F4" s="1105"/>
      <c r="G4" s="1105"/>
      <c r="H4" s="1105"/>
      <c r="I4" s="1105"/>
      <c r="J4" s="1105"/>
      <c r="K4" s="1105"/>
      <c r="L4" s="1105"/>
      <c r="M4" s="1104" t="s">
        <v>628</v>
      </c>
      <c r="N4" s="1105"/>
      <c r="O4" s="1105"/>
      <c r="P4" s="1088"/>
      <c r="Q4" s="433" t="s">
        <v>629</v>
      </c>
      <c r="R4" s="1092"/>
    </row>
    <row r="5" spans="1:18" s="39" customFormat="1" ht="24.75" customHeight="1">
      <c r="A5" s="1148"/>
      <c r="B5" s="330"/>
      <c r="C5" s="392" t="s">
        <v>630</v>
      </c>
      <c r="D5" s="392" t="s">
        <v>631</v>
      </c>
      <c r="E5" s="392" t="s">
        <v>632</v>
      </c>
      <c r="F5" s="392" t="s">
        <v>850</v>
      </c>
      <c r="G5" s="392" t="s">
        <v>635</v>
      </c>
      <c r="H5" s="392" t="s">
        <v>633</v>
      </c>
      <c r="I5" s="392" t="s">
        <v>632</v>
      </c>
      <c r="J5" s="392" t="s">
        <v>636</v>
      </c>
      <c r="K5" s="392" t="s">
        <v>637</v>
      </c>
      <c r="L5" s="392" t="s">
        <v>634</v>
      </c>
      <c r="M5" s="392" t="s">
        <v>1041</v>
      </c>
      <c r="N5" s="392" t="s">
        <v>638</v>
      </c>
      <c r="O5" s="392" t="s">
        <v>639</v>
      </c>
      <c r="P5" s="332" t="s">
        <v>640</v>
      </c>
      <c r="Q5" s="41" t="s">
        <v>641</v>
      </c>
      <c r="R5" s="1092"/>
    </row>
    <row r="6" spans="1:18" s="39" customFormat="1" ht="24.75" customHeight="1">
      <c r="A6" s="1148"/>
      <c r="B6" s="330"/>
      <c r="C6" s="419"/>
      <c r="D6" s="419"/>
      <c r="E6" s="41" t="s">
        <v>631</v>
      </c>
      <c r="F6" s="41"/>
      <c r="G6" s="419"/>
      <c r="H6" s="419"/>
      <c r="I6" s="41" t="s">
        <v>642</v>
      </c>
      <c r="J6" s="41" t="s">
        <v>644</v>
      </c>
      <c r="K6" s="419"/>
      <c r="L6" s="41" t="s">
        <v>643</v>
      </c>
      <c r="M6" s="419"/>
      <c r="N6" s="419"/>
      <c r="O6" s="419"/>
      <c r="P6" s="419"/>
      <c r="Q6" s="488" t="s">
        <v>645</v>
      </c>
      <c r="R6" s="1092"/>
    </row>
    <row r="7" spans="1:18" s="39" customFormat="1" ht="24.75" customHeight="1">
      <c r="A7" s="1148"/>
      <c r="B7" s="330"/>
      <c r="C7" s="419" t="s">
        <v>646</v>
      </c>
      <c r="D7" s="419"/>
      <c r="E7" s="419"/>
      <c r="F7" s="557" t="s">
        <v>851</v>
      </c>
      <c r="G7" s="419"/>
      <c r="H7" s="419"/>
      <c r="I7" s="483" t="s">
        <v>647</v>
      </c>
      <c r="J7" s="489" t="s">
        <v>649</v>
      </c>
      <c r="K7" s="420" t="s">
        <v>650</v>
      </c>
      <c r="L7" s="420" t="s">
        <v>648</v>
      </c>
      <c r="M7" s="419" t="s">
        <v>646</v>
      </c>
      <c r="N7" s="483" t="s">
        <v>651</v>
      </c>
      <c r="O7" s="483" t="s">
        <v>652</v>
      </c>
      <c r="P7" s="490"/>
      <c r="Q7" s="419" t="s">
        <v>653</v>
      </c>
      <c r="R7" s="1092"/>
    </row>
    <row r="8" spans="1:18" s="39" customFormat="1" ht="24.75" customHeight="1">
      <c r="A8" s="1090"/>
      <c r="B8" s="331" t="s">
        <v>654</v>
      </c>
      <c r="C8" s="42" t="s">
        <v>655</v>
      </c>
      <c r="D8" s="431" t="s">
        <v>656</v>
      </c>
      <c r="E8" s="431" t="s">
        <v>657</v>
      </c>
      <c r="F8" s="555" t="s">
        <v>852</v>
      </c>
      <c r="G8" s="492" t="s">
        <v>661</v>
      </c>
      <c r="H8" s="431" t="s">
        <v>658</v>
      </c>
      <c r="I8" s="491" t="s">
        <v>659</v>
      </c>
      <c r="J8" s="433" t="s">
        <v>659</v>
      </c>
      <c r="K8" s="431" t="s">
        <v>659</v>
      </c>
      <c r="L8" s="431" t="s">
        <v>660</v>
      </c>
      <c r="M8" s="42" t="s">
        <v>655</v>
      </c>
      <c r="N8" s="431" t="s">
        <v>662</v>
      </c>
      <c r="O8" s="431" t="s">
        <v>662</v>
      </c>
      <c r="P8" s="493" t="s">
        <v>663</v>
      </c>
      <c r="Q8" s="42" t="s">
        <v>664</v>
      </c>
      <c r="R8" s="1093"/>
    </row>
    <row r="9" spans="1:18" ht="33" customHeight="1">
      <c r="A9" s="166" t="s">
        <v>1040</v>
      </c>
      <c r="B9" s="162" t="s">
        <v>668</v>
      </c>
      <c r="C9" s="148" t="s">
        <v>668</v>
      </c>
      <c r="D9" s="148" t="s">
        <v>668</v>
      </c>
      <c r="E9" s="148" t="s">
        <v>668</v>
      </c>
      <c r="F9" s="661">
        <v>0</v>
      </c>
      <c r="G9" s="148" t="s">
        <v>668</v>
      </c>
      <c r="H9" s="148" t="s">
        <v>668</v>
      </c>
      <c r="I9" s="148" t="s">
        <v>668</v>
      </c>
      <c r="J9" s="148" t="s">
        <v>668</v>
      </c>
      <c r="K9" s="148" t="s">
        <v>668</v>
      </c>
      <c r="L9" s="148" t="s">
        <v>668</v>
      </c>
      <c r="M9" s="148" t="s">
        <v>668</v>
      </c>
      <c r="N9" s="148" t="s">
        <v>668</v>
      </c>
      <c r="O9" s="148" t="s">
        <v>668</v>
      </c>
      <c r="P9" s="148" t="s">
        <v>668</v>
      </c>
      <c r="Q9" s="164" t="s">
        <v>668</v>
      </c>
      <c r="R9" s="165" t="s">
        <v>965</v>
      </c>
    </row>
    <row r="10" spans="1:18" ht="33" customHeight="1">
      <c r="A10" s="166" t="s">
        <v>667</v>
      </c>
      <c r="B10" s="167">
        <v>63</v>
      </c>
      <c r="C10" s="167">
        <v>42</v>
      </c>
      <c r="D10" s="167">
        <v>9</v>
      </c>
      <c r="E10" s="167">
        <v>6</v>
      </c>
      <c r="F10" s="661">
        <v>0</v>
      </c>
      <c r="G10" s="148" t="s">
        <v>668</v>
      </c>
      <c r="H10" s="167">
        <v>9</v>
      </c>
      <c r="I10" s="167">
        <v>4</v>
      </c>
      <c r="J10" s="167">
        <v>1</v>
      </c>
      <c r="K10" s="167">
        <v>2</v>
      </c>
      <c r="L10" s="167">
        <v>11</v>
      </c>
      <c r="M10" s="148" t="s">
        <v>668</v>
      </c>
      <c r="N10" s="148" t="s">
        <v>668</v>
      </c>
      <c r="O10" s="148" t="s">
        <v>668</v>
      </c>
      <c r="P10" s="148" t="s">
        <v>668</v>
      </c>
      <c r="Q10" s="168">
        <v>21</v>
      </c>
      <c r="R10" s="165" t="s">
        <v>966</v>
      </c>
    </row>
    <row r="11" spans="1:18" ht="33" customHeight="1">
      <c r="A11" s="153" t="s">
        <v>665</v>
      </c>
      <c r="B11" s="167">
        <v>62</v>
      </c>
      <c r="C11" s="167">
        <v>41</v>
      </c>
      <c r="D11" s="167">
        <v>9</v>
      </c>
      <c r="E11" s="167">
        <v>6</v>
      </c>
      <c r="F11" s="645">
        <v>0</v>
      </c>
      <c r="G11" s="148" t="s">
        <v>668</v>
      </c>
      <c r="H11" s="167">
        <v>8</v>
      </c>
      <c r="I11" s="167">
        <v>4</v>
      </c>
      <c r="J11" s="167">
        <v>1</v>
      </c>
      <c r="K11" s="167">
        <v>2</v>
      </c>
      <c r="L11" s="167">
        <v>11</v>
      </c>
      <c r="M11" s="148" t="s">
        <v>668</v>
      </c>
      <c r="N11" s="148" t="s">
        <v>668</v>
      </c>
      <c r="O11" s="148" t="s">
        <v>668</v>
      </c>
      <c r="P11" s="148" t="s">
        <v>668</v>
      </c>
      <c r="Q11" s="168">
        <v>21</v>
      </c>
      <c r="R11" s="150" t="s">
        <v>666</v>
      </c>
    </row>
    <row r="12" spans="1:18" s="129" customFormat="1" ht="33" customHeight="1">
      <c r="A12" s="130" t="s">
        <v>275</v>
      </c>
      <c r="B12" s="36">
        <f>SUM(C12,Q12)</f>
        <v>62</v>
      </c>
      <c r="C12" s="36">
        <f>SUM(D12:L12)</f>
        <v>41</v>
      </c>
      <c r="D12" s="36">
        <v>9</v>
      </c>
      <c r="E12" s="36">
        <v>7</v>
      </c>
      <c r="F12" s="645">
        <v>0</v>
      </c>
      <c r="G12" s="518" t="s">
        <v>1607</v>
      </c>
      <c r="H12" s="36">
        <v>6</v>
      </c>
      <c r="I12" s="36">
        <v>5</v>
      </c>
      <c r="J12" s="36">
        <v>1</v>
      </c>
      <c r="K12" s="36">
        <v>2</v>
      </c>
      <c r="L12" s="36">
        <v>11</v>
      </c>
      <c r="M12" s="518" t="s">
        <v>1607</v>
      </c>
      <c r="N12" s="518" t="s">
        <v>1607</v>
      </c>
      <c r="O12" s="518" t="s">
        <v>1607</v>
      </c>
      <c r="P12" s="518" t="s">
        <v>1607</v>
      </c>
      <c r="Q12" s="112">
        <v>21</v>
      </c>
      <c r="R12" s="197" t="s">
        <v>275</v>
      </c>
    </row>
    <row r="13" spans="1:18" s="129" customFormat="1" ht="33" customHeight="1">
      <c r="A13" s="130" t="s">
        <v>41</v>
      </c>
      <c r="B13" s="36">
        <v>78</v>
      </c>
      <c r="C13" s="36">
        <v>48</v>
      </c>
      <c r="D13" s="36">
        <v>10</v>
      </c>
      <c r="E13" s="36">
        <v>6</v>
      </c>
      <c r="F13" s="645">
        <v>0</v>
      </c>
      <c r="G13" s="518" t="s">
        <v>1607</v>
      </c>
      <c r="H13" s="36">
        <v>12</v>
      </c>
      <c r="I13" s="36">
        <v>4</v>
      </c>
      <c r="J13" s="36">
        <v>1</v>
      </c>
      <c r="K13" s="36">
        <v>2</v>
      </c>
      <c r="L13" s="36">
        <v>13</v>
      </c>
      <c r="M13" s="518">
        <v>9</v>
      </c>
      <c r="N13" s="518">
        <v>1</v>
      </c>
      <c r="O13" s="518" t="s">
        <v>1607</v>
      </c>
      <c r="P13" s="518">
        <v>8</v>
      </c>
      <c r="Q13" s="112">
        <v>21</v>
      </c>
      <c r="R13" s="197" t="s">
        <v>41</v>
      </c>
    </row>
    <row r="14" spans="1:18" s="129" customFormat="1" ht="33" customHeight="1">
      <c r="A14" s="130" t="s">
        <v>973</v>
      </c>
      <c r="B14" s="36">
        <v>64</v>
      </c>
      <c r="C14" s="36">
        <v>37</v>
      </c>
      <c r="D14" s="36">
        <v>9</v>
      </c>
      <c r="E14" s="36">
        <v>5</v>
      </c>
      <c r="F14" s="645">
        <v>5</v>
      </c>
      <c r="G14" s="518" t="s">
        <v>1607</v>
      </c>
      <c r="H14" s="36">
        <v>6</v>
      </c>
      <c r="I14" s="36">
        <v>3</v>
      </c>
      <c r="J14" s="36">
        <v>0</v>
      </c>
      <c r="K14" s="36">
        <v>1</v>
      </c>
      <c r="L14" s="36">
        <v>8</v>
      </c>
      <c r="M14" s="518">
        <v>6</v>
      </c>
      <c r="N14" s="518">
        <v>2</v>
      </c>
      <c r="O14" s="518" t="s">
        <v>1607</v>
      </c>
      <c r="P14" s="518">
        <v>4</v>
      </c>
      <c r="Q14" s="112">
        <v>21</v>
      </c>
      <c r="R14" s="197" t="s">
        <v>977</v>
      </c>
    </row>
    <row r="15" spans="1:18" s="249" customFormat="1" ht="33" customHeight="1">
      <c r="A15" s="738" t="s">
        <v>975</v>
      </c>
      <c r="B15" s="696">
        <v>59</v>
      </c>
      <c r="C15" s="666">
        <v>35</v>
      </c>
      <c r="D15" s="666">
        <v>8</v>
      </c>
      <c r="E15" s="666">
        <v>5</v>
      </c>
      <c r="F15" s="666">
        <v>6</v>
      </c>
      <c r="G15" s="666">
        <v>0</v>
      </c>
      <c r="H15" s="666">
        <v>5</v>
      </c>
      <c r="I15" s="666">
        <v>3</v>
      </c>
      <c r="J15" s="666">
        <v>0</v>
      </c>
      <c r="K15" s="666">
        <v>1</v>
      </c>
      <c r="L15" s="666">
        <v>7</v>
      </c>
      <c r="M15" s="666">
        <v>1</v>
      </c>
      <c r="N15" s="666">
        <v>1</v>
      </c>
      <c r="O15" s="666">
        <v>0</v>
      </c>
      <c r="P15" s="666">
        <v>0</v>
      </c>
      <c r="Q15" s="870">
        <v>23</v>
      </c>
      <c r="R15" s="739" t="s">
        <v>978</v>
      </c>
    </row>
    <row r="16" spans="1:18" s="170" customFormat="1" ht="15.75" customHeight="1">
      <c r="A16" s="169" t="s">
        <v>1378</v>
      </c>
      <c r="M16" s="1101" t="s">
        <v>1379</v>
      </c>
      <c r="N16" s="1101"/>
      <c r="O16" s="1101"/>
      <c r="P16" s="1101"/>
      <c r="Q16" s="1101"/>
      <c r="R16" s="1101"/>
    </row>
    <row r="17" s="170" customFormat="1" ht="15.75" customHeight="1">
      <c r="A17" s="170" t="s">
        <v>1380</v>
      </c>
    </row>
  </sheetData>
  <mergeCells count="7">
    <mergeCell ref="M16:R16"/>
    <mergeCell ref="A1:R1"/>
    <mergeCell ref="C3:P3"/>
    <mergeCell ref="C4:L4"/>
    <mergeCell ref="M4:P4"/>
    <mergeCell ref="A3:A8"/>
    <mergeCell ref="R3:R8"/>
  </mergeCells>
  <printOptions/>
  <pageMargins left="0.52" right="0.32" top="0.984251968503937" bottom="0.984251968503937" header="0.5118110236220472" footer="0.5118110236220472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30"/>
  <sheetViews>
    <sheetView zoomScaleSheetLayoutView="100" workbookViewId="0" topLeftCell="A1">
      <selection activeCell="A1" sqref="A1:R1"/>
    </sheetView>
  </sheetViews>
  <sheetFormatPr defaultColWidth="9.140625" defaultRowHeight="12.75"/>
  <cols>
    <col min="1" max="1" width="13.57421875" style="205" customWidth="1"/>
    <col min="2" max="2" width="8.00390625" style="205" customWidth="1"/>
    <col min="3" max="3" width="9.421875" style="205" customWidth="1"/>
    <col min="4" max="4" width="9.140625" style="205" customWidth="1"/>
    <col min="5" max="5" width="10.57421875" style="205" customWidth="1"/>
    <col min="6" max="6" width="7.8515625" style="205" customWidth="1"/>
    <col min="7" max="7" width="8.7109375" style="205" customWidth="1"/>
    <col min="8" max="8" width="9.140625" style="205" customWidth="1"/>
    <col min="9" max="9" width="9.7109375" style="205" customWidth="1"/>
    <col min="10" max="10" width="8.00390625" style="205" customWidth="1"/>
    <col min="11" max="11" width="9.00390625" style="205" customWidth="1"/>
    <col min="12" max="12" width="9.57421875" style="205" customWidth="1"/>
    <col min="13" max="13" width="9.28125" style="205" customWidth="1"/>
    <col min="14" max="14" width="13.00390625" style="205" customWidth="1"/>
    <col min="15" max="15" width="9.8515625" style="205" customWidth="1"/>
    <col min="16" max="16" width="9.8515625" style="205" bestFit="1" customWidth="1"/>
    <col min="17" max="16384" width="11.28125" style="205" customWidth="1"/>
  </cols>
  <sheetData>
    <row r="1" spans="1:18" s="221" customFormat="1" ht="23.25">
      <c r="A1" s="1337" t="s">
        <v>12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  <c r="M1" s="1337"/>
      <c r="N1" s="1337"/>
      <c r="O1" s="1337"/>
      <c r="P1" s="1337"/>
      <c r="Q1" s="1337"/>
      <c r="R1" s="1338"/>
    </row>
    <row r="2" spans="1:14" s="368" customFormat="1" ht="18" customHeight="1">
      <c r="A2" s="368" t="s">
        <v>76</v>
      </c>
      <c r="L2" s="1364" t="s">
        <v>77</v>
      </c>
      <c r="M2" s="1365"/>
      <c r="N2" s="1365"/>
    </row>
    <row r="3" spans="1:14" s="369" customFormat="1" ht="15" customHeight="1">
      <c r="A3" s="1366" t="s">
        <v>1569</v>
      </c>
      <c r="B3" s="1369" t="s">
        <v>78</v>
      </c>
      <c r="C3" s="1370"/>
      <c r="D3" s="1370"/>
      <c r="E3" s="1370"/>
      <c r="F3" s="1370"/>
      <c r="G3" s="1370"/>
      <c r="H3" s="1370"/>
      <c r="I3" s="1370"/>
      <c r="J3" s="1370"/>
      <c r="K3" s="1370"/>
      <c r="L3" s="1370"/>
      <c r="M3" s="1371"/>
      <c r="N3" s="1372" t="s">
        <v>1603</v>
      </c>
    </row>
    <row r="4" spans="1:14" s="369" customFormat="1" ht="15" customHeight="1">
      <c r="A4" s="1367"/>
      <c r="B4" s="1375" t="s">
        <v>79</v>
      </c>
      <c r="C4" s="1376"/>
      <c r="D4" s="1376"/>
      <c r="E4" s="1377"/>
      <c r="F4" s="1378" t="s">
        <v>80</v>
      </c>
      <c r="G4" s="1379"/>
      <c r="H4" s="1379"/>
      <c r="I4" s="1380"/>
      <c r="J4" s="1378" t="s">
        <v>81</v>
      </c>
      <c r="K4" s="1379"/>
      <c r="L4" s="1379"/>
      <c r="M4" s="1380"/>
      <c r="N4" s="1373"/>
    </row>
    <row r="5" spans="1:14" s="369" customFormat="1" ht="15" customHeight="1">
      <c r="A5" s="1367"/>
      <c r="B5" s="371" t="s">
        <v>1387</v>
      </c>
      <c r="C5" s="1369" t="s">
        <v>82</v>
      </c>
      <c r="D5" s="1371"/>
      <c r="E5" s="371" t="s">
        <v>83</v>
      </c>
      <c r="F5" s="371" t="s">
        <v>1387</v>
      </c>
      <c r="G5" s="1369" t="s">
        <v>82</v>
      </c>
      <c r="H5" s="1371"/>
      <c r="I5" s="371" t="s">
        <v>83</v>
      </c>
      <c r="J5" s="371" t="s">
        <v>1387</v>
      </c>
      <c r="K5" s="1369" t="s">
        <v>82</v>
      </c>
      <c r="L5" s="1371"/>
      <c r="M5" s="371" t="s">
        <v>83</v>
      </c>
      <c r="N5" s="1373"/>
    </row>
    <row r="6" spans="1:14" s="369" customFormat="1" ht="15" customHeight="1">
      <c r="A6" s="1367"/>
      <c r="B6" s="372"/>
      <c r="C6" s="1374" t="s">
        <v>84</v>
      </c>
      <c r="D6" s="1368"/>
      <c r="E6" s="375" t="s">
        <v>85</v>
      </c>
      <c r="F6" s="372"/>
      <c r="G6" s="1374" t="s">
        <v>84</v>
      </c>
      <c r="H6" s="1368"/>
      <c r="I6" s="375" t="s">
        <v>85</v>
      </c>
      <c r="J6" s="372"/>
      <c r="K6" s="1374" t="s">
        <v>84</v>
      </c>
      <c r="L6" s="1368"/>
      <c r="M6" s="375" t="s">
        <v>85</v>
      </c>
      <c r="N6" s="1373"/>
    </row>
    <row r="7" spans="1:14" s="369" customFormat="1" ht="15" customHeight="1">
      <c r="A7" s="1367"/>
      <c r="B7" s="372"/>
      <c r="C7" s="371" t="s">
        <v>86</v>
      </c>
      <c r="D7" s="371" t="s">
        <v>87</v>
      </c>
      <c r="E7" s="370"/>
      <c r="F7" s="372"/>
      <c r="G7" s="371" t="s">
        <v>86</v>
      </c>
      <c r="H7" s="371" t="s">
        <v>87</v>
      </c>
      <c r="I7" s="370"/>
      <c r="J7" s="372"/>
      <c r="K7" s="371" t="s">
        <v>86</v>
      </c>
      <c r="L7" s="371" t="s">
        <v>87</v>
      </c>
      <c r="M7" s="370"/>
      <c r="N7" s="1373"/>
    </row>
    <row r="8" spans="1:14" s="369" customFormat="1" ht="15" customHeight="1">
      <c r="A8" s="1367"/>
      <c r="B8" s="372"/>
      <c r="C8" s="372"/>
      <c r="D8" s="372"/>
      <c r="E8" s="376" t="s">
        <v>88</v>
      </c>
      <c r="F8" s="372"/>
      <c r="G8" s="372"/>
      <c r="H8" s="372"/>
      <c r="I8" s="376" t="s">
        <v>88</v>
      </c>
      <c r="J8" s="372"/>
      <c r="K8" s="372"/>
      <c r="L8" s="372"/>
      <c r="M8" s="376" t="s">
        <v>88</v>
      </c>
      <c r="N8" s="1373"/>
    </row>
    <row r="9" spans="1:14" s="369" customFormat="1" ht="15" customHeight="1">
      <c r="A9" s="1368"/>
      <c r="B9" s="377" t="s">
        <v>1392</v>
      </c>
      <c r="C9" s="377" t="s">
        <v>89</v>
      </c>
      <c r="D9" s="377" t="s">
        <v>90</v>
      </c>
      <c r="E9" s="374" t="s">
        <v>91</v>
      </c>
      <c r="F9" s="377" t="s">
        <v>1392</v>
      </c>
      <c r="G9" s="377" t="s">
        <v>89</v>
      </c>
      <c r="H9" s="377" t="s">
        <v>90</v>
      </c>
      <c r="I9" s="374" t="s">
        <v>91</v>
      </c>
      <c r="J9" s="377" t="s">
        <v>1392</v>
      </c>
      <c r="K9" s="377" t="s">
        <v>89</v>
      </c>
      <c r="L9" s="377" t="s">
        <v>90</v>
      </c>
      <c r="M9" s="374" t="s">
        <v>91</v>
      </c>
      <c r="N9" s="1374"/>
    </row>
    <row r="10" spans="1:14" s="132" customFormat="1" ht="15.75" customHeight="1">
      <c r="A10" s="4" t="s">
        <v>72</v>
      </c>
      <c r="B10" s="319">
        <v>539</v>
      </c>
      <c r="C10" s="319">
        <v>2771</v>
      </c>
      <c r="D10" s="319">
        <v>996</v>
      </c>
      <c r="E10" s="319">
        <v>79130</v>
      </c>
      <c r="F10" s="319">
        <v>12</v>
      </c>
      <c r="G10" s="319">
        <v>371</v>
      </c>
      <c r="H10" s="319">
        <v>340</v>
      </c>
      <c r="I10" s="319">
        <v>4904</v>
      </c>
      <c r="J10" s="319">
        <v>527</v>
      </c>
      <c r="K10" s="319">
        <v>2400</v>
      </c>
      <c r="L10" s="319">
        <v>656</v>
      </c>
      <c r="M10" s="319">
        <v>74226</v>
      </c>
      <c r="N10" s="278" t="s">
        <v>73</v>
      </c>
    </row>
    <row r="11" spans="1:14" s="132" customFormat="1" ht="15.75" customHeight="1">
      <c r="A11" s="107" t="s">
        <v>283</v>
      </c>
      <c r="B11" s="289">
        <v>388</v>
      </c>
      <c r="C11" s="289">
        <v>2953</v>
      </c>
      <c r="D11" s="289">
        <v>1269</v>
      </c>
      <c r="E11" s="289">
        <v>55698</v>
      </c>
      <c r="F11" s="289">
        <v>60</v>
      </c>
      <c r="G11" s="289">
        <v>2038</v>
      </c>
      <c r="H11" s="289">
        <v>1041</v>
      </c>
      <c r="I11" s="289">
        <v>33233</v>
      </c>
      <c r="J11" s="289">
        <v>328</v>
      </c>
      <c r="K11" s="289">
        <v>915</v>
      </c>
      <c r="L11" s="289">
        <v>228</v>
      </c>
      <c r="M11" s="289">
        <v>22465</v>
      </c>
      <c r="N11" s="278" t="s">
        <v>74</v>
      </c>
    </row>
    <row r="12" spans="1:14" s="132" customFormat="1" ht="15.75" customHeight="1">
      <c r="A12" s="130" t="s">
        <v>1611</v>
      </c>
      <c r="B12" s="319">
        <v>1300</v>
      </c>
      <c r="C12" s="319">
        <v>9313</v>
      </c>
      <c r="D12" s="319">
        <v>1947</v>
      </c>
      <c r="E12" s="319">
        <v>160716</v>
      </c>
      <c r="F12" s="319">
        <v>72</v>
      </c>
      <c r="G12" s="319">
        <v>3173</v>
      </c>
      <c r="H12" s="319">
        <v>965</v>
      </c>
      <c r="I12" s="319">
        <v>40902</v>
      </c>
      <c r="J12" s="319">
        <v>1228</v>
      </c>
      <c r="K12" s="319">
        <v>6140</v>
      </c>
      <c r="L12" s="319">
        <v>982</v>
      </c>
      <c r="M12" s="320">
        <v>119814</v>
      </c>
      <c r="N12" s="131" t="s">
        <v>1611</v>
      </c>
    </row>
    <row r="13" spans="1:14" s="132" customFormat="1" ht="15.75" customHeight="1">
      <c r="A13" s="130" t="s">
        <v>275</v>
      </c>
      <c r="B13" s="545">
        <v>1172</v>
      </c>
      <c r="C13" s="319">
        <v>6086</v>
      </c>
      <c r="D13" s="319">
        <v>1593</v>
      </c>
      <c r="E13" s="319">
        <v>109703</v>
      </c>
      <c r="F13" s="319">
        <v>18</v>
      </c>
      <c r="G13" s="319">
        <v>1075</v>
      </c>
      <c r="H13" s="319">
        <v>849</v>
      </c>
      <c r="I13" s="319">
        <v>28672</v>
      </c>
      <c r="J13" s="319">
        <v>1154</v>
      </c>
      <c r="K13" s="319">
        <v>5011</v>
      </c>
      <c r="L13" s="319">
        <v>744</v>
      </c>
      <c r="M13" s="546">
        <v>81031</v>
      </c>
      <c r="N13" s="131" t="s">
        <v>275</v>
      </c>
    </row>
    <row r="14" spans="1:14" s="132" customFormat="1" ht="15.75" customHeight="1">
      <c r="A14" s="130" t="s">
        <v>41</v>
      </c>
      <c r="B14" s="545">
        <v>1248</v>
      </c>
      <c r="C14" s="319">
        <v>6455</v>
      </c>
      <c r="D14" s="319">
        <v>2839</v>
      </c>
      <c r="E14" s="319">
        <v>109736</v>
      </c>
      <c r="F14" s="319">
        <v>8</v>
      </c>
      <c r="G14" s="319">
        <v>948</v>
      </c>
      <c r="H14" s="319">
        <v>109</v>
      </c>
      <c r="I14" s="319">
        <v>17136</v>
      </c>
      <c r="J14" s="319">
        <v>1240</v>
      </c>
      <c r="K14" s="319">
        <v>5507</v>
      </c>
      <c r="L14" s="319">
        <v>2730</v>
      </c>
      <c r="M14" s="546">
        <v>92600</v>
      </c>
      <c r="N14" s="131" t="s">
        <v>41</v>
      </c>
    </row>
    <row r="15" spans="1:14" s="132" customFormat="1" ht="15.75" customHeight="1">
      <c r="A15" s="130" t="s">
        <v>973</v>
      </c>
      <c r="B15" s="545">
        <v>1242</v>
      </c>
      <c r="C15" s="319">
        <v>6355</v>
      </c>
      <c r="D15" s="319">
        <v>1120</v>
      </c>
      <c r="E15" s="319">
        <v>144740</v>
      </c>
      <c r="F15" s="319">
        <v>8</v>
      </c>
      <c r="G15" s="319">
        <v>366</v>
      </c>
      <c r="H15" s="319">
        <v>194</v>
      </c>
      <c r="I15" s="319">
        <v>12914</v>
      </c>
      <c r="J15" s="319">
        <v>1234</v>
      </c>
      <c r="K15" s="319">
        <v>5989</v>
      </c>
      <c r="L15" s="319">
        <v>926</v>
      </c>
      <c r="M15" s="546">
        <v>131826</v>
      </c>
      <c r="N15" s="131" t="s">
        <v>973</v>
      </c>
    </row>
    <row r="16" spans="1:14" s="223" customFormat="1" ht="15.75" customHeight="1">
      <c r="A16" s="128" t="s">
        <v>980</v>
      </c>
      <c r="B16" s="666">
        <v>1241</v>
      </c>
      <c r="C16" s="666">
        <v>6411</v>
      </c>
      <c r="D16" s="666">
        <v>1060</v>
      </c>
      <c r="E16" s="666">
        <v>150146</v>
      </c>
      <c r="F16" s="872">
        <v>7</v>
      </c>
      <c r="G16" s="872">
        <v>422</v>
      </c>
      <c r="H16" s="872">
        <v>133</v>
      </c>
      <c r="I16" s="872">
        <v>17025</v>
      </c>
      <c r="J16" s="872">
        <v>1234</v>
      </c>
      <c r="K16" s="872">
        <v>5989</v>
      </c>
      <c r="L16" s="872">
        <v>927</v>
      </c>
      <c r="M16" s="872">
        <v>133121</v>
      </c>
      <c r="N16" s="161" t="s">
        <v>980</v>
      </c>
    </row>
    <row r="17" spans="1:13" s="225" customFormat="1" ht="13.5" customHeight="1">
      <c r="A17" s="224"/>
      <c r="B17" s="581"/>
      <c r="C17" s="581"/>
      <c r="D17" s="582"/>
      <c r="E17" s="582"/>
      <c r="F17" s="582"/>
      <c r="G17" s="582"/>
      <c r="H17" s="582"/>
      <c r="I17" s="582"/>
      <c r="J17" s="582"/>
      <c r="K17" s="582"/>
      <c r="L17" s="582"/>
      <c r="M17" s="582"/>
    </row>
    <row r="18" spans="1:17" s="369" customFormat="1" ht="13.5" customHeight="1">
      <c r="A18" s="1366" t="s">
        <v>1569</v>
      </c>
      <c r="B18" s="1381" t="s">
        <v>613</v>
      </c>
      <c r="C18" s="1379"/>
      <c r="D18" s="1379"/>
      <c r="E18" s="1379"/>
      <c r="F18" s="1382" t="s">
        <v>1381</v>
      </c>
      <c r="G18" s="1380"/>
      <c r="H18" s="1378" t="s">
        <v>612</v>
      </c>
      <c r="I18" s="1379"/>
      <c r="J18" s="1379"/>
      <c r="K18" s="1379"/>
      <c r="L18" s="1379"/>
      <c r="M18" s="1379"/>
      <c r="N18" s="1379"/>
      <c r="O18" s="1379"/>
      <c r="P18" s="1380"/>
      <c r="Q18" s="1372" t="s">
        <v>1603</v>
      </c>
    </row>
    <row r="19" spans="1:17" s="369" customFormat="1" ht="13.5" customHeight="1">
      <c r="A19" s="1367"/>
      <c r="B19" s="1378" t="s">
        <v>1382</v>
      </c>
      <c r="C19" s="1380"/>
      <c r="D19" s="1381" t="s">
        <v>1383</v>
      </c>
      <c r="E19" s="1380"/>
      <c r="F19" s="1372" t="s">
        <v>1384</v>
      </c>
      <c r="G19" s="1371"/>
      <c r="H19" s="1381" t="s">
        <v>1385</v>
      </c>
      <c r="I19" s="1379"/>
      <c r="J19" s="1380"/>
      <c r="K19" s="1381" t="s">
        <v>1386</v>
      </c>
      <c r="L19" s="1379"/>
      <c r="M19" s="1380"/>
      <c r="N19" s="1381" t="s">
        <v>614</v>
      </c>
      <c r="O19" s="1379"/>
      <c r="P19" s="1380"/>
      <c r="Q19" s="1373"/>
    </row>
    <row r="20" spans="1:17" s="369" customFormat="1" ht="13.5" customHeight="1">
      <c r="A20" s="1367"/>
      <c r="B20" s="371" t="s">
        <v>1387</v>
      </c>
      <c r="C20" s="371" t="s">
        <v>1388</v>
      </c>
      <c r="D20" s="371" t="s">
        <v>1387</v>
      </c>
      <c r="E20" s="371" t="s">
        <v>1388</v>
      </c>
      <c r="F20" s="371" t="s">
        <v>1387</v>
      </c>
      <c r="G20" s="378" t="s">
        <v>1388</v>
      </c>
      <c r="H20" s="375" t="s">
        <v>1389</v>
      </c>
      <c r="I20" s="379" t="s">
        <v>1390</v>
      </c>
      <c r="J20" s="382" t="s">
        <v>1391</v>
      </c>
      <c r="K20" s="375" t="s">
        <v>1389</v>
      </c>
      <c r="L20" s="379" t="s">
        <v>1390</v>
      </c>
      <c r="M20" s="382" t="s">
        <v>1391</v>
      </c>
      <c r="N20" s="375" t="s">
        <v>1389</v>
      </c>
      <c r="O20" s="379" t="s">
        <v>1390</v>
      </c>
      <c r="P20" s="371" t="s">
        <v>1391</v>
      </c>
      <c r="Q20" s="1373"/>
    </row>
    <row r="21" spans="1:17" s="369" customFormat="1" ht="13.5" customHeight="1">
      <c r="A21" s="1368"/>
      <c r="B21" s="377" t="s">
        <v>1392</v>
      </c>
      <c r="C21" s="373" t="s">
        <v>1393</v>
      </c>
      <c r="D21" s="377" t="s">
        <v>1392</v>
      </c>
      <c r="E21" s="373" t="s">
        <v>1393</v>
      </c>
      <c r="F21" s="377" t="s">
        <v>1392</v>
      </c>
      <c r="G21" s="373" t="s">
        <v>1393</v>
      </c>
      <c r="H21" s="377" t="s">
        <v>1232</v>
      </c>
      <c r="I21" s="374" t="s">
        <v>1231</v>
      </c>
      <c r="J21" s="373" t="s">
        <v>1394</v>
      </c>
      <c r="K21" s="377" t="s">
        <v>1232</v>
      </c>
      <c r="L21" s="374" t="s">
        <v>1231</v>
      </c>
      <c r="M21" s="373" t="s">
        <v>1394</v>
      </c>
      <c r="N21" s="377" t="s">
        <v>1232</v>
      </c>
      <c r="O21" s="374" t="s">
        <v>1231</v>
      </c>
      <c r="P21" s="377" t="s">
        <v>1394</v>
      </c>
      <c r="Q21" s="1374"/>
    </row>
    <row r="22" spans="1:17" s="132" customFormat="1" ht="15.75" customHeight="1">
      <c r="A22" s="4" t="s">
        <v>72</v>
      </c>
      <c r="B22" s="64">
        <v>1</v>
      </c>
      <c r="C22" s="64">
        <v>5</v>
      </c>
      <c r="D22" s="64">
        <v>1</v>
      </c>
      <c r="E22" s="64">
        <v>5</v>
      </c>
      <c r="F22" s="226">
        <v>0</v>
      </c>
      <c r="G22" s="226">
        <v>0</v>
      </c>
      <c r="H22" s="64">
        <v>2</v>
      </c>
      <c r="I22" s="64">
        <v>2</v>
      </c>
      <c r="J22" s="228" t="s">
        <v>1607</v>
      </c>
      <c r="K22" s="561">
        <v>9890</v>
      </c>
      <c r="L22" s="64">
        <v>9890</v>
      </c>
      <c r="M22" s="228" t="s">
        <v>1607</v>
      </c>
      <c r="N22" s="561">
        <v>1764</v>
      </c>
      <c r="O22" s="64">
        <v>1764</v>
      </c>
      <c r="P22" s="228"/>
      <c r="Q22" s="278" t="s">
        <v>73</v>
      </c>
    </row>
    <row r="23" spans="1:17" s="132" customFormat="1" ht="15.75" customHeight="1">
      <c r="A23" s="107" t="s">
        <v>283</v>
      </c>
      <c r="B23" s="229" t="s">
        <v>1395</v>
      </c>
      <c r="C23" s="229" t="s">
        <v>1395</v>
      </c>
      <c r="D23" s="229" t="s">
        <v>1395</v>
      </c>
      <c r="E23" s="229" t="s">
        <v>1395</v>
      </c>
      <c r="F23" s="226">
        <v>0</v>
      </c>
      <c r="G23" s="226">
        <v>0</v>
      </c>
      <c r="H23" s="229">
        <v>1</v>
      </c>
      <c r="I23" s="229" t="s">
        <v>1395</v>
      </c>
      <c r="J23" s="229">
        <v>1</v>
      </c>
      <c r="K23" s="321">
        <v>54</v>
      </c>
      <c r="L23" s="227" t="s">
        <v>1608</v>
      </c>
      <c r="M23" s="229">
        <v>54</v>
      </c>
      <c r="N23" s="321" t="s">
        <v>1395</v>
      </c>
      <c r="O23" s="229" t="s">
        <v>1395</v>
      </c>
      <c r="P23" s="229" t="s">
        <v>1395</v>
      </c>
      <c r="Q23" s="278" t="s">
        <v>74</v>
      </c>
    </row>
    <row r="24" spans="1:17" s="132" customFormat="1" ht="15.75" customHeight="1">
      <c r="A24" s="130" t="s">
        <v>1611</v>
      </c>
      <c r="B24" s="64">
        <v>1</v>
      </c>
      <c r="C24" s="64">
        <v>5</v>
      </c>
      <c r="D24" s="64">
        <v>1</v>
      </c>
      <c r="E24" s="64">
        <v>5</v>
      </c>
      <c r="F24" s="226">
        <v>0</v>
      </c>
      <c r="G24" s="226">
        <v>0</v>
      </c>
      <c r="H24" s="64">
        <v>4</v>
      </c>
      <c r="I24" s="64">
        <v>2</v>
      </c>
      <c r="J24" s="228">
        <v>2</v>
      </c>
      <c r="K24" s="561">
        <v>10068</v>
      </c>
      <c r="L24" s="64">
        <v>9890</v>
      </c>
      <c r="M24" s="228">
        <v>178</v>
      </c>
      <c r="N24" s="561">
        <v>6630</v>
      </c>
      <c r="O24" s="64">
        <v>6622</v>
      </c>
      <c r="P24" s="228">
        <v>8</v>
      </c>
      <c r="Q24" s="131" t="s">
        <v>1611</v>
      </c>
    </row>
    <row r="25" spans="1:17" s="132" customFormat="1" ht="15.75" customHeight="1">
      <c r="A25" s="130" t="s">
        <v>275</v>
      </c>
      <c r="B25" s="547">
        <v>1</v>
      </c>
      <c r="C25" s="64">
        <v>5</v>
      </c>
      <c r="D25" s="64">
        <v>1</v>
      </c>
      <c r="E25" s="64">
        <v>5</v>
      </c>
      <c r="F25" s="226">
        <v>0</v>
      </c>
      <c r="G25" s="226">
        <v>0</v>
      </c>
      <c r="H25" s="64">
        <v>5</v>
      </c>
      <c r="I25" s="64">
        <v>2</v>
      </c>
      <c r="J25" s="228">
        <v>3</v>
      </c>
      <c r="K25" s="561">
        <v>15068</v>
      </c>
      <c r="L25" s="64">
        <v>9890</v>
      </c>
      <c r="M25" s="228">
        <v>5170</v>
      </c>
      <c r="N25" s="561">
        <v>9674</v>
      </c>
      <c r="O25" s="64">
        <v>9536</v>
      </c>
      <c r="P25" s="583">
        <v>138</v>
      </c>
      <c r="Q25" s="131" t="s">
        <v>275</v>
      </c>
    </row>
    <row r="26" spans="1:17" s="132" customFormat="1" ht="15.75" customHeight="1">
      <c r="A26" s="130" t="s">
        <v>41</v>
      </c>
      <c r="B26" s="64">
        <v>1</v>
      </c>
      <c r="C26" s="64">
        <v>5</v>
      </c>
      <c r="D26" s="64">
        <v>1</v>
      </c>
      <c r="E26" s="64">
        <v>5</v>
      </c>
      <c r="F26" s="226">
        <v>0</v>
      </c>
      <c r="G26" s="226">
        <v>0</v>
      </c>
      <c r="H26" s="64">
        <v>7</v>
      </c>
      <c r="I26" s="64">
        <v>3</v>
      </c>
      <c r="J26" s="228">
        <v>4</v>
      </c>
      <c r="K26" s="561">
        <v>35296</v>
      </c>
      <c r="L26" s="64">
        <v>29890</v>
      </c>
      <c r="M26" s="228">
        <v>5406</v>
      </c>
      <c r="N26" s="561">
        <v>10657</v>
      </c>
      <c r="O26" s="64">
        <v>9473</v>
      </c>
      <c r="P26" s="583">
        <v>223</v>
      </c>
      <c r="Q26" s="131" t="s">
        <v>41</v>
      </c>
    </row>
    <row r="27" spans="1:17" s="132" customFormat="1" ht="15.75" customHeight="1">
      <c r="A27" s="130" t="s">
        <v>973</v>
      </c>
      <c r="B27" s="64">
        <v>1</v>
      </c>
      <c r="C27" s="64">
        <v>5</v>
      </c>
      <c r="D27" s="64">
        <v>1</v>
      </c>
      <c r="E27" s="64">
        <v>5</v>
      </c>
      <c r="F27" s="226">
        <v>0</v>
      </c>
      <c r="G27" s="226">
        <v>0</v>
      </c>
      <c r="H27" s="64">
        <v>7</v>
      </c>
      <c r="I27" s="64">
        <v>3</v>
      </c>
      <c r="J27" s="228">
        <v>4</v>
      </c>
      <c r="K27" s="561">
        <v>35482</v>
      </c>
      <c r="L27" s="64">
        <v>30076</v>
      </c>
      <c r="M27" s="228">
        <v>5406</v>
      </c>
      <c r="N27" s="561">
        <v>11040</v>
      </c>
      <c r="O27" s="64">
        <v>10692</v>
      </c>
      <c r="P27" s="583">
        <v>313</v>
      </c>
      <c r="Q27" s="131" t="s">
        <v>973</v>
      </c>
    </row>
    <row r="28" spans="1:17" s="523" customFormat="1" ht="15.75" customHeight="1">
      <c r="A28" s="128" t="s">
        <v>980</v>
      </c>
      <c r="B28" s="666">
        <v>1</v>
      </c>
      <c r="C28" s="666">
        <v>5</v>
      </c>
      <c r="D28" s="872">
        <v>1</v>
      </c>
      <c r="E28" s="872">
        <v>5</v>
      </c>
      <c r="F28" s="666">
        <v>0</v>
      </c>
      <c r="G28" s="666">
        <v>0</v>
      </c>
      <c r="H28" s="666">
        <v>8</v>
      </c>
      <c r="I28" s="872">
        <v>3</v>
      </c>
      <c r="J28" s="872">
        <v>5</v>
      </c>
      <c r="K28" s="666">
        <v>43354</v>
      </c>
      <c r="L28" s="872">
        <v>30076</v>
      </c>
      <c r="M28" s="872">
        <v>13278</v>
      </c>
      <c r="N28" s="666">
        <v>13122</v>
      </c>
      <c r="O28" s="872">
        <v>12647</v>
      </c>
      <c r="P28" s="872">
        <v>475</v>
      </c>
      <c r="Q28" s="161" t="s">
        <v>980</v>
      </c>
    </row>
    <row r="29" spans="1:17" s="222" customFormat="1" ht="13.5" customHeight="1">
      <c r="A29" s="230" t="s">
        <v>1052</v>
      </c>
      <c r="Q29" s="283" t="s">
        <v>1055</v>
      </c>
    </row>
    <row r="30" s="222" customFormat="1" ht="13.5" customHeight="1">
      <c r="A30" s="284" t="s">
        <v>92</v>
      </c>
    </row>
    <row r="31" s="285" customFormat="1" ht="12.75"/>
  </sheetData>
  <mergeCells count="25">
    <mergeCell ref="Q18:Q21"/>
    <mergeCell ref="B19:C19"/>
    <mergeCell ref="D19:E19"/>
    <mergeCell ref="F19:G19"/>
    <mergeCell ref="H19:J19"/>
    <mergeCell ref="K19:M19"/>
    <mergeCell ref="N19:P19"/>
    <mergeCell ref="A18:A21"/>
    <mergeCell ref="B18:E18"/>
    <mergeCell ref="F18:G18"/>
    <mergeCell ref="H18:P18"/>
    <mergeCell ref="K5:L5"/>
    <mergeCell ref="C6:D6"/>
    <mergeCell ref="G6:H6"/>
    <mergeCell ref="K6:L6"/>
    <mergeCell ref="A1:R1"/>
    <mergeCell ref="L2:N2"/>
    <mergeCell ref="A3:A9"/>
    <mergeCell ref="B3:M3"/>
    <mergeCell ref="N3:N9"/>
    <mergeCell ref="B4:E4"/>
    <mergeCell ref="F4:I4"/>
    <mergeCell ref="J4:M4"/>
    <mergeCell ref="C5:D5"/>
    <mergeCell ref="G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G24" sqref="G24"/>
    </sheetView>
  </sheetViews>
  <sheetFormatPr defaultColWidth="9.140625" defaultRowHeight="12.75"/>
  <cols>
    <col min="1" max="1" width="7.7109375" style="138" customWidth="1"/>
    <col min="2" max="2" width="9.28125" style="138" customWidth="1"/>
    <col min="3" max="7" width="10.28125" style="138" customWidth="1"/>
    <col min="8" max="8" width="10.00390625" style="138" customWidth="1"/>
    <col min="9" max="10" width="7.28125" style="138" customWidth="1"/>
    <col min="11" max="11" width="4.8515625" style="138" customWidth="1"/>
    <col min="12" max="12" width="7.7109375" style="138" customWidth="1"/>
    <col min="13" max="13" width="4.7109375" style="138" customWidth="1"/>
    <col min="14" max="14" width="6.7109375" style="138" customWidth="1"/>
    <col min="15" max="15" width="4.7109375" style="138" customWidth="1"/>
    <col min="16" max="16" width="6.7109375" style="138" customWidth="1"/>
    <col min="17" max="17" width="5.140625" style="138" customWidth="1"/>
    <col min="18" max="18" width="6.28125" style="138" customWidth="1"/>
    <col min="19" max="20" width="7.8515625" style="138" customWidth="1"/>
    <col min="21" max="16384" width="9.140625" style="138" customWidth="1"/>
  </cols>
  <sheetData>
    <row r="1" spans="1:18" ht="52.5" customHeight="1">
      <c r="A1" s="1337" t="s">
        <v>13</v>
      </c>
      <c r="B1" s="1337"/>
      <c r="C1" s="1337"/>
      <c r="D1" s="1337"/>
      <c r="E1" s="1337"/>
      <c r="F1" s="1337"/>
      <c r="G1" s="1337"/>
      <c r="H1" s="1337"/>
      <c r="I1" s="1337"/>
      <c r="J1" s="1337"/>
      <c r="K1" s="1337"/>
      <c r="L1" s="1337"/>
      <c r="M1" s="1337"/>
      <c r="N1" s="1337"/>
      <c r="O1" s="1337"/>
      <c r="P1" s="1337"/>
      <c r="Q1" s="1337"/>
      <c r="R1" s="1338"/>
    </row>
    <row r="2" spans="1:20" s="140" customFormat="1" ht="21.75" customHeight="1">
      <c r="A2" s="140" t="s">
        <v>672</v>
      </c>
      <c r="O2" s="152"/>
      <c r="S2" s="152"/>
      <c r="T2" s="152" t="s">
        <v>278</v>
      </c>
    </row>
    <row r="3" spans="1:20" s="170" customFormat="1" ht="23.25" customHeight="1">
      <c r="A3" s="1347" t="s">
        <v>93</v>
      </c>
      <c r="B3" s="1349" t="s">
        <v>94</v>
      </c>
      <c r="C3" s="1384"/>
      <c r="D3" s="1384"/>
      <c r="E3" s="1384"/>
      <c r="F3" s="1384"/>
      <c r="G3" s="1384"/>
      <c r="H3" s="1384"/>
      <c r="I3" s="1384"/>
      <c r="J3" s="1385"/>
      <c r="K3" s="1349" t="s">
        <v>95</v>
      </c>
      <c r="L3" s="1384"/>
      <c r="M3" s="1384"/>
      <c r="N3" s="1384"/>
      <c r="O3" s="1384"/>
      <c r="P3" s="1384"/>
      <c r="Q3" s="1384"/>
      <c r="R3" s="1384"/>
      <c r="S3" s="1384"/>
      <c r="T3" s="1384"/>
    </row>
    <row r="4" spans="1:20" s="170" customFormat="1" ht="75">
      <c r="A4" s="1388"/>
      <c r="B4" s="156" t="s">
        <v>96</v>
      </c>
      <c r="C4" s="156" t="s">
        <v>97</v>
      </c>
      <c r="D4" s="156" t="s">
        <v>98</v>
      </c>
      <c r="E4" s="156" t="s">
        <v>99</v>
      </c>
      <c r="F4" s="156" t="s">
        <v>100</v>
      </c>
      <c r="G4" s="156" t="s">
        <v>101</v>
      </c>
      <c r="H4" s="156" t="s">
        <v>102</v>
      </c>
      <c r="I4" s="156" t="s">
        <v>103</v>
      </c>
      <c r="J4" s="156" t="s">
        <v>104</v>
      </c>
      <c r="K4" s="1386" t="s">
        <v>96</v>
      </c>
      <c r="L4" s="1387"/>
      <c r="M4" s="1386" t="s">
        <v>105</v>
      </c>
      <c r="N4" s="1387"/>
      <c r="O4" s="1386" t="s">
        <v>106</v>
      </c>
      <c r="P4" s="1387"/>
      <c r="Q4" s="1386" t="s">
        <v>107</v>
      </c>
      <c r="R4" s="1387"/>
      <c r="S4" s="156" t="s">
        <v>108</v>
      </c>
      <c r="T4" s="155" t="s">
        <v>104</v>
      </c>
    </row>
    <row r="5" spans="1:20" s="132" customFormat="1" ht="19.5" customHeight="1">
      <c r="A5" s="202">
        <v>2004</v>
      </c>
      <c r="B5" s="585">
        <v>35625</v>
      </c>
      <c r="C5" s="270">
        <v>0</v>
      </c>
      <c r="D5" s="270">
        <v>8097</v>
      </c>
      <c r="E5" s="270">
        <v>5601</v>
      </c>
      <c r="F5" s="270">
        <v>2257</v>
      </c>
      <c r="G5" s="270">
        <v>4147</v>
      </c>
      <c r="H5" s="270">
        <v>7007</v>
      </c>
      <c r="I5" s="270">
        <v>7766</v>
      </c>
      <c r="J5" s="270">
        <v>750</v>
      </c>
      <c r="K5" s="1383">
        <v>35625</v>
      </c>
      <c r="L5" s="1383"/>
      <c r="M5" s="1383">
        <v>15735</v>
      </c>
      <c r="N5" s="1383"/>
      <c r="O5" s="1383">
        <v>1625</v>
      </c>
      <c r="P5" s="1383"/>
      <c r="Q5" s="1383">
        <v>5733</v>
      </c>
      <c r="R5" s="1383"/>
      <c r="S5" s="270">
        <v>6083</v>
      </c>
      <c r="T5" s="270">
        <v>6449</v>
      </c>
    </row>
    <row r="6" spans="1:20" s="219" customFormat="1" ht="19.5" customHeight="1">
      <c r="A6" s="218">
        <v>2005</v>
      </c>
      <c r="B6" s="586">
        <f>SUM(D6:J6)</f>
        <v>31674</v>
      </c>
      <c r="C6" s="269">
        <v>0</v>
      </c>
      <c r="D6" s="269">
        <v>9455</v>
      </c>
      <c r="E6" s="269">
        <v>2133</v>
      </c>
      <c r="F6" s="269">
        <v>1644</v>
      </c>
      <c r="G6" s="269">
        <v>4749</v>
      </c>
      <c r="H6" s="269">
        <v>6573</v>
      </c>
      <c r="I6" s="269">
        <v>6782</v>
      </c>
      <c r="J6" s="269">
        <v>338</v>
      </c>
      <c r="K6" s="1389">
        <f>SUM(M6:T6)</f>
        <v>31674</v>
      </c>
      <c r="L6" s="1389"/>
      <c r="M6" s="1389">
        <v>13899</v>
      </c>
      <c r="N6" s="1389"/>
      <c r="O6" s="1389">
        <v>1723</v>
      </c>
      <c r="P6" s="1389"/>
      <c r="Q6" s="1389">
        <v>5450</v>
      </c>
      <c r="R6" s="1389"/>
      <c r="S6" s="269">
        <v>4867</v>
      </c>
      <c r="T6" s="269">
        <v>5735</v>
      </c>
    </row>
    <row r="7" spans="1:20" s="132" customFormat="1" ht="19.5" customHeight="1">
      <c r="A7" s="202">
        <v>2006</v>
      </c>
      <c r="B7" s="585">
        <f>SUM(C7:J7)</f>
        <v>29769</v>
      </c>
      <c r="C7" s="270">
        <v>547</v>
      </c>
      <c r="D7" s="270">
        <v>8576</v>
      </c>
      <c r="E7" s="270">
        <v>462</v>
      </c>
      <c r="F7" s="270">
        <v>1616</v>
      </c>
      <c r="G7" s="270">
        <v>4096</v>
      </c>
      <c r="H7" s="270">
        <v>7827</v>
      </c>
      <c r="I7" s="270">
        <v>6255</v>
      </c>
      <c r="J7" s="270">
        <v>390</v>
      </c>
      <c r="K7" s="1383">
        <f>SUM(M7:T7)</f>
        <v>29769</v>
      </c>
      <c r="L7" s="1383"/>
      <c r="M7" s="1383">
        <v>13156</v>
      </c>
      <c r="N7" s="1383"/>
      <c r="O7" s="1383">
        <v>1749</v>
      </c>
      <c r="P7" s="1383"/>
      <c r="Q7" s="1383">
        <v>4896</v>
      </c>
      <c r="R7" s="1383"/>
      <c r="S7" s="270">
        <v>4726</v>
      </c>
      <c r="T7" s="270">
        <v>5242</v>
      </c>
    </row>
    <row r="8" spans="1:20" s="132" customFormat="1" ht="19.5" customHeight="1">
      <c r="A8" s="202">
        <v>2007</v>
      </c>
      <c r="B8" s="585">
        <v>27539</v>
      </c>
      <c r="C8" s="270">
        <v>480</v>
      </c>
      <c r="D8" s="270">
        <v>7528</v>
      </c>
      <c r="E8" s="270">
        <v>879</v>
      </c>
      <c r="F8" s="270">
        <v>3285</v>
      </c>
      <c r="G8" s="270">
        <v>3492</v>
      </c>
      <c r="H8" s="270">
        <v>7533</v>
      </c>
      <c r="I8" s="270">
        <v>4113</v>
      </c>
      <c r="J8" s="270">
        <v>229</v>
      </c>
      <c r="K8" s="1383">
        <v>27539</v>
      </c>
      <c r="L8" s="1383"/>
      <c r="M8" s="1383">
        <v>12615</v>
      </c>
      <c r="N8" s="1383"/>
      <c r="O8" s="1383">
        <v>1545</v>
      </c>
      <c r="P8" s="1383"/>
      <c r="Q8" s="1383">
        <v>4700</v>
      </c>
      <c r="R8" s="1383"/>
      <c r="S8" s="270">
        <v>4350</v>
      </c>
      <c r="T8" s="270">
        <v>4329</v>
      </c>
    </row>
    <row r="9" spans="1:20" s="132" customFormat="1" ht="19.5" customHeight="1">
      <c r="A9" s="202">
        <v>2008</v>
      </c>
      <c r="B9" s="585">
        <v>32542</v>
      </c>
      <c r="C9" s="270">
        <v>475</v>
      </c>
      <c r="D9" s="270">
        <v>14477</v>
      </c>
      <c r="E9" s="270">
        <v>543</v>
      </c>
      <c r="F9" s="270">
        <v>2538</v>
      </c>
      <c r="G9" s="270">
        <v>1099</v>
      </c>
      <c r="H9" s="270">
        <v>7869</v>
      </c>
      <c r="I9" s="270">
        <v>5318</v>
      </c>
      <c r="J9" s="270">
        <v>223</v>
      </c>
      <c r="K9" s="1383">
        <v>32542</v>
      </c>
      <c r="L9" s="1383"/>
      <c r="M9" s="1383">
        <v>16456</v>
      </c>
      <c r="N9" s="1383"/>
      <c r="O9" s="1383">
        <v>1566</v>
      </c>
      <c r="P9" s="1383"/>
      <c r="Q9" s="1383">
        <v>5092</v>
      </c>
      <c r="R9" s="1383"/>
      <c r="S9" s="270">
        <v>4858</v>
      </c>
      <c r="T9" s="270">
        <v>4570</v>
      </c>
    </row>
    <row r="10" spans="1:20" s="249" customFormat="1" ht="19.5" customHeight="1">
      <c r="A10" s="207">
        <v>2009</v>
      </c>
      <c r="B10" s="1033">
        <f>SUM(C10:J10)</f>
        <v>36916</v>
      </c>
      <c r="C10" s="1032">
        <v>404</v>
      </c>
      <c r="D10" s="1032">
        <v>20403</v>
      </c>
      <c r="E10" s="1032">
        <v>184</v>
      </c>
      <c r="F10" s="1032">
        <v>1280</v>
      </c>
      <c r="G10" s="1032">
        <v>1166</v>
      </c>
      <c r="H10" s="1032">
        <v>6803</v>
      </c>
      <c r="I10" s="1032">
        <v>6417</v>
      </c>
      <c r="J10" s="1032">
        <v>259</v>
      </c>
      <c r="K10" s="1390">
        <f>SUM(M10:T10)</f>
        <v>36916</v>
      </c>
      <c r="L10" s="1390"/>
      <c r="M10" s="1390">
        <v>18810</v>
      </c>
      <c r="N10" s="1390"/>
      <c r="O10" s="1390">
        <v>2107</v>
      </c>
      <c r="P10" s="1390"/>
      <c r="Q10" s="1390">
        <v>6532</v>
      </c>
      <c r="R10" s="1390"/>
      <c r="S10" s="1032">
        <v>4030</v>
      </c>
      <c r="T10" s="1032">
        <v>5437</v>
      </c>
    </row>
    <row r="11" s="276" customFormat="1" ht="12.75"/>
    <row r="12" spans="1:19" s="170" customFormat="1" ht="20.25" customHeight="1">
      <c r="A12" s="1391" t="s">
        <v>109</v>
      </c>
      <c r="B12" s="1394" t="s">
        <v>110</v>
      </c>
      <c r="C12" s="1395"/>
      <c r="D12" s="1395"/>
      <c r="E12" s="1395"/>
      <c r="F12" s="1395"/>
      <c r="G12" s="1395"/>
      <c r="H12" s="1396" t="s">
        <v>111</v>
      </c>
      <c r="I12" s="1397"/>
      <c r="J12" s="1397"/>
      <c r="K12" s="1397"/>
      <c r="L12" s="1397"/>
      <c r="M12" s="1397"/>
      <c r="N12" s="1397"/>
      <c r="O12" s="1397"/>
      <c r="P12" s="1397"/>
      <c r="Q12" s="1397"/>
      <c r="R12" s="1398" t="s">
        <v>1144</v>
      </c>
      <c r="S12" s="1399"/>
    </row>
    <row r="13" spans="1:19" s="245" customFormat="1" ht="19.5" customHeight="1">
      <c r="A13" s="1392"/>
      <c r="B13" s="141" t="s">
        <v>112</v>
      </c>
      <c r="C13" s="288" t="s">
        <v>113</v>
      </c>
      <c r="D13" s="288" t="s">
        <v>225</v>
      </c>
      <c r="E13" s="288" t="s">
        <v>226</v>
      </c>
      <c r="F13" s="288" t="s">
        <v>227</v>
      </c>
      <c r="G13" s="288" t="s">
        <v>228</v>
      </c>
      <c r="H13" s="1404" t="s">
        <v>112</v>
      </c>
      <c r="I13" s="1405"/>
      <c r="J13" s="1398" t="s">
        <v>229</v>
      </c>
      <c r="K13" s="1405"/>
      <c r="L13" s="1398" t="s">
        <v>230</v>
      </c>
      <c r="M13" s="1405"/>
      <c r="N13" s="1398" t="s">
        <v>231</v>
      </c>
      <c r="O13" s="1405"/>
      <c r="P13" s="1398" t="s">
        <v>232</v>
      </c>
      <c r="Q13" s="1399"/>
      <c r="R13" s="1400"/>
      <c r="S13" s="1401"/>
    </row>
    <row r="14" spans="1:19" s="170" customFormat="1" ht="30.75" customHeight="1">
      <c r="A14" s="1393"/>
      <c r="B14" s="196" t="s">
        <v>1571</v>
      </c>
      <c r="C14" s="196" t="s">
        <v>233</v>
      </c>
      <c r="D14" s="196" t="s">
        <v>233</v>
      </c>
      <c r="E14" s="196" t="s">
        <v>233</v>
      </c>
      <c r="F14" s="196" t="s">
        <v>233</v>
      </c>
      <c r="G14" s="234" t="s">
        <v>234</v>
      </c>
      <c r="H14" s="1402" t="s">
        <v>1571</v>
      </c>
      <c r="I14" s="1393"/>
      <c r="J14" s="1402"/>
      <c r="K14" s="1393"/>
      <c r="L14" s="1402"/>
      <c r="M14" s="1393"/>
      <c r="N14" s="1402"/>
      <c r="O14" s="1393"/>
      <c r="P14" s="1402"/>
      <c r="Q14" s="1403"/>
      <c r="R14" s="1402"/>
      <c r="S14" s="1403"/>
    </row>
    <row r="15" spans="1:19" s="170" customFormat="1" ht="19.5" customHeight="1">
      <c r="A15" s="286">
        <v>2004</v>
      </c>
      <c r="B15" s="584">
        <v>35625</v>
      </c>
      <c r="C15" s="287">
        <v>10492</v>
      </c>
      <c r="D15" s="287">
        <v>18145</v>
      </c>
      <c r="E15" s="287">
        <v>5343</v>
      </c>
      <c r="F15" s="287">
        <v>1376</v>
      </c>
      <c r="G15" s="287">
        <v>269</v>
      </c>
      <c r="H15" s="287">
        <v>35625</v>
      </c>
      <c r="I15" s="322">
        <v>163</v>
      </c>
      <c r="J15" s="287">
        <v>10750</v>
      </c>
      <c r="K15" s="322">
        <v>55</v>
      </c>
      <c r="L15" s="287">
        <v>11347</v>
      </c>
      <c r="M15" s="322">
        <v>48</v>
      </c>
      <c r="N15" s="287">
        <v>9625</v>
      </c>
      <c r="O15" s="322">
        <v>41</v>
      </c>
      <c r="P15" s="287">
        <v>3903</v>
      </c>
      <c r="Q15" s="324">
        <v>19</v>
      </c>
      <c r="R15" s="1400">
        <v>2004</v>
      </c>
      <c r="S15" s="1412"/>
    </row>
    <row r="16" spans="1:19" s="219" customFormat="1" ht="19.5" customHeight="1">
      <c r="A16" s="218">
        <v>2005</v>
      </c>
      <c r="B16" s="586">
        <f>SUM(C16:G16)</f>
        <v>31674</v>
      </c>
      <c r="C16" s="269">
        <v>8501</v>
      </c>
      <c r="D16" s="269">
        <v>16475</v>
      </c>
      <c r="E16" s="269">
        <v>4974</v>
      </c>
      <c r="F16" s="269">
        <v>1400</v>
      </c>
      <c r="G16" s="269">
        <v>324</v>
      </c>
      <c r="H16" s="269">
        <f>SUM(J16,L16,N16,P16)</f>
        <v>31674</v>
      </c>
      <c r="I16" s="323">
        <f>SUM(K16,M16,O16,Q16)</f>
        <v>127</v>
      </c>
      <c r="J16" s="269">
        <v>9622</v>
      </c>
      <c r="K16" s="323">
        <v>51</v>
      </c>
      <c r="L16" s="269">
        <v>9871</v>
      </c>
      <c r="M16" s="323">
        <v>40</v>
      </c>
      <c r="N16" s="269">
        <v>8606</v>
      </c>
      <c r="O16" s="323">
        <v>28</v>
      </c>
      <c r="P16" s="269">
        <v>3575</v>
      </c>
      <c r="Q16" s="325">
        <v>8</v>
      </c>
      <c r="R16" s="1406">
        <v>2005</v>
      </c>
      <c r="S16" s="1407"/>
    </row>
    <row r="17" spans="1:19" s="132" customFormat="1" ht="19.5" customHeight="1">
      <c r="A17" s="202">
        <v>2006</v>
      </c>
      <c r="B17" s="585">
        <f>SUM(C17:G17)</f>
        <v>29769</v>
      </c>
      <c r="C17" s="270">
        <v>8614</v>
      </c>
      <c r="D17" s="270">
        <v>14894</v>
      </c>
      <c r="E17" s="270">
        <v>4388</v>
      </c>
      <c r="F17" s="270">
        <v>1475</v>
      </c>
      <c r="G17" s="270">
        <v>398</v>
      </c>
      <c r="H17" s="270">
        <f>SUM(J17,L17,N17,P17)</f>
        <v>29769</v>
      </c>
      <c r="I17" s="548">
        <v>-123</v>
      </c>
      <c r="J17" s="270">
        <v>9156</v>
      </c>
      <c r="K17" s="549">
        <v>-42</v>
      </c>
      <c r="L17" s="270">
        <v>9297</v>
      </c>
      <c r="M17" s="549">
        <v>-29</v>
      </c>
      <c r="N17" s="270">
        <v>8008</v>
      </c>
      <c r="O17" s="549">
        <v>-44</v>
      </c>
      <c r="P17" s="270">
        <v>3308</v>
      </c>
      <c r="Q17" s="550">
        <v>-8</v>
      </c>
      <c r="R17" s="1413">
        <v>2006</v>
      </c>
      <c r="S17" s="1414"/>
    </row>
    <row r="18" spans="1:19" s="132" customFormat="1" ht="19.5" customHeight="1">
      <c r="A18" s="202">
        <v>2007</v>
      </c>
      <c r="B18" s="585">
        <v>27539</v>
      </c>
      <c r="C18" s="270">
        <v>8968</v>
      </c>
      <c r="D18" s="270">
        <v>12666</v>
      </c>
      <c r="E18" s="270">
        <v>4138</v>
      </c>
      <c r="F18" s="270">
        <v>1375</v>
      </c>
      <c r="G18" s="270">
        <v>392</v>
      </c>
      <c r="H18" s="270">
        <v>27539</v>
      </c>
      <c r="I18" s="548">
        <v>-95</v>
      </c>
      <c r="J18" s="270">
        <v>8559</v>
      </c>
      <c r="K18" s="549">
        <v>-27</v>
      </c>
      <c r="L18" s="270">
        <v>8519</v>
      </c>
      <c r="M18" s="549">
        <v>-29</v>
      </c>
      <c r="N18" s="270">
        <v>7336</v>
      </c>
      <c r="O18" s="549">
        <v>-25</v>
      </c>
      <c r="P18" s="270">
        <v>3125</v>
      </c>
      <c r="Q18" s="550">
        <v>-14</v>
      </c>
      <c r="R18" s="1413">
        <v>2007</v>
      </c>
      <c r="S18" s="1415"/>
    </row>
    <row r="19" spans="1:19" s="132" customFormat="1" ht="19.5" customHeight="1">
      <c r="A19" s="202">
        <v>2008</v>
      </c>
      <c r="B19" s="585">
        <v>32542</v>
      </c>
      <c r="C19" s="270">
        <v>12263</v>
      </c>
      <c r="D19" s="270">
        <v>13401</v>
      </c>
      <c r="E19" s="270">
        <v>4729</v>
      </c>
      <c r="F19" s="270">
        <v>1671</v>
      </c>
      <c r="G19" s="270">
        <v>478</v>
      </c>
      <c r="H19" s="270">
        <v>32542</v>
      </c>
      <c r="I19" s="548">
        <v>-111</v>
      </c>
      <c r="J19" s="270">
        <v>9815</v>
      </c>
      <c r="K19" s="549">
        <v>-34</v>
      </c>
      <c r="L19" s="270">
        <v>10144</v>
      </c>
      <c r="M19" s="549">
        <v>-25</v>
      </c>
      <c r="N19" s="270">
        <v>8839</v>
      </c>
      <c r="O19" s="549">
        <v>-36</v>
      </c>
      <c r="P19" s="270">
        <v>3744</v>
      </c>
      <c r="Q19" s="550">
        <v>-16</v>
      </c>
      <c r="R19" s="1413">
        <v>2008</v>
      </c>
      <c r="S19" s="1415"/>
    </row>
    <row r="20" spans="1:19" s="249" customFormat="1" ht="19.5" customHeight="1">
      <c r="A20" s="207">
        <v>2009</v>
      </c>
      <c r="B20" s="1034">
        <f>SUM(C20:G20)</f>
        <v>36916</v>
      </c>
      <c r="C20" s="1035">
        <v>13921</v>
      </c>
      <c r="D20" s="1035">
        <v>14581</v>
      </c>
      <c r="E20" s="1035">
        <v>5210</v>
      </c>
      <c r="F20" s="1035">
        <v>2436</v>
      </c>
      <c r="G20" s="1035">
        <v>768</v>
      </c>
      <c r="H20" s="1035">
        <f>J20+L20+N20+P20</f>
        <v>36916</v>
      </c>
      <c r="I20" s="1036">
        <f>SUM(K20,M20,O20,Q20)</f>
        <v>136</v>
      </c>
      <c r="J20" s="1035">
        <v>11051</v>
      </c>
      <c r="K20" s="1036">
        <v>49</v>
      </c>
      <c r="L20" s="1035">
        <v>11495</v>
      </c>
      <c r="M20" s="1036">
        <v>30</v>
      </c>
      <c r="N20" s="1035">
        <v>10095</v>
      </c>
      <c r="O20" s="1036">
        <v>36</v>
      </c>
      <c r="P20" s="1035">
        <v>4275</v>
      </c>
      <c r="Q20" s="1037">
        <v>21</v>
      </c>
      <c r="R20" s="1408">
        <v>2009</v>
      </c>
      <c r="S20" s="1409"/>
    </row>
    <row r="21" spans="1:19" s="140" customFormat="1" ht="12.75">
      <c r="A21" s="151" t="s">
        <v>1053</v>
      </c>
      <c r="R21" s="152"/>
      <c r="S21" s="220" t="s">
        <v>1054</v>
      </c>
    </row>
    <row r="22" spans="1:5" s="140" customFormat="1" ht="33.75" customHeight="1">
      <c r="A22" s="1410" t="s">
        <v>235</v>
      </c>
      <c r="B22" s="1411"/>
      <c r="C22" s="1411"/>
      <c r="D22" s="1411"/>
      <c r="E22" s="1411"/>
    </row>
  </sheetData>
  <mergeCells count="53">
    <mergeCell ref="K9:L9"/>
    <mergeCell ref="M9:N9"/>
    <mergeCell ref="O9:P9"/>
    <mergeCell ref="Q9:R9"/>
    <mergeCell ref="K7:L7"/>
    <mergeCell ref="M7:N7"/>
    <mergeCell ref="O7:P7"/>
    <mergeCell ref="Q7:R7"/>
    <mergeCell ref="R16:S16"/>
    <mergeCell ref="R20:S20"/>
    <mergeCell ref="A22:E22"/>
    <mergeCell ref="R15:S15"/>
    <mergeCell ref="R17:S17"/>
    <mergeCell ref="R18:S18"/>
    <mergeCell ref="R19:S19"/>
    <mergeCell ref="J14:K14"/>
    <mergeCell ref="L14:M14"/>
    <mergeCell ref="N14:O14"/>
    <mergeCell ref="P14:Q14"/>
    <mergeCell ref="A12:A14"/>
    <mergeCell ref="B12:G12"/>
    <mergeCell ref="H12:Q12"/>
    <mergeCell ref="R12:S14"/>
    <mergeCell ref="H13:I13"/>
    <mergeCell ref="J13:K13"/>
    <mergeCell ref="L13:M13"/>
    <mergeCell ref="N13:O13"/>
    <mergeCell ref="P13:Q13"/>
    <mergeCell ref="H14:I14"/>
    <mergeCell ref="K10:L10"/>
    <mergeCell ref="M10:N10"/>
    <mergeCell ref="O10:P10"/>
    <mergeCell ref="Q10:R10"/>
    <mergeCell ref="K6:L6"/>
    <mergeCell ref="M6:N6"/>
    <mergeCell ref="O6:P6"/>
    <mergeCell ref="Q6:R6"/>
    <mergeCell ref="K5:L5"/>
    <mergeCell ref="M5:N5"/>
    <mergeCell ref="O5:P5"/>
    <mergeCell ref="Q5:R5"/>
    <mergeCell ref="A1:R1"/>
    <mergeCell ref="B3:J3"/>
    <mergeCell ref="K3:T3"/>
    <mergeCell ref="K4:L4"/>
    <mergeCell ref="M4:N4"/>
    <mergeCell ref="O4:P4"/>
    <mergeCell ref="Q4:R4"/>
    <mergeCell ref="A3:A4"/>
    <mergeCell ref="K8:L8"/>
    <mergeCell ref="M8:N8"/>
    <mergeCell ref="O8:P8"/>
    <mergeCell ref="Q8:R8"/>
  </mergeCells>
  <printOptions/>
  <pageMargins left="0.7480314960629921" right="0.5" top="0.984251968503937" bottom="0.984251968503937" header="0.5118110236220472" footer="0.5118110236220472"/>
  <pageSetup horizontalDpi="600" verticalDpi="600" orientation="landscape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H1">
      <selection activeCell="N11" sqref="A11:N11"/>
    </sheetView>
  </sheetViews>
  <sheetFormatPr defaultColWidth="9.140625" defaultRowHeight="12.75"/>
  <cols>
    <col min="1" max="1" width="10.8515625" style="138" customWidth="1"/>
    <col min="2" max="2" width="12.28125" style="138" customWidth="1"/>
    <col min="3" max="3" width="12.140625" style="138" customWidth="1"/>
    <col min="4" max="12" width="10.8515625" style="138" customWidth="1"/>
    <col min="13" max="13" width="12.8515625" style="138" customWidth="1"/>
    <col min="14" max="14" width="10.57421875" style="138" customWidth="1"/>
    <col min="15" max="16384" width="9.140625" style="138" customWidth="1"/>
  </cols>
  <sheetData>
    <row r="1" spans="1:14" ht="32.25" customHeight="1">
      <c r="A1" s="1206" t="s">
        <v>14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</row>
    <row r="2" spans="1:14" s="39" customFormat="1" ht="18" customHeight="1">
      <c r="A2" s="39" t="s">
        <v>236</v>
      </c>
      <c r="N2" s="40" t="s">
        <v>237</v>
      </c>
    </row>
    <row r="3" spans="1:14" s="346" customFormat="1" ht="26.25" customHeight="1">
      <c r="A3" s="1259" t="s">
        <v>1569</v>
      </c>
      <c r="B3" s="1216" t="s">
        <v>238</v>
      </c>
      <c r="C3" s="1416"/>
      <c r="D3" s="1416"/>
      <c r="E3" s="1416"/>
      <c r="F3" s="1416"/>
      <c r="G3" s="1416"/>
      <c r="H3" s="1416"/>
      <c r="I3" s="1416"/>
      <c r="J3" s="1416"/>
      <c r="K3" s="1416"/>
      <c r="L3" s="1416"/>
      <c r="M3" s="1416"/>
      <c r="N3" s="1132" t="s">
        <v>1603</v>
      </c>
    </row>
    <row r="4" spans="1:14" s="346" customFormat="1" ht="25.5" customHeight="1">
      <c r="A4" s="1177"/>
      <c r="B4" s="362" t="s">
        <v>239</v>
      </c>
      <c r="C4" s="363" t="s">
        <v>240</v>
      </c>
      <c r="D4" s="1238" t="s">
        <v>241</v>
      </c>
      <c r="E4" s="1279"/>
      <c r="F4" s="1279"/>
      <c r="G4" s="1279"/>
      <c r="H4" s="1279"/>
      <c r="I4" s="1279"/>
      <c r="J4" s="1279"/>
      <c r="K4" s="1279"/>
      <c r="L4" s="1199"/>
      <c r="M4" s="364" t="s">
        <v>242</v>
      </c>
      <c r="N4" s="1145"/>
    </row>
    <row r="5" spans="1:14" s="346" customFormat="1" ht="25.5" customHeight="1">
      <c r="A5" s="1177"/>
      <c r="B5" s="355" t="s">
        <v>243</v>
      </c>
      <c r="C5" s="326" t="s">
        <v>244</v>
      </c>
      <c r="D5" s="362" t="s">
        <v>245</v>
      </c>
      <c r="E5" s="362" t="s">
        <v>246</v>
      </c>
      <c r="F5" s="362" t="s">
        <v>247</v>
      </c>
      <c r="G5" s="362" t="s">
        <v>248</v>
      </c>
      <c r="H5" s="362" t="s">
        <v>249</v>
      </c>
      <c r="I5" s="362" t="s">
        <v>250</v>
      </c>
      <c r="J5" s="362" t="s">
        <v>251</v>
      </c>
      <c r="K5" s="341" t="s">
        <v>252</v>
      </c>
      <c r="L5" s="341" t="s">
        <v>253</v>
      </c>
      <c r="M5" s="366" t="s">
        <v>254</v>
      </c>
      <c r="N5" s="1145"/>
    </row>
    <row r="6" spans="1:14" s="346" customFormat="1" ht="25.5" customHeight="1">
      <c r="A6" s="1182"/>
      <c r="B6" s="360" t="s">
        <v>255</v>
      </c>
      <c r="C6" s="290" t="s">
        <v>256</v>
      </c>
      <c r="D6" s="360" t="s">
        <v>1571</v>
      </c>
      <c r="E6" s="360" t="s">
        <v>257</v>
      </c>
      <c r="F6" s="56" t="s">
        <v>258</v>
      </c>
      <c r="G6" s="56" t="s">
        <v>259</v>
      </c>
      <c r="H6" s="360" t="s">
        <v>260</v>
      </c>
      <c r="I6" s="360" t="s">
        <v>261</v>
      </c>
      <c r="J6" s="360" t="s">
        <v>262</v>
      </c>
      <c r="K6" s="290" t="s">
        <v>263</v>
      </c>
      <c r="L6" s="359" t="s">
        <v>1572</v>
      </c>
      <c r="M6" s="290" t="s">
        <v>264</v>
      </c>
      <c r="N6" s="1124"/>
    </row>
    <row r="7" spans="1:14" s="132" customFormat="1" ht="64.5" customHeight="1">
      <c r="A7" s="130" t="s">
        <v>665</v>
      </c>
      <c r="B7" s="35">
        <v>3460</v>
      </c>
      <c r="C7" s="216">
        <v>36434</v>
      </c>
      <c r="D7" s="217">
        <v>2071</v>
      </c>
      <c r="E7" s="216">
        <v>114</v>
      </c>
      <c r="F7" s="216">
        <v>173</v>
      </c>
      <c r="G7" s="216">
        <v>729</v>
      </c>
      <c r="H7" s="216">
        <v>462</v>
      </c>
      <c r="I7" s="216">
        <v>85</v>
      </c>
      <c r="J7" s="216">
        <v>97</v>
      </c>
      <c r="K7" s="216">
        <v>5</v>
      </c>
      <c r="L7" s="216">
        <v>406</v>
      </c>
      <c r="M7" s="216">
        <v>851</v>
      </c>
      <c r="N7" s="131" t="s">
        <v>665</v>
      </c>
    </row>
    <row r="8" spans="1:14" s="132" customFormat="1" ht="64.5" customHeight="1">
      <c r="A8" s="130" t="s">
        <v>275</v>
      </c>
      <c r="B8" s="35">
        <v>3664</v>
      </c>
      <c r="C8" s="36">
        <v>34920</v>
      </c>
      <c r="D8" s="14">
        <f>SUM(E8:L8)</f>
        <v>7830</v>
      </c>
      <c r="E8" s="36">
        <v>358</v>
      </c>
      <c r="F8" s="36">
        <v>729</v>
      </c>
      <c r="G8" s="36">
        <v>3267</v>
      </c>
      <c r="H8" s="36">
        <v>1834</v>
      </c>
      <c r="I8" s="36">
        <v>421</v>
      </c>
      <c r="J8" s="36">
        <v>431</v>
      </c>
      <c r="K8" s="36">
        <v>5</v>
      </c>
      <c r="L8" s="36">
        <v>785</v>
      </c>
      <c r="M8" s="36">
        <v>603</v>
      </c>
      <c r="N8" s="131" t="s">
        <v>275</v>
      </c>
    </row>
    <row r="9" spans="1:14" s="132" customFormat="1" ht="64.5" customHeight="1">
      <c r="A9" s="130" t="s">
        <v>41</v>
      </c>
      <c r="B9" s="35">
        <v>6505</v>
      </c>
      <c r="C9" s="36">
        <v>25592</v>
      </c>
      <c r="D9" s="14">
        <v>6405</v>
      </c>
      <c r="E9" s="36">
        <v>297</v>
      </c>
      <c r="F9" s="36">
        <v>863</v>
      </c>
      <c r="G9" s="36">
        <v>2710</v>
      </c>
      <c r="H9" s="36">
        <v>2015</v>
      </c>
      <c r="I9" s="36">
        <v>480</v>
      </c>
      <c r="J9" s="36">
        <v>40</v>
      </c>
      <c r="K9" s="36">
        <v>0</v>
      </c>
      <c r="L9" s="36">
        <v>0</v>
      </c>
      <c r="M9" s="36">
        <v>0</v>
      </c>
      <c r="N9" s="131" t="s">
        <v>41</v>
      </c>
    </row>
    <row r="10" spans="1:14" s="132" customFormat="1" ht="64.5" customHeight="1">
      <c r="A10" s="130" t="s">
        <v>973</v>
      </c>
      <c r="B10" s="35">
        <v>8464</v>
      </c>
      <c r="C10" s="36">
        <v>31487</v>
      </c>
      <c r="D10" s="14">
        <v>9673</v>
      </c>
      <c r="E10" s="36">
        <v>401</v>
      </c>
      <c r="F10" s="36">
        <v>1100</v>
      </c>
      <c r="G10" s="36">
        <v>3620</v>
      </c>
      <c r="H10" s="36">
        <v>2919</v>
      </c>
      <c r="I10" s="36">
        <v>587</v>
      </c>
      <c r="J10" s="36">
        <v>51</v>
      </c>
      <c r="K10" s="36">
        <v>40</v>
      </c>
      <c r="L10" s="36">
        <v>955</v>
      </c>
      <c r="M10" s="36">
        <v>8405</v>
      </c>
      <c r="N10" s="131" t="s">
        <v>973</v>
      </c>
    </row>
    <row r="11" spans="1:14" s="249" customFormat="1" ht="64.5" customHeight="1">
      <c r="A11" s="128" t="s">
        <v>980</v>
      </c>
      <c r="B11" s="696">
        <v>13372</v>
      </c>
      <c r="C11" s="666">
        <v>51234</v>
      </c>
      <c r="D11" s="666">
        <v>15678</v>
      </c>
      <c r="E11" s="666">
        <v>860</v>
      </c>
      <c r="F11" s="666">
        <v>1764</v>
      </c>
      <c r="G11" s="666">
        <v>6281</v>
      </c>
      <c r="H11" s="666">
        <v>5174</v>
      </c>
      <c r="I11" s="666">
        <v>978</v>
      </c>
      <c r="J11" s="666">
        <v>135</v>
      </c>
      <c r="K11" s="666">
        <v>152</v>
      </c>
      <c r="L11" s="666">
        <v>334</v>
      </c>
      <c r="M11" s="666">
        <v>8263</v>
      </c>
      <c r="N11" s="161" t="s">
        <v>980</v>
      </c>
    </row>
    <row r="12" spans="1:14" s="170" customFormat="1" ht="17.25" customHeight="1">
      <c r="A12" s="151" t="s">
        <v>223</v>
      </c>
      <c r="N12" s="179" t="s">
        <v>266</v>
      </c>
    </row>
    <row r="13" spans="1:14" ht="18" customHeight="1">
      <c r="A13" s="151"/>
      <c r="I13" s="152"/>
      <c r="L13" s="139"/>
      <c r="N13" s="152"/>
    </row>
    <row r="14" ht="18" customHeight="1">
      <c r="A14" s="140"/>
    </row>
    <row r="15" ht="19.5" customHeight="1"/>
    <row r="16" ht="19.5" customHeight="1"/>
    <row r="17" ht="19.5" customHeight="1"/>
    <row r="18" ht="19.5" customHeight="1"/>
  </sheetData>
  <mergeCells count="5">
    <mergeCell ref="A1:N1"/>
    <mergeCell ref="A3:A6"/>
    <mergeCell ref="B3:M3"/>
    <mergeCell ref="D4:L4"/>
    <mergeCell ref="N3:N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G10" sqref="G10"/>
    </sheetView>
  </sheetViews>
  <sheetFormatPr defaultColWidth="9.140625" defaultRowHeight="12.75"/>
  <cols>
    <col min="1" max="1" width="13.8515625" style="587" customWidth="1"/>
    <col min="2" max="11" width="15.28125" style="587" customWidth="1"/>
    <col min="12" max="12" width="14.7109375" style="185" customWidth="1"/>
    <col min="13" max="13" width="16.57421875" style="185" customWidth="1"/>
    <col min="14" max="14" width="15.421875" style="185" customWidth="1"/>
    <col min="15" max="15" width="14.28125" style="185" customWidth="1"/>
    <col min="16" max="16" width="16.140625" style="185" customWidth="1"/>
    <col min="17" max="18" width="13.57421875" style="185" customWidth="1"/>
    <col min="19" max="16384" width="9.140625" style="185" customWidth="1"/>
  </cols>
  <sheetData>
    <row r="1" spans="1:11" s="210" customFormat="1" ht="32.25" customHeight="1">
      <c r="A1" s="1133" t="s">
        <v>15</v>
      </c>
      <c r="B1" s="1133"/>
      <c r="C1" s="1133"/>
      <c r="D1" s="1133"/>
      <c r="E1" s="1133"/>
      <c r="F1" s="1133"/>
      <c r="G1" s="1133"/>
      <c r="H1" s="1133"/>
      <c r="I1" s="1133"/>
      <c r="J1" s="1133"/>
      <c r="K1" s="587"/>
    </row>
    <row r="2" spans="1:11" s="140" customFormat="1" ht="18" customHeight="1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87"/>
    </row>
    <row r="3" spans="1:11" s="170" customFormat="1" ht="36.75" customHeight="1">
      <c r="A3" s="551"/>
      <c r="B3" s="551"/>
      <c r="C3" s="551"/>
      <c r="D3" s="588" t="s">
        <v>180</v>
      </c>
      <c r="E3" s="551"/>
      <c r="F3" s="551"/>
      <c r="G3" s="551"/>
      <c r="H3" s="551"/>
      <c r="I3" s="551"/>
      <c r="J3" s="551"/>
      <c r="K3" s="587"/>
    </row>
    <row r="4" spans="1:11" s="170" customFormat="1" ht="35.25" customHeight="1">
      <c r="A4" s="551"/>
      <c r="B4" s="551"/>
      <c r="C4" s="551"/>
      <c r="D4" s="589"/>
      <c r="E4" s="551"/>
      <c r="F4" s="551"/>
      <c r="G4" s="551"/>
      <c r="H4" s="551"/>
      <c r="I4" s="551"/>
      <c r="J4" s="551"/>
      <c r="K4" s="587"/>
    </row>
    <row r="5" spans="1:11" s="211" customFormat="1" ht="24.75" customHeight="1">
      <c r="A5" s="590" t="s">
        <v>116</v>
      </c>
      <c r="B5" s="562"/>
      <c r="C5" s="562"/>
      <c r="D5" s="591"/>
      <c r="E5" s="562"/>
      <c r="F5" s="562"/>
      <c r="G5" s="562"/>
      <c r="H5" s="562"/>
      <c r="I5" s="562"/>
      <c r="J5" s="562"/>
      <c r="K5" s="563" t="s">
        <v>181</v>
      </c>
    </row>
    <row r="6" spans="1:12" s="212" customFormat="1" ht="24.75" customHeight="1">
      <c r="A6" s="1420"/>
      <c r="B6" s="1183" t="s">
        <v>1080</v>
      </c>
      <c r="C6" s="564" t="s">
        <v>1081</v>
      </c>
      <c r="D6" s="564" t="s">
        <v>1082</v>
      </c>
      <c r="E6" s="564" t="s">
        <v>1083</v>
      </c>
      <c r="F6" s="564" t="s">
        <v>1084</v>
      </c>
      <c r="G6" s="564" t="s">
        <v>1521</v>
      </c>
      <c r="H6" s="564" t="s">
        <v>182</v>
      </c>
      <c r="I6" s="564" t="s">
        <v>183</v>
      </c>
      <c r="J6" s="564" t="s">
        <v>1085</v>
      </c>
      <c r="K6" s="564" t="s">
        <v>184</v>
      </c>
      <c r="L6" s="824" t="s">
        <v>1086</v>
      </c>
    </row>
    <row r="7" spans="1:12" s="211" customFormat="1" ht="24.75" customHeight="1">
      <c r="A7" s="1421"/>
      <c r="B7" s="1421"/>
      <c r="C7" s="1417" t="s">
        <v>185</v>
      </c>
      <c r="D7" s="1417" t="s">
        <v>186</v>
      </c>
      <c r="E7" s="1417" t="s">
        <v>187</v>
      </c>
      <c r="F7" s="1417" t="s">
        <v>188</v>
      </c>
      <c r="G7" s="1417" t="s">
        <v>1522</v>
      </c>
      <c r="H7" s="1417" t="s">
        <v>189</v>
      </c>
      <c r="I7" s="626" t="s">
        <v>1087</v>
      </c>
      <c r="J7" s="565" t="s">
        <v>190</v>
      </c>
      <c r="K7" s="1417" t="s">
        <v>1088</v>
      </c>
      <c r="L7" s="825" t="s">
        <v>1089</v>
      </c>
    </row>
    <row r="8" spans="1:12" s="212" customFormat="1" ht="24.75" customHeight="1">
      <c r="A8" s="1422"/>
      <c r="B8" s="1422"/>
      <c r="C8" s="1418"/>
      <c r="D8" s="1418"/>
      <c r="E8" s="1418"/>
      <c r="F8" s="1418"/>
      <c r="G8" s="1419"/>
      <c r="H8" s="1418"/>
      <c r="I8" s="628" t="s">
        <v>191</v>
      </c>
      <c r="J8" s="628" t="s">
        <v>192</v>
      </c>
      <c r="K8" s="1418"/>
      <c r="L8" s="826" t="s">
        <v>193</v>
      </c>
    </row>
    <row r="9" spans="1:12" s="132" customFormat="1" ht="24.75" customHeight="1">
      <c r="A9" s="626">
        <v>2007</v>
      </c>
      <c r="B9" s="780">
        <v>807684</v>
      </c>
      <c r="C9" s="781">
        <v>46052</v>
      </c>
      <c r="D9" s="781">
        <v>230406</v>
      </c>
      <c r="E9" s="781">
        <v>8307</v>
      </c>
      <c r="F9" s="781">
        <v>272139</v>
      </c>
      <c r="G9" s="781"/>
      <c r="H9" s="781">
        <v>234333</v>
      </c>
      <c r="I9" s="781">
        <v>707</v>
      </c>
      <c r="J9" s="781">
        <v>0</v>
      </c>
      <c r="K9" s="781">
        <v>757</v>
      </c>
      <c r="L9" s="827">
        <v>14983</v>
      </c>
    </row>
    <row r="10" spans="1:12" s="132" customFormat="1" ht="24.75" customHeight="1">
      <c r="A10" s="626">
        <v>2008</v>
      </c>
      <c r="B10" s="780">
        <v>236317</v>
      </c>
      <c r="C10" s="781">
        <v>23173</v>
      </c>
      <c r="D10" s="781">
        <v>49002</v>
      </c>
      <c r="E10" s="781">
        <v>20691</v>
      </c>
      <c r="F10" s="781">
        <v>89760</v>
      </c>
      <c r="G10" s="781"/>
      <c r="H10" s="781">
        <v>37541</v>
      </c>
      <c r="I10" s="781">
        <v>25</v>
      </c>
      <c r="J10" s="781">
        <v>0</v>
      </c>
      <c r="K10" s="781">
        <v>45</v>
      </c>
      <c r="L10" s="827">
        <v>16080</v>
      </c>
    </row>
    <row r="11" spans="1:13" s="212" customFormat="1" ht="24.75" customHeight="1">
      <c r="A11" s="630">
        <v>2009</v>
      </c>
      <c r="B11" s="1005">
        <v>712240</v>
      </c>
      <c r="C11" s="1006">
        <v>44973</v>
      </c>
      <c r="D11" s="1006">
        <v>173405</v>
      </c>
      <c r="E11" s="1006">
        <v>38386</v>
      </c>
      <c r="F11" s="1006">
        <v>95316</v>
      </c>
      <c r="G11" s="1006">
        <v>304600</v>
      </c>
      <c r="H11" s="1006">
        <v>36044</v>
      </c>
      <c r="I11" s="1006">
        <v>1077</v>
      </c>
      <c r="J11" s="1006">
        <v>4002</v>
      </c>
      <c r="K11" s="1006">
        <v>0</v>
      </c>
      <c r="L11" s="1006">
        <v>15471</v>
      </c>
      <c r="M11" s="779"/>
    </row>
    <row r="12" spans="1:12" s="212" customFormat="1" ht="24.75" customHeight="1">
      <c r="A12" s="605" t="s">
        <v>1090</v>
      </c>
      <c r="B12" s="1007">
        <v>376490</v>
      </c>
      <c r="C12" s="1008">
        <v>19162</v>
      </c>
      <c r="D12" s="1008">
        <v>96891</v>
      </c>
      <c r="E12" s="1008">
        <v>19883</v>
      </c>
      <c r="F12" s="1008">
        <v>45201</v>
      </c>
      <c r="G12" s="1008">
        <v>156968</v>
      </c>
      <c r="H12" s="1008">
        <v>23740</v>
      </c>
      <c r="I12" s="1008">
        <v>967</v>
      </c>
      <c r="J12" s="1008">
        <v>4002</v>
      </c>
      <c r="K12" s="1008">
        <v>0</v>
      </c>
      <c r="L12" s="1009">
        <v>10600</v>
      </c>
    </row>
    <row r="13" spans="1:12" s="552" customFormat="1" ht="24.75" customHeight="1">
      <c r="A13" s="592" t="s">
        <v>1091</v>
      </c>
      <c r="B13" s="1010">
        <v>335750</v>
      </c>
      <c r="C13" s="1011">
        <v>25811</v>
      </c>
      <c r="D13" s="1011">
        <v>76514</v>
      </c>
      <c r="E13" s="1011">
        <v>18503</v>
      </c>
      <c r="F13" s="1011">
        <v>50115</v>
      </c>
      <c r="G13" s="1011">
        <v>147632</v>
      </c>
      <c r="H13" s="1011">
        <v>12304</v>
      </c>
      <c r="I13" s="1011">
        <v>110</v>
      </c>
      <c r="J13" s="1011">
        <v>0</v>
      </c>
      <c r="K13" s="1011">
        <v>0</v>
      </c>
      <c r="L13" s="1012">
        <v>4871</v>
      </c>
    </row>
    <row r="14" spans="1:11" s="140" customFormat="1" ht="17.25" customHeight="1">
      <c r="A14" s="151" t="s">
        <v>265</v>
      </c>
      <c r="B14" s="170"/>
      <c r="C14" s="170"/>
      <c r="D14" s="170"/>
      <c r="E14" s="170"/>
      <c r="F14" s="170"/>
      <c r="H14" s="170"/>
      <c r="I14" s="170"/>
      <c r="J14" s="170"/>
      <c r="K14" s="179" t="s">
        <v>266</v>
      </c>
    </row>
    <row r="15" spans="1:11" s="215" customFormat="1" ht="14.25">
      <c r="A15" s="587"/>
      <c r="B15" s="587"/>
      <c r="C15" s="587"/>
      <c r="D15" s="587"/>
      <c r="E15" s="587"/>
      <c r="F15" s="587"/>
      <c r="G15" s="587"/>
      <c r="H15" s="587"/>
      <c r="I15" s="587"/>
      <c r="J15" s="587"/>
      <c r="K15" s="587"/>
    </row>
    <row r="16" spans="1:11" s="215" customFormat="1" ht="14.25">
      <c r="A16" s="587"/>
      <c r="B16" s="587"/>
      <c r="C16" s="587"/>
      <c r="D16" s="587"/>
      <c r="E16" s="587"/>
      <c r="F16" s="587"/>
      <c r="G16" s="587"/>
      <c r="H16" s="587"/>
      <c r="I16" s="587"/>
      <c r="J16" s="587"/>
      <c r="K16" s="587"/>
    </row>
    <row r="17" spans="1:11" s="215" customFormat="1" ht="14.25">
      <c r="A17" s="587"/>
      <c r="B17" s="587"/>
      <c r="C17" s="587"/>
      <c r="D17" s="587"/>
      <c r="E17" s="587"/>
      <c r="F17" s="587"/>
      <c r="G17" s="587"/>
      <c r="H17" s="587"/>
      <c r="I17" s="587"/>
      <c r="J17" s="587"/>
      <c r="K17" s="587"/>
    </row>
    <row r="18" spans="1:11" s="215" customFormat="1" ht="14.25">
      <c r="A18" s="587"/>
      <c r="B18" s="587"/>
      <c r="C18" s="587"/>
      <c r="D18" s="587"/>
      <c r="E18" s="587"/>
      <c r="F18" s="587"/>
      <c r="G18" s="587"/>
      <c r="H18" s="587"/>
      <c r="I18" s="587"/>
      <c r="J18" s="587"/>
      <c r="K18" s="587"/>
    </row>
    <row r="19" spans="1:11" s="215" customFormat="1" ht="14.25">
      <c r="A19" s="587"/>
      <c r="B19" s="587"/>
      <c r="C19" s="587"/>
      <c r="D19" s="587"/>
      <c r="E19" s="587"/>
      <c r="F19" s="587"/>
      <c r="G19" s="587"/>
      <c r="H19" s="587"/>
      <c r="I19" s="587"/>
      <c r="J19" s="587"/>
      <c r="K19" s="587"/>
    </row>
    <row r="20" spans="1:11" s="215" customFormat="1" ht="14.25">
      <c r="A20" s="587"/>
      <c r="B20" s="587"/>
      <c r="C20" s="587"/>
      <c r="D20" s="587"/>
      <c r="E20" s="587"/>
      <c r="F20" s="587"/>
      <c r="G20" s="587"/>
      <c r="H20" s="587"/>
      <c r="I20" s="587"/>
      <c r="J20" s="587"/>
      <c r="K20" s="587"/>
    </row>
    <row r="21" spans="1:11" s="215" customFormat="1" ht="14.25">
      <c r="A21" s="587"/>
      <c r="B21" s="587"/>
      <c r="C21" s="587"/>
      <c r="D21" s="587"/>
      <c r="E21" s="587"/>
      <c r="F21" s="587"/>
      <c r="G21" s="587"/>
      <c r="H21" s="587"/>
      <c r="I21" s="587"/>
      <c r="J21" s="587"/>
      <c r="K21" s="587"/>
    </row>
    <row r="22" spans="1:11" s="215" customFormat="1" ht="14.25">
      <c r="A22" s="587"/>
      <c r="B22" s="587"/>
      <c r="C22" s="587"/>
      <c r="D22" s="587"/>
      <c r="E22" s="587"/>
      <c r="F22" s="587"/>
      <c r="G22" s="587"/>
      <c r="H22" s="587"/>
      <c r="I22" s="587"/>
      <c r="J22" s="587"/>
      <c r="K22" s="587"/>
    </row>
    <row r="23" spans="1:11" s="215" customFormat="1" ht="14.25">
      <c r="A23" s="587"/>
      <c r="B23" s="587"/>
      <c r="C23" s="587"/>
      <c r="D23" s="587"/>
      <c r="E23" s="587"/>
      <c r="F23" s="587"/>
      <c r="G23" s="587"/>
      <c r="H23" s="587"/>
      <c r="I23" s="587"/>
      <c r="J23" s="587"/>
      <c r="K23" s="587"/>
    </row>
    <row r="24" spans="1:11" s="215" customFormat="1" ht="14.25">
      <c r="A24" s="587"/>
      <c r="B24" s="587"/>
      <c r="C24" s="587"/>
      <c r="D24" s="587"/>
      <c r="E24" s="587"/>
      <c r="F24" s="587"/>
      <c r="G24" s="587"/>
      <c r="H24" s="587"/>
      <c r="I24" s="587"/>
      <c r="J24" s="587"/>
      <c r="K24" s="587"/>
    </row>
    <row r="25" spans="1:11" s="215" customFormat="1" ht="14.25">
      <c r="A25" s="587"/>
      <c r="B25" s="587"/>
      <c r="C25" s="587"/>
      <c r="D25" s="587"/>
      <c r="E25" s="587"/>
      <c r="F25" s="587"/>
      <c r="G25" s="587"/>
      <c r="H25" s="587"/>
      <c r="I25" s="587"/>
      <c r="J25" s="587"/>
      <c r="K25" s="587"/>
    </row>
  </sheetData>
  <mergeCells count="10">
    <mergeCell ref="K7:K8"/>
    <mergeCell ref="G7:G8"/>
    <mergeCell ref="A1:J1"/>
    <mergeCell ref="A6:A8"/>
    <mergeCell ref="B6:B8"/>
    <mergeCell ref="C7:C8"/>
    <mergeCell ref="D7:D8"/>
    <mergeCell ref="E7:E8"/>
    <mergeCell ref="F7:F8"/>
    <mergeCell ref="H7:H8"/>
  </mergeCells>
  <printOptions/>
  <pageMargins left="0.26" right="0.3" top="0.984251968503937" bottom="0.98425196850393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C1">
      <selection activeCell="M12" sqref="M12"/>
    </sheetView>
  </sheetViews>
  <sheetFormatPr defaultColWidth="9.140625" defaultRowHeight="12.75"/>
  <cols>
    <col min="2" max="2" width="10.8515625" style="0" customWidth="1"/>
    <col min="3" max="3" width="10.28125" style="0" customWidth="1"/>
    <col min="4" max="4" width="10.00390625" style="0" customWidth="1"/>
    <col min="5" max="5" width="16.57421875" style="0" customWidth="1"/>
    <col min="8" max="8" width="17.28125" style="0" customWidth="1"/>
    <col min="9" max="9" width="15.8515625" style="0" customWidth="1"/>
  </cols>
  <sheetData>
    <row r="1" spans="1:10" ht="23.25">
      <c r="A1" s="1133" t="s">
        <v>38</v>
      </c>
      <c r="B1" s="1133"/>
      <c r="C1" s="1133"/>
      <c r="D1" s="1133"/>
      <c r="E1" s="1133"/>
      <c r="F1" s="1133"/>
      <c r="G1" s="1133"/>
      <c r="H1" s="1133"/>
      <c r="I1" s="1133"/>
      <c r="J1" s="1133"/>
    </row>
    <row r="2" spans="1:10" ht="23.25">
      <c r="A2" s="551"/>
      <c r="B2" s="551"/>
      <c r="C2" s="551"/>
      <c r="D2" s="551"/>
      <c r="E2" s="551"/>
      <c r="F2" s="551"/>
      <c r="G2" s="551"/>
      <c r="H2" s="551"/>
      <c r="I2" s="551"/>
      <c r="J2" s="551"/>
    </row>
    <row r="3" spans="1:10" ht="23.25">
      <c r="A3" s="551"/>
      <c r="B3" s="551"/>
      <c r="C3" s="588" t="s">
        <v>195</v>
      </c>
      <c r="E3" s="551"/>
      <c r="F3" s="551"/>
      <c r="G3" s="551"/>
      <c r="H3" s="551"/>
      <c r="I3" s="551"/>
      <c r="J3" s="551"/>
    </row>
    <row r="6" spans="1:11" ht="12.75">
      <c r="A6" s="593" t="s">
        <v>196</v>
      </c>
      <c r="K6" s="594" t="s">
        <v>197</v>
      </c>
    </row>
    <row r="7" spans="1:11" ht="33" customHeight="1">
      <c r="A7" s="1425" t="s">
        <v>598</v>
      </c>
      <c r="B7" s="1428" t="s">
        <v>1080</v>
      </c>
      <c r="C7" s="595" t="s">
        <v>198</v>
      </c>
      <c r="D7" s="595" t="s">
        <v>1092</v>
      </c>
      <c r="E7" s="595" t="s">
        <v>1093</v>
      </c>
      <c r="F7" s="595" t="s">
        <v>199</v>
      </c>
      <c r="G7" s="595" t="s">
        <v>200</v>
      </c>
      <c r="H7" s="595" t="s">
        <v>201</v>
      </c>
      <c r="I7" s="595" t="s">
        <v>202</v>
      </c>
      <c r="J7" s="595" t="s">
        <v>1094</v>
      </c>
      <c r="K7" s="828" t="s">
        <v>1095</v>
      </c>
    </row>
    <row r="8" spans="1:11" ht="33" customHeight="1">
      <c r="A8" s="1426"/>
      <c r="B8" s="1429"/>
      <c r="C8" s="1429" t="s">
        <v>203</v>
      </c>
      <c r="D8" s="1431" t="s">
        <v>1096</v>
      </c>
      <c r="E8" s="596" t="s">
        <v>204</v>
      </c>
      <c r="F8" s="1429" t="s">
        <v>205</v>
      </c>
      <c r="G8" s="631" t="s">
        <v>1097</v>
      </c>
      <c r="H8" s="596" t="s">
        <v>1098</v>
      </c>
      <c r="I8" s="596" t="s">
        <v>1098</v>
      </c>
      <c r="J8" s="1429" t="s">
        <v>206</v>
      </c>
      <c r="K8" s="1423" t="s">
        <v>319</v>
      </c>
    </row>
    <row r="9" spans="1:11" ht="33" customHeight="1">
      <c r="A9" s="1427"/>
      <c r="B9" s="1430"/>
      <c r="C9" s="1430"/>
      <c r="D9" s="1430"/>
      <c r="E9" s="633" t="s">
        <v>208</v>
      </c>
      <c r="F9" s="1430"/>
      <c r="G9" s="632" t="s">
        <v>207</v>
      </c>
      <c r="H9" s="633" t="s">
        <v>209</v>
      </c>
      <c r="I9" s="633" t="s">
        <v>210</v>
      </c>
      <c r="J9" s="1430"/>
      <c r="K9" s="1424"/>
    </row>
    <row r="10" spans="1:11" ht="33" customHeight="1">
      <c r="A10" s="829">
        <v>2007</v>
      </c>
      <c r="B10" s="727">
        <v>144114</v>
      </c>
      <c r="C10" s="728">
        <v>84693</v>
      </c>
      <c r="D10" s="728">
        <v>34921</v>
      </c>
      <c r="E10" s="728">
        <v>16854</v>
      </c>
      <c r="F10" s="728">
        <v>1481</v>
      </c>
      <c r="G10" s="728">
        <v>232</v>
      </c>
      <c r="H10" s="728">
        <v>26515</v>
      </c>
      <c r="I10" s="728">
        <v>0</v>
      </c>
      <c r="J10" s="728">
        <v>2547</v>
      </c>
      <c r="K10" s="728">
        <v>0</v>
      </c>
    </row>
    <row r="11" spans="1:11" ht="33" customHeight="1">
      <c r="A11" s="829">
        <v>2008</v>
      </c>
      <c r="B11" s="727">
        <v>108689</v>
      </c>
      <c r="C11" s="728">
        <v>49170</v>
      </c>
      <c r="D11" s="728">
        <v>15574</v>
      </c>
      <c r="E11" s="728">
        <v>15019</v>
      </c>
      <c r="F11" s="728">
        <v>2977</v>
      </c>
      <c r="G11" s="728">
        <v>598</v>
      </c>
      <c r="H11" s="728">
        <v>21526</v>
      </c>
      <c r="I11" s="728">
        <v>0</v>
      </c>
      <c r="J11" s="728">
        <v>2232</v>
      </c>
      <c r="K11" s="728">
        <v>1593</v>
      </c>
    </row>
    <row r="12" spans="1:11" ht="33" customHeight="1">
      <c r="A12" s="830">
        <v>2009</v>
      </c>
      <c r="B12" s="1013">
        <v>190403</v>
      </c>
      <c r="C12" s="1014">
        <v>44440</v>
      </c>
      <c r="D12" s="1014">
        <v>15120</v>
      </c>
      <c r="E12" s="1014">
        <v>20506</v>
      </c>
      <c r="F12" s="1014">
        <v>11776</v>
      </c>
      <c r="G12" s="1014">
        <v>3006</v>
      </c>
      <c r="H12" s="1014">
        <v>64959</v>
      </c>
      <c r="I12" s="1014">
        <v>0</v>
      </c>
      <c r="J12" s="1014">
        <v>5572</v>
      </c>
      <c r="K12" s="1014">
        <v>25024</v>
      </c>
    </row>
    <row r="13" spans="1:11" ht="33" customHeight="1">
      <c r="A13" s="831" t="s">
        <v>194</v>
      </c>
      <c r="B13" s="1015">
        <v>127988</v>
      </c>
      <c r="C13" s="1008">
        <v>18954</v>
      </c>
      <c r="D13" s="1008">
        <v>8685</v>
      </c>
      <c r="E13" s="1008">
        <v>14996</v>
      </c>
      <c r="F13" s="1008">
        <v>9442</v>
      </c>
      <c r="G13" s="1008">
        <v>1386</v>
      </c>
      <c r="H13" s="1008">
        <v>51710</v>
      </c>
      <c r="I13" s="1008">
        <v>0</v>
      </c>
      <c r="J13" s="1008">
        <v>2594</v>
      </c>
      <c r="K13" s="1008">
        <v>20221</v>
      </c>
    </row>
    <row r="14" spans="1:11" ht="33" customHeight="1">
      <c r="A14" s="832" t="s">
        <v>1099</v>
      </c>
      <c r="B14" s="1016">
        <v>62415</v>
      </c>
      <c r="C14" s="1017">
        <v>25486</v>
      </c>
      <c r="D14" s="1017">
        <v>6435</v>
      </c>
      <c r="E14" s="1017">
        <v>5510</v>
      </c>
      <c r="F14" s="1017">
        <v>2334</v>
      </c>
      <c r="G14" s="1017">
        <v>1620</v>
      </c>
      <c r="H14" s="1017">
        <v>13249</v>
      </c>
      <c r="I14" s="1017">
        <v>0</v>
      </c>
      <c r="J14" s="1017">
        <v>2978</v>
      </c>
      <c r="K14" s="1017">
        <v>4803</v>
      </c>
    </row>
    <row r="15" spans="1:11" ht="26.25" customHeight="1">
      <c r="A15" s="151" t="s">
        <v>265</v>
      </c>
      <c r="B15" s="170"/>
      <c r="C15" s="170"/>
      <c r="D15" s="170"/>
      <c r="E15" s="170"/>
      <c r="G15" s="170"/>
      <c r="H15" s="170"/>
      <c r="I15" s="170"/>
      <c r="J15" s="170"/>
      <c r="K15" s="179" t="s">
        <v>224</v>
      </c>
    </row>
    <row r="16" ht="12.75">
      <c r="C16" s="597"/>
    </row>
  </sheetData>
  <mergeCells count="8">
    <mergeCell ref="K8:K9"/>
    <mergeCell ref="A1:J1"/>
    <mergeCell ref="A7:A9"/>
    <mergeCell ref="B7:B9"/>
    <mergeCell ref="C8:C9"/>
    <mergeCell ref="D8:D9"/>
    <mergeCell ref="F8:F9"/>
    <mergeCell ref="J8:J9"/>
  </mergeCells>
  <printOptions/>
  <pageMargins left="0.61" right="0.68" top="1" bottom="1" header="0.5" footer="0.5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7">
      <selection activeCell="L19" sqref="L19"/>
    </sheetView>
  </sheetViews>
  <sheetFormatPr defaultColWidth="9.140625" defaultRowHeight="12.75"/>
  <cols>
    <col min="1" max="1" width="15.421875" style="185" customWidth="1"/>
    <col min="2" max="2" width="7.28125" style="185" customWidth="1"/>
    <col min="3" max="3" width="7.140625" style="185" customWidth="1"/>
    <col min="4" max="4" width="8.57421875" style="185" customWidth="1"/>
    <col min="5" max="5" width="8.7109375" style="185" customWidth="1"/>
    <col min="6" max="6" width="8.57421875" style="185" customWidth="1"/>
    <col min="7" max="7" width="7.57421875" style="185" customWidth="1"/>
    <col min="8" max="8" width="10.8515625" style="185" customWidth="1"/>
    <col min="9" max="9" width="7.57421875" style="185" customWidth="1"/>
    <col min="10" max="10" width="8.421875" style="185" customWidth="1"/>
    <col min="11" max="12" width="8.140625" style="185" customWidth="1"/>
    <col min="13" max="13" width="8.7109375" style="185" customWidth="1"/>
    <col min="14" max="14" width="8.421875" style="185" customWidth="1"/>
    <col min="15" max="15" width="8.7109375" style="185" customWidth="1"/>
    <col min="16" max="16" width="8.8515625" style="185" bestFit="1" customWidth="1"/>
    <col min="17" max="17" width="10.421875" style="185" customWidth="1"/>
    <col min="18" max="18" width="8.28125" style="185" customWidth="1"/>
    <col min="19" max="19" width="12.421875" style="185" customWidth="1"/>
    <col min="20" max="20" width="16.00390625" style="185" customWidth="1"/>
    <col min="21" max="16384" width="9.140625" style="185" customWidth="1"/>
  </cols>
  <sheetData>
    <row r="1" spans="1:19" s="210" customFormat="1" ht="32.25" customHeight="1">
      <c r="A1" s="1206" t="s">
        <v>16</v>
      </c>
      <c r="B1" s="1206"/>
      <c r="C1" s="1206"/>
      <c r="D1" s="1206"/>
      <c r="E1" s="1206"/>
      <c r="F1" s="1206"/>
      <c r="G1" s="1206"/>
      <c r="H1" s="1206"/>
      <c r="I1" s="1206"/>
      <c r="J1" s="1206"/>
      <c r="K1" s="1206"/>
      <c r="L1" s="1206"/>
      <c r="M1" s="1206"/>
      <c r="N1" s="1206"/>
      <c r="O1" s="1206"/>
      <c r="P1" s="1206"/>
      <c r="Q1" s="1206"/>
      <c r="R1" s="1206"/>
      <c r="S1" s="1206"/>
    </row>
    <row r="2" spans="1:17" s="39" customFormat="1" ht="18" customHeight="1">
      <c r="A2" s="39" t="s">
        <v>826</v>
      </c>
      <c r="Q2" s="40" t="s">
        <v>827</v>
      </c>
    </row>
    <row r="3" spans="1:20" s="346" customFormat="1" ht="33" customHeight="1">
      <c r="A3" s="1152" t="s">
        <v>1056</v>
      </c>
      <c r="B3" s="342" t="s">
        <v>828</v>
      </c>
      <c r="C3" s="598"/>
      <c r="D3" s="343"/>
      <c r="E3" s="343"/>
      <c r="F3" s="343"/>
      <c r="G3" s="343"/>
      <c r="H3" s="599"/>
      <c r="I3" s="344"/>
      <c r="J3" s="344"/>
      <c r="K3" s="345" t="s">
        <v>829</v>
      </c>
      <c r="L3" s="345"/>
      <c r="M3" s="344"/>
      <c r="N3" s="344"/>
      <c r="O3" s="344"/>
      <c r="P3" s="344"/>
      <c r="Q3" s="344"/>
      <c r="R3" s="344"/>
      <c r="S3" s="344"/>
      <c r="T3" s="1106" t="s">
        <v>1144</v>
      </c>
    </row>
    <row r="4" spans="1:20" s="346" customFormat="1" ht="33" customHeight="1">
      <c r="A4" s="1135"/>
      <c r="B4" s="348" t="s">
        <v>830</v>
      </c>
      <c r="C4" s="348" t="s">
        <v>831</v>
      </c>
      <c r="D4" s="1438" t="s">
        <v>214</v>
      </c>
      <c r="E4" s="349" t="s">
        <v>211</v>
      </c>
      <c r="F4" s="350"/>
      <c r="G4" s="350"/>
      <c r="H4" s="1436" t="s">
        <v>212</v>
      </c>
      <c r="I4" s="1432" t="s">
        <v>832</v>
      </c>
      <c r="J4" s="1197" t="s">
        <v>833</v>
      </c>
      <c r="K4" s="1434" t="s">
        <v>830</v>
      </c>
      <c r="L4" s="1197" t="s">
        <v>831</v>
      </c>
      <c r="M4" s="1436" t="s">
        <v>215</v>
      </c>
      <c r="N4" s="600" t="s">
        <v>834</v>
      </c>
      <c r="O4" s="353"/>
      <c r="P4" s="343"/>
      <c r="Q4" s="1436" t="s">
        <v>218</v>
      </c>
      <c r="R4" s="1432" t="s">
        <v>832</v>
      </c>
      <c r="S4" s="1197" t="s">
        <v>833</v>
      </c>
      <c r="T4" s="1107"/>
    </row>
    <row r="5" spans="1:20" s="346" customFormat="1" ht="33" customHeight="1">
      <c r="A5" s="1135"/>
      <c r="B5" s="355"/>
      <c r="C5" s="355"/>
      <c r="D5" s="1437"/>
      <c r="E5" s="356" t="s">
        <v>835</v>
      </c>
      <c r="F5" s="76" t="s">
        <v>837</v>
      </c>
      <c r="G5" s="602" t="s">
        <v>836</v>
      </c>
      <c r="H5" s="1437"/>
      <c r="I5" s="1433"/>
      <c r="J5" s="1143"/>
      <c r="K5" s="1435"/>
      <c r="L5" s="1435"/>
      <c r="M5" s="1437"/>
      <c r="N5" s="358" t="s">
        <v>835</v>
      </c>
      <c r="O5" s="76" t="s">
        <v>837</v>
      </c>
      <c r="P5" s="601" t="s">
        <v>836</v>
      </c>
      <c r="Q5" s="1437"/>
      <c r="R5" s="1433"/>
      <c r="S5" s="1143"/>
      <c r="T5" s="1107"/>
    </row>
    <row r="6" spans="1:20" s="346" customFormat="1" ht="40.5" customHeight="1">
      <c r="A6" s="1136"/>
      <c r="B6" s="360" t="s">
        <v>1571</v>
      </c>
      <c r="C6" s="360" t="s">
        <v>1064</v>
      </c>
      <c r="D6" s="1439"/>
      <c r="E6" s="56" t="s">
        <v>1063</v>
      </c>
      <c r="F6" s="79" t="s">
        <v>865</v>
      </c>
      <c r="G6" s="511" t="s">
        <v>863</v>
      </c>
      <c r="H6" s="79" t="s">
        <v>216</v>
      </c>
      <c r="I6" s="56" t="s">
        <v>838</v>
      </c>
      <c r="J6" s="56" t="s">
        <v>839</v>
      </c>
      <c r="K6" s="56" t="s">
        <v>1571</v>
      </c>
      <c r="L6" s="56" t="s">
        <v>1064</v>
      </c>
      <c r="M6" s="79" t="s">
        <v>864</v>
      </c>
      <c r="N6" s="391" t="s">
        <v>213</v>
      </c>
      <c r="O6" s="79" t="s">
        <v>865</v>
      </c>
      <c r="P6" s="511" t="s">
        <v>863</v>
      </c>
      <c r="Q6" s="603" t="s">
        <v>217</v>
      </c>
      <c r="R6" s="56" t="s">
        <v>838</v>
      </c>
      <c r="S6" s="56" t="s">
        <v>839</v>
      </c>
      <c r="T6" s="1108"/>
    </row>
    <row r="7" spans="1:20" s="212" customFormat="1" ht="23.25" customHeight="1">
      <c r="A7" s="4" t="s">
        <v>1406</v>
      </c>
      <c r="B7" s="36">
        <v>239</v>
      </c>
      <c r="C7" s="36">
        <v>8</v>
      </c>
      <c r="D7" s="36">
        <v>26</v>
      </c>
      <c r="E7" s="36">
        <v>189</v>
      </c>
      <c r="F7" s="36">
        <v>149</v>
      </c>
      <c r="G7" s="36">
        <v>14</v>
      </c>
      <c r="H7" s="36">
        <v>0</v>
      </c>
      <c r="I7" s="36">
        <v>2</v>
      </c>
      <c r="J7" s="36">
        <v>40</v>
      </c>
      <c r="K7" s="36">
        <v>10227</v>
      </c>
      <c r="L7" s="36">
        <v>373</v>
      </c>
      <c r="M7" s="36">
        <v>2941</v>
      </c>
      <c r="N7" s="36">
        <v>9147</v>
      </c>
      <c r="O7" s="36">
        <v>5581</v>
      </c>
      <c r="P7" s="36">
        <v>625</v>
      </c>
      <c r="Q7" s="36">
        <v>0</v>
      </c>
      <c r="R7" s="36">
        <v>105</v>
      </c>
      <c r="S7" s="36">
        <v>602</v>
      </c>
      <c r="T7" s="165" t="s">
        <v>965</v>
      </c>
    </row>
    <row r="8" spans="1:20" s="213" customFormat="1" ht="23.25" customHeight="1">
      <c r="A8" s="107" t="s">
        <v>315</v>
      </c>
      <c r="B8" s="183">
        <v>56</v>
      </c>
      <c r="C8" s="183" t="s">
        <v>1065</v>
      </c>
      <c r="D8" s="183">
        <v>15</v>
      </c>
      <c r="E8" s="183">
        <v>46</v>
      </c>
      <c r="F8" s="183">
        <v>18</v>
      </c>
      <c r="G8" s="183">
        <v>13</v>
      </c>
      <c r="H8" s="36">
        <v>0</v>
      </c>
      <c r="I8" s="183">
        <v>1</v>
      </c>
      <c r="J8" s="183">
        <v>9</v>
      </c>
      <c r="K8" s="183">
        <v>2937</v>
      </c>
      <c r="L8" s="183" t="s">
        <v>1065</v>
      </c>
      <c r="M8" s="183">
        <v>1241</v>
      </c>
      <c r="N8" s="183">
        <v>2820</v>
      </c>
      <c r="O8" s="183">
        <v>602</v>
      </c>
      <c r="P8" s="183">
        <v>977</v>
      </c>
      <c r="Q8" s="36">
        <v>0</v>
      </c>
      <c r="R8" s="183">
        <v>7</v>
      </c>
      <c r="S8" s="183">
        <v>110</v>
      </c>
      <c r="T8" s="165" t="s">
        <v>966</v>
      </c>
    </row>
    <row r="9" spans="1:20" s="212" customFormat="1" ht="23.25" customHeight="1">
      <c r="A9" s="130" t="s">
        <v>1062</v>
      </c>
      <c r="B9" s="35">
        <v>302</v>
      </c>
      <c r="C9" s="36">
        <v>9</v>
      </c>
      <c r="D9" s="36">
        <v>44</v>
      </c>
      <c r="E9" s="36">
        <f>SUM(F9:G9)</f>
        <v>196</v>
      </c>
      <c r="F9" s="36">
        <v>174</v>
      </c>
      <c r="G9" s="36">
        <v>22</v>
      </c>
      <c r="H9" s="36">
        <v>0</v>
      </c>
      <c r="I9" s="36">
        <v>2</v>
      </c>
      <c r="J9" s="36">
        <v>51</v>
      </c>
      <c r="K9" s="36">
        <v>13751</v>
      </c>
      <c r="L9" s="109">
        <v>422</v>
      </c>
      <c r="M9" s="36">
        <v>4243</v>
      </c>
      <c r="N9" s="36">
        <f>SUM(M9:P9)</f>
        <v>12475</v>
      </c>
      <c r="O9" s="36">
        <v>6299</v>
      </c>
      <c r="P9" s="36">
        <v>1933</v>
      </c>
      <c r="Q9" s="36">
        <v>0</v>
      </c>
      <c r="R9" s="36">
        <v>104</v>
      </c>
      <c r="S9" s="36">
        <v>750</v>
      </c>
      <c r="T9" s="131" t="s">
        <v>1062</v>
      </c>
    </row>
    <row r="10" spans="1:20" s="212" customFormat="1" ht="23.25" customHeight="1">
      <c r="A10" s="130" t="s">
        <v>275</v>
      </c>
      <c r="B10" s="36">
        <f>SUM(C10,E10,I10,J10)</f>
        <v>262</v>
      </c>
      <c r="C10" s="36">
        <v>9</v>
      </c>
      <c r="D10" s="36">
        <v>45</v>
      </c>
      <c r="E10" s="36">
        <f>SUM(F10:G10)</f>
        <v>196</v>
      </c>
      <c r="F10" s="36">
        <v>174</v>
      </c>
      <c r="G10" s="36">
        <v>22</v>
      </c>
      <c r="H10" s="36">
        <v>0</v>
      </c>
      <c r="I10" s="36">
        <v>2</v>
      </c>
      <c r="J10" s="36">
        <v>55</v>
      </c>
      <c r="K10" s="36">
        <f>SUM(L10,N10,R10,S10)</f>
        <v>13823</v>
      </c>
      <c r="L10" s="109">
        <v>527</v>
      </c>
      <c r="M10" s="36">
        <v>4072</v>
      </c>
      <c r="N10" s="36">
        <f>SUM(M10:P10)</f>
        <v>12395</v>
      </c>
      <c r="O10" s="36">
        <v>6572</v>
      </c>
      <c r="P10" s="36">
        <v>1751</v>
      </c>
      <c r="Q10" s="36">
        <v>0</v>
      </c>
      <c r="R10" s="36">
        <v>97</v>
      </c>
      <c r="S10" s="36">
        <v>804</v>
      </c>
      <c r="T10" s="131" t="s">
        <v>275</v>
      </c>
    </row>
    <row r="11" spans="1:20" s="212" customFormat="1" ht="23.25" customHeight="1">
      <c r="A11" s="130" t="s">
        <v>41</v>
      </c>
      <c r="B11" s="36">
        <v>319</v>
      </c>
      <c r="C11" s="36">
        <v>9</v>
      </c>
      <c r="D11" s="36">
        <v>45</v>
      </c>
      <c r="E11" s="36">
        <v>204</v>
      </c>
      <c r="F11" s="36">
        <v>183</v>
      </c>
      <c r="G11" s="36">
        <v>21</v>
      </c>
      <c r="H11" s="36">
        <v>0</v>
      </c>
      <c r="I11" s="36">
        <v>2</v>
      </c>
      <c r="J11" s="36">
        <v>59</v>
      </c>
      <c r="K11" s="36">
        <v>15423</v>
      </c>
      <c r="L11" s="109">
        <v>538</v>
      </c>
      <c r="M11" s="36">
        <v>4214</v>
      </c>
      <c r="N11" s="36">
        <v>9579</v>
      </c>
      <c r="O11" s="36">
        <v>7785</v>
      </c>
      <c r="P11" s="36">
        <v>1794</v>
      </c>
      <c r="Q11" s="36">
        <v>0</v>
      </c>
      <c r="R11" s="36">
        <v>106</v>
      </c>
      <c r="S11" s="36">
        <v>986</v>
      </c>
      <c r="T11" s="131" t="s">
        <v>41</v>
      </c>
    </row>
    <row r="12" spans="1:20" s="212" customFormat="1" ht="17.25" customHeight="1">
      <c r="A12" s="130" t="s">
        <v>973</v>
      </c>
      <c r="B12" s="36">
        <v>351</v>
      </c>
      <c r="C12" s="36">
        <v>9</v>
      </c>
      <c r="D12" s="36">
        <v>45</v>
      </c>
      <c r="E12" s="36">
        <v>221</v>
      </c>
      <c r="F12" s="36">
        <v>200</v>
      </c>
      <c r="G12" s="36">
        <v>21</v>
      </c>
      <c r="H12" s="36">
        <v>0</v>
      </c>
      <c r="I12" s="36">
        <v>2</v>
      </c>
      <c r="J12" s="36">
        <v>74</v>
      </c>
      <c r="K12" s="36">
        <v>16144</v>
      </c>
      <c r="L12" s="109">
        <v>553</v>
      </c>
      <c r="M12" s="36">
        <v>4125</v>
      </c>
      <c r="N12" s="36">
        <v>10251</v>
      </c>
      <c r="O12" s="36">
        <v>8510</v>
      </c>
      <c r="P12" s="36">
        <v>1741</v>
      </c>
      <c r="Q12" s="36">
        <v>0</v>
      </c>
      <c r="R12" s="36">
        <v>98</v>
      </c>
      <c r="S12" s="36">
        <v>1117</v>
      </c>
      <c r="T12" s="131" t="s">
        <v>973</v>
      </c>
    </row>
    <row r="13" spans="1:20" s="212" customFormat="1" ht="17.25" customHeight="1">
      <c r="A13" s="884" t="s">
        <v>978</v>
      </c>
      <c r="B13" s="1038">
        <f>SUM(C13:E13,H13:J13)</f>
        <v>373</v>
      </c>
      <c r="C13" s="1038">
        <v>10</v>
      </c>
      <c r="D13" s="1038">
        <v>45</v>
      </c>
      <c r="E13" s="1038">
        <f>SUM(F13:G13)</f>
        <v>228</v>
      </c>
      <c r="F13" s="1038">
        <v>206</v>
      </c>
      <c r="G13" s="1038">
        <v>22</v>
      </c>
      <c r="H13" s="1038">
        <v>0</v>
      </c>
      <c r="I13" s="1038">
        <v>3</v>
      </c>
      <c r="J13" s="1038">
        <v>87</v>
      </c>
      <c r="K13" s="1038">
        <f>SUM(L13:N13,Q13:S13)</f>
        <v>17232</v>
      </c>
      <c r="L13" s="1038">
        <v>618</v>
      </c>
      <c r="M13" s="1039">
        <v>4044</v>
      </c>
      <c r="N13" s="1038">
        <f>SUM(O13:P13)</f>
        <v>11008</v>
      </c>
      <c r="O13" s="1038">
        <v>9132</v>
      </c>
      <c r="P13" s="1038">
        <v>1876</v>
      </c>
      <c r="Q13" s="1038">
        <v>0</v>
      </c>
      <c r="R13" s="1038">
        <v>150</v>
      </c>
      <c r="S13" s="1038">
        <v>1412</v>
      </c>
      <c r="T13" s="888" t="s">
        <v>978</v>
      </c>
    </row>
    <row r="14" spans="1:19" s="140" customFormat="1" ht="21" customHeight="1">
      <c r="A14" s="777" t="s">
        <v>33</v>
      </c>
      <c r="S14" s="152" t="s">
        <v>1077</v>
      </c>
    </row>
    <row r="15" ht="35.25" customHeight="1"/>
    <row r="16" ht="35.25" customHeight="1"/>
    <row r="17" ht="35.25" customHeight="1"/>
    <row r="18" s="214" customFormat="1" ht="35.25" customHeight="1"/>
    <row r="19" s="214" customFormat="1" ht="35.25" customHeight="1"/>
    <row r="20" ht="35.25" customHeight="1"/>
  </sheetData>
  <mergeCells count="13">
    <mergeCell ref="H4:H5"/>
    <mergeCell ref="Q4:Q5"/>
    <mergeCell ref="A1:S1"/>
    <mergeCell ref="A3:A6"/>
    <mergeCell ref="D4:D6"/>
    <mergeCell ref="T3:T6"/>
    <mergeCell ref="I4:I5"/>
    <mergeCell ref="J4:J5"/>
    <mergeCell ref="K4:K5"/>
    <mergeCell ref="L4:L5"/>
    <mergeCell ref="R4:R5"/>
    <mergeCell ref="S4:S5"/>
    <mergeCell ref="M4:M5"/>
  </mergeCells>
  <printOptions horizontalCentered="1"/>
  <pageMargins left="0.49" right="0.35" top="0.984251968503937" bottom="0.984251968503937" header="0.5118110236220472" footer="0.5118110236220472"/>
  <pageSetup horizontalDpi="600" verticalDpi="600" orientation="portrait" paperSize="9" scale="8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C16" sqref="C16"/>
    </sheetView>
  </sheetViews>
  <sheetFormatPr defaultColWidth="9.140625" defaultRowHeight="12.75"/>
  <cols>
    <col min="2" max="5" width="10.421875" style="0" bestFit="1" customWidth="1"/>
    <col min="6" max="8" width="9.28125" style="0" bestFit="1" customWidth="1"/>
    <col min="9" max="9" width="10.421875" style="0" bestFit="1" customWidth="1"/>
    <col min="10" max="11" width="9.28125" style="0" bestFit="1" customWidth="1"/>
  </cols>
  <sheetData>
    <row r="2" spans="2:9" ht="23.25">
      <c r="B2" s="59"/>
      <c r="C2" s="634" t="s">
        <v>17</v>
      </c>
      <c r="D2" s="59"/>
      <c r="E2" s="59"/>
      <c r="F2" s="59"/>
      <c r="G2" s="59"/>
      <c r="H2" s="59"/>
      <c r="I2" s="59"/>
    </row>
    <row r="4" spans="1:11" ht="38.25" customHeight="1">
      <c r="A4" s="1420"/>
      <c r="B4" s="1440" t="s">
        <v>1100</v>
      </c>
      <c r="C4" s="1441"/>
      <c r="D4" s="1442"/>
      <c r="E4" s="1440" t="s">
        <v>1101</v>
      </c>
      <c r="F4" s="1441"/>
      <c r="G4" s="1441"/>
      <c r="H4" s="1441"/>
      <c r="I4" s="1441"/>
      <c r="J4" s="1441"/>
      <c r="K4" s="1442"/>
    </row>
    <row r="5" spans="1:11" ht="38.25" customHeight="1">
      <c r="A5" s="1422"/>
      <c r="B5" s="627"/>
      <c r="C5" s="636" t="s">
        <v>1102</v>
      </c>
      <c r="D5" s="636" t="s">
        <v>1103</v>
      </c>
      <c r="E5" s="627"/>
      <c r="F5" s="637" t="s">
        <v>1104</v>
      </c>
      <c r="G5" s="637" t="s">
        <v>219</v>
      </c>
      <c r="H5" s="637" t="s">
        <v>220</v>
      </c>
      <c r="I5" s="637" t="s">
        <v>221</v>
      </c>
      <c r="J5" s="637" t="s">
        <v>222</v>
      </c>
      <c r="K5" s="637" t="s">
        <v>1105</v>
      </c>
    </row>
    <row r="6" spans="1:11" ht="38.25" customHeight="1">
      <c r="A6" s="629">
        <v>2007</v>
      </c>
      <c r="B6" s="859">
        <v>35478</v>
      </c>
      <c r="C6" s="860">
        <v>16175</v>
      </c>
      <c r="D6" s="860">
        <v>19303</v>
      </c>
      <c r="E6" s="861">
        <v>35478</v>
      </c>
      <c r="F6" s="861">
        <v>1547</v>
      </c>
      <c r="G6" s="861">
        <v>4175</v>
      </c>
      <c r="H6" s="861">
        <v>7644</v>
      </c>
      <c r="I6" s="861">
        <v>11515</v>
      </c>
      <c r="J6" s="861">
        <v>7159</v>
      </c>
      <c r="K6" s="862">
        <v>3438</v>
      </c>
    </row>
    <row r="7" spans="1:11" ht="38.25" customHeight="1">
      <c r="A7" s="629">
        <v>2008</v>
      </c>
      <c r="B7" s="863">
        <v>47447</v>
      </c>
      <c r="C7" s="864">
        <v>21858</v>
      </c>
      <c r="D7" s="864">
        <v>25589</v>
      </c>
      <c r="E7" s="865">
        <v>47447</v>
      </c>
      <c r="F7" s="865">
        <v>4970</v>
      </c>
      <c r="G7" s="865">
        <v>6704</v>
      </c>
      <c r="H7" s="865">
        <v>8678</v>
      </c>
      <c r="I7" s="865">
        <v>13556</v>
      </c>
      <c r="J7" s="865">
        <v>9158</v>
      </c>
      <c r="K7" s="866">
        <v>4381</v>
      </c>
    </row>
    <row r="8" spans="1:11" ht="38.25" customHeight="1">
      <c r="A8" s="638">
        <v>2009</v>
      </c>
      <c r="B8" s="1018">
        <f>C8+D8</f>
        <v>60055</v>
      </c>
      <c r="C8" s="1018">
        <v>26862</v>
      </c>
      <c r="D8" s="1018">
        <v>33193</v>
      </c>
      <c r="E8" s="1018">
        <f>SUM(F8:K8)</f>
        <v>60055</v>
      </c>
      <c r="F8" s="1018">
        <v>8459</v>
      </c>
      <c r="G8" s="1018">
        <v>8069</v>
      </c>
      <c r="H8" s="1018">
        <v>10668</v>
      </c>
      <c r="I8" s="1018">
        <v>16465</v>
      </c>
      <c r="J8" s="1018">
        <v>11078</v>
      </c>
      <c r="K8" s="1019">
        <v>5316</v>
      </c>
    </row>
    <row r="9" spans="1:14" ht="12.75">
      <c r="A9" s="604" t="s">
        <v>1106</v>
      </c>
      <c r="B9" s="635"/>
      <c r="C9" s="635"/>
      <c r="D9" s="635"/>
      <c r="E9" s="635"/>
      <c r="F9" s="635" t="s">
        <v>1107</v>
      </c>
      <c r="G9" s="635"/>
      <c r="H9" s="635"/>
      <c r="I9" s="635"/>
      <c r="J9" s="635"/>
      <c r="N9" t="s">
        <v>1079</v>
      </c>
    </row>
  </sheetData>
  <mergeCells count="3">
    <mergeCell ref="A4:A5"/>
    <mergeCell ref="B4:D4"/>
    <mergeCell ref="E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2"/>
  <sheetViews>
    <sheetView workbookViewId="0" topLeftCell="A4">
      <selection activeCell="G25" sqref="G25"/>
    </sheetView>
  </sheetViews>
  <sheetFormatPr defaultColWidth="9.140625" defaultRowHeight="12.75"/>
  <cols>
    <col min="1" max="1" width="13.7109375" style="19" customWidth="1"/>
    <col min="2" max="2" width="10.00390625" style="19" customWidth="1"/>
    <col min="3" max="3" width="13.00390625" style="19" customWidth="1"/>
    <col min="4" max="4" width="12.00390625" style="19" customWidth="1"/>
    <col min="5" max="5" width="11.7109375" style="19" customWidth="1"/>
    <col min="6" max="6" width="11.8515625" style="19" customWidth="1"/>
    <col min="7" max="7" width="11.57421875" style="19" customWidth="1"/>
    <col min="8" max="8" width="11.140625" style="19" customWidth="1"/>
    <col min="9" max="9" width="10.8515625" style="19" customWidth="1"/>
    <col min="10" max="10" width="9.421875" style="19" customWidth="1"/>
    <col min="11" max="16" width="10.00390625" style="19" customWidth="1"/>
    <col min="17" max="17" width="13.57421875" style="19" customWidth="1"/>
    <col min="18" max="16384" width="10.00390625" style="19" customWidth="1"/>
  </cols>
  <sheetData>
    <row r="1" spans="1:15" s="3" customFormat="1" ht="27" customHeight="1">
      <c r="A1" s="1112" t="s">
        <v>669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  <c r="N1" s="1112"/>
      <c r="O1" s="1112"/>
    </row>
    <row r="2" spans="1:15" s="30" customFormat="1" ht="19.5" customHeight="1">
      <c r="A2" s="44" t="s">
        <v>670</v>
      </c>
      <c r="B2" s="45"/>
      <c r="C2" s="45"/>
      <c r="D2" s="45"/>
      <c r="E2" s="45"/>
      <c r="F2" s="45"/>
      <c r="G2" s="45"/>
      <c r="H2" s="45"/>
      <c r="I2" s="45" t="s">
        <v>671</v>
      </c>
      <c r="J2" s="45"/>
      <c r="K2" s="45"/>
      <c r="L2" s="45"/>
      <c r="M2" s="45"/>
      <c r="N2" s="45"/>
      <c r="O2" s="45"/>
    </row>
    <row r="3" spans="1:17" s="39" customFormat="1" ht="20.25" customHeight="1">
      <c r="A3" s="39" t="s">
        <v>672</v>
      </c>
      <c r="Q3" s="40" t="s">
        <v>278</v>
      </c>
    </row>
    <row r="4" spans="1:17" s="346" customFormat="1" ht="21.75" customHeight="1">
      <c r="A4" s="1094" t="s">
        <v>673</v>
      </c>
      <c r="B4" s="1095" t="s">
        <v>674</v>
      </c>
      <c r="C4" s="1080"/>
      <c r="D4" s="1080"/>
      <c r="E4" s="1080"/>
      <c r="F4" s="1080"/>
      <c r="G4" s="1080"/>
      <c r="H4" s="1080"/>
      <c r="I4" s="1080"/>
      <c r="J4" s="1119"/>
      <c r="K4" s="1081" t="s">
        <v>675</v>
      </c>
      <c r="L4" s="1080"/>
      <c r="M4" s="1080"/>
      <c r="N4" s="1080"/>
      <c r="O4" s="1080"/>
      <c r="P4" s="1119"/>
      <c r="Q4" s="1106" t="s">
        <v>1603</v>
      </c>
    </row>
    <row r="5" spans="1:17" s="346" customFormat="1" ht="13.5" customHeight="1">
      <c r="A5" s="1116"/>
      <c r="B5" s="392" t="s">
        <v>676</v>
      </c>
      <c r="C5" s="392" t="s">
        <v>677</v>
      </c>
      <c r="D5" s="392" t="s">
        <v>678</v>
      </c>
      <c r="E5" s="392" t="s">
        <v>679</v>
      </c>
      <c r="F5" s="98" t="s">
        <v>680</v>
      </c>
      <c r="G5" s="392" t="s">
        <v>681</v>
      </c>
      <c r="H5" s="98" t="s">
        <v>682</v>
      </c>
      <c r="I5" s="392" t="s">
        <v>683</v>
      </c>
      <c r="J5" s="392" t="s">
        <v>684</v>
      </c>
      <c r="K5" s="392" t="s">
        <v>676</v>
      </c>
      <c r="L5" s="392" t="s">
        <v>685</v>
      </c>
      <c r="M5" s="392" t="s">
        <v>686</v>
      </c>
      <c r="N5" s="392" t="s">
        <v>687</v>
      </c>
      <c r="O5" s="392" t="s">
        <v>688</v>
      </c>
      <c r="P5" s="392" t="s">
        <v>684</v>
      </c>
      <c r="Q5" s="1107"/>
    </row>
    <row r="6" spans="1:17" s="346" customFormat="1" ht="13.5" customHeight="1">
      <c r="A6" s="1116"/>
      <c r="B6" s="354"/>
      <c r="C6" s="55"/>
      <c r="D6" s="55" t="s">
        <v>689</v>
      </c>
      <c r="E6" s="41" t="s">
        <v>690</v>
      </c>
      <c r="F6" s="41" t="s">
        <v>691</v>
      </c>
      <c r="G6" s="55"/>
      <c r="H6" s="41" t="s">
        <v>692</v>
      </c>
      <c r="I6" s="55"/>
      <c r="J6" s="55"/>
      <c r="K6" s="354"/>
      <c r="L6" s="55"/>
      <c r="M6" s="55"/>
      <c r="N6" s="55"/>
      <c r="O6" s="55"/>
      <c r="P6" s="55"/>
      <c r="Q6" s="1107"/>
    </row>
    <row r="7" spans="1:17" s="346" customFormat="1" ht="27" customHeight="1">
      <c r="A7" s="1116"/>
      <c r="B7" s="354"/>
      <c r="C7" s="399" t="s">
        <v>693</v>
      </c>
      <c r="D7" s="55" t="s">
        <v>694</v>
      </c>
      <c r="E7" s="78" t="s">
        <v>695</v>
      </c>
      <c r="F7" s="399" t="s">
        <v>696</v>
      </c>
      <c r="G7" s="55" t="s">
        <v>697</v>
      </c>
      <c r="H7" s="78" t="s">
        <v>698</v>
      </c>
      <c r="I7" s="399" t="s">
        <v>699</v>
      </c>
      <c r="J7" s="55"/>
      <c r="K7" s="354"/>
      <c r="L7" s="399" t="s">
        <v>693</v>
      </c>
      <c r="M7" s="399" t="s">
        <v>693</v>
      </c>
      <c r="N7" s="55"/>
      <c r="O7" s="399"/>
      <c r="P7" s="55"/>
      <c r="Q7" s="1107"/>
    </row>
    <row r="8" spans="1:17" s="346" customFormat="1" ht="22.5" customHeight="1">
      <c r="A8" s="1117"/>
      <c r="B8" s="361" t="s">
        <v>1604</v>
      </c>
      <c r="C8" s="400" t="s">
        <v>700</v>
      </c>
      <c r="D8" s="56" t="s">
        <v>701</v>
      </c>
      <c r="E8" s="401" t="s">
        <v>702</v>
      </c>
      <c r="F8" s="56" t="s">
        <v>703</v>
      </c>
      <c r="G8" s="56" t="s">
        <v>704</v>
      </c>
      <c r="H8" s="487" t="s">
        <v>705</v>
      </c>
      <c r="I8" s="79" t="s">
        <v>706</v>
      </c>
      <c r="J8" s="56" t="s">
        <v>707</v>
      </c>
      <c r="K8" s="361" t="s">
        <v>1604</v>
      </c>
      <c r="L8" s="56" t="s">
        <v>708</v>
      </c>
      <c r="M8" s="56" t="s">
        <v>709</v>
      </c>
      <c r="N8" s="56" t="s">
        <v>710</v>
      </c>
      <c r="O8" s="400" t="s">
        <v>711</v>
      </c>
      <c r="P8" s="56" t="s">
        <v>707</v>
      </c>
      <c r="Q8" s="1108"/>
    </row>
    <row r="9" spans="1:17" s="5" customFormat="1" ht="16.5" customHeight="1">
      <c r="A9" s="4" t="s">
        <v>1042</v>
      </c>
      <c r="B9" s="47">
        <f>SUM(C9:J9)</f>
        <v>3</v>
      </c>
      <c r="C9" s="46" t="s">
        <v>1608</v>
      </c>
      <c r="D9" s="46" t="s">
        <v>1608</v>
      </c>
      <c r="E9" s="46" t="s">
        <v>1608</v>
      </c>
      <c r="F9" s="46" t="s">
        <v>1608</v>
      </c>
      <c r="G9" s="46" t="s">
        <v>1608</v>
      </c>
      <c r="H9" s="46" t="s">
        <v>1608</v>
      </c>
      <c r="I9" s="46" t="s">
        <v>1608</v>
      </c>
      <c r="J9" s="48">
        <v>3</v>
      </c>
      <c r="K9" s="48">
        <v>3</v>
      </c>
      <c r="L9" s="46" t="s">
        <v>1608</v>
      </c>
      <c r="M9" s="46" t="s">
        <v>1608</v>
      </c>
      <c r="N9" s="46" t="s">
        <v>1608</v>
      </c>
      <c r="O9" s="46" t="s">
        <v>1608</v>
      </c>
      <c r="P9" s="48">
        <v>3</v>
      </c>
      <c r="Q9" s="126" t="s">
        <v>965</v>
      </c>
    </row>
    <row r="10" spans="1:17" s="7" customFormat="1" ht="16.5" customHeight="1">
      <c r="A10" s="6" t="s">
        <v>283</v>
      </c>
      <c r="B10" s="49" t="s">
        <v>1609</v>
      </c>
      <c r="C10" s="49" t="s">
        <v>1608</v>
      </c>
      <c r="D10" s="49" t="s">
        <v>1608</v>
      </c>
      <c r="E10" s="49" t="s">
        <v>1608</v>
      </c>
      <c r="F10" s="49" t="s">
        <v>1608</v>
      </c>
      <c r="G10" s="49" t="s">
        <v>1608</v>
      </c>
      <c r="H10" s="49" t="s">
        <v>1608</v>
      </c>
      <c r="I10" s="49" t="s">
        <v>1608</v>
      </c>
      <c r="J10" s="49" t="s">
        <v>1609</v>
      </c>
      <c r="K10" s="49" t="s">
        <v>1609</v>
      </c>
      <c r="L10" s="49" t="s">
        <v>1608</v>
      </c>
      <c r="M10" s="49" t="s">
        <v>1609</v>
      </c>
      <c r="N10" s="49" t="s">
        <v>1609</v>
      </c>
      <c r="O10" s="49" t="s">
        <v>1610</v>
      </c>
      <c r="P10" s="49" t="s">
        <v>1608</v>
      </c>
      <c r="Q10" s="126" t="s">
        <v>966</v>
      </c>
    </row>
    <row r="11" spans="1:17" s="5" customFormat="1" ht="16.5" customHeight="1">
      <c r="A11" s="34" t="s">
        <v>1611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15" t="s">
        <v>1611</v>
      </c>
    </row>
    <row r="12" spans="1:17" s="5" customFormat="1" ht="16.5" customHeight="1">
      <c r="A12" s="34" t="s">
        <v>274</v>
      </c>
      <c r="B12" s="519" t="s">
        <v>1607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520">
        <v>0</v>
      </c>
      <c r="Q12" s="33" t="s">
        <v>275</v>
      </c>
    </row>
    <row r="13" spans="1:17" s="5" customFormat="1" ht="16.5" customHeight="1">
      <c r="A13" s="34" t="s">
        <v>810</v>
      </c>
      <c r="B13" s="519">
        <v>4</v>
      </c>
      <c r="C13" s="48">
        <v>0</v>
      </c>
      <c r="D13" s="48">
        <v>0</v>
      </c>
      <c r="E13" s="48">
        <v>1</v>
      </c>
      <c r="F13" s="48">
        <v>1</v>
      </c>
      <c r="G13" s="48">
        <v>0</v>
      </c>
      <c r="H13" s="48">
        <v>0</v>
      </c>
      <c r="I13" s="48">
        <v>0</v>
      </c>
      <c r="J13" s="48">
        <v>2</v>
      </c>
      <c r="K13" s="48">
        <v>4</v>
      </c>
      <c r="L13" s="48">
        <v>0</v>
      </c>
      <c r="M13" s="48">
        <v>2</v>
      </c>
      <c r="N13" s="48">
        <v>1</v>
      </c>
      <c r="O13" s="48">
        <v>1</v>
      </c>
      <c r="P13" s="520">
        <v>0</v>
      </c>
      <c r="Q13" s="33" t="s">
        <v>41</v>
      </c>
    </row>
    <row r="14" spans="1:17" s="5" customFormat="1" ht="16.5" customHeight="1">
      <c r="A14" s="34" t="s">
        <v>977</v>
      </c>
      <c r="B14" s="519">
        <v>5</v>
      </c>
      <c r="C14" s="48">
        <v>0</v>
      </c>
      <c r="D14" s="48">
        <v>0</v>
      </c>
      <c r="E14" s="48">
        <v>1</v>
      </c>
      <c r="F14" s="48">
        <v>0</v>
      </c>
      <c r="G14" s="48">
        <v>0</v>
      </c>
      <c r="H14" s="48">
        <v>0</v>
      </c>
      <c r="I14" s="48">
        <v>0</v>
      </c>
      <c r="J14" s="48">
        <v>4</v>
      </c>
      <c r="K14" s="48">
        <v>4</v>
      </c>
      <c r="L14" s="48">
        <v>1</v>
      </c>
      <c r="M14" s="48">
        <v>0</v>
      </c>
      <c r="N14" s="48">
        <v>0</v>
      </c>
      <c r="O14" s="48">
        <v>0</v>
      </c>
      <c r="P14" s="520">
        <v>3</v>
      </c>
      <c r="Q14" s="33" t="s">
        <v>973</v>
      </c>
    </row>
    <row r="15" spans="1:17" s="52" customFormat="1" ht="16.5" customHeight="1">
      <c r="A15" s="38" t="s">
        <v>979</v>
      </c>
      <c r="B15" s="740">
        <v>1</v>
      </c>
      <c r="C15" s="818">
        <v>0</v>
      </c>
      <c r="D15" s="818">
        <v>0</v>
      </c>
      <c r="E15" s="741">
        <v>1</v>
      </c>
      <c r="F15" s="818">
        <v>0</v>
      </c>
      <c r="G15" s="819">
        <v>0</v>
      </c>
      <c r="H15" s="819">
        <v>0</v>
      </c>
      <c r="I15" s="819">
        <v>0</v>
      </c>
      <c r="J15" s="741">
        <v>0</v>
      </c>
      <c r="K15" s="741">
        <v>1</v>
      </c>
      <c r="L15" s="741">
        <v>0</v>
      </c>
      <c r="M15" s="819">
        <v>1</v>
      </c>
      <c r="N15" s="819">
        <v>0</v>
      </c>
      <c r="O15" s="819">
        <v>0</v>
      </c>
      <c r="P15" s="742">
        <v>0</v>
      </c>
      <c r="Q15" s="639" t="s">
        <v>980</v>
      </c>
    </row>
    <row r="16" s="2" customFormat="1" ht="15.75" customHeight="1">
      <c r="A16" s="1"/>
    </row>
    <row r="17" spans="1:17" s="30" customFormat="1" ht="19.5" customHeight="1">
      <c r="A17" s="44" t="s">
        <v>712</v>
      </c>
      <c r="B17" s="24"/>
      <c r="C17" s="24"/>
      <c r="D17" s="24"/>
      <c r="E17" s="24"/>
      <c r="F17" s="24"/>
      <c r="G17" s="24"/>
      <c r="H17" s="24"/>
      <c r="I17" s="44" t="s">
        <v>713</v>
      </c>
      <c r="J17" s="24"/>
      <c r="K17" s="24"/>
      <c r="L17" s="24"/>
      <c r="M17" s="24"/>
      <c r="N17" s="24"/>
      <c r="O17" s="24"/>
      <c r="P17" s="50"/>
      <c r="Q17" s="51"/>
    </row>
    <row r="18" spans="1:17" s="39" customFormat="1" ht="19.5" customHeight="1">
      <c r="A18" s="484" t="s">
        <v>714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6" t="s">
        <v>715</v>
      </c>
    </row>
    <row r="19" spans="1:17" s="346" customFormat="1" ht="20.25" customHeight="1">
      <c r="A19" s="1094" t="s">
        <v>673</v>
      </c>
      <c r="B19" s="1095" t="s">
        <v>716</v>
      </c>
      <c r="C19" s="1080"/>
      <c r="D19" s="1080"/>
      <c r="E19" s="1080"/>
      <c r="F19" s="1080"/>
      <c r="G19" s="1080"/>
      <c r="H19" s="1080"/>
      <c r="I19" s="1080"/>
      <c r="J19" s="1119"/>
      <c r="K19" s="1081" t="s">
        <v>717</v>
      </c>
      <c r="L19" s="1080"/>
      <c r="M19" s="1080"/>
      <c r="N19" s="1080"/>
      <c r="O19" s="1080"/>
      <c r="P19" s="1119"/>
      <c r="Q19" s="1106" t="s">
        <v>1603</v>
      </c>
    </row>
    <row r="20" spans="1:17" s="346" customFormat="1" ht="13.5" customHeight="1">
      <c r="A20" s="1116"/>
      <c r="B20" s="392" t="s">
        <v>676</v>
      </c>
      <c r="C20" s="392" t="s">
        <v>718</v>
      </c>
      <c r="D20" s="392" t="s">
        <v>719</v>
      </c>
      <c r="E20" s="392" t="s">
        <v>720</v>
      </c>
      <c r="F20" s="392" t="s">
        <v>721</v>
      </c>
      <c r="G20" s="392" t="s">
        <v>722</v>
      </c>
      <c r="H20" s="392" t="s">
        <v>723</v>
      </c>
      <c r="I20" s="392" t="s">
        <v>724</v>
      </c>
      <c r="J20" s="392" t="s">
        <v>684</v>
      </c>
      <c r="K20" s="392" t="s">
        <v>676</v>
      </c>
      <c r="L20" s="392" t="s">
        <v>725</v>
      </c>
      <c r="M20" s="392" t="s">
        <v>726</v>
      </c>
      <c r="N20" s="392" t="s">
        <v>727</v>
      </c>
      <c r="O20" s="392" t="s">
        <v>688</v>
      </c>
      <c r="P20" s="392" t="s">
        <v>684</v>
      </c>
      <c r="Q20" s="1107"/>
    </row>
    <row r="21" spans="1:17" s="346" customFormat="1" ht="13.5" customHeight="1">
      <c r="A21" s="1116"/>
      <c r="B21" s="354"/>
      <c r="C21" s="41" t="s">
        <v>728</v>
      </c>
      <c r="D21" s="55"/>
      <c r="E21" s="55" t="s">
        <v>729</v>
      </c>
      <c r="F21" s="41" t="s">
        <v>730</v>
      </c>
      <c r="G21" s="55" t="s">
        <v>731</v>
      </c>
      <c r="H21" s="55"/>
      <c r="I21" s="55"/>
      <c r="J21" s="55"/>
      <c r="K21" s="354"/>
      <c r="L21" s="41" t="s">
        <v>732</v>
      </c>
      <c r="M21" s="55"/>
      <c r="N21" s="55"/>
      <c r="O21" s="55"/>
      <c r="P21" s="55"/>
      <c r="Q21" s="1107"/>
    </row>
    <row r="22" spans="1:17" s="346" customFormat="1" ht="13.5" customHeight="1">
      <c r="A22" s="1116"/>
      <c r="B22" s="354"/>
      <c r="C22" s="399" t="s">
        <v>733</v>
      </c>
      <c r="D22" s="55" t="s">
        <v>734</v>
      </c>
      <c r="E22" s="55" t="s">
        <v>735</v>
      </c>
      <c r="F22" s="55" t="s">
        <v>736</v>
      </c>
      <c r="G22" s="55" t="s">
        <v>737</v>
      </c>
      <c r="H22" s="55" t="s">
        <v>738</v>
      </c>
      <c r="I22" s="55" t="s">
        <v>739</v>
      </c>
      <c r="J22" s="55"/>
      <c r="K22" s="354"/>
      <c r="L22" s="399" t="s">
        <v>693</v>
      </c>
      <c r="M22" s="55" t="s">
        <v>740</v>
      </c>
      <c r="N22" s="55" t="s">
        <v>741</v>
      </c>
      <c r="O22" s="399"/>
      <c r="P22" s="55"/>
      <c r="Q22" s="1107"/>
    </row>
    <row r="23" spans="1:17" s="346" customFormat="1" ht="13.5" customHeight="1">
      <c r="A23" s="1117"/>
      <c r="B23" s="361" t="s">
        <v>1604</v>
      </c>
      <c r="C23" s="56" t="s">
        <v>703</v>
      </c>
      <c r="D23" s="56" t="s">
        <v>742</v>
      </c>
      <c r="E23" s="56" t="s">
        <v>743</v>
      </c>
      <c r="F23" s="56" t="s">
        <v>744</v>
      </c>
      <c r="G23" s="56" t="s">
        <v>745</v>
      </c>
      <c r="H23" s="56" t="s">
        <v>746</v>
      </c>
      <c r="I23" s="56" t="s">
        <v>747</v>
      </c>
      <c r="J23" s="56" t="s">
        <v>707</v>
      </c>
      <c r="K23" s="361" t="s">
        <v>1604</v>
      </c>
      <c r="L23" s="56" t="s">
        <v>708</v>
      </c>
      <c r="M23" s="56" t="s">
        <v>709</v>
      </c>
      <c r="N23" s="56" t="s">
        <v>748</v>
      </c>
      <c r="O23" s="56" t="s">
        <v>711</v>
      </c>
      <c r="P23" s="56" t="s">
        <v>707</v>
      </c>
      <c r="Q23" s="1108"/>
    </row>
    <row r="24" spans="1:17" s="5" customFormat="1" ht="16.5" customHeight="1">
      <c r="A24" s="4" t="s">
        <v>1042</v>
      </c>
      <c r="B24" s="48">
        <f>SUM(C24:J24)</f>
        <v>4</v>
      </c>
      <c r="C24" s="53" t="s">
        <v>1608</v>
      </c>
      <c r="D24" s="53" t="s">
        <v>1608</v>
      </c>
      <c r="E24" s="53" t="s">
        <v>1608</v>
      </c>
      <c r="F24" s="53" t="s">
        <v>1608</v>
      </c>
      <c r="G24" s="53" t="s">
        <v>1608</v>
      </c>
      <c r="H24" s="53" t="s">
        <v>1608</v>
      </c>
      <c r="I24" s="53" t="s">
        <v>1608</v>
      </c>
      <c r="J24" s="48">
        <v>4</v>
      </c>
      <c r="K24" s="48">
        <f>SUM(L24:P24)</f>
        <v>4</v>
      </c>
      <c r="L24" s="53" t="s">
        <v>1608</v>
      </c>
      <c r="M24" s="53" t="s">
        <v>1608</v>
      </c>
      <c r="N24" s="53" t="s">
        <v>1608</v>
      </c>
      <c r="O24" s="53" t="s">
        <v>1608</v>
      </c>
      <c r="P24" s="48">
        <v>4</v>
      </c>
      <c r="Q24" s="126" t="s">
        <v>965</v>
      </c>
    </row>
    <row r="25" spans="1:17" s="7" customFormat="1" ht="16.5" customHeight="1">
      <c r="A25" s="6" t="s">
        <v>283</v>
      </c>
      <c r="B25" s="46">
        <v>6</v>
      </c>
      <c r="C25" s="46" t="s">
        <v>1608</v>
      </c>
      <c r="D25" s="46" t="s">
        <v>1608</v>
      </c>
      <c r="E25" s="46" t="s">
        <v>1608</v>
      </c>
      <c r="F25" s="46">
        <v>1</v>
      </c>
      <c r="G25" s="46" t="s">
        <v>1608</v>
      </c>
      <c r="H25" s="46" t="s">
        <v>1608</v>
      </c>
      <c r="I25" s="46" t="s">
        <v>1609</v>
      </c>
      <c r="J25" s="46">
        <v>5</v>
      </c>
      <c r="K25" s="46">
        <v>6</v>
      </c>
      <c r="L25" s="46" t="s">
        <v>1608</v>
      </c>
      <c r="M25" s="46" t="s">
        <v>1609</v>
      </c>
      <c r="N25" s="46">
        <v>5</v>
      </c>
      <c r="O25" s="46" t="s">
        <v>1610</v>
      </c>
      <c r="P25" s="46">
        <v>1</v>
      </c>
      <c r="Q25" s="126" t="s">
        <v>966</v>
      </c>
    </row>
    <row r="26" spans="1:17" s="5" customFormat="1" ht="16.5" customHeight="1">
      <c r="A26" s="34" t="s">
        <v>1611</v>
      </c>
      <c r="B26" s="48">
        <v>4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1</v>
      </c>
      <c r="I26" s="48">
        <v>0</v>
      </c>
      <c r="J26" s="48">
        <v>3</v>
      </c>
      <c r="K26" s="48">
        <v>4</v>
      </c>
      <c r="L26" s="48">
        <v>0</v>
      </c>
      <c r="M26" s="48">
        <v>0</v>
      </c>
      <c r="N26" s="48">
        <v>2</v>
      </c>
      <c r="O26" s="48">
        <v>0</v>
      </c>
      <c r="P26" s="48">
        <v>2</v>
      </c>
      <c r="Q26" s="15" t="s">
        <v>1611</v>
      </c>
    </row>
    <row r="27" spans="1:17" s="5" customFormat="1" ht="16.5" customHeight="1">
      <c r="A27" s="34" t="s">
        <v>275</v>
      </c>
      <c r="B27" s="521">
        <v>2</v>
      </c>
      <c r="C27" s="521" t="s">
        <v>1607</v>
      </c>
      <c r="D27" s="521" t="s">
        <v>1607</v>
      </c>
      <c r="E27" s="521" t="s">
        <v>1607</v>
      </c>
      <c r="F27" s="521">
        <v>2</v>
      </c>
      <c r="G27" s="521" t="s">
        <v>1607</v>
      </c>
      <c r="H27" s="521" t="s">
        <v>1607</v>
      </c>
      <c r="I27" s="521" t="s">
        <v>1607</v>
      </c>
      <c r="J27" s="521" t="s">
        <v>1607</v>
      </c>
      <c r="K27" s="48">
        <v>2</v>
      </c>
      <c r="L27" s="521" t="s">
        <v>1607</v>
      </c>
      <c r="M27" s="521" t="s">
        <v>1607</v>
      </c>
      <c r="N27" s="48">
        <v>2</v>
      </c>
      <c r="O27" s="521" t="s">
        <v>1607</v>
      </c>
      <c r="P27" s="522" t="s">
        <v>1607</v>
      </c>
      <c r="Q27" s="33" t="s">
        <v>275</v>
      </c>
    </row>
    <row r="28" spans="1:17" s="5" customFormat="1" ht="16.5" customHeight="1">
      <c r="A28" s="34" t="s">
        <v>41</v>
      </c>
      <c r="B28" s="521">
        <v>8</v>
      </c>
      <c r="C28" s="521" t="s">
        <v>1607</v>
      </c>
      <c r="D28" s="521" t="s">
        <v>1607</v>
      </c>
      <c r="E28" s="521" t="s">
        <v>1607</v>
      </c>
      <c r="F28" s="521">
        <v>4</v>
      </c>
      <c r="G28" s="521" t="s">
        <v>1607</v>
      </c>
      <c r="H28" s="521">
        <v>1</v>
      </c>
      <c r="I28" s="521" t="s">
        <v>1607</v>
      </c>
      <c r="J28" s="521">
        <v>3</v>
      </c>
      <c r="K28" s="48">
        <v>8</v>
      </c>
      <c r="L28" s="521" t="s">
        <v>1607</v>
      </c>
      <c r="M28" s="521" t="s">
        <v>1607</v>
      </c>
      <c r="N28" s="48">
        <v>7</v>
      </c>
      <c r="O28" s="521" t="s">
        <v>1607</v>
      </c>
      <c r="P28" s="521">
        <v>1</v>
      </c>
      <c r="Q28" s="15" t="s">
        <v>41</v>
      </c>
    </row>
    <row r="29" spans="1:17" s="5" customFormat="1" ht="16.5" customHeight="1">
      <c r="A29" s="34" t="s">
        <v>973</v>
      </c>
      <c r="B29" s="521">
        <v>18</v>
      </c>
      <c r="C29" s="521" t="s">
        <v>1607</v>
      </c>
      <c r="D29" s="521" t="s">
        <v>1607</v>
      </c>
      <c r="E29" s="521" t="s">
        <v>1607</v>
      </c>
      <c r="F29" s="521">
        <v>14</v>
      </c>
      <c r="G29" s="521" t="s">
        <v>1607</v>
      </c>
      <c r="H29" s="521" t="s">
        <v>1607</v>
      </c>
      <c r="I29" s="521">
        <v>3</v>
      </c>
      <c r="J29" s="521">
        <v>1</v>
      </c>
      <c r="K29" s="48">
        <v>18</v>
      </c>
      <c r="L29" s="521" t="s">
        <v>1607</v>
      </c>
      <c r="M29" s="521" t="s">
        <v>1607</v>
      </c>
      <c r="N29" s="48">
        <v>17</v>
      </c>
      <c r="O29" s="521" t="s">
        <v>1607</v>
      </c>
      <c r="P29" s="521">
        <v>1</v>
      </c>
      <c r="Q29" s="15" t="s">
        <v>973</v>
      </c>
    </row>
    <row r="30" spans="1:17" s="517" customFormat="1" ht="16.5" customHeight="1">
      <c r="A30" s="38" t="s">
        <v>980</v>
      </c>
      <c r="B30" s="743">
        <v>17</v>
      </c>
      <c r="C30" s="744">
        <v>0</v>
      </c>
      <c r="D30" s="744">
        <v>0</v>
      </c>
      <c r="E30" s="744">
        <v>0</v>
      </c>
      <c r="F30" s="744">
        <v>5</v>
      </c>
      <c r="G30" s="744">
        <v>0</v>
      </c>
      <c r="H30" s="744">
        <v>0</v>
      </c>
      <c r="I30" s="744">
        <v>7</v>
      </c>
      <c r="J30" s="744">
        <v>5</v>
      </c>
      <c r="K30" s="744">
        <v>17</v>
      </c>
      <c r="L30" s="744">
        <v>0</v>
      </c>
      <c r="M30" s="744">
        <v>0</v>
      </c>
      <c r="N30" s="744">
        <v>15</v>
      </c>
      <c r="O30" s="744">
        <v>0</v>
      </c>
      <c r="P30" s="745">
        <v>2</v>
      </c>
      <c r="Q30" s="746" t="s">
        <v>980</v>
      </c>
    </row>
    <row r="31" spans="1:17" s="2" customFormat="1" ht="15.75" customHeight="1">
      <c r="A31" s="1" t="s">
        <v>1303</v>
      </c>
      <c r="L31" s="1082" t="s">
        <v>1304</v>
      </c>
      <c r="M31" s="1082"/>
      <c r="N31" s="1082"/>
      <c r="O31" s="1082"/>
      <c r="P31" s="1082"/>
      <c r="Q31" s="1082"/>
    </row>
    <row r="32" s="30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>
      <c r="Y60" s="19"/>
    </row>
    <row r="61" s="18" customFormat="1" ht="12.75">
      <c r="Y61" s="19"/>
    </row>
    <row r="62" s="18" customFormat="1" ht="12.75">
      <c r="Y62" s="19"/>
    </row>
    <row r="63" s="18" customFormat="1" ht="12.75">
      <c r="Y63" s="19"/>
    </row>
    <row r="64" s="18" customFormat="1" ht="12.75">
      <c r="Y64" s="19"/>
    </row>
    <row r="65" s="18" customFormat="1" ht="12.75">
      <c r="Y65" s="19"/>
    </row>
    <row r="66" s="18" customFormat="1" ht="12.75">
      <c r="Y66" s="19"/>
    </row>
    <row r="67" s="18" customFormat="1" ht="12.75">
      <c r="Y67" s="19"/>
    </row>
    <row r="68" s="18" customFormat="1" ht="12.75">
      <c r="Y68" s="19"/>
    </row>
    <row r="69" s="18" customFormat="1" ht="12.75">
      <c r="Y69" s="19"/>
    </row>
    <row r="70" s="18" customFormat="1" ht="12.75">
      <c r="Y70" s="19"/>
    </row>
    <row r="71" s="18" customFormat="1" ht="12.75">
      <c r="Y71" s="19"/>
    </row>
    <row r="72" s="18" customFormat="1" ht="12.75">
      <c r="Y72" s="19"/>
    </row>
  </sheetData>
  <mergeCells count="10">
    <mergeCell ref="L31:Q31"/>
    <mergeCell ref="Q4:Q8"/>
    <mergeCell ref="A19:A23"/>
    <mergeCell ref="B19:J19"/>
    <mergeCell ref="K19:P19"/>
    <mergeCell ref="Q19:Q23"/>
    <mergeCell ref="A1:O1"/>
    <mergeCell ref="A4:A8"/>
    <mergeCell ref="B4:J4"/>
    <mergeCell ref="K4:P4"/>
  </mergeCells>
  <printOptions/>
  <pageMargins left="0.56" right="0.53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tabSelected="1" workbookViewId="0" topLeftCell="A1">
      <selection activeCell="A1" sqref="A1:P2"/>
    </sheetView>
  </sheetViews>
  <sheetFormatPr defaultColWidth="9.140625" defaultRowHeight="12.75"/>
  <cols>
    <col min="1" max="1" width="13.8515625" style="19" customWidth="1"/>
    <col min="2" max="2" width="7.7109375" style="19" customWidth="1"/>
    <col min="3" max="3" width="7.57421875" style="19" customWidth="1"/>
    <col min="4" max="4" width="10.00390625" style="19" customWidth="1"/>
    <col min="5" max="5" width="10.7109375" style="19" customWidth="1"/>
    <col min="6" max="6" width="10.28125" style="19" customWidth="1"/>
    <col min="7" max="7" width="9.421875" style="19" customWidth="1"/>
    <col min="8" max="10" width="9.7109375" style="19" customWidth="1"/>
    <col min="11" max="12" width="8.140625" style="19" customWidth="1"/>
    <col min="13" max="13" width="8.57421875" style="19" customWidth="1"/>
    <col min="14" max="14" width="10.00390625" style="19" customWidth="1"/>
    <col min="15" max="15" width="10.57421875" style="19" customWidth="1"/>
    <col min="16" max="16" width="9.57421875" style="19" customWidth="1"/>
    <col min="17" max="17" width="11.421875" style="19" customWidth="1"/>
    <col min="18" max="16384" width="10.00390625" style="19" customWidth="1"/>
  </cols>
  <sheetData>
    <row r="1" spans="1:16" s="3" customFormat="1" ht="32.25" customHeight="1">
      <c r="A1" s="1122" t="s">
        <v>749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2"/>
      <c r="L1" s="1122"/>
      <c r="M1" s="1122"/>
      <c r="N1" s="1122"/>
      <c r="O1" s="1122"/>
      <c r="P1" s="1122"/>
    </row>
    <row r="2" spans="1:16" s="39" customFormat="1" ht="18" customHeight="1">
      <c r="A2" s="39" t="s">
        <v>750</v>
      </c>
      <c r="P2" s="414" t="s">
        <v>751</v>
      </c>
    </row>
    <row r="3" spans="1:16" s="39" customFormat="1" ht="24" customHeight="1">
      <c r="A3" s="1094" t="s">
        <v>673</v>
      </c>
      <c r="B3" s="1083" t="s">
        <v>752</v>
      </c>
      <c r="C3" s="1084"/>
      <c r="D3" s="1084"/>
      <c r="E3" s="1084"/>
      <c r="F3" s="1085"/>
      <c r="G3" s="1086" t="s">
        <v>753</v>
      </c>
      <c r="H3" s="1084"/>
      <c r="I3" s="1084"/>
      <c r="J3" s="1084"/>
      <c r="K3" s="1084"/>
      <c r="L3" s="1084"/>
      <c r="M3" s="1084"/>
      <c r="N3" s="1084"/>
      <c r="O3" s="1084"/>
      <c r="P3" s="795" t="s">
        <v>1603</v>
      </c>
    </row>
    <row r="4" spans="1:16" s="39" customFormat="1" ht="19.5" customHeight="1">
      <c r="A4" s="1148"/>
      <c r="B4" s="41" t="s">
        <v>1459</v>
      </c>
      <c r="C4" s="41" t="s">
        <v>754</v>
      </c>
      <c r="D4" s="482" t="s">
        <v>755</v>
      </c>
      <c r="E4" s="41" t="s">
        <v>756</v>
      </c>
      <c r="F4" s="41" t="s">
        <v>757</v>
      </c>
      <c r="G4" s="41" t="s">
        <v>1459</v>
      </c>
      <c r="H4" s="41" t="s">
        <v>758</v>
      </c>
      <c r="I4" s="430" t="s">
        <v>813</v>
      </c>
      <c r="J4" s="41" t="s">
        <v>759</v>
      </c>
      <c r="K4" s="41" t="s">
        <v>811</v>
      </c>
      <c r="L4" s="41" t="s">
        <v>773</v>
      </c>
      <c r="M4" s="482" t="s">
        <v>760</v>
      </c>
      <c r="N4" s="41" t="s">
        <v>761</v>
      </c>
      <c r="O4" s="41" t="s">
        <v>756</v>
      </c>
      <c r="P4" s="512"/>
    </row>
    <row r="5" spans="1:15" s="39" customFormat="1" ht="19.5" customHeight="1">
      <c r="A5" s="1148"/>
      <c r="B5" s="330"/>
      <c r="C5" s="419"/>
      <c r="D5" s="419"/>
      <c r="E5" s="419"/>
      <c r="F5" s="428"/>
      <c r="G5" s="419"/>
      <c r="H5" s="419"/>
      <c r="I5" s="425" t="s">
        <v>815</v>
      </c>
      <c r="J5" s="55" t="s">
        <v>279</v>
      </c>
      <c r="K5" s="396" t="s">
        <v>812</v>
      </c>
      <c r="L5" s="419" t="s">
        <v>279</v>
      </c>
      <c r="M5" s="419"/>
      <c r="N5" s="419"/>
      <c r="O5" s="488"/>
    </row>
    <row r="6" spans="1:15" s="39" customFormat="1" ht="19.5" customHeight="1">
      <c r="A6" s="1148"/>
      <c r="B6" s="330"/>
      <c r="C6" s="419"/>
      <c r="D6" s="419" t="s">
        <v>762</v>
      </c>
      <c r="E6" s="419" t="s">
        <v>280</v>
      </c>
      <c r="F6" s="428"/>
      <c r="G6" s="419"/>
      <c r="H6" s="556"/>
      <c r="I6" s="425" t="s">
        <v>816</v>
      </c>
      <c r="J6" s="556"/>
      <c r="K6" s="556" t="s">
        <v>763</v>
      </c>
      <c r="L6" s="556" t="s">
        <v>764</v>
      </c>
      <c r="M6" s="556" t="s">
        <v>764</v>
      </c>
      <c r="N6" s="556" t="s">
        <v>765</v>
      </c>
      <c r="O6" s="557" t="s">
        <v>280</v>
      </c>
    </row>
    <row r="7" spans="1:16" s="39" customFormat="1" ht="19.5" customHeight="1">
      <c r="A7" s="1090"/>
      <c r="B7" s="331" t="s">
        <v>1459</v>
      </c>
      <c r="C7" s="42" t="s">
        <v>766</v>
      </c>
      <c r="D7" s="42" t="s">
        <v>767</v>
      </c>
      <c r="E7" s="433" t="s">
        <v>768</v>
      </c>
      <c r="F7" s="555" t="s">
        <v>115</v>
      </c>
      <c r="G7" s="42" t="s">
        <v>114</v>
      </c>
      <c r="H7" s="558" t="s">
        <v>769</v>
      </c>
      <c r="I7" s="643" t="s">
        <v>817</v>
      </c>
      <c r="J7" s="558" t="s">
        <v>771</v>
      </c>
      <c r="K7" s="558" t="s">
        <v>770</v>
      </c>
      <c r="L7" s="555" t="s">
        <v>774</v>
      </c>
      <c r="M7" s="555" t="s">
        <v>772</v>
      </c>
      <c r="N7" s="559" t="s">
        <v>772</v>
      </c>
      <c r="O7" s="559" t="s">
        <v>768</v>
      </c>
      <c r="P7" s="820"/>
    </row>
    <row r="8" spans="1:16" s="5" customFormat="1" ht="39.75" customHeight="1">
      <c r="A8" s="4" t="s">
        <v>1042</v>
      </c>
      <c r="B8" s="20">
        <f>SUM(C8:E8)</f>
        <v>1</v>
      </c>
      <c r="C8" s="46" t="s">
        <v>1608</v>
      </c>
      <c r="D8" s="46" t="s">
        <v>1608</v>
      </c>
      <c r="E8" s="32">
        <v>1</v>
      </c>
      <c r="F8" s="21">
        <v>1</v>
      </c>
      <c r="G8" s="32">
        <v>289</v>
      </c>
      <c r="H8" s="32">
        <v>131</v>
      </c>
      <c r="I8" s="46" t="s">
        <v>1608</v>
      </c>
      <c r="J8" s="32">
        <v>3</v>
      </c>
      <c r="K8" s="32">
        <v>8</v>
      </c>
      <c r="L8" s="46" t="s">
        <v>1608</v>
      </c>
      <c r="M8" s="32">
        <v>13</v>
      </c>
      <c r="N8" s="46" t="s">
        <v>1608</v>
      </c>
      <c r="O8" s="32">
        <v>134</v>
      </c>
      <c r="P8" s="126" t="s">
        <v>965</v>
      </c>
    </row>
    <row r="9" spans="1:16" s="5" customFormat="1" ht="39.75" customHeight="1">
      <c r="A9" s="6" t="s">
        <v>283</v>
      </c>
      <c r="B9" s="21">
        <v>1</v>
      </c>
      <c r="C9" s="32">
        <v>0</v>
      </c>
      <c r="D9" s="32">
        <v>0</v>
      </c>
      <c r="E9" s="32">
        <v>0</v>
      </c>
      <c r="F9" s="21">
        <v>1</v>
      </c>
      <c r="G9" s="32">
        <v>42</v>
      </c>
      <c r="H9" s="32">
        <v>30</v>
      </c>
      <c r="I9" s="32">
        <v>0</v>
      </c>
      <c r="J9" s="32">
        <v>6</v>
      </c>
      <c r="K9" s="32">
        <v>0</v>
      </c>
      <c r="L9" s="32">
        <v>0</v>
      </c>
      <c r="M9" s="32">
        <v>2</v>
      </c>
      <c r="N9" s="32">
        <v>1</v>
      </c>
      <c r="O9" s="32">
        <v>3</v>
      </c>
      <c r="P9" s="126" t="s">
        <v>966</v>
      </c>
    </row>
    <row r="10" spans="1:16" s="5" customFormat="1" ht="39.75" customHeight="1">
      <c r="A10" s="34" t="s">
        <v>1611</v>
      </c>
      <c r="B10" s="21">
        <v>5</v>
      </c>
      <c r="C10" s="32">
        <v>0</v>
      </c>
      <c r="D10" s="32">
        <v>0</v>
      </c>
      <c r="E10" s="32">
        <v>1</v>
      </c>
      <c r="F10" s="21">
        <v>4</v>
      </c>
      <c r="G10" s="32">
        <v>361</v>
      </c>
      <c r="H10" s="32">
        <v>168</v>
      </c>
      <c r="I10" s="32">
        <v>0</v>
      </c>
      <c r="J10" s="32">
        <v>6</v>
      </c>
      <c r="K10" s="32">
        <v>9</v>
      </c>
      <c r="L10" s="32">
        <v>0</v>
      </c>
      <c r="M10" s="32">
        <v>15</v>
      </c>
      <c r="N10" s="32">
        <v>0</v>
      </c>
      <c r="O10" s="32">
        <v>163</v>
      </c>
      <c r="P10" s="15" t="s">
        <v>1611</v>
      </c>
    </row>
    <row r="11" spans="1:16" s="5" customFormat="1" ht="39.75" customHeight="1">
      <c r="A11" s="34" t="s">
        <v>275</v>
      </c>
      <c r="B11" s="21" t="s">
        <v>1607</v>
      </c>
      <c r="C11" s="32" t="s">
        <v>1607</v>
      </c>
      <c r="D11" s="32" t="s">
        <v>1607</v>
      </c>
      <c r="E11" s="32" t="s">
        <v>1607</v>
      </c>
      <c r="F11" s="32" t="s">
        <v>1607</v>
      </c>
      <c r="G11" s="32">
        <v>384</v>
      </c>
      <c r="H11" s="32">
        <v>172</v>
      </c>
      <c r="I11" s="32" t="s">
        <v>1607</v>
      </c>
      <c r="J11" s="32">
        <v>4</v>
      </c>
      <c r="K11" s="32">
        <v>8</v>
      </c>
      <c r="L11" s="32" t="s">
        <v>1607</v>
      </c>
      <c r="M11" s="32">
        <v>15</v>
      </c>
      <c r="N11" s="32" t="s">
        <v>1607</v>
      </c>
      <c r="O11" s="32">
        <v>185</v>
      </c>
      <c r="P11" s="15" t="s">
        <v>275</v>
      </c>
    </row>
    <row r="12" spans="1:16" s="7" customFormat="1" ht="39.75" customHeight="1">
      <c r="A12" s="34" t="s">
        <v>814</v>
      </c>
      <c r="B12" s="644">
        <v>2</v>
      </c>
      <c r="C12" s="32" t="s">
        <v>1607</v>
      </c>
      <c r="D12" s="32" t="s">
        <v>1607</v>
      </c>
      <c r="E12" s="32" t="s">
        <v>1607</v>
      </c>
      <c r="F12" s="645">
        <v>2</v>
      </c>
      <c r="G12" s="645">
        <v>378</v>
      </c>
      <c r="H12" s="645">
        <v>160</v>
      </c>
      <c r="I12" s="46" t="s">
        <v>1608</v>
      </c>
      <c r="J12" s="645">
        <v>3</v>
      </c>
      <c r="K12" s="645">
        <v>8</v>
      </c>
      <c r="L12" s="46" t="s">
        <v>1608</v>
      </c>
      <c r="M12" s="645">
        <v>14</v>
      </c>
      <c r="N12" s="645">
        <v>0</v>
      </c>
      <c r="O12" s="645">
        <v>191</v>
      </c>
      <c r="P12" s="15" t="s">
        <v>814</v>
      </c>
    </row>
    <row r="13" spans="1:16" s="7" customFormat="1" ht="39.75" customHeight="1">
      <c r="A13" s="34" t="s">
        <v>973</v>
      </c>
      <c r="B13" s="644">
        <v>1</v>
      </c>
      <c r="C13" s="32">
        <v>0</v>
      </c>
      <c r="D13" s="32">
        <v>0</v>
      </c>
      <c r="E13" s="32">
        <v>1</v>
      </c>
      <c r="F13" s="645">
        <v>0</v>
      </c>
      <c r="G13" s="645">
        <v>393</v>
      </c>
      <c r="H13" s="645">
        <v>159</v>
      </c>
      <c r="I13" s="46">
        <v>1</v>
      </c>
      <c r="J13" s="645">
        <v>10</v>
      </c>
      <c r="K13" s="645">
        <v>8</v>
      </c>
      <c r="L13" s="46">
        <v>2</v>
      </c>
      <c r="M13" s="645">
        <v>13</v>
      </c>
      <c r="N13" s="645">
        <v>0</v>
      </c>
      <c r="O13" s="645">
        <v>200</v>
      </c>
      <c r="P13" s="15" t="s">
        <v>973</v>
      </c>
    </row>
    <row r="14" spans="1:16" s="517" customFormat="1" ht="39.75" customHeight="1">
      <c r="A14" s="38" t="s">
        <v>980</v>
      </c>
      <c r="B14" s="696">
        <v>3</v>
      </c>
      <c r="C14" s="666">
        <v>0</v>
      </c>
      <c r="D14" s="666">
        <v>0</v>
      </c>
      <c r="E14" s="666">
        <v>3</v>
      </c>
      <c r="F14" s="666">
        <v>0</v>
      </c>
      <c r="G14" s="869">
        <f>SUM(H14:O14)</f>
        <v>367</v>
      </c>
      <c r="H14" s="666">
        <v>165</v>
      </c>
      <c r="I14" s="666">
        <v>2</v>
      </c>
      <c r="J14" s="666">
        <v>1</v>
      </c>
      <c r="K14" s="666">
        <v>6</v>
      </c>
      <c r="L14" s="666">
        <v>3</v>
      </c>
      <c r="M14" s="666">
        <v>10</v>
      </c>
      <c r="N14" s="666">
        <v>0</v>
      </c>
      <c r="O14" s="870">
        <v>180</v>
      </c>
      <c r="P14" s="746" t="s">
        <v>980</v>
      </c>
    </row>
    <row r="15" spans="1:10" s="2" customFormat="1" ht="15.75" customHeight="1">
      <c r="A15" s="1" t="s">
        <v>521</v>
      </c>
      <c r="J15" s="2" t="s">
        <v>522</v>
      </c>
    </row>
    <row r="16" s="18" customFormat="1" ht="12" customHeight="1"/>
  </sheetData>
  <mergeCells count="4">
    <mergeCell ref="A1:P1"/>
    <mergeCell ref="A3:A7"/>
    <mergeCell ref="B3:F3"/>
    <mergeCell ref="G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36"/>
  <sheetViews>
    <sheetView zoomScaleSheetLayoutView="100" workbookViewId="0" topLeftCell="A1">
      <selection activeCell="H20" sqref="H20"/>
    </sheetView>
  </sheetViews>
  <sheetFormatPr defaultColWidth="9.140625" defaultRowHeight="12.75"/>
  <cols>
    <col min="1" max="1" width="14.00390625" style="19" customWidth="1"/>
    <col min="2" max="2" width="13.00390625" style="19" customWidth="1"/>
    <col min="3" max="3" width="10.8515625" style="19" customWidth="1"/>
    <col min="4" max="4" width="14.421875" style="19" customWidth="1"/>
    <col min="5" max="5" width="11.140625" style="19" customWidth="1"/>
    <col min="6" max="6" width="11.8515625" style="19" customWidth="1"/>
    <col min="7" max="7" width="14.28125" style="19" customWidth="1"/>
    <col min="8" max="8" width="10.57421875" style="19" customWidth="1"/>
    <col min="9" max="9" width="12.7109375" style="19" customWidth="1"/>
    <col min="10" max="10" width="12.57421875" style="19" customWidth="1"/>
    <col min="11" max="11" width="14.00390625" style="19" customWidth="1"/>
    <col min="12" max="12" width="15.421875" style="19" customWidth="1"/>
    <col min="13" max="15" width="10.00390625" style="19" customWidth="1"/>
    <col min="16" max="16" width="14.8515625" style="19" customWidth="1"/>
    <col min="17" max="16384" width="10.00390625" style="19" customWidth="1"/>
  </cols>
  <sheetData>
    <row r="1" spans="1:14" s="59" customFormat="1" ht="32.25" customHeight="1">
      <c r="A1" s="1071" t="s">
        <v>1543</v>
      </c>
      <c r="B1" s="1071"/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3"/>
      <c r="N1" s="3"/>
    </row>
    <row r="2" spans="1:14" s="470" customFormat="1" ht="16.5" customHeight="1">
      <c r="A2" s="39" t="s">
        <v>1544</v>
      </c>
      <c r="B2" s="39"/>
      <c r="C2" s="39"/>
      <c r="D2" s="39"/>
      <c r="E2" s="39"/>
      <c r="F2" s="39"/>
      <c r="G2" s="39"/>
      <c r="H2" s="39"/>
      <c r="I2" s="39"/>
      <c r="J2" s="39"/>
      <c r="K2" s="428"/>
      <c r="L2" s="414" t="s">
        <v>751</v>
      </c>
      <c r="M2" s="39"/>
      <c r="N2" s="39"/>
    </row>
    <row r="3" spans="1:14" s="474" customFormat="1" ht="12" customHeight="1">
      <c r="A3" s="1087" t="s">
        <v>1569</v>
      </c>
      <c r="B3" s="393" t="s">
        <v>1545</v>
      </c>
      <c r="C3" s="471" t="s">
        <v>1546</v>
      </c>
      <c r="D3" s="472"/>
      <c r="E3" s="472"/>
      <c r="F3" s="472"/>
      <c r="G3" s="472"/>
      <c r="H3" s="472"/>
      <c r="I3" s="472"/>
      <c r="J3" s="472"/>
      <c r="K3" s="473"/>
      <c r="L3" s="1054" t="s">
        <v>1603</v>
      </c>
      <c r="M3" s="346"/>
      <c r="N3" s="346"/>
    </row>
    <row r="4" spans="1:14" s="474" customFormat="1" ht="12" customHeight="1">
      <c r="A4" s="1052"/>
      <c r="B4" s="55"/>
      <c r="C4" s="393" t="s">
        <v>676</v>
      </c>
      <c r="D4" s="1058" t="s">
        <v>1547</v>
      </c>
      <c r="E4" s="1080"/>
      <c r="F4" s="1119"/>
      <c r="G4" s="393" t="s">
        <v>1548</v>
      </c>
      <c r="H4" s="393" t="s">
        <v>1549</v>
      </c>
      <c r="I4" s="393" t="s">
        <v>1550</v>
      </c>
      <c r="J4" s="393" t="s">
        <v>1551</v>
      </c>
      <c r="K4" s="390" t="s">
        <v>1552</v>
      </c>
      <c r="L4" s="1055"/>
      <c r="M4" s="346"/>
      <c r="N4" s="346"/>
    </row>
    <row r="5" spans="1:14" s="474" customFormat="1" ht="12" customHeight="1">
      <c r="A5" s="1052"/>
      <c r="B5" s="55"/>
      <c r="C5" s="55"/>
      <c r="D5" s="1108" t="s">
        <v>1553</v>
      </c>
      <c r="E5" s="1059"/>
      <c r="F5" s="1117"/>
      <c r="G5" s="55"/>
      <c r="H5" s="458"/>
      <c r="I5" s="55"/>
      <c r="J5" s="55"/>
      <c r="K5" s="475" t="s">
        <v>1554</v>
      </c>
      <c r="L5" s="1055"/>
      <c r="M5" s="346"/>
      <c r="N5" s="346"/>
    </row>
    <row r="6" spans="1:14" s="384" customFormat="1" ht="12" customHeight="1">
      <c r="A6" s="1052"/>
      <c r="B6" s="55" t="s">
        <v>1570</v>
      </c>
      <c r="C6" s="55"/>
      <c r="D6" s="393" t="s">
        <v>676</v>
      </c>
      <c r="E6" s="393" t="s">
        <v>1555</v>
      </c>
      <c r="F6" s="393" t="s">
        <v>1556</v>
      </c>
      <c r="G6" s="55" t="s">
        <v>1557</v>
      </c>
      <c r="H6" s="458"/>
      <c r="I6" s="55" t="s">
        <v>1558</v>
      </c>
      <c r="J6" s="55" t="s">
        <v>1559</v>
      </c>
      <c r="K6" s="476" t="s">
        <v>1560</v>
      </c>
      <c r="L6" s="1056"/>
      <c r="M6" s="388"/>
      <c r="N6" s="388"/>
    </row>
    <row r="7" spans="1:14" s="384" customFormat="1" ht="12" customHeight="1">
      <c r="A7" s="1053"/>
      <c r="B7" s="477" t="s">
        <v>1561</v>
      </c>
      <c r="C7" s="477" t="s">
        <v>1604</v>
      </c>
      <c r="D7" s="477" t="s">
        <v>1562</v>
      </c>
      <c r="E7" s="477" t="s">
        <v>1563</v>
      </c>
      <c r="F7" s="477" t="s">
        <v>707</v>
      </c>
      <c r="G7" s="478" t="s">
        <v>1564</v>
      </c>
      <c r="H7" s="478" t="s">
        <v>1565</v>
      </c>
      <c r="I7" s="478" t="s">
        <v>1566</v>
      </c>
      <c r="J7" s="478" t="s">
        <v>1564</v>
      </c>
      <c r="K7" s="479" t="s">
        <v>1567</v>
      </c>
      <c r="L7" s="1057"/>
      <c r="M7" s="388"/>
      <c r="N7" s="388"/>
    </row>
    <row r="8" spans="1:14" s="271" customFormat="1" ht="15" customHeight="1">
      <c r="A8" s="158" t="s">
        <v>1042</v>
      </c>
      <c r="B8" s="747">
        <v>9176</v>
      </c>
      <c r="C8" s="305">
        <v>6969</v>
      </c>
      <c r="D8" s="560">
        <v>672</v>
      </c>
      <c r="E8" s="561">
        <v>218</v>
      </c>
      <c r="F8" s="561">
        <v>454</v>
      </c>
      <c r="G8" s="561">
        <v>5043</v>
      </c>
      <c r="H8" s="561">
        <v>127</v>
      </c>
      <c r="I8" s="561">
        <v>710</v>
      </c>
      <c r="J8" s="561">
        <v>411</v>
      </c>
      <c r="K8" s="808">
        <v>6</v>
      </c>
      <c r="L8" s="157" t="s">
        <v>965</v>
      </c>
      <c r="M8" s="132"/>
      <c r="N8" s="132"/>
    </row>
    <row r="9" spans="1:63" s="271" customFormat="1" ht="15" customHeight="1">
      <c r="A9" s="159" t="s">
        <v>283</v>
      </c>
      <c r="B9" s="109">
        <v>1937</v>
      </c>
      <c r="C9" s="305">
        <v>1325</v>
      </c>
      <c r="D9" s="560">
        <v>116</v>
      </c>
      <c r="E9" s="183">
        <v>73</v>
      </c>
      <c r="F9" s="183">
        <v>43</v>
      </c>
      <c r="G9" s="183">
        <v>1003</v>
      </c>
      <c r="H9" s="183">
        <v>67</v>
      </c>
      <c r="I9" s="183">
        <v>102</v>
      </c>
      <c r="J9" s="183">
        <v>37</v>
      </c>
      <c r="K9" s="807">
        <v>0</v>
      </c>
      <c r="L9" s="157" t="s">
        <v>966</v>
      </c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</row>
    <row r="10" spans="1:63" s="212" customFormat="1" ht="15" customHeight="1">
      <c r="A10" s="130" t="s">
        <v>1611</v>
      </c>
      <c r="B10" s="560">
        <v>11310</v>
      </c>
      <c r="C10" s="305">
        <v>8386</v>
      </c>
      <c r="D10" s="560">
        <v>875</v>
      </c>
      <c r="E10" s="561">
        <v>300</v>
      </c>
      <c r="F10" s="561">
        <v>575</v>
      </c>
      <c r="G10" s="561">
        <v>6075</v>
      </c>
      <c r="H10" s="561">
        <v>170</v>
      </c>
      <c r="I10" s="561">
        <v>800</v>
      </c>
      <c r="J10" s="561">
        <v>458</v>
      </c>
      <c r="K10" s="808">
        <v>8</v>
      </c>
      <c r="L10" s="131" t="s">
        <v>1611</v>
      </c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</row>
    <row r="11" spans="1:63" s="212" customFormat="1" ht="15" customHeight="1">
      <c r="A11" s="130" t="s">
        <v>275</v>
      </c>
      <c r="B11" s="560">
        <f>C11+B25+C25+G25+L25</f>
        <v>11658</v>
      </c>
      <c r="C11" s="305">
        <f>SUM(D11,G11,H11,I11,J11,K11)</f>
        <v>8483</v>
      </c>
      <c r="D11" s="560">
        <f>SUM(E11:F11)</f>
        <v>914</v>
      </c>
      <c r="E11" s="561">
        <v>227</v>
      </c>
      <c r="F11" s="561">
        <v>687</v>
      </c>
      <c r="G11" s="561">
        <v>6150</v>
      </c>
      <c r="H11" s="561">
        <v>165</v>
      </c>
      <c r="I11" s="561">
        <v>777</v>
      </c>
      <c r="J11" s="561">
        <v>464</v>
      </c>
      <c r="K11" s="808">
        <v>13</v>
      </c>
      <c r="L11" s="197" t="s">
        <v>275</v>
      </c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</row>
    <row r="12" spans="1:63" s="212" customFormat="1" ht="15" customHeight="1">
      <c r="A12" s="130" t="s">
        <v>41</v>
      </c>
      <c r="B12" s="560">
        <v>11891</v>
      </c>
      <c r="C12" s="305">
        <v>8609</v>
      </c>
      <c r="D12" s="560">
        <v>928</v>
      </c>
      <c r="E12" s="561">
        <v>226</v>
      </c>
      <c r="F12" s="561">
        <v>702</v>
      </c>
      <c r="G12" s="561">
        <v>6248</v>
      </c>
      <c r="H12" s="561">
        <v>171</v>
      </c>
      <c r="I12" s="561">
        <v>747</v>
      </c>
      <c r="J12" s="561">
        <v>498</v>
      </c>
      <c r="K12" s="808">
        <v>17</v>
      </c>
      <c r="L12" s="197" t="s">
        <v>41</v>
      </c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</row>
    <row r="13" spans="1:63" s="212" customFormat="1" ht="15" customHeight="1">
      <c r="A13" s="130" t="s">
        <v>973</v>
      </c>
      <c r="B13" s="560">
        <v>11461</v>
      </c>
      <c r="C13" s="305">
        <v>8749</v>
      </c>
      <c r="D13" s="560">
        <v>949</v>
      </c>
      <c r="E13" s="561">
        <v>147</v>
      </c>
      <c r="F13" s="561">
        <v>802</v>
      </c>
      <c r="G13" s="561">
        <v>6357</v>
      </c>
      <c r="H13" s="561">
        <v>177</v>
      </c>
      <c r="I13" s="561">
        <v>691</v>
      </c>
      <c r="J13" s="561">
        <v>552</v>
      </c>
      <c r="K13" s="808">
        <v>23</v>
      </c>
      <c r="L13" s="197" t="s">
        <v>973</v>
      </c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</row>
    <row r="14" spans="1:63" s="524" customFormat="1" ht="15" customHeight="1">
      <c r="A14" s="128" t="s">
        <v>980</v>
      </c>
      <c r="B14" s="696">
        <v>11850</v>
      </c>
      <c r="C14" s="871">
        <v>8819</v>
      </c>
      <c r="D14" s="666">
        <v>1000</v>
      </c>
      <c r="E14" s="872">
        <v>144</v>
      </c>
      <c r="F14" s="872">
        <v>856</v>
      </c>
      <c r="G14" s="872">
        <v>6385</v>
      </c>
      <c r="H14" s="872">
        <v>190</v>
      </c>
      <c r="I14" s="872">
        <v>665</v>
      </c>
      <c r="J14" s="872">
        <v>555</v>
      </c>
      <c r="K14" s="881">
        <v>24</v>
      </c>
      <c r="L14" s="873" t="s">
        <v>980</v>
      </c>
      <c r="M14" s="523"/>
      <c r="N14" s="523"/>
      <c r="O14" s="523"/>
      <c r="P14" s="523"/>
      <c r="Q14" s="523"/>
      <c r="R14" s="523"/>
      <c r="S14" s="523"/>
      <c r="T14" s="523"/>
      <c r="U14" s="523"/>
      <c r="V14" s="523"/>
      <c r="W14" s="523"/>
      <c r="X14" s="523"/>
      <c r="Y14" s="523"/>
      <c r="Z14" s="523"/>
      <c r="AA14" s="523"/>
      <c r="AB14" s="523"/>
      <c r="AC14" s="523"/>
      <c r="AD14" s="523"/>
      <c r="AE14" s="523"/>
      <c r="AF14" s="523"/>
      <c r="AG14" s="523"/>
      <c r="AH14" s="523"/>
      <c r="AI14" s="523"/>
      <c r="AJ14" s="523"/>
      <c r="AK14" s="523"/>
      <c r="AL14" s="523"/>
      <c r="AM14" s="523"/>
      <c r="AN14" s="523"/>
      <c r="AO14" s="523"/>
      <c r="AP14" s="523"/>
      <c r="AQ14" s="523"/>
      <c r="AR14" s="523"/>
      <c r="AS14" s="523"/>
      <c r="AT14" s="523"/>
      <c r="AU14" s="523"/>
      <c r="AV14" s="523"/>
      <c r="AW14" s="523"/>
      <c r="AX14" s="523"/>
      <c r="AY14" s="523"/>
      <c r="AZ14" s="523"/>
      <c r="BA14" s="523"/>
      <c r="BB14" s="523"/>
      <c r="BC14" s="523"/>
      <c r="BD14" s="523"/>
      <c r="BE14" s="523"/>
      <c r="BF14" s="523"/>
      <c r="BG14" s="523"/>
      <c r="BH14" s="523"/>
      <c r="BI14" s="523"/>
      <c r="BJ14" s="523"/>
      <c r="BK14" s="523"/>
    </row>
    <row r="15" spans="1:63" s="65" customFormat="1" ht="12" customHeight="1">
      <c r="A15" s="66"/>
      <c r="B15" s="67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</row>
    <row r="16" spans="1:16" ht="19.5" customHeight="1">
      <c r="A16" s="1087" t="s">
        <v>320</v>
      </c>
      <c r="B16" s="650"/>
      <c r="C16" s="1074" t="s">
        <v>321</v>
      </c>
      <c r="D16" s="1075"/>
      <c r="E16" s="1075"/>
      <c r="F16" s="1076"/>
      <c r="G16" s="1077" t="s">
        <v>322</v>
      </c>
      <c r="H16" s="1078"/>
      <c r="I16" s="1078"/>
      <c r="J16" s="1078"/>
      <c r="K16" s="1079"/>
      <c r="L16" s="1077" t="s">
        <v>1185</v>
      </c>
      <c r="M16" s="1062"/>
      <c r="N16" s="1062"/>
      <c r="O16" s="1063"/>
      <c r="P16" s="651"/>
    </row>
    <row r="17" spans="1:16" ht="15" customHeight="1">
      <c r="A17" s="1072"/>
      <c r="B17" s="556"/>
      <c r="C17" s="1064" t="s">
        <v>323</v>
      </c>
      <c r="D17" s="1065"/>
      <c r="E17" s="1065"/>
      <c r="F17" s="1066"/>
      <c r="G17" s="1067" t="s">
        <v>324</v>
      </c>
      <c r="H17" s="1068"/>
      <c r="I17" s="1068"/>
      <c r="J17" s="1068"/>
      <c r="K17" s="1069"/>
      <c r="L17" s="1070" t="s">
        <v>366</v>
      </c>
      <c r="M17" s="1068"/>
      <c r="N17" s="1068"/>
      <c r="O17" s="1068"/>
      <c r="P17" s="642" t="s">
        <v>325</v>
      </c>
    </row>
    <row r="18" spans="1:16" ht="12.75">
      <c r="A18" s="1072"/>
      <c r="B18" s="396" t="s">
        <v>326</v>
      </c>
      <c r="C18" s="393" t="s">
        <v>327</v>
      </c>
      <c r="D18" s="481" t="s">
        <v>328</v>
      </c>
      <c r="E18" s="396" t="s">
        <v>329</v>
      </c>
      <c r="F18" s="396" t="s">
        <v>330</v>
      </c>
      <c r="G18" s="652"/>
      <c r="H18" s="392" t="s">
        <v>331</v>
      </c>
      <c r="I18" s="392" t="s">
        <v>332</v>
      </c>
      <c r="J18" s="392" t="s">
        <v>333</v>
      </c>
      <c r="K18" s="392" t="s">
        <v>334</v>
      </c>
      <c r="L18" s="652"/>
      <c r="M18" s="392" t="s">
        <v>335</v>
      </c>
      <c r="N18" s="392" t="s">
        <v>336</v>
      </c>
      <c r="O18" s="392" t="s">
        <v>337</v>
      </c>
      <c r="P18" s="642"/>
    </row>
    <row r="19" spans="1:16" ht="12.75">
      <c r="A19" s="1072"/>
      <c r="B19" s="653"/>
      <c r="C19" s="556"/>
      <c r="D19" s="556" t="s">
        <v>338</v>
      </c>
      <c r="E19" s="396" t="s">
        <v>339</v>
      </c>
      <c r="F19" s="396" t="s">
        <v>340</v>
      </c>
      <c r="G19" s="652"/>
      <c r="H19" s="556"/>
      <c r="I19" s="556"/>
      <c r="J19" s="556"/>
      <c r="K19" s="396" t="s">
        <v>340</v>
      </c>
      <c r="L19" s="652"/>
      <c r="M19" s="654" t="s">
        <v>341</v>
      </c>
      <c r="N19" s="556" t="s">
        <v>342</v>
      </c>
      <c r="O19" s="556" t="s">
        <v>343</v>
      </c>
      <c r="P19" s="642" t="s">
        <v>344</v>
      </c>
    </row>
    <row r="20" spans="1:16" ht="12.75">
      <c r="A20" s="1072"/>
      <c r="B20" s="655" t="s">
        <v>345</v>
      </c>
      <c r="C20" s="556"/>
      <c r="D20" s="557" t="s">
        <v>346</v>
      </c>
      <c r="E20" s="556" t="s">
        <v>347</v>
      </c>
      <c r="F20" s="556" t="s">
        <v>338</v>
      </c>
      <c r="G20" s="656"/>
      <c r="H20" s="556" t="s">
        <v>338</v>
      </c>
      <c r="I20" s="556"/>
      <c r="J20" s="556"/>
      <c r="K20" s="556"/>
      <c r="L20" s="656"/>
      <c r="M20" s="654"/>
      <c r="N20" s="556"/>
      <c r="O20" s="556"/>
      <c r="P20" s="642"/>
    </row>
    <row r="21" spans="1:16" ht="12.75">
      <c r="A21" s="1073"/>
      <c r="B21" s="555" t="s">
        <v>348</v>
      </c>
      <c r="C21" s="555" t="s">
        <v>349</v>
      </c>
      <c r="D21" s="559" t="s">
        <v>350</v>
      </c>
      <c r="E21" s="559" t="s">
        <v>351</v>
      </c>
      <c r="F21" s="555" t="s">
        <v>352</v>
      </c>
      <c r="G21" s="657"/>
      <c r="H21" s="555" t="s">
        <v>353</v>
      </c>
      <c r="I21" s="555" t="s">
        <v>354</v>
      </c>
      <c r="J21" s="555"/>
      <c r="K21" s="555" t="s">
        <v>355</v>
      </c>
      <c r="L21" s="657"/>
      <c r="M21" s="648"/>
      <c r="N21" s="555"/>
      <c r="O21" s="555"/>
      <c r="P21" s="658"/>
    </row>
    <row r="22" spans="1:16" ht="12.75">
      <c r="A22" s="158" t="s">
        <v>356</v>
      </c>
      <c r="B22" s="561">
        <v>156</v>
      </c>
      <c r="C22" s="561">
        <v>931</v>
      </c>
      <c r="D22" s="561">
        <v>182</v>
      </c>
      <c r="E22" s="306">
        <v>620</v>
      </c>
      <c r="F22" s="810">
        <v>0</v>
      </c>
      <c r="G22" s="659">
        <f>SUM(H22:K22)</f>
        <v>1249</v>
      </c>
      <c r="H22" s="306">
        <v>2</v>
      </c>
      <c r="I22" s="561">
        <v>1244</v>
      </c>
      <c r="J22" s="63" t="s">
        <v>1608</v>
      </c>
      <c r="K22" s="306">
        <v>3</v>
      </c>
      <c r="L22" s="802">
        <f aca="true" t="shared" si="0" ref="L22:O25">SUM(M22:O22)</f>
        <v>0</v>
      </c>
      <c r="M22" s="805">
        <f t="shared" si="0"/>
        <v>0</v>
      </c>
      <c r="N22" s="805">
        <f t="shared" si="0"/>
        <v>0</v>
      </c>
      <c r="O22" s="806">
        <f t="shared" si="0"/>
        <v>0</v>
      </c>
      <c r="P22" s="660" t="s">
        <v>357</v>
      </c>
    </row>
    <row r="23" spans="1:16" ht="12.75">
      <c r="A23" s="159" t="s">
        <v>358</v>
      </c>
      <c r="B23" s="183">
        <v>92</v>
      </c>
      <c r="C23" s="183">
        <v>241</v>
      </c>
      <c r="D23" s="183">
        <v>73</v>
      </c>
      <c r="E23" s="63">
        <v>129</v>
      </c>
      <c r="F23" s="809">
        <v>1</v>
      </c>
      <c r="G23" s="659">
        <f>SUM(H23:K23)</f>
        <v>317</v>
      </c>
      <c r="H23" s="63" t="s">
        <v>359</v>
      </c>
      <c r="I23" s="183">
        <v>314</v>
      </c>
      <c r="J23" s="306">
        <v>0</v>
      </c>
      <c r="K23" s="63">
        <v>3</v>
      </c>
      <c r="L23" s="802">
        <f t="shared" si="0"/>
        <v>0</v>
      </c>
      <c r="M23" s="805">
        <f t="shared" si="0"/>
        <v>0</v>
      </c>
      <c r="N23" s="805">
        <f t="shared" si="0"/>
        <v>0</v>
      </c>
      <c r="O23" s="806">
        <f t="shared" si="0"/>
        <v>0</v>
      </c>
      <c r="P23" s="660" t="s">
        <v>360</v>
      </c>
    </row>
    <row r="24" spans="1:16" ht="12.75">
      <c r="A24" s="307" t="s">
        <v>361</v>
      </c>
      <c r="B24" s="561">
        <v>262</v>
      </c>
      <c r="C24" s="561">
        <v>1282</v>
      </c>
      <c r="D24" s="561">
        <v>295</v>
      </c>
      <c r="E24" s="306">
        <v>813</v>
      </c>
      <c r="F24" s="810">
        <v>2</v>
      </c>
      <c r="G24" s="659">
        <f>SUM(H24:K24)</f>
        <v>1552</v>
      </c>
      <c r="H24" s="306">
        <v>5</v>
      </c>
      <c r="I24" s="561">
        <v>1539</v>
      </c>
      <c r="J24" s="306">
        <v>0</v>
      </c>
      <c r="K24" s="306">
        <v>8</v>
      </c>
      <c r="L24" s="802">
        <f t="shared" si="0"/>
        <v>0</v>
      </c>
      <c r="M24" s="805">
        <f t="shared" si="0"/>
        <v>0</v>
      </c>
      <c r="N24" s="805">
        <f t="shared" si="0"/>
        <v>0</v>
      </c>
      <c r="O24" s="806">
        <f t="shared" si="0"/>
        <v>0</v>
      </c>
      <c r="P24" s="197" t="s">
        <v>361</v>
      </c>
    </row>
    <row r="25" spans="1:16" ht="12.75">
      <c r="A25" s="307" t="s">
        <v>362</v>
      </c>
      <c r="B25" s="561">
        <v>285</v>
      </c>
      <c r="C25" s="561">
        <f>SUM(D25:F25)</f>
        <v>1259</v>
      </c>
      <c r="D25" s="561">
        <v>388</v>
      </c>
      <c r="E25" s="306">
        <v>871</v>
      </c>
      <c r="F25" s="810" t="s">
        <v>359</v>
      </c>
      <c r="G25" s="659">
        <f>SUM(H25:K25)</f>
        <v>1631</v>
      </c>
      <c r="H25" s="306">
        <v>5</v>
      </c>
      <c r="I25" s="561">
        <v>1617</v>
      </c>
      <c r="J25" s="306">
        <v>0</v>
      </c>
      <c r="K25" s="306">
        <v>9</v>
      </c>
      <c r="L25" s="802">
        <f t="shared" si="0"/>
        <v>0</v>
      </c>
      <c r="M25" s="805">
        <f t="shared" si="0"/>
        <v>0</v>
      </c>
      <c r="N25" s="805">
        <f t="shared" si="0"/>
        <v>0</v>
      </c>
      <c r="O25" s="806">
        <f t="shared" si="0"/>
        <v>0</v>
      </c>
      <c r="P25" s="197" t="s">
        <v>363</v>
      </c>
    </row>
    <row r="26" spans="1:16" ht="12.75">
      <c r="A26" s="307" t="s">
        <v>364</v>
      </c>
      <c r="B26" s="644">
        <v>306</v>
      </c>
      <c r="C26" s="561">
        <f>SUM(D26:F26)</f>
        <v>1390</v>
      </c>
      <c r="D26" s="663">
        <v>380</v>
      </c>
      <c r="E26" s="663">
        <v>1010</v>
      </c>
      <c r="F26" s="811">
        <v>0</v>
      </c>
      <c r="G26" s="664">
        <v>1586</v>
      </c>
      <c r="H26" s="645">
        <v>10</v>
      </c>
      <c r="I26" s="645">
        <v>1568</v>
      </c>
      <c r="J26" s="306">
        <v>0</v>
      </c>
      <c r="K26" s="645">
        <v>8</v>
      </c>
      <c r="L26" s="803"/>
      <c r="M26" s="645"/>
      <c r="N26" s="661"/>
      <c r="O26" s="804"/>
      <c r="P26" s="197" t="s">
        <v>365</v>
      </c>
    </row>
    <row r="27" spans="1:16" ht="12.75">
      <c r="A27" s="307" t="s">
        <v>973</v>
      </c>
      <c r="B27" s="644">
        <v>337</v>
      </c>
      <c r="C27" s="561">
        <v>955</v>
      </c>
      <c r="D27" s="663">
        <v>266</v>
      </c>
      <c r="E27" s="663">
        <v>689</v>
      </c>
      <c r="F27" s="811">
        <v>0</v>
      </c>
      <c r="G27" s="664">
        <v>1098</v>
      </c>
      <c r="H27" s="645">
        <v>14</v>
      </c>
      <c r="I27" s="645">
        <v>1075</v>
      </c>
      <c r="J27" s="306">
        <v>2</v>
      </c>
      <c r="K27" s="645">
        <v>7</v>
      </c>
      <c r="L27" s="875">
        <v>322</v>
      </c>
      <c r="M27" s="876">
        <v>0</v>
      </c>
      <c r="N27" s="877">
        <v>0</v>
      </c>
      <c r="O27" s="804">
        <v>322</v>
      </c>
      <c r="P27" s="197" t="s">
        <v>973</v>
      </c>
    </row>
    <row r="28" spans="1:16" ht="12.75">
      <c r="A28" s="874" t="s">
        <v>980</v>
      </c>
      <c r="B28" s="696">
        <v>352</v>
      </c>
      <c r="C28" s="666">
        <v>1212</v>
      </c>
      <c r="D28" s="872">
        <v>482</v>
      </c>
      <c r="E28" s="666">
        <v>730</v>
      </c>
      <c r="F28" s="882">
        <v>0</v>
      </c>
      <c r="G28" s="872">
        <v>1089</v>
      </c>
      <c r="H28" s="666">
        <v>16</v>
      </c>
      <c r="I28" s="666">
        <v>1061</v>
      </c>
      <c r="J28" s="666">
        <v>4</v>
      </c>
      <c r="K28" s="870">
        <v>8</v>
      </c>
      <c r="L28" s="878">
        <v>378</v>
      </c>
      <c r="M28" s="879">
        <v>0</v>
      </c>
      <c r="N28" s="879">
        <v>0</v>
      </c>
      <c r="O28" s="880">
        <v>378</v>
      </c>
      <c r="P28" s="873" t="s">
        <v>980</v>
      </c>
    </row>
    <row r="29" spans="1:16" ht="12.75">
      <c r="A29" s="43" t="s">
        <v>1183</v>
      </c>
      <c r="B29" s="43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3"/>
      <c r="O29" s="563" t="s">
        <v>1184</v>
      </c>
      <c r="P29" s="525"/>
    </row>
    <row r="30" spans="1:16" ht="12.75">
      <c r="A30" s="821" t="s">
        <v>1176</v>
      </c>
      <c r="B30" s="562"/>
      <c r="C30" s="562"/>
      <c r="D30" s="562"/>
      <c r="E30" s="562"/>
      <c r="F30" s="562"/>
      <c r="G30" s="562"/>
      <c r="H30" s="562"/>
      <c r="I30" s="562"/>
      <c r="J30" s="562"/>
      <c r="K30" s="562"/>
      <c r="L30" s="562"/>
      <c r="M30" s="562"/>
      <c r="N30" s="562"/>
      <c r="O30" s="562"/>
      <c r="P30" s="525"/>
    </row>
    <row r="31" spans="1:15" ht="12.75">
      <c r="A31" s="590" t="s">
        <v>1177</v>
      </c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</row>
    <row r="32" spans="1:15" ht="12.75">
      <c r="A32" s="590" t="s">
        <v>1178</v>
      </c>
      <c r="B32" s="562"/>
      <c r="C32" s="562"/>
      <c r="D32" s="562"/>
      <c r="E32" s="562"/>
      <c r="F32" s="562"/>
      <c r="G32" s="562"/>
      <c r="H32" s="562"/>
      <c r="I32" s="562"/>
      <c r="J32" s="562"/>
      <c r="K32" s="562"/>
      <c r="L32" s="562"/>
      <c r="M32" s="562"/>
      <c r="N32" s="562"/>
      <c r="O32" s="562"/>
    </row>
    <row r="33" spans="1:15" ht="12.75">
      <c r="A33" s="590" t="s">
        <v>1179</v>
      </c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</row>
    <row r="34" spans="1:15" ht="12.75">
      <c r="A34" s="590" t="s">
        <v>1180</v>
      </c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</row>
    <row r="35" spans="1:15" ht="12.75">
      <c r="A35" s="590" t="s">
        <v>1181</v>
      </c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2"/>
    </row>
    <row r="36" spans="1:15" ht="12.75">
      <c r="A36" s="590" t="s">
        <v>1182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</row>
  </sheetData>
  <mergeCells count="12">
    <mergeCell ref="A1:L1"/>
    <mergeCell ref="A3:A7"/>
    <mergeCell ref="L3:L7"/>
    <mergeCell ref="D4:F4"/>
    <mergeCell ref="D5:F5"/>
    <mergeCell ref="A16:A21"/>
    <mergeCell ref="C16:F16"/>
    <mergeCell ref="G16:K16"/>
    <mergeCell ref="L16:O16"/>
    <mergeCell ref="C17:F17"/>
    <mergeCell ref="G17:K17"/>
    <mergeCell ref="L17:O17"/>
  </mergeCells>
  <printOptions/>
  <pageMargins left="0.37" right="0.17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zoomScaleSheetLayoutView="100" workbookViewId="0" topLeftCell="A1">
      <selection activeCell="I21" sqref="I21"/>
    </sheetView>
  </sheetViews>
  <sheetFormatPr defaultColWidth="9.140625" defaultRowHeight="12.75"/>
  <cols>
    <col min="1" max="1" width="15.7109375" style="0" customWidth="1"/>
    <col min="2" max="2" width="10.28125" style="0" customWidth="1"/>
    <col min="3" max="4" width="10.421875" style="0" customWidth="1"/>
    <col min="5" max="7" width="9.7109375" style="0" customWidth="1"/>
    <col min="8" max="9" width="11.00390625" style="0" customWidth="1"/>
    <col min="10" max="10" width="10.00390625" style="0" customWidth="1"/>
    <col min="11" max="11" width="6.8515625" style="0" customWidth="1"/>
    <col min="12" max="12" width="6.7109375" style="0" customWidth="1"/>
    <col min="15" max="15" width="18.140625" style="0" customWidth="1"/>
  </cols>
  <sheetData>
    <row r="1" spans="1:14" s="68" customFormat="1" ht="32.25" customHeight="1">
      <c r="A1" s="1046" t="s">
        <v>367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</row>
    <row r="2" spans="1:14" s="68" customFormat="1" ht="15" customHeight="1">
      <c r="A2" s="646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</row>
    <row r="3" spans="1:15" s="68" customFormat="1" ht="32.25" customHeight="1">
      <c r="A3" s="562" t="s">
        <v>368</v>
      </c>
      <c r="B3" s="646"/>
      <c r="C3" s="646"/>
      <c r="D3" s="646"/>
      <c r="E3" s="646"/>
      <c r="F3" s="646"/>
      <c r="G3" s="646"/>
      <c r="H3" s="646"/>
      <c r="I3" s="646"/>
      <c r="J3" s="667"/>
      <c r="K3" s="667"/>
      <c r="L3" s="667"/>
      <c r="N3" s="667"/>
      <c r="O3" s="668" t="s">
        <v>369</v>
      </c>
    </row>
    <row r="4" spans="1:15" s="667" customFormat="1" ht="20.25" customHeight="1">
      <c r="A4" s="1047" t="s">
        <v>370</v>
      </c>
      <c r="B4" s="1050" t="s">
        <v>371</v>
      </c>
      <c r="C4" s="1041" t="s">
        <v>372</v>
      </c>
      <c r="D4" s="1042"/>
      <c r="E4" s="1042"/>
      <c r="F4" s="1042"/>
      <c r="G4" s="1042"/>
      <c r="H4" s="1042"/>
      <c r="I4" s="1042"/>
      <c r="J4" s="1042"/>
      <c r="K4" s="1043"/>
      <c r="L4" s="1041" t="s">
        <v>373</v>
      </c>
      <c r="M4" s="1151"/>
      <c r="N4" s="1151"/>
      <c r="O4" s="1151"/>
    </row>
    <row r="5" spans="1:15" s="667" customFormat="1" ht="42.75" customHeight="1">
      <c r="A5" s="1048"/>
      <c r="B5" s="1051"/>
      <c r="C5" s="793" t="s">
        <v>35</v>
      </c>
      <c r="D5" s="75" t="s">
        <v>375</v>
      </c>
      <c r="E5" s="75" t="s">
        <v>376</v>
      </c>
      <c r="F5" s="75" t="s">
        <v>377</v>
      </c>
      <c r="G5" s="75" t="s">
        <v>378</v>
      </c>
      <c r="H5" s="75" t="s">
        <v>379</v>
      </c>
      <c r="I5" s="75" t="s">
        <v>380</v>
      </c>
      <c r="J5" s="75" t="s">
        <v>381</v>
      </c>
      <c r="K5" s="649" t="s">
        <v>383</v>
      </c>
      <c r="L5" s="75" t="s">
        <v>37</v>
      </c>
      <c r="M5" s="75" t="s">
        <v>384</v>
      </c>
      <c r="N5" s="75" t="s">
        <v>382</v>
      </c>
      <c r="O5" s="791" t="s">
        <v>374</v>
      </c>
    </row>
    <row r="6" spans="1:15" s="667" customFormat="1" ht="27" customHeight="1">
      <c r="A6" s="1048"/>
      <c r="B6" s="1051"/>
      <c r="C6" s="812" t="s">
        <v>36</v>
      </c>
      <c r="D6" s="557" t="s">
        <v>385</v>
      </c>
      <c r="E6" s="557"/>
      <c r="F6" s="669" t="s">
        <v>409</v>
      </c>
      <c r="G6" s="557" t="s">
        <v>410</v>
      </c>
      <c r="H6" s="557"/>
      <c r="I6" s="557" t="s">
        <v>411</v>
      </c>
      <c r="J6" s="557" t="s">
        <v>412</v>
      </c>
      <c r="K6" s="670"/>
      <c r="L6" s="557" t="s">
        <v>646</v>
      </c>
      <c r="M6" s="557" t="s">
        <v>413</v>
      </c>
      <c r="N6" s="76" t="s">
        <v>414</v>
      </c>
      <c r="O6" s="792"/>
    </row>
    <row r="7" spans="1:15" s="667" customFormat="1" ht="27" customHeight="1">
      <c r="A7" s="1049"/>
      <c r="B7" s="1040"/>
      <c r="C7" s="798" t="s">
        <v>349</v>
      </c>
      <c r="D7" s="559" t="s">
        <v>415</v>
      </c>
      <c r="E7" s="559" t="s">
        <v>416</v>
      </c>
      <c r="F7" s="559" t="s">
        <v>417</v>
      </c>
      <c r="G7" s="559" t="s">
        <v>417</v>
      </c>
      <c r="H7" s="559" t="s">
        <v>418</v>
      </c>
      <c r="I7" s="559" t="s">
        <v>419</v>
      </c>
      <c r="J7" s="559" t="s">
        <v>420</v>
      </c>
      <c r="K7" s="671" t="s">
        <v>422</v>
      </c>
      <c r="L7" s="559" t="s">
        <v>654</v>
      </c>
      <c r="M7" s="559" t="s">
        <v>421</v>
      </c>
      <c r="N7" s="559" t="s">
        <v>663</v>
      </c>
      <c r="O7" s="794"/>
    </row>
    <row r="8" spans="1:15" s="23" customFormat="1" ht="14.25" customHeight="1">
      <c r="A8" s="4" t="s">
        <v>423</v>
      </c>
      <c r="B8" s="257">
        <f>SUM(D8:J8)</f>
        <v>2053</v>
      </c>
      <c r="C8" s="257">
        <f>SUM(D8:K8)</f>
        <v>2053</v>
      </c>
      <c r="D8" s="257">
        <v>461</v>
      </c>
      <c r="E8" s="257">
        <v>109</v>
      </c>
      <c r="F8" s="257">
        <v>229</v>
      </c>
      <c r="G8" s="257">
        <v>788</v>
      </c>
      <c r="H8" s="257">
        <v>413</v>
      </c>
      <c r="I8" s="303">
        <v>48</v>
      </c>
      <c r="J8" s="71">
        <v>5</v>
      </c>
      <c r="K8" s="69">
        <v>0</v>
      </c>
      <c r="L8" s="69">
        <v>0</v>
      </c>
      <c r="M8" s="69">
        <v>0</v>
      </c>
      <c r="N8" s="69">
        <v>0</v>
      </c>
      <c r="O8" s="672" t="s">
        <v>965</v>
      </c>
    </row>
    <row r="9" spans="1:15" s="5" customFormat="1" ht="14.25" customHeight="1">
      <c r="A9" s="6" t="s">
        <v>283</v>
      </c>
      <c r="B9" s="257">
        <v>331</v>
      </c>
      <c r="C9" s="257">
        <f>SUM(D9:K9)</f>
        <v>327</v>
      </c>
      <c r="D9" s="257">
        <v>102</v>
      </c>
      <c r="E9" s="257">
        <v>16</v>
      </c>
      <c r="F9" s="257">
        <v>57</v>
      </c>
      <c r="G9" s="257">
        <v>104</v>
      </c>
      <c r="H9" s="257">
        <v>43</v>
      </c>
      <c r="I9" s="303">
        <v>4</v>
      </c>
      <c r="J9" s="71">
        <v>1</v>
      </c>
      <c r="K9" s="69">
        <v>0</v>
      </c>
      <c r="L9" s="883">
        <v>7</v>
      </c>
      <c r="M9" s="883">
        <v>3</v>
      </c>
      <c r="N9" s="883">
        <v>4</v>
      </c>
      <c r="O9" s="672" t="s">
        <v>966</v>
      </c>
    </row>
    <row r="10" spans="1:15" s="5" customFormat="1" ht="14.25" customHeight="1">
      <c r="A10" s="72" t="s">
        <v>1611</v>
      </c>
      <c r="B10" s="309">
        <v>2478</v>
      </c>
      <c r="C10" s="257">
        <f>SUM(D10:K10)</f>
        <v>2362</v>
      </c>
      <c r="D10" s="309">
        <v>577</v>
      </c>
      <c r="E10" s="309">
        <v>126</v>
      </c>
      <c r="F10" s="309">
        <v>286</v>
      </c>
      <c r="G10" s="309">
        <v>852</v>
      </c>
      <c r="H10" s="309">
        <v>457</v>
      </c>
      <c r="I10" s="308">
        <v>59</v>
      </c>
      <c r="J10" s="73">
        <v>5</v>
      </c>
      <c r="K10" s="69">
        <v>0</v>
      </c>
      <c r="L10" s="883">
        <v>7</v>
      </c>
      <c r="M10" s="883">
        <v>3</v>
      </c>
      <c r="N10" s="883">
        <v>4</v>
      </c>
      <c r="O10" s="74" t="s">
        <v>1611</v>
      </c>
    </row>
    <row r="11" spans="1:15" s="5" customFormat="1" ht="14.25" customHeight="1">
      <c r="A11" s="72" t="s">
        <v>275</v>
      </c>
      <c r="B11" s="309">
        <f>SUM(D11:J11)</f>
        <v>2387</v>
      </c>
      <c r="C11" s="257">
        <f>SUM(D11:K11)</f>
        <v>2387</v>
      </c>
      <c r="D11" s="309">
        <v>576</v>
      </c>
      <c r="E11" s="309">
        <v>131</v>
      </c>
      <c r="F11" s="309">
        <v>274</v>
      </c>
      <c r="G11" s="309">
        <v>871</v>
      </c>
      <c r="H11" s="309">
        <v>461</v>
      </c>
      <c r="I11" s="308">
        <v>68</v>
      </c>
      <c r="J11" s="73">
        <v>6</v>
      </c>
      <c r="K11" s="69">
        <v>0</v>
      </c>
      <c r="L11" s="883">
        <v>7</v>
      </c>
      <c r="M11" s="883">
        <v>3</v>
      </c>
      <c r="N11" s="883">
        <v>4</v>
      </c>
      <c r="O11" s="74" t="s">
        <v>424</v>
      </c>
    </row>
    <row r="12" spans="1:15" s="5" customFormat="1" ht="14.25" customHeight="1">
      <c r="A12" s="72" t="s">
        <v>425</v>
      </c>
      <c r="B12" s="673">
        <v>2476</v>
      </c>
      <c r="C12" s="257">
        <f>SUM(D12:K12)</f>
        <v>2360</v>
      </c>
      <c r="D12" s="674">
        <v>575</v>
      </c>
      <c r="E12" s="674">
        <v>131</v>
      </c>
      <c r="F12" s="674">
        <v>257</v>
      </c>
      <c r="G12" s="674">
        <v>875</v>
      </c>
      <c r="H12" s="674">
        <v>451</v>
      </c>
      <c r="I12" s="674">
        <v>65</v>
      </c>
      <c r="J12" s="674">
        <v>6</v>
      </c>
      <c r="K12" s="69">
        <v>0</v>
      </c>
      <c r="L12" s="883">
        <v>8</v>
      </c>
      <c r="M12" s="883">
        <v>4</v>
      </c>
      <c r="N12" s="883">
        <v>4</v>
      </c>
      <c r="O12" s="74" t="s">
        <v>426</v>
      </c>
    </row>
    <row r="13" spans="1:15" s="5" customFormat="1" ht="14.25" customHeight="1">
      <c r="A13" s="72" t="s">
        <v>973</v>
      </c>
      <c r="B13" s="673">
        <v>2385</v>
      </c>
      <c r="C13" s="257">
        <v>2377</v>
      </c>
      <c r="D13" s="674">
        <v>575</v>
      </c>
      <c r="E13" s="674">
        <v>129</v>
      </c>
      <c r="F13" s="674">
        <v>254</v>
      </c>
      <c r="G13" s="674">
        <v>893</v>
      </c>
      <c r="H13" s="674">
        <v>444</v>
      </c>
      <c r="I13" s="674">
        <v>76</v>
      </c>
      <c r="J13" s="674">
        <v>6</v>
      </c>
      <c r="K13" s="69">
        <v>0</v>
      </c>
      <c r="L13" s="883">
        <v>8</v>
      </c>
      <c r="M13" s="883">
        <v>4</v>
      </c>
      <c r="N13" s="883">
        <v>4</v>
      </c>
      <c r="O13" s="74" t="s">
        <v>973</v>
      </c>
    </row>
    <row r="14" spans="1:15" s="5" customFormat="1" ht="14.25" customHeight="1">
      <c r="A14" s="884" t="s">
        <v>978</v>
      </c>
      <c r="B14" s="885">
        <v>2437</v>
      </c>
      <c r="C14" s="886">
        <f>SUM(D14:K14)</f>
        <v>2428</v>
      </c>
      <c r="D14" s="887">
        <v>566</v>
      </c>
      <c r="E14" s="887">
        <v>127</v>
      </c>
      <c r="F14" s="887">
        <v>238</v>
      </c>
      <c r="G14" s="887">
        <v>972</v>
      </c>
      <c r="H14" s="887">
        <v>440</v>
      </c>
      <c r="I14" s="887">
        <v>79</v>
      </c>
      <c r="J14" s="887">
        <v>6</v>
      </c>
      <c r="K14" s="887">
        <v>0</v>
      </c>
      <c r="L14" s="887">
        <v>9</v>
      </c>
      <c r="M14" s="887">
        <v>5</v>
      </c>
      <c r="N14" s="887">
        <v>4</v>
      </c>
      <c r="O14" s="888" t="s">
        <v>978</v>
      </c>
    </row>
    <row r="15" spans="1:16" s="525" customFormat="1" ht="15" customHeight="1">
      <c r="A15" s="1" t="s">
        <v>427</v>
      </c>
      <c r="L15" s="822"/>
      <c r="M15" s="1150" t="s">
        <v>1186</v>
      </c>
      <c r="N15" s="1121"/>
      <c r="O15" s="1121"/>
      <c r="P15" s="1121"/>
    </row>
    <row r="16" spans="1:15" s="675" customFormat="1" ht="18" customHeight="1">
      <c r="A16" s="1060" t="s">
        <v>428</v>
      </c>
      <c r="B16" s="1060"/>
      <c r="C16" s="1060"/>
      <c r="J16" s="1061"/>
      <c r="K16" s="1045"/>
      <c r="L16" s="1045" t="s">
        <v>1187</v>
      </c>
      <c r="M16" s="1044"/>
      <c r="N16" s="1044"/>
      <c r="O16" s="1044"/>
    </row>
  </sheetData>
  <mergeCells count="9">
    <mergeCell ref="A16:C16"/>
    <mergeCell ref="J16:K16"/>
    <mergeCell ref="A1:N1"/>
    <mergeCell ref="A4:A7"/>
    <mergeCell ref="B4:B7"/>
    <mergeCell ref="C4:K4"/>
    <mergeCell ref="L16:O16"/>
    <mergeCell ref="M15:P15"/>
    <mergeCell ref="L4:O4"/>
  </mergeCells>
  <printOptions/>
  <pageMargins left="0.49" right="0.42" top="0.984251968503937" bottom="0.98425196850393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4">
      <selection activeCell="E12" sqref="E12"/>
    </sheetView>
  </sheetViews>
  <sheetFormatPr defaultColWidth="9.140625" defaultRowHeight="12.75"/>
  <cols>
    <col min="1" max="1" width="13.8515625" style="80" customWidth="1"/>
    <col min="2" max="2" width="11.8515625" style="80" customWidth="1"/>
    <col min="3" max="4" width="11.140625" style="80" customWidth="1"/>
    <col min="5" max="10" width="11.7109375" style="80" customWidth="1"/>
    <col min="11" max="11" width="11.140625" style="80" customWidth="1"/>
    <col min="12" max="12" width="11.7109375" style="80" customWidth="1"/>
    <col min="13" max="13" width="14.28125" style="80" customWidth="1"/>
    <col min="14" max="16384" width="11.28125" style="80" customWidth="1"/>
  </cols>
  <sheetData>
    <row r="1" spans="1:13" s="3" customFormat="1" ht="32.25" customHeight="1">
      <c r="A1" s="1112" t="s">
        <v>1573</v>
      </c>
      <c r="B1" s="1112"/>
      <c r="C1" s="1112"/>
      <c r="D1" s="1112"/>
      <c r="E1" s="1112"/>
      <c r="F1" s="1112"/>
      <c r="G1" s="1112"/>
      <c r="H1" s="1112"/>
      <c r="I1" s="1112"/>
      <c r="J1" s="1112"/>
      <c r="K1" s="1112"/>
      <c r="L1" s="1112"/>
      <c r="M1" s="1112"/>
    </row>
    <row r="2" spans="1:13" s="39" customFormat="1" ht="18" customHeight="1">
      <c r="A2" s="39" t="s">
        <v>1574</v>
      </c>
      <c r="M2" s="40" t="s">
        <v>278</v>
      </c>
    </row>
    <row r="3" spans="1:13" s="346" customFormat="1" ht="33" customHeight="1">
      <c r="A3" s="1152" t="s">
        <v>1569</v>
      </c>
      <c r="B3" s="415" t="s">
        <v>1575</v>
      </c>
      <c r="C3" s="364" t="s">
        <v>1576</v>
      </c>
      <c r="D3" s="364" t="s">
        <v>1577</v>
      </c>
      <c r="E3" s="434" t="s">
        <v>1578</v>
      </c>
      <c r="F3" s="364" t="s">
        <v>1579</v>
      </c>
      <c r="G3" s="364" t="s">
        <v>1580</v>
      </c>
      <c r="H3" s="357" t="s">
        <v>1581</v>
      </c>
      <c r="I3" s="364" t="s">
        <v>1582</v>
      </c>
      <c r="J3" s="364" t="s">
        <v>1583</v>
      </c>
      <c r="K3" s="364" t="s">
        <v>1584</v>
      </c>
      <c r="L3" s="364" t="s">
        <v>1556</v>
      </c>
      <c r="M3" s="1132" t="s">
        <v>1603</v>
      </c>
    </row>
    <row r="4" spans="1:13" s="346" customFormat="1" ht="33" customHeight="1">
      <c r="A4" s="1135"/>
      <c r="B4" s="421" t="s">
        <v>1585</v>
      </c>
      <c r="C4" s="421" t="s">
        <v>1586</v>
      </c>
      <c r="D4" s="435"/>
      <c r="E4" s="421" t="s">
        <v>1587</v>
      </c>
      <c r="F4" s="435" t="s">
        <v>1588</v>
      </c>
      <c r="G4" s="435" t="s">
        <v>1589</v>
      </c>
      <c r="H4" s="435"/>
      <c r="I4" s="435"/>
      <c r="J4" s="435"/>
      <c r="K4" s="421" t="s">
        <v>1590</v>
      </c>
      <c r="L4" s="435"/>
      <c r="M4" s="1145"/>
    </row>
    <row r="5" spans="1:13" s="346" customFormat="1" ht="33" customHeight="1">
      <c r="A5" s="1136"/>
      <c r="B5" s="436" t="s">
        <v>1591</v>
      </c>
      <c r="C5" s="436" t="s">
        <v>1592</v>
      </c>
      <c r="D5" s="422" t="s">
        <v>874</v>
      </c>
      <c r="E5" s="469" t="s">
        <v>1593</v>
      </c>
      <c r="F5" s="422" t="s">
        <v>1594</v>
      </c>
      <c r="G5" s="422" t="s">
        <v>1595</v>
      </c>
      <c r="H5" s="422" t="s">
        <v>1596</v>
      </c>
      <c r="I5" s="422" t="s">
        <v>1597</v>
      </c>
      <c r="J5" s="422" t="s">
        <v>875</v>
      </c>
      <c r="K5" s="360" t="s">
        <v>876</v>
      </c>
      <c r="L5" s="436" t="s">
        <v>877</v>
      </c>
      <c r="M5" s="1124"/>
    </row>
    <row r="6" spans="1:13" s="5" customFormat="1" ht="34.5" customHeight="1">
      <c r="A6" s="4" t="s">
        <v>1042</v>
      </c>
      <c r="B6" s="312">
        <v>16596</v>
      </c>
      <c r="C6" s="71" t="s">
        <v>1608</v>
      </c>
      <c r="D6" s="310">
        <v>13765</v>
      </c>
      <c r="E6" s="310">
        <v>8406</v>
      </c>
      <c r="F6" s="260">
        <v>19484</v>
      </c>
      <c r="G6" s="260">
        <v>1821</v>
      </c>
      <c r="H6" s="260">
        <v>12718</v>
      </c>
      <c r="I6" s="260">
        <v>3052</v>
      </c>
      <c r="J6" s="260">
        <v>60670</v>
      </c>
      <c r="K6" s="71" t="s">
        <v>1608</v>
      </c>
      <c r="L6" s="257">
        <v>215</v>
      </c>
      <c r="M6" s="137" t="s">
        <v>965</v>
      </c>
    </row>
    <row r="7" spans="1:13" s="5" customFormat="1" ht="34.5" customHeight="1">
      <c r="A7" s="6" t="s">
        <v>283</v>
      </c>
      <c r="B7" s="310">
        <v>3385</v>
      </c>
      <c r="C7" s="71" t="s">
        <v>1608</v>
      </c>
      <c r="D7" s="310">
        <v>2732</v>
      </c>
      <c r="E7" s="310">
        <v>1827</v>
      </c>
      <c r="F7" s="260">
        <v>4403</v>
      </c>
      <c r="G7" s="260">
        <v>670</v>
      </c>
      <c r="H7" s="260">
        <v>2379</v>
      </c>
      <c r="I7" s="260">
        <v>597</v>
      </c>
      <c r="J7" s="260">
        <v>22779</v>
      </c>
      <c r="K7" s="71" t="s">
        <v>1608</v>
      </c>
      <c r="L7" s="257">
        <v>244</v>
      </c>
      <c r="M7" s="137" t="s">
        <v>966</v>
      </c>
    </row>
    <row r="8" spans="1:13" s="5" customFormat="1" ht="34.5" customHeight="1">
      <c r="A8" s="34" t="s">
        <v>1611</v>
      </c>
      <c r="B8" s="313">
        <v>18084</v>
      </c>
      <c r="C8" s="311">
        <v>431</v>
      </c>
      <c r="D8" s="311">
        <v>14666</v>
      </c>
      <c r="E8" s="311">
        <v>9073</v>
      </c>
      <c r="F8" s="311">
        <v>21985</v>
      </c>
      <c r="G8" s="311">
        <v>2056</v>
      </c>
      <c r="H8" s="311">
        <v>13747</v>
      </c>
      <c r="I8" s="311">
        <v>3846</v>
      </c>
      <c r="J8" s="311">
        <v>76832</v>
      </c>
      <c r="K8" s="36">
        <v>0</v>
      </c>
      <c r="L8" s="311">
        <v>3135</v>
      </c>
      <c r="M8" s="15" t="s">
        <v>1611</v>
      </c>
    </row>
    <row r="9" spans="1:13" s="525" customFormat="1" ht="34.5" customHeight="1">
      <c r="A9" s="526" t="s">
        <v>275</v>
      </c>
      <c r="B9" s="527">
        <v>17345</v>
      </c>
      <c r="C9" s="527">
        <v>4341</v>
      </c>
      <c r="D9" s="527">
        <v>14431</v>
      </c>
      <c r="E9" s="527">
        <v>8177</v>
      </c>
      <c r="F9" s="527">
        <v>18816</v>
      </c>
      <c r="G9" s="527">
        <v>1525</v>
      </c>
      <c r="H9" s="527">
        <v>13736</v>
      </c>
      <c r="I9" s="527">
        <v>3112</v>
      </c>
      <c r="J9" s="527">
        <v>65117</v>
      </c>
      <c r="K9" s="528" t="s">
        <v>1607</v>
      </c>
      <c r="L9" s="529">
        <v>10349</v>
      </c>
      <c r="M9" s="530" t="s">
        <v>275</v>
      </c>
    </row>
    <row r="10" spans="1:13" s="525" customFormat="1" ht="34.5" customHeight="1">
      <c r="A10" s="526" t="s">
        <v>41</v>
      </c>
      <c r="B10" s="527">
        <v>18865</v>
      </c>
      <c r="C10" s="527">
        <v>4765</v>
      </c>
      <c r="D10" s="527">
        <v>15772</v>
      </c>
      <c r="E10" s="527">
        <v>9002</v>
      </c>
      <c r="F10" s="527">
        <v>17949</v>
      </c>
      <c r="G10" s="527">
        <v>1515</v>
      </c>
      <c r="H10" s="527">
        <v>14577</v>
      </c>
      <c r="I10" s="527">
        <v>3309</v>
      </c>
      <c r="J10" s="527">
        <v>69628</v>
      </c>
      <c r="K10" s="528" t="s">
        <v>1607</v>
      </c>
      <c r="L10" s="528" t="s">
        <v>1607</v>
      </c>
      <c r="M10" s="676" t="s">
        <v>41</v>
      </c>
    </row>
    <row r="11" spans="1:13" s="525" customFormat="1" ht="34.5" customHeight="1">
      <c r="A11" s="526" t="s">
        <v>973</v>
      </c>
      <c r="B11" s="527">
        <v>17709</v>
      </c>
      <c r="C11" s="527">
        <v>5860</v>
      </c>
      <c r="D11" s="527">
        <v>14621</v>
      </c>
      <c r="E11" s="527">
        <v>8623</v>
      </c>
      <c r="F11" s="527">
        <v>20184</v>
      </c>
      <c r="G11" s="527">
        <v>1647</v>
      </c>
      <c r="H11" s="527">
        <v>13872</v>
      </c>
      <c r="I11" s="527">
        <v>1935</v>
      </c>
      <c r="J11" s="527">
        <v>72215</v>
      </c>
      <c r="K11" s="528" t="s">
        <v>1607</v>
      </c>
      <c r="L11" s="528">
        <v>417</v>
      </c>
      <c r="M11" s="676" t="s">
        <v>973</v>
      </c>
    </row>
    <row r="12" spans="1:13" s="517" customFormat="1" ht="34.5" customHeight="1" thickBot="1">
      <c r="A12" s="553" t="s">
        <v>980</v>
      </c>
      <c r="B12" s="735">
        <v>6022</v>
      </c>
      <c r="C12" s="736">
        <v>2115</v>
      </c>
      <c r="D12" s="736">
        <v>4808</v>
      </c>
      <c r="E12" s="736">
        <v>2674</v>
      </c>
      <c r="F12" s="736">
        <v>7102</v>
      </c>
      <c r="G12" s="736">
        <v>975</v>
      </c>
      <c r="H12" s="736">
        <v>4195</v>
      </c>
      <c r="I12" s="736">
        <v>732</v>
      </c>
      <c r="J12" s="736">
        <v>25346</v>
      </c>
      <c r="K12" s="736">
        <v>0</v>
      </c>
      <c r="L12" s="737">
        <v>8049</v>
      </c>
      <c r="M12" s="554" t="s">
        <v>980</v>
      </c>
    </row>
    <row r="13" spans="1:9" s="2" customFormat="1" ht="15" customHeight="1">
      <c r="A13" s="1" t="s">
        <v>1303</v>
      </c>
      <c r="I13" s="18" t="s">
        <v>1308</v>
      </c>
    </row>
    <row r="14" spans="1:13" s="2" customFormat="1" ht="13.5" customHeight="1">
      <c r="A14" s="2" t="s">
        <v>1306</v>
      </c>
      <c r="M14" s="25"/>
    </row>
    <row r="15" s="2" customFormat="1" ht="13.5" customHeight="1">
      <c r="A15" s="2" t="s">
        <v>1307</v>
      </c>
    </row>
  </sheetData>
  <mergeCells count="3">
    <mergeCell ref="A1:M1"/>
    <mergeCell ref="A3:A5"/>
    <mergeCell ref="M3:M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양현주</cp:lastModifiedBy>
  <cp:lastPrinted>2011-01-07T01:53:46Z</cp:lastPrinted>
  <dcterms:created xsi:type="dcterms:W3CDTF">2007-11-15T06:25:32Z</dcterms:created>
  <dcterms:modified xsi:type="dcterms:W3CDTF">2011-03-18T03:48:22Z</dcterms:modified>
  <cp:category/>
  <cp:version/>
  <cp:contentType/>
  <cp:contentStatus/>
</cp:coreProperties>
</file>