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769" firstSheet="31" activeTab="35"/>
  </bookViews>
  <sheets>
    <sheet name="1.공무원 총괄" sheetId="1" r:id="rId1"/>
    <sheet name="2.본청 공무원" sheetId="2" r:id="rId2"/>
    <sheet name="3.읍면동 공무원" sheetId="3" r:id="rId3"/>
    <sheet name="4. 퇴직사유별 공무원" sheetId="4" r:id="rId4"/>
    <sheet name="5.공무원 훈련자(1)" sheetId="5" r:id="rId5"/>
    <sheet name="5.공무원훈련자(2)" sheetId="6" r:id="rId6"/>
    <sheet name="5.공무원훈련자(3)" sheetId="7" r:id="rId7"/>
    <sheet name="5.공무원훈련자(4)" sheetId="8" r:id="rId8"/>
    <sheet name="5.공무원훈련자(5)" sheetId="9" r:id="rId9"/>
    <sheet name="5.공무원훈련자(6)" sheetId="10" r:id="rId10"/>
    <sheet name="5.공무원훈련자(7)" sheetId="11" r:id="rId11"/>
    <sheet name="5.공무원훈련자(8)" sheetId="12" r:id="rId12"/>
    <sheet name="6.관내 관공서 및 주요기관" sheetId="13" r:id="rId13"/>
    <sheet name="7.민원서류처리" sheetId="14" r:id="rId14"/>
    <sheet name="8.여권발급" sheetId="15" r:id="rId15"/>
    <sheet name="9.범죄발생 및 검거" sheetId="16" r:id="rId16"/>
    <sheet name="9-1.범죄발생 및 검거 (경찰서별)" sheetId="17" r:id="rId17"/>
    <sheet name="10.연령별 피의자" sheetId="18" r:id="rId18"/>
    <sheet name="11.학력별 피의자" sheetId="19" r:id="rId19"/>
    <sheet name="12.소년범죄" sheetId="20" r:id="rId20"/>
    <sheet name="13.외국인범죄" sheetId="21" r:id="rId21"/>
    <sheet name="14.화재발생" sheetId="22" r:id="rId22"/>
    <sheet name="15.원인별 화재발생" sheetId="23" r:id="rId23"/>
    <sheet name="16.장소별 화재발생" sheetId="24" r:id="rId24"/>
    <sheet name="17.산불발생 현황" sheetId="25" r:id="rId25"/>
    <sheet name="18.소방장비(1)" sheetId="26" r:id="rId26"/>
    <sheet name="18.소방장비 (2)" sheetId="27" r:id="rId27"/>
    <sheet name="19.119 구급활동실적" sheetId="28" r:id="rId28"/>
    <sheet name="20.119 구조활동실적" sheetId="29" r:id="rId29"/>
    <sheet name="21.재난사고 발생 및 피해현황" sheetId="30" r:id="rId30"/>
    <sheet name="22.풍수해 발생" sheetId="31" r:id="rId31"/>
    <sheet name="23.소방대상물 현황" sheetId="32" r:id="rId32"/>
    <sheet name="24.교통사고 발생(자동차)" sheetId="33" r:id="rId33"/>
    <sheet name="25.자동차 단속 및 처리" sheetId="34" r:id="rId34"/>
    <sheet name="26.운전면허 소지자" sheetId="35" r:id="rId35"/>
    <sheet name="27.운전면허 시험실시" sheetId="36" r:id="rId36"/>
  </sheets>
  <definedNames>
    <definedName name="_xlnm.Print_Area" localSheetId="17">'10.연령별 피의자'!$A$1:$L$14</definedName>
    <definedName name="_xlnm.Print_Area" localSheetId="22">'15.원인별 화재발생'!$A$1:$O$18</definedName>
    <definedName name="_xlnm.Print_Area" localSheetId="25">'18.소방장비(1)'!$A$1:$O$32</definedName>
    <definedName name="_xlnm.Print_Area" localSheetId="27">'19.119 구급활동실적'!$A$1:$R$17</definedName>
    <definedName name="_xlnm.Print_Area" localSheetId="28">'20.119 구조활동실적'!$A$1:$R$21</definedName>
    <definedName name="_xlnm.Print_Area" localSheetId="32">'24.교통사고 발생(자동차)'!$A$1:$K$25</definedName>
    <definedName name="_xlnm.Print_Area" localSheetId="2">'3.읍면동 공무원'!$A$1:$M$18</definedName>
    <definedName name="_xlnm.Print_Area" localSheetId="3">'4. 퇴직사유별 공무원'!$A$1:$T$23</definedName>
    <definedName name="_xlnm.Print_Area" localSheetId="4">'5.공무원 훈련자(1)'!$A$1:$T$28</definedName>
    <definedName name="_xlnm.Print_Area" localSheetId="5">'5.공무원훈련자(2)'!$A$1:$T$28</definedName>
    <definedName name="_xlnm.Print_Area" localSheetId="6">'5.공무원훈련자(3)'!$A$1:$T$27</definedName>
    <definedName name="_xlnm.Print_Area" localSheetId="7">'5.공무원훈련자(4)'!$A$1:$T$27</definedName>
    <definedName name="_xlnm.Print_Area" localSheetId="8">'5.공무원훈련자(5)'!$A$1:$T$28</definedName>
    <definedName name="_xlnm.Print_Area" localSheetId="9">'5.공무원훈련자(6)'!$A$1:$T$26</definedName>
    <definedName name="_xlnm.Print_Area" localSheetId="10">'5.공무원훈련자(7)'!$A$1:$T$27</definedName>
    <definedName name="_xlnm.Print_Area" localSheetId="11">'5.공무원훈련자(8)'!$A$1:$T$30</definedName>
  </definedNames>
  <calcPr fullCalcOnLoad="1"/>
</workbook>
</file>

<file path=xl/comments30.xml><?xml version="1.0" encoding="utf-8"?>
<comments xmlns="http://schemas.openxmlformats.org/spreadsheetml/2006/main">
  <authors>
    <author>SEC</author>
  </authors>
  <commentList>
    <comment ref="M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1"/>
            <rFont val="굴림"/>
            <family val="3"/>
          </rPr>
          <t>27.도로교통사고(자동차)와 같은 값임</t>
        </r>
      </text>
    </comment>
  </commentList>
</comments>
</file>

<file path=xl/sharedStrings.xml><?xml version="1.0" encoding="utf-8"?>
<sst xmlns="http://schemas.openxmlformats.org/spreadsheetml/2006/main" count="5633" uniqueCount="1465">
  <si>
    <t>Other</t>
  </si>
  <si>
    <t>2 0 0 2</t>
  </si>
  <si>
    <t>2 0 0 6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</si>
  <si>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</si>
  <si>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</si>
  <si>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</si>
  <si>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</si>
  <si>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</si>
  <si>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</si>
  <si>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4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조천읍</t>
    </r>
    <r>
      <rPr>
        <sz val="10"/>
        <rFont val="Arial"/>
        <family val="2"/>
      </rPr>
      <t>·</t>
    </r>
    <r>
      <rPr>
        <sz val="10"/>
        <rFont val="굴림"/>
        <family val="3"/>
      </rPr>
      <t>구좌읍</t>
    </r>
    <r>
      <rPr>
        <sz val="10"/>
        <rFont val="Arial"/>
        <family val="2"/>
      </rPr>
      <t>·</t>
    </r>
    <r>
      <rPr>
        <sz val="10"/>
        <rFont val="굴림"/>
        <family val="3"/>
      </rPr>
      <t>추자면</t>
    </r>
    <r>
      <rPr>
        <sz val="10"/>
        <rFont val="Arial"/>
        <family val="2"/>
      </rPr>
      <t>·</t>
    </r>
    <r>
      <rPr>
        <sz val="10"/>
        <rFont val="굴림"/>
        <family val="3"/>
      </rPr>
      <t>우도면</t>
    </r>
    <r>
      <rPr>
        <sz val="10"/>
        <rFont val="Arial"/>
        <family val="2"/>
      </rPr>
      <t>)</t>
    </r>
  </si>
  <si>
    <r>
      <t xml:space="preserve">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  <r>
      <rPr>
        <sz val="10"/>
        <rFont val="Arial"/>
        <family val="2"/>
      </rPr>
      <t>, 3</t>
    </r>
    <r>
      <rPr>
        <sz val="10"/>
        <rFont val="굴림"/>
        <family val="3"/>
      </rPr>
      <t>개읍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남원읍</t>
    </r>
    <r>
      <rPr>
        <sz val="10"/>
        <rFont val="Arial"/>
        <family val="2"/>
      </rPr>
      <t>·</t>
    </r>
    <r>
      <rPr>
        <sz val="10"/>
        <rFont val="굴림"/>
        <family val="3"/>
      </rPr>
      <t>성산읍</t>
    </r>
    <r>
      <rPr>
        <sz val="10"/>
        <rFont val="Arial"/>
        <family val="2"/>
      </rPr>
      <t>·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</si>
  <si>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t xml:space="preserve">          · 서부소방서 - 제주시(한림읍·애월읍·한경면), 서귀포시(대정읍·안덕면)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</si>
  <si>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</si>
  <si>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 xml:space="preserve"> (Unit : case)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</si>
  <si>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택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</si>
  <si>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</si>
  <si>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포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</si>
  <si>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</si>
  <si>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장</t>
    </r>
  </si>
  <si>
    <r>
      <t>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</si>
  <si>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</si>
  <si>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장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</si>
  <si>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트</t>
    </r>
  </si>
  <si>
    <r>
      <t>호텔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여관</t>
    </r>
  </si>
  <si>
    <r>
      <t>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점</t>
    </r>
  </si>
  <si>
    <r>
      <t>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</si>
  <si>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t>Housing</t>
  </si>
  <si>
    <t>Hotel,</t>
  </si>
  <si>
    <t>unit</t>
  </si>
  <si>
    <t>Workplaces</t>
  </si>
  <si>
    <t>Shops</t>
  </si>
  <si>
    <t>Schools</t>
  </si>
  <si>
    <t>Factories</t>
  </si>
  <si>
    <t>Warehouses</t>
  </si>
  <si>
    <t>Hospitals</t>
  </si>
  <si>
    <t>Markets</t>
  </si>
  <si>
    <t>Apartments</t>
  </si>
  <si>
    <t>inns</t>
  </si>
  <si>
    <t>Restaurants</t>
  </si>
  <si>
    <t>Vehicles</t>
  </si>
  <si>
    <t>Jeju Fire 
Station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</si>
  <si>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</si>
  <si>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</si>
  <si>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t>논밭두렁</t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</si>
  <si>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</si>
  <si>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</si>
  <si>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</si>
  <si>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</si>
  <si>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</si>
  <si>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</si>
  <si>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</si>
  <si>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</si>
  <si>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</si>
  <si>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</si>
  <si>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합계</t>
  </si>
  <si>
    <t>폄프차</t>
  </si>
  <si>
    <t>물탱크</t>
  </si>
  <si>
    <t>화학차</t>
  </si>
  <si>
    <t>조명차</t>
  </si>
  <si>
    <t>배연차</t>
  </si>
  <si>
    <t xml:space="preserve"> 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</si>
  <si>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</si>
  <si>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</si>
  <si>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</si>
  <si>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</si>
  <si>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</si>
  <si>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</si>
  <si>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</si>
  <si>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</si>
  <si>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</si>
  <si>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</si>
  <si>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</si>
  <si>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</si>
  <si>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</si>
  <si>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</si>
  <si>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</si>
  <si>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</si>
  <si>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</si>
  <si>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</si>
  <si>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</si>
  <si>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</si>
  <si>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</si>
  <si>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</si>
  <si>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Below 18</t>
  </si>
  <si>
    <t>Bus</t>
  </si>
  <si>
    <t xml:space="preserve"> </t>
  </si>
  <si>
    <t>구급차</t>
  </si>
  <si>
    <t>지휘차</t>
  </si>
  <si>
    <t>위성</t>
  </si>
  <si>
    <t>장비</t>
  </si>
  <si>
    <t>트레일러</t>
  </si>
  <si>
    <t>견인차</t>
  </si>
  <si>
    <t>화물차</t>
  </si>
  <si>
    <t>굴삭기</t>
  </si>
  <si>
    <t>다목적차</t>
  </si>
  <si>
    <t>순찰차</t>
  </si>
  <si>
    <t>행정차</t>
  </si>
  <si>
    <t>기타차</t>
  </si>
  <si>
    <t>소방헬기</t>
  </si>
  <si>
    <t>구조정</t>
  </si>
  <si>
    <t>Ambulance</t>
  </si>
  <si>
    <t>운반차</t>
  </si>
  <si>
    <t>Trailer</t>
  </si>
  <si>
    <t>홍보차</t>
  </si>
  <si>
    <t>공기</t>
  </si>
  <si>
    <t>보트</t>
  </si>
  <si>
    <t>Fire helicopter</t>
  </si>
  <si>
    <t>Fire ship</t>
  </si>
  <si>
    <t>rescue ship</t>
  </si>
  <si>
    <t>충전기</t>
  </si>
  <si>
    <t>운반</t>
  </si>
  <si>
    <t>Satellite Relay</t>
  </si>
  <si>
    <t>Breathing Apparatus Carrier</t>
  </si>
  <si>
    <t>Wrecker</t>
  </si>
  <si>
    <t>Truck</t>
  </si>
  <si>
    <t>Excavate</t>
  </si>
  <si>
    <t>Patrol car</t>
  </si>
  <si>
    <t>Official Car</t>
  </si>
  <si>
    <t>Other</t>
  </si>
  <si>
    <t>Motor cycle</t>
  </si>
  <si>
    <r>
      <t xml:space="preserve">1 1 9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First-aid  activities      </t>
    </r>
  </si>
  <si>
    <t>신고건수</t>
  </si>
  <si>
    <t>이송건수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</si>
  <si>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Number of first-aid patients by type</t>
    </r>
  </si>
  <si>
    <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By medical facilities</t>
    </r>
  </si>
  <si>
    <t>Number of</t>
  </si>
  <si>
    <t>만성질환</t>
  </si>
  <si>
    <t>급성질환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</si>
  <si>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</si>
  <si>
    <t>사고부상</t>
  </si>
  <si>
    <t>약물중독</t>
  </si>
  <si>
    <t>화상환자</t>
  </si>
  <si>
    <t>교통사고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</si>
  <si>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</si>
  <si>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</si>
  <si>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일반병원</t>
  </si>
  <si>
    <t>종합병원</t>
  </si>
  <si>
    <t>기타</t>
  </si>
  <si>
    <t>cases</t>
  </si>
  <si>
    <t>patients</t>
  </si>
  <si>
    <t>Chronic</t>
  </si>
  <si>
    <t>Acute</t>
  </si>
  <si>
    <t>Traffic</t>
  </si>
  <si>
    <t>reported</t>
  </si>
  <si>
    <t>transported</t>
  </si>
  <si>
    <t>Total</t>
  </si>
  <si>
    <t>disease</t>
  </si>
  <si>
    <t>Pregnancy</t>
  </si>
  <si>
    <t>Wounded</t>
  </si>
  <si>
    <t>Poisoned</t>
  </si>
  <si>
    <t>Burned</t>
  </si>
  <si>
    <t>accident</t>
  </si>
  <si>
    <t>Others</t>
  </si>
  <si>
    <t>Clinics</t>
  </si>
  <si>
    <t>Hospitals</t>
  </si>
  <si>
    <t>hospitals</t>
  </si>
  <si>
    <t>2 0 0 1</t>
  </si>
  <si>
    <t>2 0 0 2</t>
  </si>
  <si>
    <t>2 0 0 6</t>
  </si>
  <si>
    <t>제주소방서</t>
  </si>
  <si>
    <t>Jeju 
Fire Station</t>
  </si>
  <si>
    <t xml:space="preserve"> </t>
  </si>
  <si>
    <t>서귀포소방서</t>
  </si>
  <si>
    <t>Seogwipo 
Fire Station</t>
  </si>
  <si>
    <t>서부소방서</t>
  </si>
  <si>
    <t>Seobu
Fire Station</t>
  </si>
  <si>
    <r>
      <t xml:space="preserve">1 1 9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Rescue  activities      </t>
    </r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</si>
  <si>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</si>
  <si>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 Action taken</t>
    </r>
  </si>
  <si>
    <r>
      <t>구조인원</t>
    </r>
    <r>
      <rPr>
        <sz val="10"/>
        <rFont val="Arial"/>
        <family val="2"/>
      </rPr>
      <t xml:space="preserve"> </t>
    </r>
  </si>
  <si>
    <r>
      <t>미처리</t>
    </r>
    <r>
      <rPr>
        <vertAlign val="superscript"/>
        <sz val="10"/>
        <rFont val="Arial"/>
        <family val="2"/>
      </rPr>
      <t>1)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</si>
  <si>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</si>
  <si>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</si>
  <si>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</si>
  <si>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t>안전조치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</si>
  <si>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</si>
  <si>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</si>
  <si>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</si>
  <si>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</si>
  <si>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</si>
  <si>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</si>
  <si>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</si>
  <si>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승강기</t>
  </si>
  <si>
    <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</si>
  <si>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</si>
  <si>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</si>
  <si>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Number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</si>
  <si>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</si>
  <si>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</si>
  <si>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</si>
  <si>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</si>
  <si>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t>of cases</t>
  </si>
  <si>
    <t>Rescue</t>
  </si>
  <si>
    <t>action</t>
  </si>
  <si>
    <t>person</t>
  </si>
  <si>
    <t>Non-action</t>
  </si>
  <si>
    <t>Fire</t>
  </si>
  <si>
    <t>Traffic</t>
  </si>
  <si>
    <t>River</t>
  </si>
  <si>
    <t>Machinery</t>
  </si>
  <si>
    <t>Elevator</t>
  </si>
  <si>
    <t>Mountains</t>
  </si>
  <si>
    <t>Confinement</t>
  </si>
  <si>
    <t>제주소방서</t>
  </si>
  <si>
    <t>Jeju 
Fire Station</t>
  </si>
  <si>
    <t>서귀포소방서</t>
  </si>
  <si>
    <t>Seogwipo 
Fire Station</t>
  </si>
  <si>
    <t>Seobu
Fire Station</t>
  </si>
  <si>
    <t>특수구조대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</si>
  <si>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미처리는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출동했으나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등으로</t>
    </r>
    <r>
      <rPr>
        <sz val="10"/>
        <rFont val="Arial"/>
        <family val="2"/>
      </rPr>
      <t xml:space="preserve"> 119 </t>
    </r>
    <r>
      <rPr>
        <sz val="10"/>
        <rFont val="굴림"/>
        <family val="3"/>
      </rPr>
      <t>구조대의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활동이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불필요한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</t>
    </r>
  </si>
  <si>
    <t>Note : 1) Action taken, but not necessary because of self-rescue</t>
  </si>
  <si>
    <r>
      <t xml:space="preserve">         2) </t>
    </r>
    <r>
      <rPr>
        <sz val="10"/>
        <rFont val="굴림"/>
        <family val="3"/>
      </rPr>
      <t>사고종별의</t>
    </r>
    <r>
      <rPr>
        <sz val="10"/>
        <rFont val="Arial"/>
        <family val="2"/>
      </rPr>
      <t xml:space="preserve"> '</t>
    </r>
    <r>
      <rPr>
        <sz val="10"/>
        <rFont val="굴림"/>
        <family val="3"/>
      </rPr>
      <t>기타</t>
    </r>
    <r>
      <rPr>
        <sz val="10"/>
        <rFont val="Arial"/>
        <family val="2"/>
      </rPr>
      <t>'</t>
    </r>
    <r>
      <rPr>
        <sz val="10"/>
        <rFont val="굴림"/>
        <family val="3"/>
      </rPr>
      <t>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붕괴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추락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폭발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약물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자연재해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고립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유독물질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자해범죄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</si>
  <si>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</si>
  <si>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case, person, million won)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</si>
  <si>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</si>
  <si>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</si>
  <si>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</si>
  <si>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</si>
  <si>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t>도로교통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Motor vehicle
accident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</si>
  <si>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</si>
  <si>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t xml:space="preserve">건
</t>
    </r>
    <r>
      <rPr>
        <sz val="10"/>
        <rFont val="Arial"/>
        <family val="2"/>
      </rPr>
      <t>Cases</t>
    </r>
  </si>
  <si>
    <r>
      <t xml:space="preserve">인원
</t>
    </r>
    <r>
      <rPr>
        <sz val="10"/>
        <rFont val="Arial"/>
        <family val="2"/>
      </rPr>
      <t>Persons</t>
    </r>
  </si>
  <si>
    <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</si>
  <si>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</si>
  <si>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</si>
  <si>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t xml:space="preserve">인적피해
</t>
    </r>
    <r>
      <rPr>
        <sz val="10"/>
        <rFont val="Arial"/>
        <family val="2"/>
      </rPr>
      <t>Casualties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</si>
  <si>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해
</t>
    </r>
    <r>
      <rPr>
        <sz val="10"/>
        <rFont val="Arial"/>
        <family val="2"/>
      </rPr>
      <t>Damaged  property</t>
    </r>
  </si>
  <si>
    <r>
      <t xml:space="preserve">인명피해
</t>
    </r>
    <r>
      <rPr>
        <sz val="10"/>
        <rFont val="Arial"/>
        <family val="2"/>
      </rPr>
      <t>Number of casualties</t>
    </r>
  </si>
  <si>
    <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</si>
  <si>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t xml:space="preserve">계
</t>
    </r>
    <r>
      <rPr>
        <sz val="10"/>
        <rFont val="Arial"/>
        <family val="2"/>
      </rPr>
      <t>Total</t>
    </r>
  </si>
  <si>
    <r>
      <t xml:space="preserve">사망
</t>
    </r>
    <r>
      <rPr>
        <sz val="10"/>
        <rFont val="Arial"/>
        <family val="2"/>
      </rPr>
      <t>Death</t>
    </r>
  </si>
  <si>
    <r>
      <t xml:space="preserve">부상
</t>
    </r>
    <r>
      <rPr>
        <sz val="10"/>
        <rFont val="Arial"/>
        <family val="2"/>
      </rPr>
      <t>Injury</t>
    </r>
  </si>
  <si>
    <r>
      <t xml:space="preserve">세대수
</t>
    </r>
    <r>
      <rPr>
        <sz val="8"/>
        <rFont val="Arial"/>
        <family val="2"/>
      </rPr>
      <t>Household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</si>
  <si>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</si>
  <si>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r>
      <t xml:space="preserve">부동산
</t>
    </r>
    <r>
      <rPr>
        <sz val="9"/>
        <rFont val="Arial"/>
        <family val="2"/>
      </rPr>
      <t>Immovable</t>
    </r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</si>
  <si>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Movable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</si>
  <si>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교통사고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제주도지방경찰청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</si>
  <si>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</si>
  <si>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thousand won)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</si>
  <si>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</si>
  <si>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</si>
  <si>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근린생활</t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</si>
  <si>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</si>
  <si>
    <t>문화집회</t>
  </si>
  <si>
    <t>판매시설</t>
  </si>
  <si>
    <t>숙박시설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</si>
  <si>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</si>
  <si>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</si>
  <si>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트</t>
    </r>
  </si>
  <si>
    <t>업무시설</t>
  </si>
  <si>
    <t>통신촬영</t>
  </si>
  <si>
    <t>교육연구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</si>
  <si>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</si>
  <si>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</si>
  <si>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</si>
  <si>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및</t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</si>
  <si>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</si>
  <si>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운동시설</t>
  </si>
  <si>
    <t>영업시설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</si>
  <si>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</si>
  <si>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Culture</t>
  </si>
  <si>
    <t>Facilities</t>
  </si>
  <si>
    <t>Apartment</t>
  </si>
  <si>
    <t>Communication</t>
  </si>
  <si>
    <t>Education</t>
  </si>
  <si>
    <t>and</t>
  </si>
  <si>
    <t>for old</t>
  </si>
  <si>
    <t>Amusement</t>
  </si>
  <si>
    <t>sports</t>
  </si>
  <si>
    <t>sale</t>
  </si>
  <si>
    <t>Lodging</t>
  </si>
  <si>
    <t>and youth</t>
  </si>
  <si>
    <t>Medical</t>
  </si>
  <si>
    <t>dormitory</t>
  </si>
  <si>
    <t>Business</t>
  </si>
  <si>
    <t>Photographing</t>
  </si>
  <si>
    <t>research</t>
  </si>
  <si>
    <t>Factory</t>
  </si>
  <si>
    <r>
      <t>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</si>
  <si>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r>
      <t>운동</t>
    </r>
    <r>
      <rPr>
        <sz val="10"/>
        <rFont val="Arial"/>
        <family val="2"/>
      </rPr>
      <t xml:space="preserve">, </t>
    </r>
  </si>
  <si>
    <t>관광휴게</t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</si>
  <si>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</si>
  <si>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위생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</si>
  <si>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</si>
  <si>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위험물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</si>
  <si>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지하가</t>
  </si>
  <si>
    <t>문화재</t>
  </si>
  <si>
    <t>복합건축물</t>
  </si>
  <si>
    <t>자동차</t>
  </si>
  <si>
    <t>관련시설</t>
  </si>
  <si>
    <t>처리시설</t>
  </si>
  <si>
    <t>Animal,</t>
  </si>
  <si>
    <t>Storage &amp;</t>
  </si>
  <si>
    <t>plant</t>
  </si>
  <si>
    <t>handling of</t>
  </si>
  <si>
    <t>Underground</t>
  </si>
  <si>
    <t>Cultural</t>
  </si>
  <si>
    <t>Complex</t>
  </si>
  <si>
    <t>Warehouse</t>
  </si>
  <si>
    <t>Automobile</t>
  </si>
  <si>
    <t>Tourism</t>
  </si>
  <si>
    <t>related</t>
  </si>
  <si>
    <t>Sanitation</t>
  </si>
  <si>
    <t>Prison</t>
  </si>
  <si>
    <t>dagerous object</t>
  </si>
  <si>
    <t>arcade</t>
  </si>
  <si>
    <t>property</t>
  </si>
  <si>
    <t>building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</si>
  <si>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</si>
  <si>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</si>
  <si>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</si>
  <si>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</si>
  <si>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r>
      <t xml:space="preserve">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>Civil Services</t>
    </r>
    <r>
      <rPr>
        <sz val="10"/>
        <rFont val="Arial"/>
        <family val="2"/>
      </rPr>
      <t xml:space="preserve"> Department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</si>
  <si>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</si>
  <si>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</si>
  <si>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Year &amp;
Police</t>
  </si>
  <si>
    <t>…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</si>
  <si>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경찰서별</t>
    </r>
  </si>
  <si>
    <t>Year &amp; Police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</si>
  <si>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</si>
  <si>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</si>
  <si>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사고유형별</t>
    </r>
    <r>
      <rPr>
        <sz val="10"/>
        <rFont val="Arial"/>
        <family val="2"/>
      </rPr>
      <t xml:space="preserve">     By type of traffic accident</t>
    </r>
  </si>
  <si>
    <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</si>
  <si>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</si>
  <si>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t>차대사람</t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</si>
  <si>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</si>
  <si>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</si>
  <si>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t>Per 10 thousand</t>
  </si>
  <si>
    <t>Per 100 thousand</t>
  </si>
  <si>
    <t>Vehicle</t>
  </si>
  <si>
    <t>Cases</t>
  </si>
  <si>
    <t>automobile</t>
  </si>
  <si>
    <t>Killed</t>
  </si>
  <si>
    <t>person</t>
  </si>
  <si>
    <t>Injured</t>
  </si>
  <si>
    <t>to person</t>
  </si>
  <si>
    <t>to vehicle</t>
  </si>
  <si>
    <t>only</t>
  </si>
  <si>
    <t>2 0 0 2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</si>
  <si>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</si>
  <si>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</si>
  <si>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t>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스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</si>
  <si>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</si>
  <si>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</si>
  <si>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</si>
  <si>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</si>
  <si>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Passenger car</t>
  </si>
  <si>
    <t>Bus</t>
  </si>
  <si>
    <t>Truck</t>
  </si>
  <si>
    <t>Special car</t>
  </si>
  <si>
    <t>Motor cycle</t>
  </si>
  <si>
    <t>Other</t>
  </si>
  <si>
    <t>2 0 0 2</t>
  </si>
  <si>
    <t>2 0 0 3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</si>
  <si>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</si>
  <si>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/>
  </si>
  <si>
    <r>
      <t>주</t>
    </r>
    <r>
      <rPr>
        <sz val="10"/>
        <rFont val="Arial"/>
        <family val="2"/>
      </rPr>
      <t xml:space="preserve"> : 1)  </t>
    </r>
    <r>
      <rPr>
        <sz val="10"/>
        <rFont val="돋움"/>
        <family val="3"/>
      </rPr>
      <t>자전거 등 포함</t>
    </r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</si>
  <si>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</si>
  <si>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</si>
  <si>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</si>
  <si>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</si>
  <si>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2 0 0 2</t>
  </si>
  <si>
    <t>2 0 0 3</t>
  </si>
  <si>
    <t>Others</t>
  </si>
  <si>
    <t>Others</t>
  </si>
  <si>
    <t>2 0 0 2</t>
  </si>
  <si>
    <t>12(13)</t>
  </si>
  <si>
    <r>
      <t>(</t>
    </r>
    <r>
      <rPr>
        <sz val="9"/>
        <rFont val="돋움"/>
        <family val="3"/>
      </rPr>
      <t>단위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개소</t>
    </r>
    <r>
      <rPr>
        <sz val="9"/>
        <rFont val="Arial"/>
        <family val="2"/>
      </rPr>
      <t>)</t>
    </r>
  </si>
  <si>
    <r>
      <t xml:space="preserve">합계
</t>
    </r>
    <r>
      <rPr>
        <sz val="9"/>
        <rFont val="Arial"/>
        <family val="2"/>
      </rPr>
      <t>Total</t>
    </r>
  </si>
  <si>
    <r>
      <t>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행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Local administration offices and agencies</t>
    </r>
  </si>
  <si>
    <r>
      <t>법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· </t>
    </r>
    <r>
      <rPr>
        <sz val="9"/>
        <rFont val="돋움"/>
        <family val="3"/>
      </rPr>
      <t>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Court and prosecutions offices</t>
    </r>
  </si>
  <si>
    <r>
      <t xml:space="preserve">직속기관
</t>
    </r>
    <r>
      <rPr>
        <sz val="9"/>
        <rFont val="Arial"/>
        <family val="2"/>
      </rPr>
      <t>Direct agencies</t>
    </r>
  </si>
  <si>
    <r>
      <t>사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업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소
</t>
    </r>
    <r>
      <rPr>
        <sz val="9"/>
        <rFont val="Arial"/>
        <family val="2"/>
      </rPr>
      <t>Affiliated agencies</t>
    </r>
  </si>
  <si>
    <r>
      <t xml:space="preserve">도
</t>
    </r>
    <r>
      <rPr>
        <sz val="9"/>
        <rFont val="Arial"/>
        <family val="2"/>
      </rPr>
      <t>Province</t>
    </r>
  </si>
  <si>
    <r>
      <t xml:space="preserve">시
</t>
    </r>
    <r>
      <rPr>
        <sz val="9"/>
        <rFont val="Arial"/>
        <family val="2"/>
      </rPr>
      <t xml:space="preserve">Si </t>
    </r>
  </si>
  <si>
    <t>2 0 0 2</t>
  </si>
  <si>
    <t>-</t>
  </si>
  <si>
    <t>2 0 0 3</t>
  </si>
  <si>
    <t>2 0 0 4</t>
  </si>
  <si>
    <t xml:space="preserve">2 0 0 5 </t>
  </si>
  <si>
    <t>186(45)</t>
  </si>
  <si>
    <t>2(4)</t>
  </si>
  <si>
    <t>24(4)</t>
  </si>
  <si>
    <t>11(3)</t>
  </si>
  <si>
    <t>2 0 0 5</t>
  </si>
  <si>
    <t>2 0 0 6</t>
  </si>
  <si>
    <t>173(37)</t>
  </si>
  <si>
    <t>23(4)</t>
  </si>
  <si>
    <t>10(3)</t>
  </si>
  <si>
    <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</si>
  <si>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r>
      <t>협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동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조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합
</t>
    </r>
    <r>
      <rPr>
        <sz val="9"/>
        <rFont val="Arial"/>
        <family val="2"/>
      </rPr>
      <t>Cooperation association</t>
    </r>
  </si>
  <si>
    <t>농업</t>
  </si>
  <si>
    <t>원예</t>
  </si>
  <si>
    <t>축산</t>
  </si>
  <si>
    <t>수산업</t>
  </si>
  <si>
    <t>산림</t>
  </si>
  <si>
    <t>기타</t>
  </si>
  <si>
    <t xml:space="preserve">Educat
-ional
 office </t>
  </si>
  <si>
    <t>Post
office</t>
  </si>
  <si>
    <t>Tax office</t>
  </si>
  <si>
    <t>Telephone office</t>
  </si>
  <si>
    <t>Broadcast-ing station</t>
  </si>
  <si>
    <t>News-paper
Company</t>
  </si>
  <si>
    <t>KARIC</t>
  </si>
  <si>
    <t>Agricul
-ture</t>
  </si>
  <si>
    <t>Garden
-ing</t>
  </si>
  <si>
    <t>Live
-stock</t>
  </si>
  <si>
    <t>Fishery</t>
  </si>
  <si>
    <t>Forestry</t>
  </si>
  <si>
    <t>Others</t>
  </si>
  <si>
    <t>34(4)</t>
  </si>
  <si>
    <t>26(1)</t>
  </si>
  <si>
    <t>2(5)</t>
  </si>
  <si>
    <t>12(13)</t>
  </si>
  <si>
    <t>1(2)</t>
  </si>
  <si>
    <t>4(6)</t>
  </si>
  <si>
    <t>23(12)</t>
  </si>
  <si>
    <t>경찰·소방관서
Police &amp; fire-fighting stations</t>
  </si>
  <si>
    <t>patriot and veteran office</t>
  </si>
  <si>
    <t>(Unit : case)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</si>
  <si>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</si>
  <si>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</si>
  <si>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</si>
  <si>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</si>
  <si>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</si>
  <si>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Total</t>
  </si>
  <si>
    <t>Sanction/ Permisson</t>
  </si>
  <si>
    <t>Patent /    License</t>
  </si>
  <si>
    <t>Notification/
Registration</t>
  </si>
  <si>
    <t>Test/
Inspection</t>
  </si>
  <si>
    <t>Confirmation.
Certification
/Delivery</t>
  </si>
  <si>
    <t>Others</t>
  </si>
  <si>
    <t>…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</si>
  <si>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</si>
  <si>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</si>
  <si>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</si>
  <si>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</si>
  <si>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</si>
  <si>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</si>
  <si>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</si>
  <si>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</si>
  <si>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</si>
  <si>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</si>
  <si>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강  력  범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</si>
  <si>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</si>
  <si>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</si>
  <si>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Y</t>
    </r>
    <r>
      <rPr>
        <sz val="10"/>
        <rFont val="Arial"/>
        <family val="2"/>
      </rPr>
      <t>ear &amp;
Fire Station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</si>
  <si>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</t>
    </r>
  </si>
  <si>
    <t>연별</t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</si>
  <si>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</si>
  <si>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</si>
  <si>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</si>
  <si>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</si>
  <si>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</si>
  <si>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</si>
  <si>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침수면적</t>
  </si>
  <si>
    <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</si>
  <si>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Year</t>
  </si>
  <si>
    <t>Amount of damage</t>
  </si>
  <si>
    <t>Dead and</t>
  </si>
  <si>
    <t>Flooded</t>
  </si>
  <si>
    <t>계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</si>
  <si>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</si>
  <si>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</si>
  <si>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</si>
  <si>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t>공공시설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</si>
  <si>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</si>
  <si>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missing</t>
  </si>
  <si>
    <t>Refugees</t>
  </si>
  <si>
    <t>area</t>
  </si>
  <si>
    <t>Total</t>
  </si>
  <si>
    <t>Building</t>
  </si>
  <si>
    <t>Vessels</t>
  </si>
  <si>
    <t>Farming land</t>
  </si>
  <si>
    <t>Public facilities</t>
  </si>
  <si>
    <t>Other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</si>
  <si>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</si>
  <si>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2001(Jejusi)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</si>
  <si>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</si>
  <si>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2001(Bukjeju)</t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</si>
  <si>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</si>
  <si>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2002(Jejusi)</t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</si>
  <si>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</si>
  <si>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2002(Bukjeju)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</si>
  <si>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</si>
  <si>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</si>
  <si>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</si>
  <si>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</si>
  <si>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</si>
  <si>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</si>
  <si>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</si>
  <si>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</si>
  <si>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</si>
  <si>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방재대책과</t>
    </r>
  </si>
  <si>
    <r>
      <t xml:space="preserve">Source : </t>
    </r>
    <r>
      <rPr>
        <sz val="10"/>
        <rFont val="Arial"/>
        <family val="2"/>
      </rPr>
      <t>Jeju Special Self-Governing ProvinceDisaster Control Plan Div.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</si>
  <si>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</t>
    </r>
  </si>
  <si>
    <t>Year &amp;
Fire Station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</si>
  <si>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</si>
  <si>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경찰서별</t>
    </r>
  </si>
  <si>
    <r>
      <t>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By punishment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</si>
  <si>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성별</t>
    </r>
  </si>
  <si>
    <r>
      <t>Y</t>
    </r>
    <r>
      <rPr>
        <sz val="10"/>
        <rFont val="Arial"/>
        <family val="2"/>
      </rPr>
      <t>ear &amp; Sex</t>
    </r>
  </si>
  <si>
    <r>
      <t xml:space="preserve">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>Source : Jeju Provincial Police Agency</t>
    </r>
  </si>
  <si>
    <r>
      <t xml:space="preserve">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>Note : The Statistic are for Jeju Province.</t>
    </r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</si>
  <si>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</si>
  <si>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</si>
  <si>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</si>
  <si>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 </t>
    </r>
    <r>
      <rPr>
        <sz val="10"/>
        <rFont val="Arial"/>
        <family val="2"/>
      </rPr>
      <t xml:space="preserve">            </t>
    </r>
    <r>
      <rPr>
        <sz val="10"/>
        <rFont val="Arial"/>
        <family val="2"/>
      </rPr>
      <t>Source : Jeju Provincial Police Agency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</si>
  <si>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</si>
  <si>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</si>
  <si>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</si>
  <si>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</si>
  <si>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</si>
  <si>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</si>
  <si>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</si>
  <si>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</si>
  <si>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</si>
  <si>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</si>
  <si>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</si>
  <si>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
 criminal code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</si>
  <si>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</si>
  <si>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</si>
  <si>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</si>
  <si>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</si>
  <si>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t>2 0 0 2</t>
  </si>
  <si>
    <t>2 0 0 6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</si>
  <si>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</si>
  <si>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</si>
  <si>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</si>
  <si>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</si>
  <si>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</si>
  <si>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</si>
  <si>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</si>
  <si>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</si>
  <si>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</si>
  <si>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</si>
  <si>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</si>
  <si>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</si>
  <si>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</si>
  <si>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</si>
  <si>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</si>
  <si>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</si>
  <si>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</si>
  <si>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</si>
  <si>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</si>
  <si>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</si>
  <si>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</si>
  <si>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</si>
  <si>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</si>
  <si>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</si>
  <si>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</si>
  <si>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Source : Jeju Provincial Police Agency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</si>
  <si>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</si>
  <si>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</si>
  <si>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</si>
  <si>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</si>
  <si>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</si>
  <si>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</si>
  <si>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</si>
  <si>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</si>
  <si>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</si>
  <si>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</si>
  <si>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</si>
  <si>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</si>
  <si>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</si>
  <si>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</si>
  <si>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 
criminal code</t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</si>
  <si>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</si>
  <si>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</si>
  <si>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율
</t>
    </r>
    <r>
      <rPr>
        <sz val="10"/>
        <rFont val="Arial"/>
        <family val="2"/>
      </rPr>
      <t>(%)</t>
    </r>
  </si>
  <si>
    <t>Cases</t>
  </si>
  <si>
    <t>Arrest</t>
  </si>
  <si>
    <t>Rate</t>
  </si>
  <si>
    <t>2 0 0 6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</si>
  <si>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</si>
  <si>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
Police Agency</t>
  </si>
  <si>
    <r>
      <t>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</si>
  <si>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</si>
  <si>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
Police Station</t>
  </si>
  <si>
    <t>자료 : 제주지방경찰청</t>
  </si>
  <si>
    <t>Source : Jeju Provincial Police Agency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</si>
  <si>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</si>
  <si>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</si>
  <si>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</si>
  <si>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</si>
  <si>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</si>
  <si>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30 </t>
    </r>
    <r>
      <rPr>
        <sz val="10"/>
        <rFont val="굴림"/>
        <family val="3"/>
      </rPr>
      <t>세</t>
    </r>
  </si>
  <si>
    <r>
      <t xml:space="preserve">31   ~ 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</si>
  <si>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</si>
  <si>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</si>
  <si>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</si>
  <si>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</si>
  <si>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</si>
  <si>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>Specific</t>
  </si>
  <si>
    <t>Special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</si>
  <si>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</si>
  <si>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r>
      <t xml:space="preserve">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Summary of Government Employees(Authorized)</t>
    </r>
  </si>
  <si>
    <t>2003(Bukjeju)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</si>
  <si>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</si>
  <si>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(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  <r>
      <rPr>
        <sz val="10"/>
        <rFont val="돋움"/>
        <family val="3"/>
      </rPr>
      <t>의회직속기관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사업소
</t>
    </r>
    <r>
      <rPr>
        <sz val="10"/>
        <rFont val="Arial"/>
        <family val="2"/>
      </rPr>
      <t>City Council direct or affiliated agencies</t>
    </r>
  </si>
  <si>
    <t>Year &amp; Class</t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</si>
  <si>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</si>
  <si>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</si>
  <si>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</si>
  <si>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</si>
  <si>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</si>
  <si>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</si>
  <si>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</si>
  <si>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</si>
  <si>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</si>
  <si>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</si>
  <si>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</si>
  <si>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2005(Bukjeju)</t>
  </si>
  <si>
    <t xml:space="preserve"> 2 0 0 6</t>
  </si>
  <si>
    <r>
      <t>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직</t>
    </r>
    <r>
      <rPr>
        <sz val="10"/>
        <rFont val="Arial"/>
        <family val="2"/>
      </rPr>
      <t>(</t>
    </r>
    <r>
      <rPr>
        <sz val="10"/>
        <rFont val="돋움"/>
        <family val="3"/>
      </rPr>
      <t>자치경찰</t>
    </r>
    <r>
      <rPr>
        <sz val="10"/>
        <rFont val="Arial"/>
        <family val="2"/>
      </rPr>
      <t>)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</si>
  <si>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</si>
  <si>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</si>
  <si>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</si>
  <si>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</si>
  <si>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</si>
  <si>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</si>
  <si>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</si>
  <si>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</si>
  <si>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</si>
  <si>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</si>
  <si>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</si>
  <si>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</si>
  <si>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</si>
  <si>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</si>
  <si>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</si>
  <si>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</si>
  <si>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Total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</si>
  <si>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</si>
  <si>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</si>
  <si>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</si>
  <si>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t>읍·면</t>
  </si>
  <si>
    <t>2001(Bukjeju)</t>
  </si>
  <si>
    <t>2004(Bukjeju)</t>
  </si>
  <si>
    <t>2002(Bukjeju)</t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</si>
  <si>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</si>
  <si>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</si>
  <si>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</si>
  <si>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>장애인편의시설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설치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및
</t>
    </r>
    <r>
      <rPr>
        <sz val="10"/>
        <rFont val="굴림체"/>
        <family val="3"/>
      </rPr>
      <t>지도과정</t>
    </r>
  </si>
  <si>
    <t>지역보건의료계획 작성
지침교육</t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</si>
  <si>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</si>
  <si>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정
</t>
    </r>
    <r>
      <rPr>
        <sz val="10"/>
        <rFont val="Arial"/>
        <family val="2"/>
      </rPr>
      <t xml:space="preserve">Admini
</t>
    </r>
    <r>
      <rPr>
        <sz val="10"/>
        <rFont val="Arial"/>
        <family val="2"/>
      </rPr>
      <t>-</t>
    </r>
    <r>
      <rPr>
        <sz val="10"/>
        <rFont val="Arial"/>
        <family val="2"/>
      </rPr>
      <t>strative</t>
    </r>
  </si>
  <si>
    <r>
      <t>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업
</t>
    </r>
    <r>
      <rPr>
        <sz val="10"/>
        <rFont val="Arial"/>
        <family val="2"/>
      </rPr>
      <t>Agricul-tural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</si>
  <si>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축
</t>
    </r>
    <r>
      <rPr>
        <sz val="10"/>
        <rFont val="Arial"/>
        <family val="2"/>
      </rPr>
      <t>Archite-ctural</t>
    </r>
  </si>
  <si>
    <r>
      <t>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목
</t>
    </r>
    <r>
      <rPr>
        <sz val="10"/>
        <rFont val="Arial"/>
        <family val="2"/>
      </rPr>
      <t>Civil
Enginee</t>
    </r>
    <r>
      <rPr>
        <sz val="10"/>
        <rFont val="Arial"/>
        <family val="2"/>
      </rPr>
      <t>-</t>
    </r>
    <r>
      <rPr>
        <sz val="10"/>
        <rFont val="Arial"/>
        <family val="2"/>
      </rPr>
      <t>ring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</si>
  <si>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건
</t>
    </r>
    <r>
      <rPr>
        <sz val="10"/>
        <rFont val="Arial"/>
        <family val="2"/>
      </rPr>
      <t>Health</t>
    </r>
  </si>
  <si>
    <r>
      <t>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무
</t>
    </r>
    <r>
      <rPr>
        <sz val="10"/>
        <rFont val="Arial"/>
        <family val="2"/>
      </rPr>
      <t xml:space="preserve">Phar
</t>
    </r>
    <r>
      <rPr>
        <sz val="10"/>
        <rFont val="Arial"/>
        <family val="2"/>
      </rPr>
      <t>-</t>
    </r>
    <r>
      <rPr>
        <sz val="10"/>
        <rFont val="Arial"/>
        <family val="2"/>
      </rPr>
      <t>macy</t>
    </r>
  </si>
  <si>
    <r>
      <t>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업
</t>
    </r>
    <r>
      <rPr>
        <sz val="10"/>
        <rFont val="Arial"/>
        <family val="2"/>
      </rPr>
      <t xml:space="preserve">Fores
</t>
    </r>
    <r>
      <rPr>
        <sz val="10"/>
        <rFont val="Arial"/>
        <family val="2"/>
      </rPr>
      <t>-</t>
    </r>
    <r>
      <rPr>
        <sz val="10"/>
        <rFont val="Arial"/>
        <family val="2"/>
      </rPr>
      <t>try</t>
    </r>
  </si>
  <si>
    <r>
      <t>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촌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도
</t>
    </r>
    <r>
      <rPr>
        <sz val="10"/>
        <rFont val="Arial"/>
        <family val="2"/>
      </rPr>
      <t>Rural
village
Counselling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</si>
  <si>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의
</t>
    </r>
    <r>
      <rPr>
        <sz val="10"/>
        <rFont val="Arial"/>
        <family val="2"/>
      </rPr>
      <t xml:space="preserve">Veteri
</t>
    </r>
    <r>
      <rPr>
        <sz val="10"/>
        <rFont val="Arial"/>
        <family val="2"/>
      </rPr>
      <t>-</t>
    </r>
    <r>
      <rPr>
        <sz val="10"/>
        <rFont val="Arial"/>
        <family val="2"/>
      </rPr>
      <t>nary</t>
    </r>
  </si>
  <si>
    <r>
      <t>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산
</t>
    </r>
    <r>
      <rPr>
        <sz val="10"/>
        <rFont val="Arial"/>
        <family val="2"/>
      </rPr>
      <t xml:space="preserve">Live
</t>
    </r>
    <r>
      <rPr>
        <sz val="10"/>
        <rFont val="Arial"/>
        <family val="2"/>
      </rPr>
      <t>-</t>
    </r>
    <r>
      <rPr>
        <sz val="10"/>
        <rFont val="Arial"/>
        <family val="2"/>
      </rPr>
      <t>stock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</si>
  <si>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기
</t>
    </r>
    <r>
      <rPr>
        <sz val="10"/>
        <rFont val="Arial"/>
        <family val="2"/>
      </rPr>
      <t xml:space="preserve">Electri
</t>
    </r>
    <r>
      <rPr>
        <sz val="10"/>
        <rFont val="Arial"/>
        <family val="2"/>
      </rPr>
      <t>-</t>
    </r>
    <r>
      <rPr>
        <sz val="10"/>
        <rFont val="Arial"/>
        <family val="2"/>
      </rPr>
      <t>city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</si>
  <si>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Land
survey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</si>
  <si>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 xml:space="preserve">Machi
</t>
    </r>
    <r>
      <rPr>
        <sz val="10"/>
        <rFont val="Arial"/>
        <family val="2"/>
      </rPr>
      <t>-</t>
    </r>
    <r>
      <rPr>
        <sz val="10"/>
        <rFont val="Arial"/>
        <family val="2"/>
      </rPr>
      <t>nery</t>
    </r>
  </si>
  <si>
    <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호
</t>
    </r>
    <r>
      <rPr>
        <sz val="10"/>
        <rFont val="Arial"/>
        <family val="2"/>
      </rPr>
      <t>Nurse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</si>
  <si>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공
</t>
    </r>
    <r>
      <rPr>
        <sz val="10"/>
        <rFont val="Arial"/>
        <family val="2"/>
      </rPr>
      <t xml:space="preserve">Chemi
</t>
    </r>
    <r>
      <rPr>
        <sz val="10"/>
        <rFont val="Arial"/>
        <family val="2"/>
      </rPr>
      <t>-</t>
    </r>
    <r>
      <rPr>
        <sz val="10"/>
        <rFont val="Arial"/>
        <family val="2"/>
      </rPr>
      <t>cal</t>
    </r>
  </si>
  <si>
    <r>
      <t>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무
</t>
    </r>
    <r>
      <rPr>
        <sz val="10"/>
        <rFont val="Arial"/>
        <family val="2"/>
      </rPr>
      <t>Tax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</si>
  <si>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방
</t>
    </r>
    <r>
      <rPr>
        <sz val="10"/>
        <rFont val="Arial"/>
        <family val="2"/>
      </rPr>
      <t>Fire-fighting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</si>
  <si>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</t>
    </r>
    <r>
      <rPr>
        <sz val="10"/>
        <rFont val="Arial"/>
        <family val="2"/>
      </rPr>
      <t>s</t>
    </r>
  </si>
  <si>
    <r>
      <t>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목
</t>
    </r>
    <r>
      <rPr>
        <sz val="10"/>
        <rFont val="Arial"/>
        <family val="2"/>
      </rPr>
      <t>Civil
Engine</t>
    </r>
    <r>
      <rPr>
        <sz val="10"/>
        <rFont val="Arial"/>
        <family val="2"/>
      </rPr>
      <t>-</t>
    </r>
    <r>
      <rPr>
        <sz val="10"/>
        <rFont val="Arial"/>
        <family val="2"/>
      </rPr>
      <t>ering</t>
    </r>
  </si>
  <si>
    <r>
      <t>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촌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도
</t>
    </r>
    <r>
      <rPr>
        <sz val="10"/>
        <rFont val="Arial"/>
        <family val="2"/>
      </rPr>
      <t>Rural
village
Counsel</t>
    </r>
    <r>
      <rPr>
        <sz val="10"/>
        <rFont val="Arial"/>
        <family val="2"/>
      </rPr>
      <t>-</t>
    </r>
    <r>
      <rPr>
        <sz val="10"/>
        <rFont val="Arial"/>
        <family val="2"/>
      </rPr>
      <t>ling</t>
    </r>
  </si>
  <si>
    <r>
      <t>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목
</t>
    </r>
    <r>
      <rPr>
        <sz val="10"/>
        <rFont val="Arial"/>
        <family val="2"/>
      </rPr>
      <t>Civil
Engine</t>
    </r>
    <r>
      <rPr>
        <sz val="10"/>
        <rFont val="Arial"/>
        <family val="2"/>
      </rPr>
      <t>-</t>
    </r>
    <r>
      <rPr>
        <sz val="10"/>
        <rFont val="Arial"/>
        <family val="2"/>
      </rPr>
      <t>e</t>
    </r>
    <r>
      <rPr>
        <sz val="10"/>
        <rFont val="Arial"/>
        <family val="2"/>
      </rPr>
      <t>ring</t>
    </r>
  </si>
  <si>
    <t>행정혁신성과관리과정(사이버)</t>
  </si>
  <si>
    <r>
      <t xml:space="preserve">6. </t>
    </r>
    <r>
      <rPr>
        <b/>
        <sz val="18"/>
        <rFont val="돋움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주요기관</t>
    </r>
    <r>
      <rPr>
        <b/>
        <sz val="18"/>
        <rFont val="Arial"/>
        <family val="2"/>
      </rPr>
      <t xml:space="preserve">   Number of Government &amp; Public Offices, and Major Agencies</t>
    </r>
  </si>
  <si>
    <r>
      <t>소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방
파출소
</t>
    </r>
    <r>
      <rPr>
        <sz val="9"/>
        <rFont val="Arial"/>
        <family val="2"/>
      </rPr>
      <t>Fire station branch</t>
    </r>
  </si>
  <si>
    <r>
      <t>교도소</t>
    </r>
    <r>
      <rPr>
        <sz val="9"/>
        <rFont val="Arial"/>
        <family val="2"/>
      </rPr>
      <t>1)
Prison</t>
    </r>
  </si>
  <si>
    <r>
      <t>검찰청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청
</t>
    </r>
    <r>
      <rPr>
        <sz val="9"/>
        <rFont val="Arial"/>
        <family val="2"/>
      </rPr>
      <t>Prosecu-tion
branch</t>
    </r>
  </si>
  <si>
    <r>
      <t xml:space="preserve">등기소
</t>
    </r>
    <r>
      <rPr>
        <sz val="9"/>
        <rFont val="Arial"/>
        <family val="2"/>
      </rPr>
      <t>Registry</t>
    </r>
  </si>
  <si>
    <r>
      <t>법원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원
</t>
    </r>
    <r>
      <rPr>
        <sz val="9"/>
        <rFont val="Arial"/>
        <family val="2"/>
      </rPr>
      <t>Court branch</t>
    </r>
  </si>
  <si>
    <r>
      <t xml:space="preserve">소방서
</t>
    </r>
    <r>
      <rPr>
        <sz val="9"/>
        <rFont val="Arial"/>
        <family val="2"/>
      </rPr>
      <t>Fire
Station</t>
    </r>
  </si>
  <si>
    <r>
      <t xml:space="preserve">소방본부
</t>
    </r>
    <r>
      <rPr>
        <sz val="9"/>
        <rFont val="Arial"/>
        <family val="2"/>
      </rPr>
      <t>Fire head-quarter</t>
    </r>
  </si>
  <si>
    <r>
      <t xml:space="preserve">순찰지구대ㆍ파출소
</t>
    </r>
    <r>
      <rPr>
        <sz val="8"/>
        <rFont val="Arial"/>
        <family val="2"/>
      </rPr>
      <t>patrol division</t>
    </r>
    <r>
      <rPr>
        <sz val="8"/>
        <rFont val="돋움"/>
        <family val="3"/>
      </rPr>
      <t>ㆍ</t>
    </r>
    <r>
      <rPr>
        <sz val="8"/>
        <rFont val="Arial"/>
        <family val="2"/>
      </rPr>
      <t>police stand</t>
    </r>
  </si>
  <si>
    <r>
      <t xml:space="preserve">경찰서
</t>
    </r>
    <r>
      <rPr>
        <sz val="9"/>
        <rFont val="Arial"/>
        <family val="2"/>
      </rPr>
      <t>Police
station</t>
    </r>
  </si>
  <si>
    <r>
      <t>시</t>
    </r>
    <r>
      <rPr>
        <sz val="9"/>
        <rFont val="Arial"/>
        <family val="2"/>
      </rPr>
      <t>·</t>
    </r>
    <r>
      <rPr>
        <sz val="9"/>
        <rFont val="돋움"/>
        <family val="3"/>
      </rPr>
      <t xml:space="preserve">군
</t>
    </r>
    <r>
      <rPr>
        <sz val="9"/>
        <rFont val="Arial"/>
        <family val="2"/>
      </rPr>
      <t>Si and Gun</t>
    </r>
  </si>
  <si>
    <r>
      <t xml:space="preserve">도
</t>
    </r>
    <r>
      <rPr>
        <sz val="8"/>
        <rFont val="Arial"/>
        <family val="2"/>
      </rPr>
      <t>Province</t>
    </r>
  </si>
  <si>
    <t xml:space="preserve">세무서
</t>
  </si>
  <si>
    <t xml:space="preserve">우체국
관서
</t>
  </si>
  <si>
    <t xml:space="preserve">교육청
</t>
  </si>
  <si>
    <t xml:space="preserve">보훈청  
</t>
  </si>
  <si>
    <t xml:space="preserve">기타중앙
직속기관
</t>
  </si>
  <si>
    <t xml:space="preserve">전화국
</t>
  </si>
  <si>
    <t xml:space="preserve">방송사
</t>
  </si>
  <si>
    <r>
      <t>신문사</t>
    </r>
    <r>
      <rPr>
        <sz val="9"/>
        <rFont val="Arial"/>
        <family val="2"/>
      </rPr>
      <t xml:space="preserve">2)
</t>
    </r>
  </si>
  <si>
    <t xml:space="preserve">한국농촌공사
</t>
  </si>
  <si>
    <t>Year</t>
  </si>
  <si>
    <r>
      <t>연별</t>
    </r>
  </si>
  <si>
    <r>
      <t xml:space="preserve">XVII. </t>
    </r>
    <r>
      <rPr>
        <b/>
        <sz val="22"/>
        <rFont val="돋움"/>
        <family val="3"/>
      </rPr>
      <t>공공행정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사법</t>
    </r>
    <r>
      <rPr>
        <b/>
        <sz val="22"/>
        <rFont val="Arial"/>
        <family val="2"/>
      </rPr>
      <t xml:space="preserve">      PUBLIC ADMINISTRATION &amp; JUSTICE</t>
    </r>
  </si>
  <si>
    <t xml:space="preserve">Political </t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</si>
  <si>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</si>
  <si>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t>Eup·Myeon</t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</si>
  <si>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>면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동
</t>
    </r>
    <r>
      <rPr>
        <sz val="9"/>
        <rFont val="Arial"/>
        <family val="2"/>
      </rPr>
      <t>Eup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Myeon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Dong</t>
    </r>
  </si>
  <si>
    <r>
      <t xml:space="preserve">경찰청
</t>
    </r>
    <r>
      <rPr>
        <sz val="9"/>
        <rFont val="Arial"/>
        <family val="2"/>
      </rPr>
      <t xml:space="preserve">
Police office</t>
    </r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</si>
  <si>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(Unit : </t>
    </r>
    <r>
      <rPr>
        <sz val="10"/>
        <rFont val="Arial"/>
        <family val="2"/>
      </rPr>
      <t>number</t>
    </r>
    <r>
      <rPr>
        <sz val="10"/>
        <rFont val="Arial"/>
        <family val="2"/>
      </rPr>
      <t>)</t>
    </r>
  </si>
  <si>
    <t>N.A.Q.S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</si>
  <si>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( ) </t>
    </r>
    <r>
      <rPr>
        <sz val="10"/>
        <rFont val="돋움"/>
        <family val="3"/>
      </rPr>
      <t>지소</t>
    </r>
  </si>
  <si>
    <t>Note : (   )Branch Office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</si>
  <si>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</si>
  <si>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기타</t>
    </r>
    <r>
      <rPr>
        <sz val="10"/>
        <rFont val="Arial"/>
        <family val="2"/>
      </rPr>
      <t>-</t>
    </r>
    <r>
      <rPr>
        <sz val="10"/>
        <rFont val="돋움"/>
        <family val="3"/>
      </rPr>
      <t>제도개선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건의</t>
    </r>
    <r>
      <rPr>
        <sz val="10"/>
        <rFont val="Arial"/>
        <family val="2"/>
      </rPr>
      <t>,</t>
    </r>
    <r>
      <rPr>
        <sz val="10"/>
        <rFont val="돋움"/>
        <family val="3"/>
      </rPr>
      <t>질의</t>
    </r>
    <r>
      <rPr>
        <sz val="10"/>
        <rFont val="Arial"/>
        <family val="2"/>
      </rPr>
      <t>,</t>
    </r>
    <r>
      <rPr>
        <sz val="10"/>
        <rFont val="돋움"/>
        <family val="3"/>
      </rPr>
      <t>진정등</t>
    </r>
  </si>
  <si>
    <r>
      <t>Y</t>
    </r>
    <r>
      <rPr>
        <sz val="10"/>
        <rFont val="Arial"/>
        <family val="2"/>
      </rPr>
      <t>ear &amp;
 Month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</si>
  <si>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</si>
  <si>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t>Source : Jeju Special Self-Governing Province General Service Division</t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</si>
  <si>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관용은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포함하였음</t>
    </r>
    <r>
      <rPr>
        <sz val="10"/>
        <rFont val="Arial"/>
        <family val="2"/>
      </rPr>
      <t>.</t>
    </r>
  </si>
  <si>
    <r>
      <t xml:space="preserve">      2) '03</t>
    </r>
    <r>
      <rPr>
        <sz val="10"/>
        <rFont val="돋움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여행증명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발급건수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</si>
  <si>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    10</t>
    </r>
    <r>
      <rPr>
        <sz val="10"/>
        <rFont val="돋움"/>
        <family val="3"/>
      </rPr>
      <t>년복수는</t>
    </r>
    <r>
      <rPr>
        <sz val="10"/>
        <rFont val="Arial"/>
        <family val="2"/>
      </rPr>
      <t xml:space="preserve"> '05. 9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신설됨</t>
    </r>
  </si>
  <si>
    <r>
      <t xml:space="preserve">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</si>
  <si>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Intellectual</t>
  </si>
  <si>
    <r>
      <t>o</t>
    </r>
    <r>
      <rPr>
        <sz val="10"/>
        <rFont val="Arial"/>
        <family val="2"/>
      </rPr>
      <t>ffenses</t>
    </r>
  </si>
  <si>
    <r>
      <t xml:space="preserve">14.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</si>
  <si>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t>Speciality a relief squad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</si>
  <si>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</si>
  <si>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 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</si>
  <si>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</si>
  <si>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Y</t>
    </r>
    <r>
      <rPr>
        <sz val="10"/>
        <rFont val="Arial"/>
        <family val="2"/>
      </rPr>
      <t>ear &amp;
Police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</si>
  <si>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</si>
  <si>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서 귀 포
경 찰 서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</si>
  <si>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</si>
  <si>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</si>
  <si>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t>Y</t>
    </r>
    <r>
      <rPr>
        <sz val="10"/>
        <rFont val="Arial"/>
        <family val="2"/>
      </rPr>
      <t>ear &amp; Police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</si>
  <si>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소방서</t>
    </r>
  </si>
  <si>
    <r>
      <t>Y</t>
    </r>
    <r>
      <rPr>
        <sz val="10"/>
        <rFont val="Arial"/>
        <family val="2"/>
      </rPr>
      <t>ear &amp; Fire
Station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</si>
  <si>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</si>
  <si>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>Source :</t>
    </r>
    <r>
      <rPr>
        <sz val="10"/>
        <rFont val="Arial"/>
        <family val="2"/>
      </rPr>
      <t xml:space="preserve"> Jeju Special Self-Governing Province</t>
    </r>
    <r>
      <rPr>
        <sz val="10"/>
        <rFont val="Arial"/>
        <family val="2"/>
      </rPr>
      <t xml:space="preserve"> Fire Control Policy Div.</t>
    </r>
  </si>
  <si>
    <t>연별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</si>
  <si>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환경녹지과</t>
    </r>
  </si>
  <si>
    <r>
      <t xml:space="preserve">Source : </t>
    </r>
    <r>
      <rPr>
        <sz val="10"/>
        <rFont val="Arial"/>
        <family val="2"/>
      </rPr>
      <t>Jeju Special Self-Governing Province Environment &amp; Park Div.</t>
    </r>
  </si>
  <si>
    <t>연별 및 
소방서</t>
  </si>
  <si>
    <t>무인방수
탑차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</si>
  <si>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대</t>
    </r>
    <r>
      <rPr>
        <sz val="10"/>
        <color indexed="8"/>
        <rFont val="Arial"/>
        <family val="2"/>
      </rPr>
      <t>)</t>
    </r>
  </si>
  <si>
    <t>( Unit : each)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</si>
  <si>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소방서</t>
    </r>
  </si>
  <si>
    <t>Chemistry
analysis</t>
  </si>
  <si>
    <t>Unmaned 
Drainage
 truck</t>
  </si>
  <si>
    <t>Mountain 
Rescue</t>
  </si>
  <si>
    <t>-</t>
  </si>
  <si>
    <t>2 0 0 2</t>
  </si>
  <si>
    <t>2 0 0 6</t>
  </si>
  <si>
    <t>본부</t>
  </si>
  <si>
    <t>제주소방서</t>
  </si>
  <si>
    <t>서귀포소방서</t>
  </si>
  <si>
    <t>서부소방서</t>
  </si>
  <si>
    <t>이동안전</t>
  </si>
  <si>
    <r>
      <t>고가차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</si>
  <si>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굴절차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</si>
  <si>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구조차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</si>
  <si>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t>Year &amp;
Fire Station</t>
  </si>
  <si>
    <r>
      <t xml:space="preserve">33 </t>
    </r>
    <r>
      <rPr>
        <sz val="10"/>
        <color indexed="8"/>
        <rFont val="한양신명조,한컴돋움"/>
        <family val="3"/>
      </rPr>
      <t>이하</t>
    </r>
  </si>
  <si>
    <t>Rural
Type</t>
  </si>
  <si>
    <t>Frest fire truck</t>
  </si>
  <si>
    <t>High
-powered</t>
  </si>
  <si>
    <t>Detoxica
-tion</t>
  </si>
  <si>
    <t>Inplo
-sive</t>
  </si>
  <si>
    <r>
      <t>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상</t>
    </r>
  </si>
  <si>
    <t>중계차</t>
  </si>
  <si>
    <t>체험차</t>
  </si>
  <si>
    <t xml:space="preserve"> </t>
  </si>
  <si>
    <r>
      <t>(</t>
    </r>
    <r>
      <rPr>
        <sz val="10"/>
        <color indexed="8"/>
        <rFont val="한양신명조,한컴돋움"/>
        <family val="3"/>
      </rPr>
      <t>탑승인원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</si>
  <si>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</si>
  <si>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</si>
  <si>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A</t>
    </r>
    <r>
      <rPr>
        <sz val="10"/>
        <color indexed="8"/>
        <rFont val="한양신명조,한컴돋움"/>
        <family val="3"/>
      </rPr>
      <t>형</t>
    </r>
  </si>
  <si>
    <r>
      <t>B</t>
    </r>
    <r>
      <rPr>
        <sz val="10"/>
        <color indexed="8"/>
        <rFont val="한양신명조,한컴돋움"/>
        <family val="3"/>
      </rPr>
      <t>형</t>
    </r>
  </si>
  <si>
    <t xml:space="preserve"> </t>
  </si>
  <si>
    <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</si>
  <si>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특수</t>
    </r>
    <r>
      <rPr>
        <sz val="10"/>
        <color indexed="8"/>
        <rFont val="Arial"/>
        <family val="2"/>
      </rPr>
      <t>)</t>
    </r>
  </si>
  <si>
    <t>A type</t>
  </si>
  <si>
    <t>B type</t>
  </si>
  <si>
    <t>Fire Boat Carrier</t>
  </si>
  <si>
    <t>2 0 0 2</t>
  </si>
  <si>
    <t>2 0 0 6</t>
  </si>
  <si>
    <t>본부</t>
  </si>
  <si>
    <t>-</t>
  </si>
  <si>
    <t>제주소방서</t>
  </si>
  <si>
    <t>서귀포소방서</t>
  </si>
  <si>
    <t>서부소방서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</si>
  <si>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</si>
  <si>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>Jeju Special Self-Governing Province Fire Control Policy Div.</t>
    </r>
  </si>
  <si>
    <r>
      <t>Jeju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</si>
  <si>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t>Jeju Fire Station</t>
  </si>
  <si>
    <t>산불진화</t>
  </si>
  <si>
    <t>Seogwipo Fire Station</t>
  </si>
  <si>
    <r>
      <t>Seobu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</si>
  <si>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t>be1ow 33</t>
  </si>
  <si>
    <t>Over50</t>
  </si>
  <si>
    <t>Flood-light truck</t>
  </si>
  <si>
    <t>Exhaust truck</t>
  </si>
  <si>
    <r>
      <t>50</t>
    </r>
    <r>
      <rPr>
        <sz val="10"/>
        <color indexed="8"/>
        <rFont val="한양신명조,한컴돋움"/>
        <family val="3"/>
      </rPr>
      <t>이상</t>
    </r>
  </si>
  <si>
    <r>
      <t xml:space="preserve">18 </t>
    </r>
    <r>
      <rPr>
        <sz val="10"/>
        <color indexed="8"/>
        <rFont val="한양신명조,한컴돋움"/>
        <family val="3"/>
      </rPr>
      <t>이하</t>
    </r>
  </si>
  <si>
    <t>Mobile Fire
 Safety Vehicle</t>
  </si>
  <si>
    <t xml:space="preserve"> Multipurpose</t>
  </si>
  <si>
    <t>Video PR
 Vehicle</t>
  </si>
  <si>
    <t>Fire command vehicle</t>
  </si>
  <si>
    <t>Equipment transport truck</t>
  </si>
  <si>
    <t>오토바이</t>
  </si>
  <si>
    <t>소방정</t>
  </si>
  <si>
    <t>-</t>
  </si>
  <si>
    <t>-</t>
  </si>
  <si>
    <t>-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</si>
  <si>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</si>
  <si>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</si>
  <si>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</si>
  <si>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</si>
  <si>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</si>
  <si>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</si>
  <si>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</si>
  <si>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r>
      <t xml:space="preserve">기능직
</t>
    </r>
    <r>
      <rPr>
        <sz val="10"/>
        <rFont val="Arial"/>
        <family val="2"/>
      </rPr>
      <t>Techni-cal</t>
    </r>
  </si>
  <si>
    <t>Source : General Affairs Department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</si>
  <si>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</si>
  <si>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</si>
  <si>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</si>
  <si>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</si>
  <si>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</si>
  <si>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-</t>
  </si>
  <si>
    <t>공보과</t>
  </si>
  <si>
    <t>총무과</t>
  </si>
  <si>
    <t>종합민원실</t>
  </si>
  <si>
    <t>자치행정국</t>
  </si>
  <si>
    <t>가족보건국</t>
  </si>
  <si>
    <t>문화산업국</t>
  </si>
  <si>
    <t>환경교통국</t>
  </si>
  <si>
    <t>친환경농수축산국</t>
  </si>
  <si>
    <t>도시건설국</t>
  </si>
  <si>
    <t>자치경찰대</t>
  </si>
  <si>
    <t>(Unit : Person)</t>
  </si>
  <si>
    <t xml:space="preserve">General </t>
  </si>
  <si>
    <t>2 0 0 1</t>
  </si>
  <si>
    <t>2 0 0 3</t>
  </si>
  <si>
    <t>2 0 0 4</t>
  </si>
  <si>
    <t>2 0 0 5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</si>
  <si>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</si>
  <si>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</si>
  <si>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</si>
  <si>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</si>
  <si>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</si>
  <si>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</si>
  <si>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</si>
  <si>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</si>
  <si>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</si>
  <si>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</si>
  <si>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</si>
  <si>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</si>
  <si>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</si>
  <si>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2 0 0 4</t>
  </si>
  <si>
    <t>2 0 0 5</t>
  </si>
  <si>
    <t>2 0 0  6</t>
  </si>
  <si>
    <t>2 0 0  6</t>
  </si>
  <si>
    <t>동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</si>
  <si>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</si>
  <si>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…</t>
  </si>
  <si>
    <t>2 0 0 5</t>
  </si>
  <si>
    <t>2 0 0 6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</si>
  <si>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</si>
  <si>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</si>
  <si>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</si>
  <si>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</si>
  <si>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</si>
  <si>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</si>
  <si>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</si>
  <si>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</si>
  <si>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</si>
  <si>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</si>
  <si>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</si>
  <si>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Honorary Retirement</t>
  </si>
  <si>
    <t>당연퇴직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</si>
  <si>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</si>
  <si>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</si>
  <si>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Death</t>
  </si>
  <si>
    <t>서부소방서</t>
  </si>
  <si>
    <t>가스안전실무과정</t>
  </si>
  <si>
    <t>간부공무원혁신특별교육</t>
  </si>
  <si>
    <t xml:space="preserve"> 2003(Jejusi)</t>
  </si>
  <si>
    <t>-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</si>
  <si>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</si>
  <si>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</si>
  <si>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</si>
  <si>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</si>
  <si>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</si>
  <si>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</si>
  <si>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</si>
  <si>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</si>
  <si>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</si>
  <si>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</si>
  <si>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</si>
  <si>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</si>
  <si>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</si>
  <si>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</si>
  <si>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</si>
  <si>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</si>
  <si>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</si>
  <si>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</si>
  <si>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 xml:space="preserve"> 2001(Jejusi)</t>
  </si>
  <si>
    <t xml:space="preserve"> 2002(Jejusi)</t>
  </si>
  <si>
    <t>Dong</t>
  </si>
  <si>
    <r>
      <t xml:space="preserve">4.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</si>
  <si>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t xml:space="preserve"> 2004(Jejusi)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</si>
  <si>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</si>
  <si>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</si>
  <si>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</si>
  <si>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</si>
  <si>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</si>
  <si>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</si>
  <si>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t xml:space="preserve">General 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</si>
  <si>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</si>
  <si>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</si>
  <si>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</si>
  <si>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</si>
  <si>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</si>
  <si>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</si>
  <si>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</si>
  <si>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</si>
  <si>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</si>
  <si>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</si>
  <si>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</si>
  <si>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</si>
  <si>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</si>
  <si>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</si>
  <si>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</si>
  <si>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</si>
  <si>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실무예제로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배우는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엑셀
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</si>
  <si>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 xml:space="preserve">정보화교육
</t>
    </r>
    <r>
      <rPr>
        <sz val="10"/>
        <rFont val="Arial"/>
        <family val="2"/>
      </rPr>
      <t>(</t>
    </r>
    <r>
      <rPr>
        <sz val="10"/>
        <rFont val="굴림체"/>
        <family val="3"/>
      </rPr>
      <t>홈페이지만들기</t>
    </r>
    <r>
      <rPr>
        <sz val="10"/>
        <rFont val="Arial"/>
        <family val="2"/>
      </rPr>
      <t>)</t>
    </r>
  </si>
  <si>
    <t>지역사회복지협의체실무
과정</t>
  </si>
  <si>
    <r>
      <t>고객만족</t>
    </r>
    <r>
      <rPr>
        <sz val="10"/>
        <rFont val="Arial"/>
        <family val="2"/>
      </rPr>
      <t>(CS)</t>
    </r>
    <r>
      <rPr>
        <sz val="10"/>
        <rFont val="굴림체"/>
        <family val="3"/>
      </rPr>
      <t>행정전문교육</t>
    </r>
  </si>
  <si>
    <t>사회복지공무원고급실무
과정</t>
  </si>
  <si>
    <t>하천관리실무자과정</t>
  </si>
  <si>
    <r>
      <t>연별</t>
    </r>
    <r>
      <rPr>
        <sz val="9"/>
        <rFont val="Arial"/>
        <family val="2"/>
      </rPr>
      <t xml:space="preserve"> </t>
    </r>
  </si>
  <si>
    <t>Year</t>
  </si>
  <si>
    <t xml:space="preserve">Year </t>
  </si>
  <si>
    <t>Other central
government agency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</si>
  <si>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</si>
  <si>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 xml:space="preserve">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Government Employees Training by Course</t>
    </r>
  </si>
  <si>
    <r>
      <t xml:space="preserve">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Government Employees Training by Course(Cont'd)</t>
    </r>
  </si>
  <si>
    <r>
      <t xml:space="preserve">7.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</si>
  <si>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t>Under 14
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</si>
  <si>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
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</si>
  <si>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30
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</si>
  <si>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
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</si>
  <si>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
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</si>
  <si>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
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</si>
  <si>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
 years old</t>
    </r>
  </si>
  <si>
    <t>Years old
 and over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</si>
  <si>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</si>
  <si>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Fire Control Policy Div.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</si>
  <si>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</si>
  <si>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재난대응과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</si>
  <si>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Fire Control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</si>
  <si>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Disaster Control Div.</t>
    </r>
  </si>
  <si>
    <t xml:space="preserve">   Note : 1) The Source of traffic accidents ; Jeju Provincial Police Agency</t>
  </si>
  <si>
    <t>Neighbor
-hood</t>
  </si>
  <si>
    <t>갈등관리과정</t>
  </si>
  <si>
    <t>건설행정혁신과정</t>
  </si>
  <si>
    <t>건축행정정보시스템과정</t>
  </si>
  <si>
    <t>계량검사공무원교육</t>
  </si>
  <si>
    <t>고급감리자교육</t>
  </si>
  <si>
    <t>공무원단체교섭과정</t>
  </si>
  <si>
    <t>공사감사과정</t>
  </si>
  <si>
    <t>공시지가과정</t>
  </si>
  <si>
    <t>공유수면관리능력발전과정</t>
  </si>
  <si>
    <t>공인중개사과정</t>
  </si>
  <si>
    <t>공장설립실무자교육</t>
  </si>
  <si>
    <t>관광문화혁신과정</t>
  </si>
  <si>
    <t>국공유재산관리과정</t>
  </si>
  <si>
    <t>규제및민원제도혁신과정</t>
  </si>
  <si>
    <t>기계실무일반과정</t>
  </si>
  <si>
    <t>기능행정혁신과정</t>
  </si>
  <si>
    <t>기획능력개발과정</t>
  </si>
  <si>
    <t>기획담당자반</t>
  </si>
  <si>
    <t>노인일자리사업전문교육</t>
  </si>
  <si>
    <t>노인재활실무과정</t>
  </si>
  <si>
    <t>농산물포장브랜드반과정</t>
  </si>
  <si>
    <t>농촌관광반과정</t>
  </si>
  <si>
    <t>도시경관디자인과정</t>
  </si>
  <si>
    <t>도시계획과정</t>
  </si>
  <si>
    <t>도시하천복원계획과정</t>
  </si>
  <si>
    <t>리더십개발과정</t>
  </si>
  <si>
    <t>멀티미디어콘텐츠과정</t>
  </si>
  <si>
    <t>민방위실무자과정</t>
  </si>
  <si>
    <t>민방위행정정보시스템과정</t>
  </si>
  <si>
    <t>발표능력향상과정</t>
  </si>
  <si>
    <t>방재시설기준과정</t>
  </si>
  <si>
    <t>보건소금연사업담당자교육</t>
  </si>
  <si>
    <t>보건의료계획교육</t>
  </si>
  <si>
    <t>보건환경행정과정</t>
  </si>
  <si>
    <t>복식부기실무과정</t>
  </si>
  <si>
    <t>블루오션전략과정</t>
  </si>
  <si>
    <t>사업별예산제도과정</t>
  </si>
  <si>
    <t>사이버청렴교육과정</t>
  </si>
  <si>
    <t>사회복지공무원중간관리자과정</t>
  </si>
  <si>
    <t>사회복지공무원중급실무과정</t>
  </si>
  <si>
    <t>사회복지공무원초급실무과정</t>
  </si>
  <si>
    <t>사회복지통계해석및조사분석과정</t>
  </si>
  <si>
    <t>사회복지혁신실무과정</t>
  </si>
  <si>
    <t>산불대응관계관교육</t>
  </si>
  <si>
    <t>산불실무자반</t>
  </si>
  <si>
    <t>삼다도여성문화체험과정</t>
  </si>
  <si>
    <t>새터민사회복지담당반과정</t>
  </si>
  <si>
    <t>성매매방지업무담당공무원교육</t>
  </si>
  <si>
    <t>소규모정수장운영과정</t>
  </si>
  <si>
    <t>수도경영과정</t>
  </si>
  <si>
    <t>수도시설운영과정</t>
  </si>
  <si>
    <t>수도토목과정</t>
  </si>
  <si>
    <t>수변전기기일반과정</t>
  </si>
  <si>
    <t>수산양식업발전과정</t>
  </si>
  <si>
    <t>수상레저실무과정</t>
  </si>
  <si>
    <t>수자원관리과정</t>
  </si>
  <si>
    <t>수질분석과정</t>
  </si>
  <si>
    <t>식물생리반</t>
  </si>
  <si>
    <t>아동권리퍼실리테이터과정</t>
  </si>
  <si>
    <t>아크로뱃과정</t>
  </si>
  <si>
    <t>안전정책전문과정</t>
  </si>
  <si>
    <t>암예방및조기검진사업과정</t>
  </si>
  <si>
    <t>어구어법전문기술과정</t>
  </si>
  <si>
    <t>엑세스를활용한자료관리과정</t>
  </si>
  <si>
    <t>엑셀과정</t>
  </si>
  <si>
    <t>여성농업인정책과정</t>
  </si>
  <si>
    <t>여성리더혁신교육</t>
  </si>
  <si>
    <t>영어초급과정</t>
  </si>
  <si>
    <t>예산회계혁신과정</t>
  </si>
  <si>
    <t>옴부즈만민원처리과정</t>
  </si>
  <si>
    <t>웹전문성접근교육</t>
  </si>
  <si>
    <t>유수율제고</t>
  </si>
  <si>
    <t>인감담당공무원교육</t>
  </si>
  <si>
    <t>인사혁신과정</t>
  </si>
  <si>
    <t>일본어초급과정</t>
  </si>
  <si>
    <t>임산버섯재배반</t>
  </si>
  <si>
    <t>임업통계담당자반</t>
  </si>
  <si>
    <t>자기변화혁신과정</t>
  </si>
  <si>
    <t>자동차관리담당공무원교육</t>
  </si>
  <si>
    <t>자연환경보전과정</t>
  </si>
  <si>
    <t>자연휴양림반교육</t>
  </si>
  <si>
    <t>자원순환정책과정</t>
  </si>
  <si>
    <t>자치행정혁신과정</t>
  </si>
  <si>
    <t>재가암환자관리과정</t>
  </si>
  <si>
    <t>재난관리자과정</t>
  </si>
  <si>
    <t>재정경제과정</t>
  </si>
  <si>
    <t>전략과정</t>
  </si>
  <si>
    <t>전염병정보관리과정</t>
  </si>
  <si>
    <t>정보화교관요원양성과정</t>
  </si>
  <si>
    <t>정보화사업관리실무과정</t>
  </si>
  <si>
    <t>정수처리과정</t>
  </si>
  <si>
    <t>중견식물보호반과정</t>
  </si>
  <si>
    <t>중국어초급과정</t>
  </si>
  <si>
    <t>지방세무조사과정</t>
  </si>
  <si>
    <t>지방의회직원심화과정</t>
  </si>
  <si>
    <t>지역문화국제전문가과정</t>
  </si>
  <si>
    <t>지역브랜드개발전략과정</t>
  </si>
  <si>
    <t>지역에너지담당공무원교육</t>
  </si>
  <si>
    <t>지역자율방재단운영과정</t>
  </si>
  <si>
    <t>지자체공무원경제교육</t>
  </si>
  <si>
    <t>지하수심화과정</t>
  </si>
  <si>
    <t>창의력향상과정</t>
  </si>
  <si>
    <t>천적이용기술반</t>
  </si>
  <si>
    <t>청렴교육전문가과정</t>
  </si>
  <si>
    <t>청소년정책실무과정</t>
  </si>
  <si>
    <t>청정제주환경체험과정</t>
  </si>
  <si>
    <t>체육행정공무원전문교육</t>
  </si>
  <si>
    <t>친환경농업반과정</t>
  </si>
  <si>
    <t>컴퓨터활용능력과정</t>
  </si>
  <si>
    <t>콘도미니엄발전방향</t>
  </si>
  <si>
    <t>토지정보시스템과정</t>
  </si>
  <si>
    <t>토지행정과정</t>
  </si>
  <si>
    <t>토질및기초과정</t>
  </si>
  <si>
    <t>투자유치과정</t>
  </si>
  <si>
    <t>특별자치분권이해과정</t>
  </si>
  <si>
    <t>특정관리대상시설과정</t>
  </si>
  <si>
    <t>포토샵실무과정</t>
  </si>
  <si>
    <t>풍수해관리시스템</t>
  </si>
  <si>
    <t>프리젠테이션과정</t>
  </si>
  <si>
    <t>하천공사설계실무과정</t>
  </si>
  <si>
    <t>한센병관리자반과정</t>
  </si>
  <si>
    <t>해양수산지방실무과정</t>
  </si>
  <si>
    <t>행정소송실무과정</t>
  </si>
  <si>
    <t>혁신컨설팅전문가과정</t>
  </si>
  <si>
    <t>(단위 : 명)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</si>
  <si>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교육과정별</t>
    </r>
  </si>
  <si>
    <r>
      <t xml:space="preserve">2006 </t>
    </r>
    <r>
      <rPr>
        <sz val="10"/>
        <rFont val="굴림체"/>
        <family val="3"/>
      </rPr>
      <t>법률교육</t>
    </r>
  </si>
  <si>
    <r>
      <t xml:space="preserve">2006 </t>
    </r>
    <r>
      <rPr>
        <sz val="10"/>
        <rFont val="굴림체"/>
        <family val="3"/>
      </rPr>
      <t>신규임용예정자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과정</t>
    </r>
  </si>
  <si>
    <r>
      <t xml:space="preserve">2006 </t>
    </r>
    <r>
      <rPr>
        <sz val="10"/>
        <rFont val="굴림체"/>
        <family val="3"/>
      </rPr>
      <t>장기영어정예과정</t>
    </r>
  </si>
  <si>
    <r>
      <t>5</t>
    </r>
    <r>
      <rPr>
        <sz val="10"/>
        <rFont val="굴림체"/>
        <family val="3"/>
      </rPr>
      <t>급승진자과정</t>
    </r>
  </si>
  <si>
    <r>
      <t xml:space="preserve"> </t>
    </r>
    <r>
      <rPr>
        <sz val="10"/>
        <rFont val="굴림체"/>
        <family val="3"/>
      </rPr>
      <t>누수대책실무과정</t>
    </r>
  </si>
  <si>
    <r>
      <t>도서관정책과정</t>
    </r>
    <r>
      <rPr>
        <sz val="10"/>
        <rFont val="Arial"/>
        <family val="2"/>
      </rPr>
      <t>(A)</t>
    </r>
  </si>
  <si>
    <r>
      <t>민법기초과정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</si>
  <si>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법제실무과정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</si>
  <si>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사무관리실무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</si>
  <si>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시군구정보화공통기반
시스템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운영자교육</t>
    </r>
  </si>
  <si>
    <r>
      <t>예산실무과정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</si>
  <si>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오라클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초ㆍ중급과정</t>
    </r>
  </si>
  <si>
    <r>
      <t>윈도</t>
    </r>
    <r>
      <rPr>
        <sz val="10"/>
        <rFont val="Arial"/>
        <family val="2"/>
      </rPr>
      <t>XP</t>
    </r>
    <r>
      <rPr>
        <sz val="10"/>
        <rFont val="굴림체"/>
        <family val="3"/>
      </rPr>
      <t>와인터넷활용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</si>
  <si>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체"/>
        <family val="3"/>
      </rPr>
      <t>인적재난실무자과정</t>
    </r>
  </si>
  <si>
    <r>
      <t>전산시스템보안장비
구축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운영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실무과정</t>
    </r>
  </si>
  <si>
    <r>
      <t>전자정부</t>
    </r>
    <r>
      <rPr>
        <sz val="10"/>
        <rFont val="Arial"/>
        <family val="2"/>
      </rPr>
      <t>EA(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</si>
  <si>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정보화교육</t>
    </r>
    <r>
      <rPr>
        <sz val="10"/>
        <rFont val="Arial"/>
        <family val="2"/>
      </rPr>
      <t>(</t>
    </r>
    <r>
      <rPr>
        <sz val="10"/>
        <rFont val="굴림체"/>
        <family val="3"/>
      </rPr>
      <t>엑셀</t>
    </r>
    <r>
      <rPr>
        <sz val="10"/>
        <rFont val="Arial"/>
        <family val="2"/>
      </rPr>
      <t>)</t>
    </r>
  </si>
  <si>
    <r>
      <t>정보화교육</t>
    </r>
    <r>
      <rPr>
        <sz val="10"/>
        <rFont val="Arial"/>
        <family val="2"/>
      </rPr>
      <t>(</t>
    </r>
    <r>
      <rPr>
        <sz val="10"/>
        <rFont val="굴림체"/>
        <family val="3"/>
      </rPr>
      <t>자격증대비</t>
    </r>
    <r>
      <rPr>
        <sz val="10"/>
        <rFont val="Arial"/>
        <family val="2"/>
      </rPr>
      <t>)</t>
    </r>
  </si>
  <si>
    <r>
      <t>정보화교육</t>
    </r>
    <r>
      <rPr>
        <sz val="10"/>
        <rFont val="Arial"/>
        <family val="2"/>
      </rPr>
      <t>(</t>
    </r>
    <r>
      <rPr>
        <sz val="10"/>
        <rFont val="굴림체"/>
        <family val="3"/>
      </rPr>
      <t>파워포인트</t>
    </r>
    <r>
      <rPr>
        <sz val="10"/>
        <rFont val="Arial"/>
        <family val="2"/>
      </rPr>
      <t>)</t>
    </r>
  </si>
  <si>
    <r>
      <t>정보화교육</t>
    </r>
    <r>
      <rPr>
        <sz val="10"/>
        <rFont val="Arial"/>
        <family val="2"/>
      </rPr>
      <t>(OA1)</t>
    </r>
  </si>
  <si>
    <r>
      <t>지방자치과정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</si>
  <si>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지역혁신발전과정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</si>
  <si>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통계적사고방식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</si>
  <si>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한글</t>
    </r>
    <r>
      <rPr>
        <sz val="10"/>
        <rFont val="Arial"/>
        <family val="2"/>
      </rPr>
      <t xml:space="preserve"> 2002(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</si>
  <si>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체"/>
        <family val="3"/>
      </rPr>
      <t>행정법기초과정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</si>
  <si>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협상중재를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통한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갈등관리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</si>
  <si>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홍보실무과정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</si>
  <si>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회계실무과정</t>
    </r>
    <r>
      <rPr>
        <sz val="10"/>
        <rFont val="Arial"/>
        <family val="2"/>
      </rPr>
      <t>(</t>
    </r>
    <r>
      <rPr>
        <sz val="10"/>
        <rFont val="굴림체"/>
        <family val="3"/>
      </rPr>
      <t>사이버</t>
    </r>
    <r>
      <rPr>
        <sz val="10"/>
        <rFont val="Arial"/>
        <family val="2"/>
      </rPr>
      <t>)</t>
    </r>
  </si>
  <si>
    <r>
      <t>Auto CAD</t>
    </r>
    <r>
      <rPr>
        <sz val="10"/>
        <rFont val="굴림체"/>
        <family val="3"/>
      </rPr>
      <t>과정</t>
    </r>
  </si>
  <si>
    <r>
      <t>BSC</t>
    </r>
    <r>
      <rPr>
        <sz val="10"/>
        <rFont val="굴림체"/>
        <family val="3"/>
      </rPr>
      <t>성과관리과정</t>
    </r>
  </si>
  <si>
    <r>
      <t>GIS</t>
    </r>
    <r>
      <rPr>
        <sz val="10"/>
        <rFont val="굴림체"/>
        <family val="3"/>
      </rPr>
      <t>전문가양성과정</t>
    </r>
  </si>
  <si>
    <r>
      <t>GPS</t>
    </r>
    <r>
      <rPr>
        <sz val="10"/>
        <rFont val="굴림체"/>
        <family val="3"/>
      </rPr>
      <t>과정</t>
    </r>
  </si>
  <si>
    <r>
      <t>IT</t>
    </r>
    <r>
      <rPr>
        <sz val="10"/>
        <rFont val="굴림체"/>
        <family val="3"/>
      </rPr>
      <t>프로젝트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관리</t>
    </r>
  </si>
  <si>
    <r>
      <t>KLIS</t>
    </r>
    <r>
      <rPr>
        <sz val="10"/>
        <rFont val="굴림체"/>
        <family val="3"/>
      </rPr>
      <t>과정</t>
    </r>
  </si>
  <si>
    <r>
      <t>PC</t>
    </r>
    <r>
      <rPr>
        <sz val="10"/>
        <rFont val="굴림체"/>
        <family val="3"/>
      </rPr>
      <t>장애처리과정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</si>
  <si>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</si>
  <si>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r>
      <t>Source : General Affairs D</t>
    </r>
    <r>
      <rPr>
        <sz val="10"/>
        <rFont val="Arial"/>
        <family val="2"/>
      </rPr>
      <t>epartment</t>
    </r>
  </si>
  <si>
    <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</si>
  <si>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t>중앙선</t>
  </si>
  <si>
    <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</si>
  <si>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</si>
  <si>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</si>
  <si>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t>음주운전</t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</si>
  <si>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</si>
  <si>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t>차로위반</t>
  </si>
  <si>
    <t>신호위반</t>
  </si>
  <si>
    <t>정원초과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</si>
  <si>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</si>
  <si>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불법영업</t>
  </si>
  <si>
    <t>적재초과</t>
  </si>
  <si>
    <t>정비불량</t>
  </si>
  <si>
    <t>안전띠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</si>
  <si>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</si>
  <si>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침범</t>
  </si>
  <si>
    <t>Speed</t>
  </si>
  <si>
    <t>Over</t>
  </si>
  <si>
    <t>U-</t>
  </si>
  <si>
    <t>Drunk</t>
  </si>
  <si>
    <t>Non-</t>
  </si>
  <si>
    <t>Illegal</t>
  </si>
  <si>
    <t>Poor</t>
  </si>
  <si>
    <t>미착용</t>
  </si>
  <si>
    <t>Cases</t>
  </si>
  <si>
    <t>Central
line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</si>
  <si>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</si>
  <si>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</si>
  <si>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</si>
  <si>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</si>
  <si>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</si>
  <si>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</si>
  <si>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</si>
  <si>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</si>
  <si>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</si>
  <si>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</si>
  <si>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</si>
  <si>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</si>
  <si>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</si>
  <si>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…</t>
  </si>
  <si>
    <t>981</t>
  </si>
  <si>
    <t>제주경찰서</t>
  </si>
  <si>
    <t>Jeju 
Police Station</t>
  </si>
  <si>
    <t>합  계</t>
  </si>
  <si>
    <t>성별</t>
  </si>
  <si>
    <t>BY gender</t>
  </si>
  <si>
    <r>
      <t>목     적     별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     By Purpose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</si>
  <si>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       By period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</si>
  <si>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</si>
  <si>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</si>
  <si>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</si>
  <si>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t>여행증명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</si>
  <si>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</si>
  <si>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</si>
  <si>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3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</si>
  <si>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</si>
  <si>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</si>
  <si>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</si>
  <si>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</si>
  <si>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</si>
  <si>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</si>
  <si>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</si>
  <si>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</si>
  <si>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Femle</t>
  </si>
  <si>
    <t>Residencial</t>
  </si>
  <si>
    <t>Travel
certification</t>
  </si>
  <si>
    <t>One year
(single)</t>
  </si>
  <si>
    <t>One year
(multiple)</t>
  </si>
  <si>
    <t>Three year
(multiple)</t>
  </si>
  <si>
    <t>Five year
(multiple)</t>
  </si>
  <si>
    <t>ten year
(multiple)</t>
  </si>
  <si>
    <t>Under 
20 years
old</t>
  </si>
  <si>
    <t>61 years
and over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</si>
  <si>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</si>
  <si>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</si>
  <si>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</si>
  <si>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</si>
  <si>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</si>
  <si>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</si>
  <si>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</si>
  <si>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</si>
  <si>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</si>
  <si>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</si>
  <si>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</si>
  <si>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</si>
  <si>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</si>
  <si>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</si>
  <si>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</si>
  <si>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</si>
  <si>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</si>
  <si>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</si>
  <si>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</si>
  <si>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</si>
  <si>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</si>
  <si>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</si>
  <si>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</si>
  <si>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</si>
  <si>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 xml:space="preserve">8.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</si>
  <si>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t>연별및월별</t>
  </si>
  <si>
    <r>
      <t xml:space="preserve">9.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</si>
  <si>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9-1.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</si>
  <si>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10.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</si>
  <si>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11.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</si>
  <si>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12.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</si>
  <si>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r>
      <t xml:space="preserve">13. </t>
    </r>
    <r>
      <rPr>
        <b/>
        <sz val="18"/>
        <rFont val="굴림"/>
        <family val="3"/>
      </rPr>
      <t>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 Criminal Offenses by Foreigners</t>
    </r>
  </si>
  <si>
    <r>
      <t xml:space="preserve">15. </t>
    </r>
    <r>
      <rPr>
        <b/>
        <sz val="18"/>
        <rFont val="굴림"/>
        <family val="3"/>
      </rPr>
      <t>원인별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Cause</t>
    </r>
  </si>
  <si>
    <r>
      <t xml:space="preserve">16.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</si>
  <si>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17.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</si>
  <si>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r>
      <t xml:space="preserve">18.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 xml:space="preserve">        Fire-fighting Equipment </t>
    </r>
  </si>
  <si>
    <r>
      <t xml:space="preserve">18.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    Fire-fighting Equipment(Cont'd)</t>
    </r>
  </si>
  <si>
    <r>
      <t xml:space="preserve">19. 119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</si>
  <si>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20. 119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</si>
  <si>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r>
      <t xml:space="preserve">21.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피해현황</t>
    </r>
    <r>
      <rPr>
        <b/>
        <sz val="18"/>
        <rFont val="Arial"/>
        <family val="2"/>
      </rPr>
      <t xml:space="preserve">          Calamities and Damage</t>
    </r>
  </si>
  <si>
    <r>
      <t xml:space="preserve">22.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</si>
  <si>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23.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</si>
  <si>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24. </t>
    </r>
    <r>
      <rPr>
        <b/>
        <sz val="18"/>
        <rFont val="굴림"/>
        <family val="3"/>
      </rPr>
      <t>교통사고발생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</si>
  <si>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25.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</si>
  <si>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26.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</si>
  <si>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27.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</si>
  <si>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t>서귀포경찰서</t>
  </si>
  <si>
    <t>Seogwipo 
Police station</t>
  </si>
  <si>
    <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</si>
  <si>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t>승합차</t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</si>
  <si>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</si>
  <si>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</si>
  <si>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</si>
  <si>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사 업 용</t>
  </si>
  <si>
    <t>비사업용</t>
  </si>
  <si>
    <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</si>
  <si>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</si>
  <si>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t>통고처분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</si>
  <si>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</si>
  <si>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</si>
  <si>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</si>
  <si>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</si>
  <si>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</si>
  <si>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</si>
  <si>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Bus</t>
  </si>
  <si>
    <t>car</t>
  </si>
  <si>
    <t>Truck</t>
  </si>
  <si>
    <t>cycle</t>
  </si>
  <si>
    <t>Business</t>
  </si>
  <si>
    <t>Prosecuted</t>
  </si>
  <si>
    <t>judgement</t>
  </si>
  <si>
    <t>Notice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</si>
  <si>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</si>
  <si>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 xml:space="preserve"> Source : Jeju Provincial Police Agency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</si>
  <si>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처리상황의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무인단속</t>
    </r>
    <r>
      <rPr>
        <sz val="10"/>
        <rFont val="Arial"/>
        <family val="2"/>
      </rPr>
      <t>(</t>
    </r>
    <r>
      <rPr>
        <sz val="10"/>
        <rFont val="굴림"/>
        <family val="3"/>
      </rPr>
      <t>해상인화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</si>
  <si>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</si>
  <si>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</si>
  <si>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</si>
  <si>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</si>
  <si>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</si>
  <si>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</si>
  <si>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</si>
  <si>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</si>
  <si>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Large-size</t>
  </si>
  <si>
    <t>General</t>
  </si>
  <si>
    <t>Small-size</t>
  </si>
  <si>
    <t>Special</t>
  </si>
  <si>
    <t>Motor</t>
  </si>
  <si>
    <t>남</t>
  </si>
  <si>
    <t>Male</t>
  </si>
  <si>
    <t>여</t>
  </si>
  <si>
    <t>Female</t>
  </si>
  <si>
    <t xml:space="preserve">(Unit : person) 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</si>
  <si>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</si>
  <si>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</si>
  <si>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</si>
  <si>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</si>
  <si>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</si>
  <si>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계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</si>
  <si>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</si>
  <si>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</si>
  <si>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</si>
  <si>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</si>
  <si>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</si>
  <si>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Total</t>
  </si>
  <si>
    <t>Large-size</t>
  </si>
  <si>
    <t>General</t>
  </si>
  <si>
    <t>Special</t>
  </si>
  <si>
    <t>Small-size</t>
  </si>
  <si>
    <t>Motor</t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</si>
  <si>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</si>
  <si>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</si>
  <si>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Application</t>
  </si>
  <si>
    <t>Passed</t>
  </si>
  <si>
    <t>2 0 0 2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</si>
  <si>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</si>
  <si>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</si>
  <si>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</si>
  <si>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</si>
  <si>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</si>
  <si>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연령미상</t>
  </si>
  <si>
    <t>Total</t>
  </si>
  <si>
    <t>Unknown</t>
  </si>
  <si>
    <t>…</t>
  </si>
  <si>
    <t>2 0 0 2</t>
  </si>
  <si>
    <t>570</t>
  </si>
  <si>
    <t>110</t>
  </si>
  <si>
    <t>5</t>
  </si>
  <si>
    <t>2 0 0 3</t>
  </si>
  <si>
    <t>2 0 0 6</t>
  </si>
  <si>
    <t>Jeju Provincial
Police Agency</t>
  </si>
  <si>
    <t>Jeju 
Police Station</t>
  </si>
  <si>
    <t>Seogwipo 
Police Station</t>
  </si>
  <si>
    <t>자료 : 제주지방경찰청</t>
  </si>
  <si>
    <t>Source : Jeju Provincial Police Agency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</si>
  <si>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</si>
  <si>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</si>
  <si>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</si>
  <si>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</si>
  <si>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</si>
  <si>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</si>
  <si>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</si>
  <si>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</si>
  <si>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</si>
  <si>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</si>
  <si>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</si>
  <si>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</si>
  <si>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</si>
  <si>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</si>
  <si>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퇴</t>
    </r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</si>
  <si>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</si>
  <si>
    <t>Never</t>
  </si>
  <si>
    <t>Graduation</t>
  </si>
  <si>
    <t>Drop-out</t>
  </si>
  <si>
    <t>In school</t>
  </si>
  <si>
    <t>attending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</si>
  <si>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</si>
  <si>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
Police Agency</t>
  </si>
  <si>
    <t>Jeju 
Police Station</t>
  </si>
  <si>
    <t>Seogwipo
 Police Station</t>
  </si>
  <si>
    <t>자료 : 제주지방경찰청</t>
  </si>
  <si>
    <t>Source : Jeju Provincial Police Agency</t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</si>
  <si>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</si>
  <si>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</si>
  <si>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</si>
  <si>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</si>
  <si>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</si>
  <si>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t>기타형법범</t>
  </si>
  <si>
    <t>특별법범</t>
  </si>
  <si>
    <t xml:space="preserve">Offenses against </t>
  </si>
  <si>
    <t>Other penal</t>
  </si>
  <si>
    <t>Offenses other
than</t>
  </si>
  <si>
    <t>Felony offenses</t>
  </si>
  <si>
    <t xml:space="preserve">Thefts </t>
  </si>
  <si>
    <t>Violent offenses</t>
  </si>
  <si>
    <t>public morals</t>
  </si>
  <si>
    <t>offenses</t>
  </si>
  <si>
    <t>criminal code</t>
  </si>
  <si>
    <t>제주지방경찰청</t>
  </si>
  <si>
    <t>Jeju Provincial Police 
Agency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</si>
  <si>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</si>
  <si>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Police 
Station</t>
  </si>
  <si>
    <t>서귀포경찰서</t>
  </si>
  <si>
    <t>Seogwipo Police 
Station</t>
  </si>
  <si>
    <t>업무상과실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</si>
  <si>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범</t>
    </r>
  </si>
  <si>
    <t>기타형사범</t>
  </si>
  <si>
    <t>경제사범</t>
  </si>
  <si>
    <t>마약사범</t>
  </si>
  <si>
    <t>정보사범</t>
  </si>
  <si>
    <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</si>
  <si>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Violent</t>
  </si>
  <si>
    <t>Careless</t>
  </si>
  <si>
    <t>Minor</t>
  </si>
  <si>
    <t>Other criminal</t>
  </si>
  <si>
    <t>Economic</t>
  </si>
  <si>
    <t>Narcotic</t>
  </si>
  <si>
    <t>Intelligence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</si>
  <si>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</si>
  <si>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thousand won, person)</t>
  </si>
  <si>
    <r>
      <t>발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생</t>
    </r>
  </si>
  <si>
    <r>
      <t>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실</t>
    </r>
  </si>
  <si>
    <r>
      <t>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</si>
  <si>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해</t>
    </r>
  </si>
  <si>
    <t>이재민수</t>
  </si>
  <si>
    <t>구조인원</t>
  </si>
  <si>
    <t>Number of fire incidents</t>
  </si>
  <si>
    <t>Burnt-down</t>
  </si>
  <si>
    <t>Amount of property damaged</t>
  </si>
  <si>
    <t>Casualties</t>
  </si>
  <si>
    <r>
      <t>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</si>
  <si>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</si>
  <si>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</si>
  <si>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</si>
  <si>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이재가구수</t>
  </si>
  <si>
    <r>
      <t>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적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</si>
  <si>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</si>
  <si>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</si>
  <si>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망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</si>
  <si>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</si>
  <si>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t>Number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</si>
  <si>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</si>
  <si>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of</t>
  </si>
  <si>
    <t>Immovable</t>
  </si>
  <si>
    <t>Movable</t>
  </si>
  <si>
    <t>of the</t>
  </si>
  <si>
    <t>Accident</t>
  </si>
  <si>
    <t>Arson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</si>
  <si>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</si>
  <si>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</si>
  <si>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</si>
  <si>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</si>
  <si>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</si>
  <si>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</si>
  <si>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</si>
  <si>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</si>
  <si>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>2 0 0 2</t>
  </si>
  <si>
    <t>2 0 0 5</t>
  </si>
  <si>
    <t>2 0 0 6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</si>
  <si>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</si>
  <si>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</si>
  <si>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</si>
  <si>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</si>
  <si>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</si>
  <si>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</si>
  <si>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4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조천읍</t>
    </r>
    <r>
      <rPr>
        <sz val="10"/>
        <rFont val="Arial"/>
        <family val="2"/>
      </rPr>
      <t>·</t>
    </r>
    <r>
      <rPr>
        <sz val="10"/>
        <rFont val="굴림"/>
        <family val="3"/>
      </rPr>
      <t>구좌읍</t>
    </r>
    <r>
      <rPr>
        <sz val="10"/>
        <rFont val="Arial"/>
        <family val="2"/>
      </rPr>
      <t>·</t>
    </r>
    <r>
      <rPr>
        <sz val="10"/>
        <rFont val="굴림"/>
        <family val="3"/>
      </rPr>
      <t>추자면</t>
    </r>
    <r>
      <rPr>
        <sz val="10"/>
        <rFont val="Arial"/>
        <family val="2"/>
      </rPr>
      <t>·</t>
    </r>
    <r>
      <rPr>
        <sz val="10"/>
        <rFont val="굴림"/>
        <family val="3"/>
      </rPr>
      <t>우도면</t>
    </r>
    <r>
      <rPr>
        <sz val="10"/>
        <rFont val="Arial"/>
        <family val="2"/>
      </rPr>
      <t>)</t>
    </r>
  </si>
  <si>
    <r>
      <t xml:space="preserve">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  <r>
      <rPr>
        <sz val="10"/>
        <rFont val="Arial"/>
        <family val="2"/>
      </rPr>
      <t>, 3</t>
    </r>
    <r>
      <rPr>
        <sz val="10"/>
        <rFont val="굴림"/>
        <family val="3"/>
      </rPr>
      <t>개읍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남원읍</t>
    </r>
    <r>
      <rPr>
        <sz val="10"/>
        <rFont val="Arial"/>
        <family val="2"/>
      </rPr>
      <t>·</t>
    </r>
    <r>
      <rPr>
        <sz val="10"/>
        <rFont val="굴림"/>
        <family val="3"/>
      </rPr>
      <t>성산읍</t>
    </r>
    <r>
      <rPr>
        <sz val="10"/>
        <rFont val="Arial"/>
        <family val="2"/>
      </rPr>
      <t>·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</si>
  <si>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t xml:space="preserve">          · 서부소방서 - 제주시(한림읍·애월읍·한경면), 서귀포시(대정읍·안덕면)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</si>
  <si>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</si>
  <si>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</si>
  <si>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</si>
  <si>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기</t>
    </r>
  </si>
  <si>
    <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</si>
  <si>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t>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스</t>
    </r>
  </si>
  <si>
    <t>화공약품</t>
  </si>
  <si>
    <r>
      <t>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로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</si>
  <si>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</si>
  <si>
    <r>
      <t>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</t>
    </r>
  </si>
  <si>
    <r>
      <t>성냥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양초</t>
    </r>
  </si>
  <si>
    <r>
      <t>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티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</si>
  <si>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난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</si>
  <si>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</si>
  <si>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</si>
  <si>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Kitchen</t>
  </si>
  <si>
    <t>Match,</t>
  </si>
  <si>
    <t>Playing</t>
  </si>
  <si>
    <t>Total</t>
  </si>
  <si>
    <t>Electricity</t>
  </si>
  <si>
    <t>Oil</t>
  </si>
  <si>
    <t>Gas</t>
  </si>
  <si>
    <t>Chemicals</t>
  </si>
  <si>
    <t>Stoves</t>
  </si>
  <si>
    <t>furnace</t>
  </si>
  <si>
    <t>Smoking</t>
  </si>
  <si>
    <t>candle</t>
  </si>
  <si>
    <t>Sparks</t>
  </si>
  <si>
    <t>with fire</t>
  </si>
  <si>
    <t>Arson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</si>
</sst>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#,##0\)"/>
    <numFmt numFmtId="178" formatCode="#,##0;;\-;"/>
    <numFmt numFmtId="179" formatCode="#,##0_);[Red]\(#,##0\)"/>
    <numFmt numFmtId="180" formatCode="\(#,##0\);;\-;"/>
    <numFmt numFmtId="181" formatCode="#,##0;;\-"/>
    <numFmt numFmtId="182" formatCode="#,##0_ "/>
    <numFmt numFmtId="183" formatCode="\-\ "/>
    <numFmt numFmtId="184" formatCode="0_);[Red]\(0\)"/>
    <numFmt numFmtId="185" formatCode="\(0\)"/>
    <numFmt numFmtId="186" formatCode="\-"/>
    <numFmt numFmtId="187" formatCode="\(#\)"/>
    <numFmt numFmtId="188" formatCode="0_);\(0\)"/>
    <numFmt numFmtId="189" formatCode="\(\3\)"/>
    <numFmt numFmtId="190" formatCode="#,##0\ \ ;;\-\ \ ;"/>
    <numFmt numFmtId="191" formatCode="#,##0.0_);[Red]\(#,##0.0\)"/>
    <numFmt numFmtId="192" formatCode="#,##0.0;[Red]#,##0.0"/>
    <numFmt numFmtId="193" formatCode="#,##0.0;;\-;"/>
    <numFmt numFmtId="194" formatCode="#,##0.0_ "/>
    <numFmt numFmtId="195" formatCode="#,##0.00_ "/>
    <numFmt numFmtId="196" formatCode="0.0"/>
    <numFmt numFmtId="197" formatCode="0.000%"/>
    <numFmt numFmtId="198" formatCode="_ * #,##0_ ;_ * \-#,##0_ ;_ * &quot;-&quot;_ ;_ @_ "/>
    <numFmt numFmtId="199" formatCode="0.0_ "/>
    <numFmt numFmtId="200" formatCode="0.00_ "/>
    <numFmt numFmtId="201" formatCode="0_ "/>
    <numFmt numFmtId="202" formatCode="#,##0.00;;\-;"/>
    <numFmt numFmtId="203" formatCode="_-* #,##0.0_-;\-* #,##0.0_-;_-* &quot;-&quot;_-;_-@_-"/>
  </numFmts>
  <fonts count="41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20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11"/>
      <name val="으뜸체"/>
      <family val="1"/>
    </font>
    <font>
      <b/>
      <sz val="18"/>
      <name val="굴림"/>
      <family val="3"/>
    </font>
    <font>
      <sz val="11"/>
      <name val="Arial"/>
      <family val="2"/>
    </font>
    <font>
      <b/>
      <sz val="10"/>
      <color indexed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sz val="10"/>
      <name val="굴림체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22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0"/>
      <color indexed="12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22"/>
      <name val="Arial"/>
      <family val="2"/>
    </font>
    <font>
      <sz val="12"/>
      <name val="바탕체"/>
      <family val="1"/>
    </font>
    <font>
      <sz val="10"/>
      <name val="으뜸체"/>
      <family val="1"/>
    </font>
    <font>
      <b/>
      <sz val="18"/>
      <color indexed="8"/>
      <name val="돋움"/>
      <family val="3"/>
    </font>
    <font>
      <b/>
      <sz val="22"/>
      <name val="돋움"/>
      <family val="3"/>
    </font>
    <font>
      <b/>
      <sz val="22"/>
      <name val="Arial"/>
      <family val="2"/>
    </font>
    <font>
      <vertAlign val="superscript"/>
      <sz val="10"/>
      <name val="돋움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34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181" fontId="0" fillId="0" borderId="3" xfId="0" applyNumberFormat="1" applyFont="1" applyBorder="1" applyAlignment="1">
      <alignment horizontal="center" vertical="center"/>
    </xf>
    <xf numFmtId="181" fontId="9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1" fontId="0" fillId="0" borderId="2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 wrapText="1"/>
    </xf>
    <xf numFmtId="181" fontId="0" fillId="0" borderId="4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81" fontId="16" fillId="0" borderId="4" xfId="0" applyNumberFormat="1" applyFont="1" applyBorder="1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81" fontId="16" fillId="0" borderId="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1" fontId="20" fillId="0" borderId="4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20" fillId="0" borderId="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8" xfId="0" applyFont="1" applyBorder="1" applyAlignment="1">
      <alignment horizontal="center" vertical="center"/>
    </xf>
    <xf numFmtId="181" fontId="21" fillId="0" borderId="2" xfId="0" applyNumberFormat="1" applyFont="1" applyBorder="1" applyAlignment="1">
      <alignment horizontal="center" vertical="center"/>
    </xf>
    <xf numFmtId="181" fontId="21" fillId="0" borderId="8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188" fontId="20" fillId="0" borderId="0" xfId="0" applyNumberFormat="1" applyFont="1" applyAlignment="1">
      <alignment horizontal="center" vertical="center"/>
    </xf>
    <xf numFmtId="188" fontId="21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98" fontId="9" fillId="0" borderId="0" xfId="18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3"/>
    </xf>
    <xf numFmtId="0" fontId="0" fillId="0" borderId="0" xfId="0" applyBorder="1" applyAlignment="1">
      <alignment vertical="center"/>
    </xf>
    <xf numFmtId="0" fontId="19" fillId="0" borderId="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4" xfId="0" applyNumberFormat="1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198" fontId="9" fillId="0" borderId="4" xfId="18" applyFont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wrapText="1" shrinkToFit="1"/>
    </xf>
    <xf numFmtId="0" fontId="0" fillId="0" borderId="3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 shrinkToFit="1"/>
    </xf>
    <xf numFmtId="0" fontId="0" fillId="0" borderId="8" xfId="0" applyFont="1" applyBorder="1" applyAlignment="1">
      <alignment horizontal="left" vertical="center" wrapText="1" shrinkToFit="1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9" fillId="0" borderId="0" xfId="17" applyFont="1" applyBorder="1" applyAlignment="1">
      <alignment horizontal="right" vertical="center"/>
    </xf>
    <xf numFmtId="41" fontId="3" fillId="0" borderId="0" xfId="17" applyFont="1" applyBorder="1" applyAlignment="1">
      <alignment horizontal="right" vertical="center"/>
    </xf>
    <xf numFmtId="41" fontId="0" fillId="0" borderId="10" xfId="17" applyFont="1" applyBorder="1" applyAlignment="1">
      <alignment horizontal="right" vertical="center"/>
    </xf>
    <xf numFmtId="41" fontId="0" fillId="0" borderId="2" xfId="17" applyFont="1" applyBorder="1" applyAlignment="1">
      <alignment horizontal="right" vertical="center"/>
    </xf>
    <xf numFmtId="41" fontId="0" fillId="0" borderId="4" xfId="17" applyFont="1" applyBorder="1" applyAlignment="1">
      <alignment horizontal="right" vertical="center"/>
    </xf>
    <xf numFmtId="41" fontId="9" fillId="0" borderId="4" xfId="17" applyFont="1" applyBorder="1" applyAlignment="1">
      <alignment horizontal="right" vertical="center"/>
    </xf>
    <xf numFmtId="41" fontId="0" fillId="0" borderId="0" xfId="17" applyFont="1" applyFill="1" applyBorder="1" applyAlignment="1">
      <alignment horizontal="right" vertical="center"/>
    </xf>
    <xf numFmtId="41" fontId="0" fillId="0" borderId="2" xfId="17" applyFont="1" applyBorder="1" applyAlignment="1">
      <alignment horizontal="right" vertical="center"/>
    </xf>
    <xf numFmtId="41" fontId="9" fillId="0" borderId="2" xfId="17" applyFont="1" applyBorder="1" applyAlignment="1">
      <alignment horizontal="right" vertical="center"/>
    </xf>
    <xf numFmtId="201" fontId="0" fillId="0" borderId="4" xfId="17" applyNumberFormat="1" applyFont="1" applyBorder="1" applyAlignment="1">
      <alignment horizontal="center" vertical="center"/>
    </xf>
    <xf numFmtId="201" fontId="0" fillId="0" borderId="0" xfId="17" applyNumberFormat="1" applyFont="1" applyBorder="1" applyAlignment="1">
      <alignment horizontal="center" vertical="center"/>
    </xf>
    <xf numFmtId="201" fontId="9" fillId="0" borderId="0" xfId="17" applyNumberFormat="1" applyFont="1" applyBorder="1" applyAlignment="1">
      <alignment horizontal="center" vertical="center"/>
    </xf>
    <xf numFmtId="201" fontId="3" fillId="0" borderId="0" xfId="17" applyNumberFormat="1" applyFont="1" applyBorder="1" applyAlignment="1">
      <alignment horizontal="center" vertical="center"/>
    </xf>
    <xf numFmtId="201" fontId="0" fillId="0" borderId="10" xfId="17" applyNumberFormat="1" applyFont="1" applyBorder="1" applyAlignment="1">
      <alignment horizontal="center" vertical="center"/>
    </xf>
    <xf numFmtId="41" fontId="3" fillId="0" borderId="4" xfId="17" applyFont="1" applyBorder="1" applyAlignment="1">
      <alignment horizontal="right" vertical="center" shrinkToFit="1"/>
    </xf>
    <xf numFmtId="41" fontId="0" fillId="0" borderId="4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 shrinkToFit="1"/>
    </xf>
    <xf numFmtId="41" fontId="9" fillId="0" borderId="4" xfId="17" applyFont="1" applyBorder="1" applyAlignment="1">
      <alignment horizontal="right" vertical="center" shrinkToFit="1"/>
    </xf>
    <xf numFmtId="41" fontId="9" fillId="0" borderId="0" xfId="17" applyFont="1" applyBorder="1" applyAlignment="1">
      <alignment horizontal="right" vertical="center" shrinkToFit="1"/>
    </xf>
    <xf numFmtId="41" fontId="3" fillId="0" borderId="0" xfId="17" applyFont="1" applyBorder="1" applyAlignment="1">
      <alignment horizontal="right" vertical="center" shrinkToFit="1"/>
    </xf>
    <xf numFmtId="41" fontId="0" fillId="0" borderId="4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0" fillId="0" borderId="10" xfId="17" applyFont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left" vertical="center"/>
    </xf>
    <xf numFmtId="181" fontId="16" fillId="0" borderId="13" xfId="0" applyNumberFormat="1" applyFont="1" applyBorder="1" applyAlignment="1">
      <alignment horizontal="center" vertical="center"/>
    </xf>
    <xf numFmtId="41" fontId="9" fillId="0" borderId="4" xfId="17" applyFont="1" applyFill="1" applyBorder="1" applyAlignment="1">
      <alignment horizontal="right" vertical="center" shrinkToFit="1"/>
    </xf>
    <xf numFmtId="41" fontId="9" fillId="0" borderId="0" xfId="17" applyFont="1" applyFill="1" applyBorder="1" applyAlignment="1">
      <alignment horizontal="right" vertical="center" shrinkToFit="1"/>
    </xf>
    <xf numFmtId="41" fontId="3" fillId="0" borderId="2" xfId="17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0" fontId="0" fillId="0" borderId="4" xfId="0" applyFont="1" applyFill="1" applyBorder="1" applyAlignment="1" quotePrefix="1">
      <alignment horizontal="center" vertical="center" shrinkToFit="1"/>
    </xf>
    <xf numFmtId="179" fontId="0" fillId="0" borderId="2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shrinkToFit="1"/>
    </xf>
    <xf numFmtId="179" fontId="0" fillId="0" borderId="2" xfId="0" applyNumberFormat="1" applyFont="1" applyFill="1" applyBorder="1" applyAlignment="1">
      <alignment horizontal="right" vertical="center" shrinkToFit="1"/>
    </xf>
    <xf numFmtId="41" fontId="0" fillId="0" borderId="0" xfId="17" applyFont="1" applyFill="1" applyAlignment="1">
      <alignment horizontal="right" vertical="center" shrinkToFit="1"/>
    </xf>
    <xf numFmtId="41" fontId="0" fillId="0" borderId="0" xfId="17" applyFont="1" applyFill="1" applyAlignment="1">
      <alignment horizontal="right" vertical="center"/>
    </xf>
    <xf numFmtId="41" fontId="0" fillId="0" borderId="3" xfId="17" applyFont="1" applyFill="1" applyBorder="1" applyAlignment="1">
      <alignment horizontal="right" vertical="center"/>
    </xf>
    <xf numFmtId="41" fontId="3" fillId="0" borderId="0" xfId="17" applyFont="1" applyFill="1" applyAlignment="1">
      <alignment horizontal="right" vertical="center" shrinkToFit="1"/>
    </xf>
    <xf numFmtId="41" fontId="0" fillId="0" borderId="2" xfId="17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0" xfId="17" applyFont="1" applyFill="1" applyBorder="1" applyAlignment="1">
      <alignment horizontal="right" vertical="center" shrinkToFit="1"/>
    </xf>
    <xf numFmtId="41" fontId="0" fillId="0" borderId="3" xfId="17" applyFont="1" applyFill="1" applyBorder="1" applyAlignment="1">
      <alignment horizontal="right" vertical="center" shrinkToFit="1"/>
    </xf>
    <xf numFmtId="41" fontId="3" fillId="0" borderId="0" xfId="17" applyFont="1" applyFill="1" applyBorder="1" applyAlignment="1">
      <alignment horizontal="right" vertical="center" shrinkToFit="1"/>
    </xf>
    <xf numFmtId="41" fontId="0" fillId="0" borderId="4" xfId="17" applyFont="1" applyFill="1" applyBorder="1" applyAlignment="1">
      <alignment horizontal="right" vertical="center" shrinkToFit="1"/>
    </xf>
    <xf numFmtId="41" fontId="0" fillId="0" borderId="10" xfId="17" applyFont="1" applyFill="1" applyBorder="1" applyAlignment="1">
      <alignment horizontal="right" vertical="center" shrinkToFit="1"/>
    </xf>
    <xf numFmtId="41" fontId="0" fillId="0" borderId="8" xfId="17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78" fontId="0" fillId="0" borderId="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 quotePrefix="1">
      <alignment horizontal="left" vertical="center"/>
    </xf>
    <xf numFmtId="178" fontId="0" fillId="0" borderId="0" xfId="0" applyNumberFormat="1" applyFont="1" applyFill="1" applyAlignment="1">
      <alignment horizontal="center" vertical="center"/>
    </xf>
    <xf numFmtId="41" fontId="0" fillId="0" borderId="10" xfId="17" applyFont="1" applyFill="1" applyBorder="1" applyAlignment="1">
      <alignment horizontal="right" vertical="center"/>
    </xf>
    <xf numFmtId="41" fontId="0" fillId="0" borderId="2" xfId="17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41" fontId="3" fillId="0" borderId="3" xfId="17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179" fontId="0" fillId="0" borderId="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17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90" fontId="0" fillId="0" borderId="2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ont="1" applyFill="1" applyAlignment="1">
      <alignment horizontal="right" vertical="center"/>
    </xf>
    <xf numFmtId="41" fontId="0" fillId="0" borderId="0" xfId="17" applyFont="1" applyFill="1" applyAlignment="1">
      <alignment vertical="center" shrinkToFit="1"/>
    </xf>
    <xf numFmtId="41" fontId="0" fillId="0" borderId="0" xfId="17" applyFont="1" applyFill="1" applyAlignment="1">
      <alignment vertical="center"/>
    </xf>
    <xf numFmtId="41" fontId="0" fillId="0" borderId="3" xfId="17" applyFont="1" applyFill="1" applyBorder="1" applyAlignment="1">
      <alignment vertical="center"/>
    </xf>
    <xf numFmtId="41" fontId="3" fillId="0" borderId="0" xfId="17" applyFont="1" applyFill="1" applyAlignment="1">
      <alignment vertical="center" shrinkToFit="1"/>
    </xf>
    <xf numFmtId="41" fontId="0" fillId="0" borderId="2" xfId="17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90" fontId="0" fillId="0" borderId="0" xfId="17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9" fillId="0" borderId="0" xfId="0" applyNumberFormat="1" applyFont="1" applyFill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0" fillId="0" borderId="2" xfId="0" applyNumberFormat="1" applyFont="1" applyFill="1" applyBorder="1" applyAlignment="1">
      <alignment horizontal="center" vertical="center"/>
    </xf>
    <xf numFmtId="190" fontId="0" fillId="0" borderId="2" xfId="0" applyNumberFormat="1" applyFont="1" applyFill="1" applyBorder="1" applyAlignment="1">
      <alignment vertical="center"/>
    </xf>
    <xf numFmtId="19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90" fontId="0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190" fontId="0" fillId="0" borderId="0" xfId="0" applyNumberFormat="1" applyFont="1" applyFill="1" applyAlignment="1">
      <alignment horizontal="center" vertical="center" shrinkToFit="1"/>
    </xf>
    <xf numFmtId="190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190" fontId="0" fillId="0" borderId="4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 wrapText="1"/>
    </xf>
    <xf numFmtId="190" fontId="0" fillId="0" borderId="4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2" xfId="0" applyFill="1" applyBorder="1" applyAlignment="1">
      <alignment vertical="center"/>
    </xf>
    <xf numFmtId="190" fontId="0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190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178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1" fontId="3" fillId="0" borderId="4" xfId="17" applyFont="1" applyFill="1" applyBorder="1" applyAlignment="1">
      <alignment horizontal="right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178" fontId="13" fillId="0" borderId="0" xfId="0" applyNumberFormat="1" applyFont="1" applyFill="1" applyAlignment="1">
      <alignment vertical="center"/>
    </xf>
    <xf numFmtId="41" fontId="0" fillId="0" borderId="0" xfId="17" applyFont="1" applyFill="1" applyAlignment="1" quotePrefix="1">
      <alignment horizontal="right" vertical="center" shrinkToFit="1"/>
    </xf>
    <xf numFmtId="0" fontId="17" fillId="0" borderId="6" xfId="0" applyFont="1" applyFill="1" applyBorder="1" applyAlignment="1">
      <alignment horizontal="centerContinuous" vertical="center" wrapText="1" shrinkToFit="1"/>
    </xf>
    <xf numFmtId="0" fontId="17" fillId="0" borderId="5" xfId="0" applyFont="1" applyFill="1" applyBorder="1" applyAlignment="1" quotePrefix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178" fontId="3" fillId="0" borderId="2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Continuous" vertical="center" shrinkToFit="1"/>
    </xf>
    <xf numFmtId="0" fontId="0" fillId="0" borderId="9" xfId="0" applyFont="1" applyFill="1" applyBorder="1" applyAlignment="1">
      <alignment horizontal="centerContinuous" vertical="center" wrapText="1" shrinkToFit="1"/>
    </xf>
    <xf numFmtId="0" fontId="0" fillId="0" borderId="9" xfId="0" applyFont="1" applyFill="1" applyBorder="1" applyAlignment="1">
      <alignment horizontal="centerContinuous" vertical="center" shrinkToFit="1"/>
    </xf>
    <xf numFmtId="0" fontId="0" fillId="0" borderId="7" xfId="0" applyFont="1" applyFill="1" applyBorder="1" applyAlignment="1">
      <alignment horizontal="centerContinuous" vertical="center" shrinkToFit="1"/>
    </xf>
    <xf numFmtId="0" fontId="17" fillId="0" borderId="10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wrapText="1" shrinkToFit="1"/>
    </xf>
    <xf numFmtId="0" fontId="0" fillId="0" borderId="3" xfId="0" applyFont="1" applyFill="1" applyBorder="1" applyAlignment="1">
      <alignment horizontal="centerContinuous" vertical="center" shrinkToFit="1"/>
    </xf>
    <xf numFmtId="0" fontId="17" fillId="0" borderId="4" xfId="0" applyFont="1" applyFill="1" applyBorder="1" applyAlignment="1">
      <alignment horizontal="centerContinuous" vertical="center" wrapText="1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198" fontId="9" fillId="0" borderId="4" xfId="18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horizontal="right" vertical="center"/>
    </xf>
    <xf numFmtId="41" fontId="0" fillId="0" borderId="0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 shrinkToFit="1"/>
    </xf>
    <xf numFmtId="41" fontId="0" fillId="0" borderId="3" xfId="17" applyFont="1" applyBorder="1" applyAlignment="1">
      <alignment horizontal="right" vertical="center" shrinkToFit="1"/>
    </xf>
    <xf numFmtId="41" fontId="9" fillId="0" borderId="3" xfId="17" applyFont="1" applyBorder="1" applyAlignment="1">
      <alignment horizontal="right" vertical="center" shrinkToFit="1"/>
    </xf>
    <xf numFmtId="41" fontId="9" fillId="0" borderId="3" xfId="17" applyFont="1" applyFill="1" applyBorder="1" applyAlignment="1">
      <alignment horizontal="right" vertical="center" shrinkToFit="1"/>
    </xf>
    <xf numFmtId="41" fontId="3" fillId="0" borderId="8" xfId="17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vertical="center"/>
    </xf>
    <xf numFmtId="176" fontId="17" fillId="0" borderId="3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176" fontId="17" fillId="0" borderId="8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9" fontId="0" fillId="0" borderId="0" xfId="0" applyNumberFormat="1" applyFont="1" applyFill="1" applyAlignment="1">
      <alignment vertical="center"/>
    </xf>
    <xf numFmtId="181" fontId="16" fillId="0" borderId="12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8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shrinkToFit="1"/>
    </xf>
    <xf numFmtId="178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179" fontId="0" fillId="0" borderId="0" xfId="17" applyNumberFormat="1" applyFont="1" applyBorder="1" applyAlignment="1">
      <alignment horizontal="right" vertical="center" indent="2" shrinkToFit="1"/>
    </xf>
    <xf numFmtId="179" fontId="0" fillId="0" borderId="0" xfId="17" applyNumberFormat="1" applyFont="1" applyBorder="1" applyAlignment="1">
      <alignment horizontal="right" vertical="center" indent="2"/>
    </xf>
    <xf numFmtId="179" fontId="0" fillId="0" borderId="0" xfId="17" applyNumberFormat="1" applyFont="1" applyBorder="1" applyAlignment="1">
      <alignment horizontal="right" vertical="center" indent="2" shrinkToFit="1"/>
    </xf>
    <xf numFmtId="179" fontId="0" fillId="0" borderId="0" xfId="17" applyNumberFormat="1" applyFont="1" applyBorder="1" applyAlignment="1">
      <alignment horizontal="right" vertical="center" indent="2"/>
    </xf>
    <xf numFmtId="179" fontId="9" fillId="0" borderId="0" xfId="17" applyNumberFormat="1" applyFont="1" applyBorder="1" applyAlignment="1">
      <alignment horizontal="right" vertical="center" indent="2" shrinkToFit="1"/>
    </xf>
    <xf numFmtId="179" fontId="9" fillId="0" borderId="0" xfId="17" applyNumberFormat="1" applyFont="1" applyFill="1" applyBorder="1" applyAlignment="1">
      <alignment horizontal="right" vertical="center" indent="2" shrinkToFit="1"/>
    </xf>
    <xf numFmtId="179" fontId="3" fillId="0" borderId="2" xfId="17" applyNumberFormat="1" applyFont="1" applyFill="1" applyBorder="1" applyAlignment="1">
      <alignment horizontal="right" vertical="center" indent="2" shrinkToFit="1"/>
    </xf>
    <xf numFmtId="179" fontId="0" fillId="0" borderId="0" xfId="17" applyNumberFormat="1" applyFont="1" applyBorder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1" shrinkToFit="1"/>
    </xf>
    <xf numFmtId="179" fontId="9" fillId="0" borderId="0" xfId="17" applyNumberFormat="1" applyFont="1" applyBorder="1" applyAlignment="1">
      <alignment horizontal="right" vertical="center" indent="1" shrinkToFit="1"/>
    </xf>
    <xf numFmtId="179" fontId="9" fillId="0" borderId="0" xfId="17" applyNumberFormat="1" applyFont="1" applyFill="1" applyBorder="1" applyAlignment="1">
      <alignment horizontal="right" vertical="center" indent="1" shrinkToFit="1"/>
    </xf>
    <xf numFmtId="179" fontId="3" fillId="0" borderId="2" xfId="17" applyNumberFormat="1" applyFont="1" applyFill="1" applyBorder="1" applyAlignment="1">
      <alignment horizontal="right" vertical="center" indent="1" shrinkToFit="1"/>
    </xf>
    <xf numFmtId="182" fontId="0" fillId="0" borderId="0" xfId="17" applyNumberFormat="1" applyFont="1" applyBorder="1" applyAlignment="1">
      <alignment horizontal="right" vertical="center" indent="3"/>
    </xf>
    <xf numFmtId="182" fontId="0" fillId="0" borderId="0" xfId="17" applyNumberFormat="1" applyFont="1" applyBorder="1" applyAlignment="1">
      <alignment horizontal="right" vertical="center" indent="3"/>
    </xf>
    <xf numFmtId="182" fontId="9" fillId="0" borderId="0" xfId="17" applyNumberFormat="1" applyFont="1" applyBorder="1" applyAlignment="1">
      <alignment horizontal="right" vertical="center" indent="3"/>
    </xf>
    <xf numFmtId="182" fontId="3" fillId="0" borderId="0" xfId="17" applyNumberFormat="1" applyFont="1" applyBorder="1" applyAlignment="1">
      <alignment horizontal="right" vertical="center" indent="3"/>
    </xf>
    <xf numFmtId="182" fontId="0" fillId="0" borderId="10" xfId="17" applyNumberFormat="1" applyFont="1" applyBorder="1" applyAlignment="1">
      <alignment horizontal="right" vertical="center" indent="3"/>
    </xf>
    <xf numFmtId="182" fontId="0" fillId="0" borderId="2" xfId="17" applyNumberFormat="1" applyFont="1" applyBorder="1" applyAlignment="1">
      <alignment horizontal="right" vertical="center" indent="3"/>
    </xf>
    <xf numFmtId="41" fontId="0" fillId="0" borderId="0" xfId="17" applyFont="1" applyBorder="1" applyAlignment="1">
      <alignment horizontal="center" vertical="center"/>
    </xf>
    <xf numFmtId="41" fontId="9" fillId="0" borderId="0" xfId="17" applyFont="1" applyBorder="1" applyAlignment="1">
      <alignment horizontal="center" vertical="center"/>
    </xf>
    <xf numFmtId="41" fontId="3" fillId="0" borderId="0" xfId="17" applyFont="1" applyBorder="1" applyAlignment="1">
      <alignment horizontal="center" vertical="center"/>
    </xf>
    <xf numFmtId="41" fontId="0" fillId="0" borderId="2" xfId="17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182" fontId="9" fillId="0" borderId="0" xfId="17" applyNumberFormat="1" applyFont="1" applyBorder="1" applyAlignment="1">
      <alignment horizontal="center" vertical="center"/>
    </xf>
    <xf numFmtId="182" fontId="0" fillId="0" borderId="13" xfId="17" applyNumberFormat="1" applyFont="1" applyBorder="1" applyAlignment="1">
      <alignment horizontal="right" vertical="center" indent="3"/>
    </xf>
    <xf numFmtId="182" fontId="0" fillId="0" borderId="3" xfId="17" applyNumberFormat="1" applyFont="1" applyBorder="1" applyAlignment="1">
      <alignment horizontal="right" vertical="center" indent="3"/>
    </xf>
    <xf numFmtId="182" fontId="9" fillId="0" borderId="3" xfId="17" applyNumberFormat="1" applyFont="1" applyBorder="1" applyAlignment="1">
      <alignment horizontal="right" vertical="center" indent="3"/>
    </xf>
    <xf numFmtId="182" fontId="3" fillId="0" borderId="3" xfId="17" applyNumberFormat="1" applyFont="1" applyBorder="1" applyAlignment="1">
      <alignment horizontal="right" vertical="center" indent="3"/>
    </xf>
    <xf numFmtId="182" fontId="0" fillId="0" borderId="3" xfId="17" applyNumberFormat="1" applyFont="1" applyBorder="1" applyAlignment="1">
      <alignment horizontal="right" vertical="center" indent="3"/>
    </xf>
    <xf numFmtId="182" fontId="0" fillId="0" borderId="0" xfId="17" applyNumberFormat="1" applyFont="1" applyBorder="1" applyAlignment="1">
      <alignment horizontal="right" vertical="center" indent="1"/>
    </xf>
    <xf numFmtId="182" fontId="9" fillId="0" borderId="0" xfId="17" applyNumberFormat="1" applyFont="1" applyBorder="1" applyAlignment="1">
      <alignment horizontal="right" vertical="center" indent="1"/>
    </xf>
    <xf numFmtId="182" fontId="3" fillId="0" borderId="0" xfId="17" applyNumberFormat="1" applyFont="1" applyBorder="1" applyAlignment="1">
      <alignment horizontal="right" vertical="center" indent="1"/>
    </xf>
    <xf numFmtId="182" fontId="9" fillId="0" borderId="2" xfId="17" applyNumberFormat="1" applyFont="1" applyBorder="1" applyAlignment="1">
      <alignment horizontal="right" vertical="center" indent="1"/>
    </xf>
    <xf numFmtId="182" fontId="3" fillId="0" borderId="0" xfId="17" applyNumberFormat="1" applyFont="1" applyBorder="1" applyAlignment="1">
      <alignment horizontal="center" vertical="center"/>
    </xf>
    <xf numFmtId="182" fontId="9" fillId="0" borderId="2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right" vertical="center" indent="2"/>
    </xf>
    <xf numFmtId="182" fontId="9" fillId="0" borderId="0" xfId="17" applyNumberFormat="1" applyFont="1" applyBorder="1" applyAlignment="1">
      <alignment horizontal="right" vertical="center" indent="2"/>
    </xf>
    <xf numFmtId="182" fontId="9" fillId="0" borderId="4" xfId="17" applyNumberFormat="1" applyFont="1" applyBorder="1" applyAlignment="1">
      <alignment horizontal="right" vertical="center" indent="2"/>
    </xf>
    <xf numFmtId="182" fontId="3" fillId="0" borderId="0" xfId="17" applyNumberFormat="1" applyFont="1" applyBorder="1" applyAlignment="1">
      <alignment horizontal="right" vertical="center" indent="2"/>
    </xf>
    <xf numFmtId="182" fontId="9" fillId="0" borderId="2" xfId="17" applyNumberFormat="1" applyFont="1" applyBorder="1" applyAlignment="1">
      <alignment horizontal="right" vertical="center" indent="2"/>
    </xf>
    <xf numFmtId="182" fontId="0" fillId="0" borderId="0" xfId="17" applyNumberFormat="1" applyFont="1" applyFill="1" applyAlignment="1">
      <alignment horizontal="right" vertical="center" indent="2" shrinkToFit="1"/>
    </xf>
    <xf numFmtId="182" fontId="0" fillId="0" borderId="0" xfId="17" applyNumberFormat="1" applyFont="1" applyFill="1" applyAlignment="1">
      <alignment horizontal="right" vertical="center" indent="2"/>
    </xf>
    <xf numFmtId="182" fontId="3" fillId="0" borderId="0" xfId="17" applyNumberFormat="1" applyFont="1" applyFill="1" applyAlignment="1">
      <alignment horizontal="right" vertical="center" indent="2" shrinkToFit="1"/>
    </xf>
    <xf numFmtId="182" fontId="0" fillId="0" borderId="10" xfId="17" applyNumberFormat="1" applyFont="1" applyFill="1" applyBorder="1" applyAlignment="1">
      <alignment horizontal="right" vertical="center" indent="2" shrinkToFit="1"/>
    </xf>
    <xf numFmtId="182" fontId="0" fillId="0" borderId="2" xfId="17" applyNumberFormat="1" applyFont="1" applyFill="1" applyBorder="1" applyAlignment="1">
      <alignment horizontal="right" vertical="center" indent="2" shrinkToFit="1"/>
    </xf>
    <xf numFmtId="41" fontId="0" fillId="0" borderId="0" xfId="17" applyFont="1" applyFill="1" applyAlignment="1">
      <alignment horizontal="center" vertical="center"/>
    </xf>
    <xf numFmtId="182" fontId="3" fillId="0" borderId="0" xfId="17" applyNumberFormat="1" applyFont="1" applyFill="1" applyAlignment="1">
      <alignment horizontal="center" vertical="center" shrinkToFit="1"/>
    </xf>
    <xf numFmtId="182" fontId="0" fillId="0" borderId="0" xfId="17" applyNumberFormat="1" applyFont="1" applyFill="1" applyAlignment="1">
      <alignment horizontal="center" vertical="center" shrinkToFit="1"/>
    </xf>
    <xf numFmtId="182" fontId="0" fillId="0" borderId="2" xfId="17" applyNumberFormat="1" applyFont="1" applyFill="1" applyBorder="1" applyAlignment="1">
      <alignment horizontal="center" vertical="center" shrinkToFit="1"/>
    </xf>
    <xf numFmtId="182" fontId="0" fillId="0" borderId="3" xfId="17" applyNumberFormat="1" applyFont="1" applyFill="1" applyBorder="1" applyAlignment="1">
      <alignment horizontal="right" vertical="center" indent="2"/>
    </xf>
    <xf numFmtId="182" fontId="3" fillId="0" borderId="3" xfId="17" applyNumberFormat="1" applyFont="1" applyFill="1" applyBorder="1" applyAlignment="1">
      <alignment horizontal="right" vertical="center" indent="2" shrinkToFit="1"/>
    </xf>
    <xf numFmtId="182" fontId="0" fillId="0" borderId="2" xfId="17" applyNumberFormat="1" applyFont="1" applyBorder="1" applyAlignment="1">
      <alignment horizontal="right" vertical="center" indent="1"/>
    </xf>
    <xf numFmtId="182" fontId="0" fillId="0" borderId="2" xfId="17" applyNumberFormat="1" applyFont="1" applyBorder="1" applyAlignment="1">
      <alignment horizontal="center" vertical="center"/>
    </xf>
    <xf numFmtId="182" fontId="0" fillId="0" borderId="2" xfId="17" applyNumberFormat="1" applyFont="1" applyBorder="1" applyAlignment="1">
      <alignment horizontal="center" vertical="center"/>
    </xf>
    <xf numFmtId="182" fontId="0" fillId="0" borderId="11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9" fontId="0" fillId="2" borderId="0" xfId="17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vertical="center" shrinkToFit="1"/>
    </xf>
    <xf numFmtId="3" fontId="0" fillId="2" borderId="0" xfId="0" applyNumberFormat="1" applyFont="1" applyFill="1" applyAlignment="1">
      <alignment vertical="center" shrinkToFit="1"/>
    </xf>
    <xf numFmtId="0" fontId="0" fillId="2" borderId="2" xfId="0" applyFont="1" applyFill="1" applyBorder="1" applyAlignment="1">
      <alignment horizontal="right" vertical="center"/>
    </xf>
    <xf numFmtId="179" fontId="4" fillId="2" borderId="14" xfId="17" applyNumberFormat="1" applyFont="1" applyFill="1" applyBorder="1" applyAlignment="1">
      <alignment horizontal="center" vertical="center" shrinkToFit="1"/>
    </xf>
    <xf numFmtId="179" fontId="4" fillId="2" borderId="6" xfId="17" applyNumberFormat="1" applyFont="1" applyFill="1" applyBorder="1" applyAlignment="1">
      <alignment horizontal="right" vertical="center" shrinkToFit="1"/>
    </xf>
    <xf numFmtId="179" fontId="4" fillId="2" borderId="7" xfId="17" applyNumberFormat="1" applyFont="1" applyFill="1" applyBorder="1" applyAlignment="1">
      <alignment horizontal="left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179" fontId="0" fillId="2" borderId="15" xfId="17" applyNumberFormat="1" applyFont="1" applyFill="1" applyBorder="1" applyAlignment="1">
      <alignment horizontal="center" vertical="center" shrinkToFit="1"/>
    </xf>
    <xf numFmtId="179" fontId="4" fillId="2" borderId="15" xfId="17" applyNumberFormat="1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179" fontId="0" fillId="2" borderId="1" xfId="17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9" fontId="0" fillId="2" borderId="0" xfId="17" applyNumberFormat="1" applyFont="1" applyFill="1" applyAlignment="1">
      <alignment vertical="center"/>
    </xf>
    <xf numFmtId="190" fontId="0" fillId="0" borderId="0" xfId="0" applyNumberFormat="1" applyFont="1" applyFill="1" applyAlignment="1" quotePrefix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190" fontId="0" fillId="0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9" fontId="3" fillId="0" borderId="4" xfId="17" applyNumberFormat="1" applyFont="1" applyFill="1" applyBorder="1" applyAlignment="1">
      <alignment horizontal="right" vertical="center" shrinkToFit="1"/>
    </xf>
    <xf numFmtId="179" fontId="0" fillId="0" borderId="0" xfId="17" applyNumberFormat="1" applyFont="1" applyFill="1" applyBorder="1" applyAlignment="1">
      <alignment horizontal="right" vertical="center" shrinkToFit="1"/>
    </xf>
    <xf numFmtId="179" fontId="0" fillId="0" borderId="10" xfId="17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0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wrapText="1" shrinkToFit="1"/>
    </xf>
    <xf numFmtId="182" fontId="0" fillId="0" borderId="0" xfId="17" applyNumberFormat="1" applyFont="1" applyFill="1" applyAlignment="1">
      <alignment horizontal="center" vertical="center"/>
    </xf>
    <xf numFmtId="182" fontId="0" fillId="0" borderId="0" xfId="17" applyNumberFormat="1" applyFont="1" applyFill="1" applyAlignment="1">
      <alignment horizontal="right" vertical="center" indent="3"/>
    </xf>
    <xf numFmtId="182" fontId="3" fillId="0" borderId="0" xfId="17" applyNumberFormat="1" applyFont="1" applyFill="1" applyAlignment="1">
      <alignment horizontal="right" vertical="center" indent="3" shrinkToFit="1"/>
    </xf>
    <xf numFmtId="182" fontId="0" fillId="0" borderId="0" xfId="17" applyNumberFormat="1" applyFont="1" applyFill="1" applyAlignment="1">
      <alignment horizontal="right" vertical="center" indent="3" shrinkToFit="1"/>
    </xf>
    <xf numFmtId="182" fontId="0" fillId="0" borderId="2" xfId="17" applyNumberFormat="1" applyFont="1" applyFill="1" applyBorder="1" applyAlignment="1">
      <alignment horizontal="right" vertical="center" indent="3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0" xfId="0" applyFont="1" applyFill="1" applyAlignment="1" quotePrefix="1">
      <alignment horizontal="right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 quotePrefix="1">
      <alignment horizontal="center" vertical="center" shrinkToFit="1"/>
    </xf>
    <xf numFmtId="0" fontId="17" fillId="2" borderId="14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8" fillId="2" borderId="17" xfId="0" applyFont="1" applyFill="1" applyBorder="1" applyAlignment="1">
      <alignment horizontal="center" vertical="center" shrinkToFit="1"/>
    </xf>
    <xf numFmtId="0" fontId="28" fillId="2" borderId="17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28" fillId="2" borderId="22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shrinkToFit="1"/>
    </xf>
    <xf numFmtId="0" fontId="28" fillId="2" borderId="22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wrapText="1"/>
    </xf>
    <xf numFmtId="0" fontId="0" fillId="2" borderId="22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2" borderId="18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Continuous" vertical="center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right" vertical="center"/>
    </xf>
    <xf numFmtId="0" fontId="17" fillId="2" borderId="12" xfId="0" applyFont="1" applyFill="1" applyBorder="1" applyAlignment="1">
      <alignment horizontal="centerContinuous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Continuous" vertical="center" wrapText="1" shrinkToFit="1"/>
    </xf>
    <xf numFmtId="0" fontId="17" fillId="2" borderId="6" xfId="0" applyFont="1" applyFill="1" applyBorder="1" applyAlignment="1">
      <alignment horizontal="centerContinuous" vertical="center" wrapText="1" shrinkToFit="1"/>
    </xf>
    <xf numFmtId="0" fontId="0" fillId="2" borderId="7" xfId="0" applyFont="1" applyFill="1" applyBorder="1" applyAlignment="1">
      <alignment horizontal="centerContinuous" vertical="center" wrapText="1" shrinkToFit="1"/>
    </xf>
    <xf numFmtId="0" fontId="17" fillId="2" borderId="11" xfId="0" applyFont="1" applyFill="1" applyBorder="1" applyAlignment="1">
      <alignment horizontal="centerContinuous" vertical="center" wrapText="1"/>
    </xf>
    <xf numFmtId="0" fontId="0" fillId="2" borderId="13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 shrinkToFit="1"/>
    </xf>
    <xf numFmtId="0" fontId="17" fillId="2" borderId="5" xfId="0" applyFont="1" applyFill="1" applyBorder="1" applyAlignment="1" quotePrefix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178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centerContinuous" vertical="center" shrinkToFit="1"/>
    </xf>
    <xf numFmtId="0" fontId="0" fillId="2" borderId="0" xfId="0" applyFont="1" applyFill="1" applyBorder="1" applyAlignment="1">
      <alignment horizontal="left" vertical="center" shrinkToFit="1"/>
    </xf>
    <xf numFmtId="41" fontId="29" fillId="2" borderId="0" xfId="17" applyFont="1" applyFill="1" applyAlignment="1">
      <alignment vertical="center" shrinkToFit="1"/>
    </xf>
    <xf numFmtId="0" fontId="0" fillId="2" borderId="2" xfId="0" applyFont="1" applyFill="1" applyBorder="1" applyAlignment="1" quotePrefix="1">
      <alignment horizontal="left" vertical="center"/>
    </xf>
    <xf numFmtId="0" fontId="0" fillId="2" borderId="15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178" fontId="0" fillId="2" borderId="0" xfId="0" applyNumberFormat="1" applyFont="1" applyFill="1" applyAlignment="1">
      <alignment vertical="center"/>
    </xf>
    <xf numFmtId="0" fontId="17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shrinkToFit="1"/>
    </xf>
    <xf numFmtId="0" fontId="17" fillId="2" borderId="12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2"/>
    </xf>
    <xf numFmtId="0" fontId="2" fillId="2" borderId="0" xfId="0" applyFont="1" applyFill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3"/>
    </xf>
    <xf numFmtId="0" fontId="0" fillId="0" borderId="3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3"/>
    </xf>
    <xf numFmtId="0" fontId="0" fillId="0" borderId="3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2"/>
    </xf>
    <xf numFmtId="198" fontId="9" fillId="0" borderId="0" xfId="18" applyFont="1" applyBorder="1" applyAlignment="1">
      <alignment horizontal="left" vertical="center" indent="2"/>
    </xf>
    <xf numFmtId="0" fontId="2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49" fontId="17" fillId="2" borderId="6" xfId="0" applyNumberFormat="1" applyFont="1" applyFill="1" applyBorder="1" applyAlignment="1" quotePrefix="1">
      <alignment horizontal="center" vertical="center" shrinkToFit="1"/>
    </xf>
    <xf numFmtId="49" fontId="0" fillId="2" borderId="9" xfId="0" applyNumberFormat="1" applyFont="1" applyFill="1" applyBorder="1" applyAlignment="1">
      <alignment horizontal="center" vertical="center" shrinkToFit="1"/>
    </xf>
    <xf numFmtId="0" fontId="17" fillId="2" borderId="6" xfId="0" applyFont="1" applyFill="1" applyBorder="1" applyAlignment="1" quotePrefix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2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wrapText="1"/>
    </xf>
    <xf numFmtId="0" fontId="28" fillId="2" borderId="30" xfId="0" applyFont="1" applyFill="1" applyBorder="1" applyAlignment="1">
      <alignment horizontal="center" wrapText="1"/>
    </xf>
    <xf numFmtId="0" fontId="28" fillId="2" borderId="2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wrapText="1"/>
    </xf>
    <xf numFmtId="0" fontId="0" fillId="2" borderId="6" xfId="0" applyFont="1" applyFill="1" applyBorder="1" applyAlignment="1" quotePrefix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 quotePrefix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198" fontId="9" fillId="0" borderId="0" xfId="18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 quotePrefix="1">
      <alignment horizontal="center" vertical="center" shrinkToFit="1"/>
    </xf>
    <xf numFmtId="0" fontId="17" fillId="2" borderId="7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17" fillId="2" borderId="12" xfId="0" applyFont="1" applyFill="1" applyBorder="1" applyAlignment="1" quotePrefix="1">
      <alignment horizontal="center" vertical="center" wrapText="1" shrinkToFit="1"/>
    </xf>
    <xf numFmtId="19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90" fontId="3" fillId="0" borderId="4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 shrinkToFit="1"/>
    </xf>
    <xf numFmtId="184" fontId="3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Border="1" applyAlignment="1">
      <alignment horizontal="right" vertical="center" shrinkToFit="1"/>
    </xf>
    <xf numFmtId="179" fontId="0" fillId="0" borderId="1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indent="1" shrinkToFit="1"/>
    </xf>
    <xf numFmtId="179" fontId="3" fillId="0" borderId="0" xfId="0" applyNumberFormat="1" applyFont="1" applyFill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10" xfId="0" applyNumberFormat="1" applyFont="1" applyFill="1" applyBorder="1" applyAlignment="1">
      <alignment horizontal="right" vertical="center" indent="1" shrinkToFit="1"/>
    </xf>
    <xf numFmtId="179" fontId="0" fillId="0" borderId="2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Alignment="1">
      <alignment horizontal="right" vertical="center" indent="2" shrinkToFit="1"/>
    </xf>
    <xf numFmtId="179" fontId="3" fillId="0" borderId="0" xfId="0" applyNumberFormat="1" applyFont="1" applyFill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2" shrinkToFit="1"/>
    </xf>
    <xf numFmtId="179" fontId="0" fillId="0" borderId="2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Alignment="1">
      <alignment horizontal="right" vertical="center" indent="4" shrinkToFit="1"/>
    </xf>
    <xf numFmtId="179" fontId="3" fillId="0" borderId="0" xfId="0" applyNumberFormat="1" applyFont="1" applyFill="1" applyAlignment="1">
      <alignment horizontal="right" vertical="center" indent="4" shrinkToFit="1"/>
    </xf>
    <xf numFmtId="179" fontId="0" fillId="0" borderId="0" xfId="0" applyNumberFormat="1" applyFont="1" applyFill="1" applyBorder="1" applyAlignment="1">
      <alignment horizontal="right" vertical="center" indent="4" shrinkToFit="1"/>
    </xf>
    <xf numFmtId="179" fontId="0" fillId="0" borderId="2" xfId="0" applyNumberFormat="1" applyFont="1" applyFill="1" applyBorder="1" applyAlignment="1">
      <alignment horizontal="right" vertical="center" indent="4" shrinkToFit="1"/>
    </xf>
    <xf numFmtId="0" fontId="0" fillId="0" borderId="0" xfId="0" applyFont="1" applyFill="1" applyAlignment="1">
      <alignment horizontal="center" vertical="center" shrinkToFit="1"/>
    </xf>
    <xf numFmtId="194" fontId="0" fillId="0" borderId="0" xfId="0" applyNumberFormat="1" applyFont="1" applyFill="1" applyAlignment="1">
      <alignment horizontal="center" vertical="center"/>
    </xf>
    <xf numFmtId="195" fontId="0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 shrinkToFit="1"/>
    </xf>
    <xf numFmtId="193" fontId="3" fillId="0" borderId="2" xfId="0" applyNumberFormat="1" applyFont="1" applyFill="1" applyBorder="1" applyAlignment="1">
      <alignment horizontal="center" vertical="center" shrinkToFit="1"/>
    </xf>
    <xf numFmtId="199" fontId="3" fillId="0" borderId="2" xfId="0" applyNumberFormat="1" applyFont="1" applyFill="1" applyBorder="1" applyAlignment="1">
      <alignment horizontal="center" vertical="center" shrinkToFit="1"/>
    </xf>
    <xf numFmtId="200" fontId="3" fillId="0" borderId="2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 indent="2"/>
    </xf>
    <xf numFmtId="179" fontId="3" fillId="0" borderId="2" xfId="0" applyNumberFormat="1" applyFont="1" applyFill="1" applyBorder="1" applyAlignment="1">
      <alignment horizontal="right" vertical="center" indent="2" shrinkToFit="1"/>
    </xf>
    <xf numFmtId="179" fontId="3" fillId="0" borderId="2" xfId="0" applyNumberFormat="1" applyFont="1" applyFill="1" applyBorder="1" applyAlignment="1">
      <alignment horizontal="right" vertical="center" indent="1" shrinkToFit="1"/>
    </xf>
    <xf numFmtId="178" fontId="0" fillId="0" borderId="0" xfId="0" applyNumberFormat="1" applyFont="1" applyFill="1" applyAlignment="1">
      <alignment horizontal="right" vertical="center" indent="2"/>
    </xf>
    <xf numFmtId="178" fontId="0" fillId="0" borderId="3" xfId="0" applyNumberFormat="1" applyFont="1" applyFill="1" applyBorder="1" applyAlignment="1">
      <alignment horizontal="right" vertical="center" indent="2"/>
    </xf>
    <xf numFmtId="178" fontId="9" fillId="0" borderId="0" xfId="0" applyNumberFormat="1" applyFont="1" applyFill="1" applyBorder="1" applyAlignment="1">
      <alignment horizontal="right" vertical="center" indent="2" shrinkToFit="1"/>
    </xf>
    <xf numFmtId="178" fontId="9" fillId="0" borderId="3" xfId="0" applyNumberFormat="1" applyFont="1" applyFill="1" applyBorder="1" applyAlignment="1">
      <alignment horizontal="right" vertical="center" indent="2" shrinkToFit="1"/>
    </xf>
    <xf numFmtId="178" fontId="3" fillId="0" borderId="2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Alignment="1">
      <alignment horizontal="right" vertical="center" indent="7"/>
    </xf>
    <xf numFmtId="179" fontId="9" fillId="0" borderId="0" xfId="0" applyNumberFormat="1" applyFont="1" applyFill="1" applyBorder="1" applyAlignment="1">
      <alignment horizontal="right" vertical="center" indent="7"/>
    </xf>
    <xf numFmtId="179" fontId="0" fillId="0" borderId="0" xfId="0" applyNumberFormat="1" applyFont="1" applyFill="1" applyAlignment="1">
      <alignment horizontal="right" vertical="center" indent="6"/>
    </xf>
    <xf numFmtId="179" fontId="9" fillId="0" borderId="0" xfId="0" applyNumberFormat="1" applyFont="1" applyFill="1" applyBorder="1" applyAlignment="1">
      <alignment horizontal="right" vertical="center" indent="6"/>
    </xf>
    <xf numFmtId="179" fontId="3" fillId="0" borderId="2" xfId="0" applyNumberFormat="1" applyFont="1" applyFill="1" applyBorder="1" applyAlignment="1">
      <alignment horizontal="right" vertical="center" indent="6"/>
    </xf>
    <xf numFmtId="179" fontId="0" fillId="0" borderId="3" xfId="0" applyNumberFormat="1" applyFont="1" applyFill="1" applyBorder="1" applyAlignment="1">
      <alignment horizontal="right" vertical="center" indent="2" shrinkToFit="1"/>
    </xf>
    <xf numFmtId="179" fontId="3" fillId="0" borderId="0" xfId="0" applyNumberFormat="1" applyFont="1" applyFill="1" applyBorder="1" applyAlignment="1">
      <alignment horizontal="right" vertical="center" indent="2" shrinkToFit="1"/>
    </xf>
    <xf numFmtId="179" fontId="3" fillId="0" borderId="0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right" vertical="center" indent="1"/>
    </xf>
    <xf numFmtId="179" fontId="0" fillId="0" borderId="3" xfId="0" applyNumberFormat="1" applyFont="1" applyFill="1" applyBorder="1" applyAlignment="1">
      <alignment horizontal="right" vertical="center" indent="1"/>
    </xf>
    <xf numFmtId="179" fontId="3" fillId="0" borderId="3" xfId="0" applyNumberFormat="1" applyFont="1" applyFill="1" applyBorder="1" applyAlignment="1">
      <alignment horizontal="right" vertical="center" indent="1" shrinkToFit="1"/>
    </xf>
    <xf numFmtId="179" fontId="0" fillId="0" borderId="4" xfId="0" applyNumberFormat="1" applyFont="1" applyFill="1" applyBorder="1" applyAlignment="1">
      <alignment horizontal="right" vertical="center" indent="1" shrinkToFit="1"/>
    </xf>
    <xf numFmtId="179" fontId="0" fillId="0" borderId="3" xfId="0" applyNumberFormat="1" applyFont="1" applyFill="1" applyBorder="1" applyAlignment="1">
      <alignment horizontal="right" vertical="center" indent="1" shrinkToFit="1"/>
    </xf>
    <xf numFmtId="179" fontId="0" fillId="0" borderId="8" xfId="0" applyNumberFormat="1" applyFont="1" applyFill="1" applyBorder="1" applyAlignment="1">
      <alignment horizontal="right" vertical="center" indent="1" shrinkToFit="1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0">
      <selection activeCell="E10" sqref="E10"/>
    </sheetView>
  </sheetViews>
  <sheetFormatPr defaultColWidth="9.140625" defaultRowHeight="12.75"/>
  <cols>
    <col min="1" max="1" width="8.7109375" style="0" customWidth="1"/>
    <col min="2" max="2" width="15.140625" style="0" customWidth="1"/>
    <col min="3" max="7" width="17.28125" style="0" customWidth="1"/>
    <col min="8" max="8" width="8.57421875" style="0" customWidth="1"/>
    <col min="9" max="9" width="13.8515625" style="0" customWidth="1"/>
  </cols>
  <sheetData>
    <row r="1" spans="1:12" s="668" customFormat="1" ht="30" customHeight="1">
      <c r="A1" s="670" t="s">
        <v>690</v>
      </c>
      <c r="B1" s="670"/>
      <c r="C1" s="670"/>
      <c r="D1" s="670"/>
      <c r="E1" s="670"/>
      <c r="F1" s="670"/>
      <c r="G1" s="670"/>
      <c r="H1" s="670"/>
      <c r="I1" s="670"/>
      <c r="J1" s="667"/>
      <c r="K1" s="667"/>
      <c r="L1" s="667"/>
    </row>
    <row r="2" spans="1:13" s="669" customFormat="1" ht="32.25" customHeight="1">
      <c r="A2" s="688" t="s">
        <v>596</v>
      </c>
      <c r="B2" s="688"/>
      <c r="C2" s="688"/>
      <c r="D2" s="688"/>
      <c r="E2" s="688"/>
      <c r="F2" s="688"/>
      <c r="G2" s="688"/>
      <c r="H2" s="688"/>
      <c r="I2" s="688"/>
      <c r="J2" s="496"/>
      <c r="K2" s="496"/>
      <c r="L2" s="496"/>
      <c r="M2" s="496"/>
    </row>
    <row r="3" spans="1:10" s="53" customFormat="1" ht="19.5" customHeight="1">
      <c r="A3" s="54" t="s">
        <v>589</v>
      </c>
      <c r="B3" s="54"/>
      <c r="C3" s="54"/>
      <c r="D3" s="54"/>
      <c r="E3" s="54"/>
      <c r="F3" s="54"/>
      <c r="G3" s="54"/>
      <c r="H3" s="54"/>
      <c r="I3" s="100" t="s">
        <v>590</v>
      </c>
      <c r="J3" s="54"/>
    </row>
    <row r="4" spans="1:10" s="12" customFormat="1" ht="69.75" customHeight="1">
      <c r="A4" s="689" t="s">
        <v>598</v>
      </c>
      <c r="B4" s="656"/>
      <c r="C4" s="27" t="s">
        <v>631</v>
      </c>
      <c r="D4" s="27" t="s">
        <v>630</v>
      </c>
      <c r="E4" s="34" t="s">
        <v>599</v>
      </c>
      <c r="F4" s="49" t="s">
        <v>632</v>
      </c>
      <c r="G4" s="27" t="s">
        <v>633</v>
      </c>
      <c r="H4" s="657" t="s">
        <v>600</v>
      </c>
      <c r="I4" s="658"/>
      <c r="J4" s="11"/>
    </row>
    <row r="5" spans="1:10" s="5" customFormat="1" ht="22.5" customHeight="1">
      <c r="A5" s="659" t="s">
        <v>601</v>
      </c>
      <c r="B5" s="660"/>
      <c r="C5" s="416">
        <v>1037</v>
      </c>
      <c r="D5" s="416">
        <v>461</v>
      </c>
      <c r="E5" s="426">
        <v>308</v>
      </c>
      <c r="F5" s="416" t="s">
        <v>798</v>
      </c>
      <c r="G5" s="429">
        <v>268</v>
      </c>
      <c r="H5" s="661" t="s">
        <v>602</v>
      </c>
      <c r="I5" s="662"/>
      <c r="J5" s="14"/>
    </row>
    <row r="6" spans="1:10" s="5" customFormat="1" ht="22.5" customHeight="1">
      <c r="A6" s="672" t="s">
        <v>603</v>
      </c>
      <c r="B6" s="673"/>
      <c r="C6" s="417">
        <v>665</v>
      </c>
      <c r="D6" s="417">
        <v>312</v>
      </c>
      <c r="E6" s="427">
        <v>138</v>
      </c>
      <c r="F6" s="417">
        <v>215</v>
      </c>
      <c r="G6" s="430" t="s">
        <v>798</v>
      </c>
      <c r="H6" s="687" t="s">
        <v>604</v>
      </c>
      <c r="I6" s="687"/>
      <c r="J6" s="14"/>
    </row>
    <row r="7" spans="1:10" s="17" customFormat="1" ht="22.5" customHeight="1">
      <c r="A7" s="674" t="s">
        <v>605</v>
      </c>
      <c r="B7" s="675"/>
      <c r="C7" s="418">
        <v>1047</v>
      </c>
      <c r="D7" s="418">
        <v>463</v>
      </c>
      <c r="E7" s="428">
        <v>316</v>
      </c>
      <c r="F7" s="418" t="s">
        <v>798</v>
      </c>
      <c r="G7" s="431">
        <v>268</v>
      </c>
      <c r="H7" s="686" t="s">
        <v>606</v>
      </c>
      <c r="I7" s="686"/>
      <c r="J7" s="16"/>
    </row>
    <row r="8" spans="1:10" s="17" customFormat="1" ht="22.5" customHeight="1">
      <c r="A8" s="674" t="s">
        <v>607</v>
      </c>
      <c r="B8" s="675"/>
      <c r="C8" s="418">
        <v>661</v>
      </c>
      <c r="D8" s="418">
        <v>310</v>
      </c>
      <c r="E8" s="428">
        <v>136</v>
      </c>
      <c r="F8" s="418">
        <v>215</v>
      </c>
      <c r="G8" s="431" t="s">
        <v>798</v>
      </c>
      <c r="H8" s="687" t="s">
        <v>608</v>
      </c>
      <c r="I8" s="687"/>
      <c r="J8" s="16"/>
    </row>
    <row r="9" spans="1:10" s="22" customFormat="1" ht="22.5" customHeight="1">
      <c r="A9" s="674" t="s">
        <v>609</v>
      </c>
      <c r="B9" s="675"/>
      <c r="C9" s="418">
        <v>1078</v>
      </c>
      <c r="D9" s="418">
        <v>514</v>
      </c>
      <c r="E9" s="428">
        <v>295</v>
      </c>
      <c r="F9" s="418" t="s">
        <v>798</v>
      </c>
      <c r="G9" s="431">
        <v>269</v>
      </c>
      <c r="H9" s="686" t="s">
        <v>610</v>
      </c>
      <c r="I9" s="686"/>
      <c r="J9" s="21"/>
    </row>
    <row r="10" spans="1:10" s="22" customFormat="1" ht="22.5" customHeight="1">
      <c r="A10" s="674" t="s">
        <v>611</v>
      </c>
      <c r="B10" s="675"/>
      <c r="C10" s="418">
        <v>702</v>
      </c>
      <c r="D10" s="418">
        <v>330</v>
      </c>
      <c r="E10" s="428">
        <v>157</v>
      </c>
      <c r="F10" s="418">
        <v>215</v>
      </c>
      <c r="G10" s="431" t="s">
        <v>798</v>
      </c>
      <c r="H10" s="686" t="s">
        <v>612</v>
      </c>
      <c r="I10" s="686"/>
      <c r="J10" s="21"/>
    </row>
    <row r="11" spans="1:10" s="17" customFormat="1" ht="22.5" customHeight="1">
      <c r="A11" s="676" t="s">
        <v>613</v>
      </c>
      <c r="B11" s="677"/>
      <c r="C11" s="419">
        <f>SUM(C12:C17)</f>
        <v>1285</v>
      </c>
      <c r="D11" s="419">
        <f>SUM(D12:D17)</f>
        <v>659</v>
      </c>
      <c r="E11" s="424" t="s">
        <v>798</v>
      </c>
      <c r="F11" s="419">
        <f>SUM(F12:F17)</f>
        <v>264</v>
      </c>
      <c r="G11" s="432">
        <f>SUM(G12:G17)</f>
        <v>362</v>
      </c>
      <c r="H11" s="676" t="s">
        <v>852</v>
      </c>
      <c r="I11" s="676"/>
      <c r="J11" s="16"/>
    </row>
    <row r="12" spans="1:10" s="5" customFormat="1" ht="22.5" customHeight="1">
      <c r="A12" s="678" t="s">
        <v>591</v>
      </c>
      <c r="B12" s="679"/>
      <c r="C12" s="416">
        <v>1</v>
      </c>
      <c r="D12" s="416">
        <v>1</v>
      </c>
      <c r="E12" s="422" t="s">
        <v>798</v>
      </c>
      <c r="F12" s="416" t="s">
        <v>798</v>
      </c>
      <c r="G12" s="433" t="s">
        <v>798</v>
      </c>
      <c r="H12" s="681" t="s">
        <v>691</v>
      </c>
      <c r="I12" s="681"/>
      <c r="J12" s="14"/>
    </row>
    <row r="13" spans="1:10" s="5" customFormat="1" ht="22.5" customHeight="1">
      <c r="A13" s="678" t="s">
        <v>592</v>
      </c>
      <c r="B13" s="679"/>
      <c r="C13" s="416">
        <v>16</v>
      </c>
      <c r="D13" s="416">
        <v>14</v>
      </c>
      <c r="E13" s="422" t="s">
        <v>798</v>
      </c>
      <c r="F13" s="416" t="s">
        <v>798</v>
      </c>
      <c r="G13" s="433">
        <v>2</v>
      </c>
      <c r="H13" s="681" t="s">
        <v>593</v>
      </c>
      <c r="I13" s="681"/>
      <c r="J13" s="14"/>
    </row>
    <row r="14" spans="1:10" s="5" customFormat="1" ht="22.5" customHeight="1">
      <c r="A14" s="678" t="s">
        <v>614</v>
      </c>
      <c r="B14" s="679"/>
      <c r="C14" s="416">
        <v>69</v>
      </c>
      <c r="D14" s="416">
        <v>69</v>
      </c>
      <c r="E14" s="422" t="s">
        <v>798</v>
      </c>
      <c r="F14" s="416" t="s">
        <v>798</v>
      </c>
      <c r="G14" s="416" t="s">
        <v>798</v>
      </c>
      <c r="H14" s="680" t="s">
        <v>594</v>
      </c>
      <c r="I14" s="681"/>
      <c r="J14" s="14"/>
    </row>
    <row r="15" spans="1:9" s="5" customFormat="1" ht="22.5" customHeight="1">
      <c r="A15" s="678" t="s">
        <v>615</v>
      </c>
      <c r="B15" s="679"/>
      <c r="C15" s="416">
        <v>908</v>
      </c>
      <c r="D15" s="416">
        <v>429</v>
      </c>
      <c r="E15" s="422" t="s">
        <v>798</v>
      </c>
      <c r="F15" s="416">
        <v>201</v>
      </c>
      <c r="G15" s="416">
        <v>278</v>
      </c>
      <c r="H15" s="680" t="s">
        <v>616</v>
      </c>
      <c r="I15" s="681"/>
    </row>
    <row r="16" spans="1:9" s="5" customFormat="1" ht="22.5" customHeight="1">
      <c r="A16" s="678" t="s">
        <v>617</v>
      </c>
      <c r="B16" s="679"/>
      <c r="C16" s="416">
        <v>1</v>
      </c>
      <c r="D16" s="416">
        <v>1</v>
      </c>
      <c r="E16" s="422" t="s">
        <v>798</v>
      </c>
      <c r="F16" s="416" t="s">
        <v>798</v>
      </c>
      <c r="G16" s="416" t="s">
        <v>798</v>
      </c>
      <c r="H16" s="680" t="s">
        <v>618</v>
      </c>
      <c r="I16" s="681"/>
    </row>
    <row r="17" spans="1:9" s="5" customFormat="1" ht="22.5" customHeight="1">
      <c r="A17" s="682" t="s">
        <v>619</v>
      </c>
      <c r="B17" s="683"/>
      <c r="C17" s="420">
        <v>290</v>
      </c>
      <c r="D17" s="421">
        <v>145</v>
      </c>
      <c r="E17" s="425" t="s">
        <v>798</v>
      </c>
      <c r="F17" s="421">
        <v>63</v>
      </c>
      <c r="G17" s="421">
        <v>82</v>
      </c>
      <c r="H17" s="684" t="s">
        <v>620</v>
      </c>
      <c r="I17" s="685"/>
    </row>
    <row r="18" spans="1:9" s="5" customFormat="1" ht="15.75" customHeight="1">
      <c r="A18" s="1" t="s">
        <v>623</v>
      </c>
      <c r="E18" s="671" t="s">
        <v>624</v>
      </c>
      <c r="F18" s="671"/>
      <c r="G18" s="671"/>
      <c r="H18" s="671"/>
      <c r="I18" s="671"/>
    </row>
    <row r="19" s="3" customFormat="1" ht="13.5"/>
    <row r="20" s="3" customFormat="1" ht="13.5"/>
    <row r="21" s="3" customFormat="1" ht="13.5"/>
    <row r="22" s="4" customFormat="1" ht="12.75"/>
  </sheetData>
  <mergeCells count="31">
    <mergeCell ref="A2:I2"/>
    <mergeCell ref="A4:B4"/>
    <mergeCell ref="H4:I4"/>
    <mergeCell ref="A5:B5"/>
    <mergeCell ref="H5:I5"/>
    <mergeCell ref="H14:I14"/>
    <mergeCell ref="A13:B13"/>
    <mergeCell ref="A14:B14"/>
    <mergeCell ref="H6:I6"/>
    <mergeCell ref="H8:I8"/>
    <mergeCell ref="A7:B7"/>
    <mergeCell ref="H17:I17"/>
    <mergeCell ref="A15:B15"/>
    <mergeCell ref="H15:I15"/>
    <mergeCell ref="H7:I7"/>
    <mergeCell ref="A9:B9"/>
    <mergeCell ref="H9:I9"/>
    <mergeCell ref="A12:B12"/>
    <mergeCell ref="H12:I12"/>
    <mergeCell ref="H10:I10"/>
    <mergeCell ref="H13:I13"/>
    <mergeCell ref="A1:I1"/>
    <mergeCell ref="E18:I18"/>
    <mergeCell ref="A6:B6"/>
    <mergeCell ref="A8:B8"/>
    <mergeCell ref="A10:B10"/>
    <mergeCell ref="A11:B11"/>
    <mergeCell ref="H11:I11"/>
    <mergeCell ref="A16:B16"/>
    <mergeCell ref="H16:I16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7"/>
  <sheetViews>
    <sheetView zoomScaleSheetLayoutView="100" workbookViewId="0" topLeftCell="A1">
      <selection activeCell="L17" sqref="L17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19" width="7.00390625" style="0" customWidth="1"/>
    <col min="20" max="20" width="6.851562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665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124" customFormat="1" ht="24.75" customHeight="1">
      <c r="A5" s="136" t="s">
        <v>642</v>
      </c>
      <c r="B5" s="67">
        <f>SUM(C5:T5)</f>
        <v>4</v>
      </c>
      <c r="C5" s="15" t="s">
        <v>799</v>
      </c>
      <c r="D5" s="15" t="s">
        <v>799</v>
      </c>
      <c r="E5" s="15">
        <v>1</v>
      </c>
      <c r="F5" s="15" t="s">
        <v>799</v>
      </c>
      <c r="G5" s="15" t="s">
        <v>799</v>
      </c>
      <c r="H5" s="15" t="s">
        <v>799</v>
      </c>
      <c r="I5" s="15" t="s">
        <v>799</v>
      </c>
      <c r="J5" s="15" t="s">
        <v>799</v>
      </c>
      <c r="K5" s="15" t="s">
        <v>799</v>
      </c>
      <c r="L5" s="15" t="s">
        <v>799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 t="s">
        <v>799</v>
      </c>
      <c r="S5" s="15" t="s">
        <v>799</v>
      </c>
      <c r="T5" s="15">
        <v>3</v>
      </c>
      <c r="U5" s="127"/>
    </row>
    <row r="6" spans="1:21" s="124" customFormat="1" ht="17.25" customHeight="1">
      <c r="A6" s="136" t="s">
        <v>1033</v>
      </c>
      <c r="B6" s="67">
        <f>SUM(C6:T6)</f>
        <v>1</v>
      </c>
      <c r="C6" s="15" t="s">
        <v>799</v>
      </c>
      <c r="D6" s="15" t="s">
        <v>799</v>
      </c>
      <c r="E6" s="15" t="s">
        <v>799</v>
      </c>
      <c r="F6" s="15" t="s">
        <v>799</v>
      </c>
      <c r="G6" s="15" t="s">
        <v>799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15" t="s">
        <v>799</v>
      </c>
      <c r="O6" s="15" t="s">
        <v>799</v>
      </c>
      <c r="P6" s="68">
        <v>1</v>
      </c>
      <c r="Q6" s="15" t="s">
        <v>799</v>
      </c>
      <c r="R6" s="15" t="s">
        <v>799</v>
      </c>
      <c r="S6" s="15" t="s">
        <v>799</v>
      </c>
      <c r="T6" s="15" t="s">
        <v>799</v>
      </c>
      <c r="U6" s="127"/>
    </row>
    <row r="7" spans="1:21" s="124" customFormat="1" ht="17.25" customHeight="1">
      <c r="A7" s="136" t="s">
        <v>1034</v>
      </c>
      <c r="B7" s="67">
        <f>SUM(C7:T7)</f>
        <v>1</v>
      </c>
      <c r="C7" s="15" t="s">
        <v>799</v>
      </c>
      <c r="D7" s="15" t="s">
        <v>799</v>
      </c>
      <c r="E7" s="15" t="s">
        <v>799</v>
      </c>
      <c r="F7" s="15">
        <v>1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 t="s">
        <v>799</v>
      </c>
      <c r="P7" s="15" t="s">
        <v>799</v>
      </c>
      <c r="Q7" s="15" t="s">
        <v>799</v>
      </c>
      <c r="R7" s="15" t="s">
        <v>799</v>
      </c>
      <c r="S7" s="15" t="s">
        <v>799</v>
      </c>
      <c r="T7" s="15" t="s">
        <v>799</v>
      </c>
      <c r="U7" s="127"/>
    </row>
    <row r="8" spans="1:21" s="124" customFormat="1" ht="17.25" customHeight="1">
      <c r="A8" s="136" t="s">
        <v>1035</v>
      </c>
      <c r="B8" s="67">
        <f>SUM(C8:T8)</f>
        <v>1</v>
      </c>
      <c r="C8" s="15">
        <v>1</v>
      </c>
      <c r="D8" s="15" t="s">
        <v>799</v>
      </c>
      <c r="E8" s="15" t="s">
        <v>799</v>
      </c>
      <c r="F8" s="68" t="s">
        <v>799</v>
      </c>
      <c r="G8" s="15" t="s">
        <v>799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 t="s">
        <v>799</v>
      </c>
      <c r="S8" s="15" t="s">
        <v>799</v>
      </c>
      <c r="T8" s="15" t="s">
        <v>799</v>
      </c>
      <c r="U8" s="127"/>
    </row>
    <row r="9" spans="1:21" s="124" customFormat="1" ht="17.25" customHeight="1">
      <c r="A9" s="136" t="s">
        <v>1036</v>
      </c>
      <c r="B9" s="125">
        <f>SUM(C9:T9)</f>
        <v>2</v>
      </c>
      <c r="C9" s="15" t="s">
        <v>799</v>
      </c>
      <c r="D9" s="15" t="s">
        <v>799</v>
      </c>
      <c r="E9" s="15" t="s">
        <v>799</v>
      </c>
      <c r="F9" s="15" t="s">
        <v>799</v>
      </c>
      <c r="G9" s="15" t="s">
        <v>799</v>
      </c>
      <c r="H9" s="15" t="s">
        <v>799</v>
      </c>
      <c r="I9" s="15" t="s">
        <v>799</v>
      </c>
      <c r="J9" s="15" t="s">
        <v>799</v>
      </c>
      <c r="K9" s="15" t="s">
        <v>799</v>
      </c>
      <c r="L9" s="15" t="s">
        <v>799</v>
      </c>
      <c r="M9" s="15" t="s">
        <v>799</v>
      </c>
      <c r="N9" s="15">
        <v>2</v>
      </c>
      <c r="O9" s="15" t="s">
        <v>799</v>
      </c>
      <c r="P9" s="15" t="s">
        <v>799</v>
      </c>
      <c r="Q9" s="15" t="s">
        <v>799</v>
      </c>
      <c r="R9" s="15" t="s">
        <v>799</v>
      </c>
      <c r="S9" s="15" t="s">
        <v>799</v>
      </c>
      <c r="T9" s="15" t="s">
        <v>799</v>
      </c>
      <c r="U9" s="127"/>
    </row>
    <row r="10" spans="1:21" s="124" customFormat="1" ht="23.25" customHeight="1">
      <c r="A10" s="136" t="s">
        <v>1090</v>
      </c>
      <c r="B10" s="125">
        <f aca="true" t="shared" si="0" ref="B10:B24">SUM(C10:T10)</f>
        <v>1</v>
      </c>
      <c r="C10" s="15" t="s">
        <v>799</v>
      </c>
      <c r="D10" s="15" t="s">
        <v>799</v>
      </c>
      <c r="E10" s="15" t="s">
        <v>799</v>
      </c>
      <c r="F10" s="15" t="s">
        <v>799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 t="s">
        <v>799</v>
      </c>
      <c r="M10" s="15" t="s">
        <v>799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 t="s">
        <v>799</v>
      </c>
      <c r="S10" s="15" t="s">
        <v>799</v>
      </c>
      <c r="T10" s="15">
        <v>1</v>
      </c>
      <c r="U10" s="127"/>
    </row>
    <row r="11" spans="1:21" s="124" customFormat="1" ht="17.25" customHeight="1">
      <c r="A11" s="136" t="s">
        <v>1037</v>
      </c>
      <c r="B11" s="125">
        <f t="shared" si="0"/>
        <v>3</v>
      </c>
      <c r="C11" s="15" t="s">
        <v>799</v>
      </c>
      <c r="D11" s="15" t="s">
        <v>799</v>
      </c>
      <c r="E11" s="15" t="s">
        <v>799</v>
      </c>
      <c r="F11" s="15" t="s">
        <v>799</v>
      </c>
      <c r="G11" s="15">
        <v>3</v>
      </c>
      <c r="H11" s="68" t="s">
        <v>799</v>
      </c>
      <c r="I11" s="15" t="s">
        <v>799</v>
      </c>
      <c r="J11" s="68" t="s">
        <v>799</v>
      </c>
      <c r="K11" s="15" t="s">
        <v>799</v>
      </c>
      <c r="L11" s="15" t="s">
        <v>799</v>
      </c>
      <c r="M11" s="15" t="s">
        <v>799</v>
      </c>
      <c r="N11" s="68" t="s">
        <v>799</v>
      </c>
      <c r="O11" s="68" t="s">
        <v>799</v>
      </c>
      <c r="P11" s="68" t="s">
        <v>799</v>
      </c>
      <c r="Q11" s="68" t="s">
        <v>799</v>
      </c>
      <c r="R11" s="68" t="s">
        <v>799</v>
      </c>
      <c r="S11" s="15" t="s">
        <v>799</v>
      </c>
      <c r="T11" s="68" t="s">
        <v>799</v>
      </c>
      <c r="U11" s="127"/>
    </row>
    <row r="12" spans="1:21" s="124" customFormat="1" ht="17.25" customHeight="1">
      <c r="A12" s="136" t="s">
        <v>1091</v>
      </c>
      <c r="B12" s="125">
        <f t="shared" si="0"/>
        <v>1</v>
      </c>
      <c r="C12" s="68">
        <v>1</v>
      </c>
      <c r="D12" s="15" t="s">
        <v>799</v>
      </c>
      <c r="E12" s="15" t="s">
        <v>799</v>
      </c>
      <c r="F12" s="15" t="s">
        <v>799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68" t="s">
        <v>799</v>
      </c>
      <c r="N12" s="15" t="s">
        <v>799</v>
      </c>
      <c r="O12" s="15" t="s">
        <v>799</v>
      </c>
      <c r="P12" s="15" t="s">
        <v>799</v>
      </c>
      <c r="Q12" s="15" t="s">
        <v>799</v>
      </c>
      <c r="R12" s="15" t="s">
        <v>799</v>
      </c>
      <c r="S12" s="15" t="s">
        <v>799</v>
      </c>
      <c r="T12" s="15" t="s">
        <v>799</v>
      </c>
      <c r="U12" s="127"/>
    </row>
    <row r="13" spans="1:21" s="124" customFormat="1" ht="17.25" customHeight="1">
      <c r="A13" s="136" t="s">
        <v>1038</v>
      </c>
      <c r="B13" s="125">
        <f t="shared" si="0"/>
        <v>1</v>
      </c>
      <c r="C13" s="68" t="s">
        <v>799</v>
      </c>
      <c r="D13" s="15" t="s">
        <v>799</v>
      </c>
      <c r="E13" s="15" t="s">
        <v>799</v>
      </c>
      <c r="F13" s="15" t="s">
        <v>799</v>
      </c>
      <c r="G13" s="15" t="s">
        <v>799</v>
      </c>
      <c r="H13" s="15" t="s">
        <v>799</v>
      </c>
      <c r="I13" s="15" t="s">
        <v>799</v>
      </c>
      <c r="J13" s="68">
        <v>1</v>
      </c>
      <c r="K13" s="15" t="s">
        <v>799</v>
      </c>
      <c r="L13" s="15" t="s">
        <v>799</v>
      </c>
      <c r="M13" s="15" t="s">
        <v>799</v>
      </c>
      <c r="N13" s="15" t="s">
        <v>799</v>
      </c>
      <c r="O13" s="15" t="s">
        <v>799</v>
      </c>
      <c r="P13" s="15" t="s">
        <v>799</v>
      </c>
      <c r="Q13" s="15" t="s">
        <v>799</v>
      </c>
      <c r="R13" s="15" t="s">
        <v>799</v>
      </c>
      <c r="S13" s="15" t="s">
        <v>799</v>
      </c>
      <c r="T13" s="15" t="s">
        <v>799</v>
      </c>
      <c r="U13" s="127"/>
    </row>
    <row r="14" spans="1:21" s="124" customFormat="1" ht="17.25" customHeight="1">
      <c r="A14" s="136" t="s">
        <v>1092</v>
      </c>
      <c r="B14" s="125">
        <f t="shared" si="0"/>
        <v>24</v>
      </c>
      <c r="C14" s="68">
        <v>11</v>
      </c>
      <c r="D14" s="15">
        <v>1</v>
      </c>
      <c r="E14" s="15">
        <v>1</v>
      </c>
      <c r="F14" s="15">
        <v>1</v>
      </c>
      <c r="G14" s="15" t="s">
        <v>799</v>
      </c>
      <c r="H14" s="15" t="s">
        <v>799</v>
      </c>
      <c r="I14" s="15">
        <v>1</v>
      </c>
      <c r="J14" s="68" t="s">
        <v>799</v>
      </c>
      <c r="K14" s="68" t="s">
        <v>799</v>
      </c>
      <c r="L14" s="68" t="s">
        <v>799</v>
      </c>
      <c r="M14" s="68" t="s">
        <v>799</v>
      </c>
      <c r="N14" s="15" t="s">
        <v>799</v>
      </c>
      <c r="O14" s="68" t="s">
        <v>799</v>
      </c>
      <c r="P14" s="68" t="s">
        <v>799</v>
      </c>
      <c r="Q14" s="68" t="s">
        <v>799</v>
      </c>
      <c r="R14" s="68" t="s">
        <v>799</v>
      </c>
      <c r="S14" s="15" t="s">
        <v>799</v>
      </c>
      <c r="T14" s="15">
        <v>9</v>
      </c>
      <c r="U14" s="127"/>
    </row>
    <row r="15" spans="1:21" s="124" customFormat="1" ht="17.25" customHeight="1">
      <c r="A15" s="136" t="s">
        <v>1093</v>
      </c>
      <c r="B15" s="125">
        <f t="shared" si="0"/>
        <v>8</v>
      </c>
      <c r="C15" s="68">
        <v>2</v>
      </c>
      <c r="D15" s="68"/>
      <c r="E15" s="68"/>
      <c r="F15" s="68">
        <v>1</v>
      </c>
      <c r="G15" s="15">
        <v>1</v>
      </c>
      <c r="H15" s="68" t="s">
        <v>799</v>
      </c>
      <c r="I15" s="68" t="s">
        <v>799</v>
      </c>
      <c r="J15" s="68" t="s">
        <v>799</v>
      </c>
      <c r="K15" s="68" t="s">
        <v>799</v>
      </c>
      <c r="L15" s="68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68" t="s">
        <v>799</v>
      </c>
      <c r="S15" s="15" t="s">
        <v>799</v>
      </c>
      <c r="T15" s="15">
        <v>4</v>
      </c>
      <c r="U15" s="127"/>
    </row>
    <row r="16" spans="1:21" s="124" customFormat="1" ht="17.25" customHeight="1">
      <c r="A16" s="136" t="s">
        <v>1094</v>
      </c>
      <c r="B16" s="125">
        <f t="shared" si="0"/>
        <v>26</v>
      </c>
      <c r="C16" s="15">
        <v>12</v>
      </c>
      <c r="D16" s="15">
        <v>1</v>
      </c>
      <c r="E16" s="15">
        <v>2</v>
      </c>
      <c r="F16" s="68">
        <v>2</v>
      </c>
      <c r="G16" s="15" t="s">
        <v>799</v>
      </c>
      <c r="H16" s="15" t="s">
        <v>799</v>
      </c>
      <c r="I16" s="68" t="s">
        <v>799</v>
      </c>
      <c r="J16" s="68" t="s">
        <v>799</v>
      </c>
      <c r="K16" s="68" t="s">
        <v>799</v>
      </c>
      <c r="L16" s="68" t="s">
        <v>799</v>
      </c>
      <c r="M16" s="68" t="s">
        <v>799</v>
      </c>
      <c r="N16" s="15">
        <v>1</v>
      </c>
      <c r="O16" s="15" t="s">
        <v>799</v>
      </c>
      <c r="P16" s="15" t="s">
        <v>799</v>
      </c>
      <c r="Q16" s="15" t="s">
        <v>799</v>
      </c>
      <c r="R16" s="15">
        <v>3</v>
      </c>
      <c r="S16" s="15" t="s">
        <v>799</v>
      </c>
      <c r="T16" s="15">
        <v>5</v>
      </c>
      <c r="U16" s="127"/>
    </row>
    <row r="17" spans="1:21" s="124" customFormat="1" ht="28.5" customHeight="1">
      <c r="A17" s="136" t="s">
        <v>921</v>
      </c>
      <c r="B17" s="125">
        <f t="shared" si="0"/>
        <v>10</v>
      </c>
      <c r="C17" s="15">
        <v>3</v>
      </c>
      <c r="D17" s="15" t="s">
        <v>799</v>
      </c>
      <c r="E17" s="15">
        <v>1</v>
      </c>
      <c r="F17" s="15" t="s">
        <v>799</v>
      </c>
      <c r="G17" s="15" t="s">
        <v>799</v>
      </c>
      <c r="H17" s="15" t="s">
        <v>799</v>
      </c>
      <c r="I17" s="68" t="s">
        <v>799</v>
      </c>
      <c r="J17" s="68" t="s">
        <v>799</v>
      </c>
      <c r="K17" s="68" t="s">
        <v>799</v>
      </c>
      <c r="L17" s="68" t="s">
        <v>799</v>
      </c>
      <c r="M17" s="68" t="s">
        <v>799</v>
      </c>
      <c r="N17" s="68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>
        <v>6</v>
      </c>
      <c r="U17" s="127"/>
    </row>
    <row r="18" spans="1:21" s="124" customFormat="1" ht="17.25" customHeight="1">
      <c r="A18" s="136" t="s">
        <v>1095</v>
      </c>
      <c r="B18" s="125">
        <f t="shared" si="0"/>
        <v>17</v>
      </c>
      <c r="C18" s="68">
        <v>9</v>
      </c>
      <c r="D18" s="15" t="s">
        <v>799</v>
      </c>
      <c r="E18" s="15" t="s">
        <v>799</v>
      </c>
      <c r="F18" s="15" t="s">
        <v>799</v>
      </c>
      <c r="G18" s="15">
        <v>1</v>
      </c>
      <c r="H18" s="15"/>
      <c r="I18" s="15">
        <v>1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15" t="s">
        <v>799</v>
      </c>
      <c r="O18" s="15">
        <v>1</v>
      </c>
      <c r="P18" s="15" t="s">
        <v>799</v>
      </c>
      <c r="Q18" s="15" t="s">
        <v>799</v>
      </c>
      <c r="R18" s="15">
        <v>1</v>
      </c>
      <c r="S18" s="15" t="s">
        <v>799</v>
      </c>
      <c r="T18" s="15">
        <v>4</v>
      </c>
      <c r="U18" s="127"/>
    </row>
    <row r="19" spans="1:21" s="124" customFormat="1" ht="17.25" customHeight="1">
      <c r="A19" s="136" t="s">
        <v>1039</v>
      </c>
      <c r="B19" s="125">
        <f t="shared" si="0"/>
        <v>1</v>
      </c>
      <c r="C19" s="68" t="s">
        <v>799</v>
      </c>
      <c r="D19" s="15" t="s">
        <v>799</v>
      </c>
      <c r="E19" s="15" t="s">
        <v>799</v>
      </c>
      <c r="F19" s="15" t="s">
        <v>799</v>
      </c>
      <c r="G19" s="15" t="s">
        <v>799</v>
      </c>
      <c r="H19" s="15" t="s">
        <v>799</v>
      </c>
      <c r="I19" s="68" t="s">
        <v>799</v>
      </c>
      <c r="J19" s="68" t="s">
        <v>799</v>
      </c>
      <c r="K19" s="68" t="s">
        <v>799</v>
      </c>
      <c r="L19" s="68" t="s">
        <v>799</v>
      </c>
      <c r="M19" s="68" t="s">
        <v>799</v>
      </c>
      <c r="N19" s="68" t="s">
        <v>799</v>
      </c>
      <c r="O19" s="68" t="s">
        <v>799</v>
      </c>
      <c r="P19" s="68" t="s">
        <v>799</v>
      </c>
      <c r="Q19" s="68" t="s">
        <v>799</v>
      </c>
      <c r="R19" s="15" t="s">
        <v>799</v>
      </c>
      <c r="S19" s="15" t="s">
        <v>799</v>
      </c>
      <c r="T19" s="15">
        <v>1</v>
      </c>
      <c r="U19" s="127"/>
    </row>
    <row r="20" spans="1:21" s="124" customFormat="1" ht="17.25" customHeight="1">
      <c r="A20" s="121" t="s">
        <v>1040</v>
      </c>
      <c r="B20" s="125">
        <f t="shared" si="0"/>
        <v>1</v>
      </c>
      <c r="C20" s="68" t="s">
        <v>799</v>
      </c>
      <c r="D20" s="15" t="s">
        <v>799</v>
      </c>
      <c r="E20" s="15" t="s">
        <v>799</v>
      </c>
      <c r="F20" s="68">
        <v>1</v>
      </c>
      <c r="G20" s="15" t="s">
        <v>799</v>
      </c>
      <c r="H20" s="68" t="s">
        <v>799</v>
      </c>
      <c r="I20" s="15" t="s">
        <v>799</v>
      </c>
      <c r="J20" s="15" t="s">
        <v>799</v>
      </c>
      <c r="K20" s="15" t="s">
        <v>799</v>
      </c>
      <c r="L20" s="15" t="s">
        <v>799</v>
      </c>
      <c r="M20" s="15" t="s">
        <v>799</v>
      </c>
      <c r="N20" s="15" t="s">
        <v>799</v>
      </c>
      <c r="O20" s="15" t="s">
        <v>799</v>
      </c>
      <c r="P20" s="15" t="s">
        <v>799</v>
      </c>
      <c r="Q20" s="15" t="s">
        <v>799</v>
      </c>
      <c r="R20" s="68" t="s">
        <v>799</v>
      </c>
      <c r="S20" s="15" t="s">
        <v>799</v>
      </c>
      <c r="T20" s="15" t="s">
        <v>799</v>
      </c>
      <c r="U20" s="127"/>
    </row>
    <row r="21" spans="1:21" s="124" customFormat="1" ht="17.25" customHeight="1">
      <c r="A21" s="136" t="s">
        <v>1041</v>
      </c>
      <c r="B21" s="125">
        <f t="shared" si="0"/>
        <v>2</v>
      </c>
      <c r="C21" s="68" t="s">
        <v>799</v>
      </c>
      <c r="D21" s="15" t="s">
        <v>799</v>
      </c>
      <c r="E21" s="15" t="s">
        <v>799</v>
      </c>
      <c r="F21" s="68" t="s">
        <v>799</v>
      </c>
      <c r="G21" s="15" t="s">
        <v>799</v>
      </c>
      <c r="H21" s="15" t="s">
        <v>799</v>
      </c>
      <c r="I21" s="15" t="s">
        <v>799</v>
      </c>
      <c r="J21" s="15">
        <v>2</v>
      </c>
      <c r="K21" s="15" t="s">
        <v>799</v>
      </c>
      <c r="L21" s="15" t="s">
        <v>799</v>
      </c>
      <c r="M21" s="68" t="s">
        <v>799</v>
      </c>
      <c r="N21" s="68" t="s">
        <v>799</v>
      </c>
      <c r="O21" s="68" t="s">
        <v>799</v>
      </c>
      <c r="P21" s="68" t="s">
        <v>799</v>
      </c>
      <c r="Q21" s="68" t="s">
        <v>799</v>
      </c>
      <c r="R21" s="68" t="s">
        <v>799</v>
      </c>
      <c r="S21" s="15" t="s">
        <v>799</v>
      </c>
      <c r="T21" s="15" t="s">
        <v>799</v>
      </c>
      <c r="U21" s="127"/>
    </row>
    <row r="22" spans="1:21" s="124" customFormat="1" ht="17.25" customHeight="1">
      <c r="A22" s="136" t="s">
        <v>1042</v>
      </c>
      <c r="B22" s="125">
        <f t="shared" si="0"/>
        <v>5</v>
      </c>
      <c r="C22" s="68" t="s">
        <v>799</v>
      </c>
      <c r="D22" s="15" t="s">
        <v>799</v>
      </c>
      <c r="E22" s="15" t="s">
        <v>799</v>
      </c>
      <c r="F22" s="68">
        <v>1</v>
      </c>
      <c r="G22" s="15" t="s">
        <v>799</v>
      </c>
      <c r="H22" s="15" t="s">
        <v>799</v>
      </c>
      <c r="I22" s="68" t="s">
        <v>799</v>
      </c>
      <c r="J22" s="68" t="s">
        <v>799</v>
      </c>
      <c r="K22" s="68" t="s">
        <v>799</v>
      </c>
      <c r="L22" s="68" t="s">
        <v>799</v>
      </c>
      <c r="M22" s="68" t="s">
        <v>799</v>
      </c>
      <c r="N22" s="68" t="s">
        <v>799</v>
      </c>
      <c r="O22" s="15">
        <v>1</v>
      </c>
      <c r="P22" s="15">
        <v>1</v>
      </c>
      <c r="Q22" s="15" t="s">
        <v>799</v>
      </c>
      <c r="R22" s="15" t="s">
        <v>799</v>
      </c>
      <c r="S22" s="15" t="s">
        <v>799</v>
      </c>
      <c r="T22" s="15">
        <v>2</v>
      </c>
      <c r="U22" s="127"/>
    </row>
    <row r="23" spans="1:21" s="124" customFormat="1" ht="17.25" customHeight="1">
      <c r="A23" s="136" t="s">
        <v>1043</v>
      </c>
      <c r="B23" s="125">
        <f t="shared" si="0"/>
        <v>1</v>
      </c>
      <c r="C23" s="68" t="s">
        <v>799</v>
      </c>
      <c r="D23" s="15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68" t="s">
        <v>799</v>
      </c>
      <c r="J23" s="68" t="s">
        <v>799</v>
      </c>
      <c r="K23" s="68" t="s">
        <v>799</v>
      </c>
      <c r="L23" s="68" t="s">
        <v>799</v>
      </c>
      <c r="M23" s="68" t="s">
        <v>799</v>
      </c>
      <c r="N23" s="68" t="s">
        <v>799</v>
      </c>
      <c r="O23" s="68" t="s">
        <v>799</v>
      </c>
      <c r="P23" s="68" t="s">
        <v>799</v>
      </c>
      <c r="Q23" s="68" t="s">
        <v>799</v>
      </c>
      <c r="R23" s="68">
        <v>1</v>
      </c>
      <c r="S23" s="15" t="s">
        <v>799</v>
      </c>
      <c r="T23" s="15" t="s">
        <v>799</v>
      </c>
      <c r="U23" s="127"/>
    </row>
    <row r="24" spans="1:21" s="124" customFormat="1" ht="17.25" customHeight="1">
      <c r="A24" s="136" t="s">
        <v>1044</v>
      </c>
      <c r="B24" s="125">
        <f t="shared" si="0"/>
        <v>1</v>
      </c>
      <c r="C24" s="15">
        <v>1</v>
      </c>
      <c r="D24" s="15" t="s">
        <v>799</v>
      </c>
      <c r="E24" s="15" t="s">
        <v>799</v>
      </c>
      <c r="F24" s="15" t="s">
        <v>799</v>
      </c>
      <c r="G24" s="15" t="s">
        <v>799</v>
      </c>
      <c r="H24" s="68" t="s">
        <v>799</v>
      </c>
      <c r="I24" s="15" t="s">
        <v>799</v>
      </c>
      <c r="J24" s="15" t="s">
        <v>799</v>
      </c>
      <c r="K24" s="15" t="s">
        <v>799</v>
      </c>
      <c r="L24" s="15" t="s">
        <v>799</v>
      </c>
      <c r="M24" s="15" t="s">
        <v>799</v>
      </c>
      <c r="N24" s="15" t="s">
        <v>799</v>
      </c>
      <c r="O24" s="15" t="s">
        <v>799</v>
      </c>
      <c r="P24" s="15" t="s">
        <v>799</v>
      </c>
      <c r="Q24" s="15" t="s">
        <v>799</v>
      </c>
      <c r="R24" s="15" t="s">
        <v>799</v>
      </c>
      <c r="S24" s="15" t="s">
        <v>799</v>
      </c>
      <c r="T24" s="15" t="s">
        <v>799</v>
      </c>
      <c r="U24" s="127"/>
    </row>
    <row r="25" spans="1:21" s="124" customFormat="1" ht="17.25" customHeight="1">
      <c r="A25" s="139" t="s">
        <v>1096</v>
      </c>
      <c r="B25" s="126">
        <f>SUM(C25:T25)</f>
        <v>1</v>
      </c>
      <c r="C25" s="123">
        <v>1</v>
      </c>
      <c r="D25" s="41" t="s">
        <v>799</v>
      </c>
      <c r="E25" s="41" t="s">
        <v>799</v>
      </c>
      <c r="F25" s="41" t="s">
        <v>799</v>
      </c>
      <c r="G25" s="41" t="s">
        <v>799</v>
      </c>
      <c r="H25" s="123" t="s">
        <v>799</v>
      </c>
      <c r="I25" s="41" t="s">
        <v>799</v>
      </c>
      <c r="J25" s="41" t="s">
        <v>799</v>
      </c>
      <c r="K25" s="41" t="s">
        <v>799</v>
      </c>
      <c r="L25" s="41" t="s">
        <v>799</v>
      </c>
      <c r="M25" s="41" t="s">
        <v>799</v>
      </c>
      <c r="N25" s="41" t="s">
        <v>799</v>
      </c>
      <c r="O25" s="41" t="s">
        <v>799</v>
      </c>
      <c r="P25" s="41" t="s">
        <v>799</v>
      </c>
      <c r="Q25" s="41" t="s">
        <v>799</v>
      </c>
      <c r="R25" s="41" t="s">
        <v>799</v>
      </c>
      <c r="S25" s="41" t="s">
        <v>799</v>
      </c>
      <c r="T25" s="41" t="s">
        <v>799</v>
      </c>
      <c r="U25" s="127"/>
    </row>
    <row r="26" spans="1:16" s="5" customFormat="1" ht="13.5" customHeight="1">
      <c r="A26" s="1" t="s">
        <v>918</v>
      </c>
      <c r="P26" s="5" t="s">
        <v>919</v>
      </c>
    </row>
    <row r="27" spans="1:20" ht="24.75" customHeight="1">
      <c r="A27" s="57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1:20" ht="24.75" customHeight="1">
      <c r="A28" s="57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24.75" customHeight="1">
      <c r="A41" s="57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0" ht="24.75" customHeight="1">
      <c r="A42" s="57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:20" ht="24.75" customHeight="1">
      <c r="A43" s="57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ht="24.75" customHeight="1">
      <c r="A44" s="57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0" ht="24.75" customHeight="1">
      <c r="A45" s="57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24.75" customHeight="1">
      <c r="A46" s="57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24.75" customHeight="1">
      <c r="A47" s="57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0:20" ht="24.75" customHeight="1"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0:20" ht="24.75" customHeight="1"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0:20" ht="24.75" customHeight="1"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0:20" ht="24.75" customHeight="1"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0:20" ht="24.75" customHeight="1"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0:20" ht="24.75" customHeight="1"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0:20" ht="24.75" customHeight="1"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0:20" ht="24.75" customHeight="1"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0:20" ht="24.75" customHeight="1"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0:20" ht="24.75" customHeight="1"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spans="10:20" ht="24.75" customHeight="1"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</row>
    <row r="92" spans="10:20" ht="24.75" customHeight="1"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0:20" ht="24.75" customHeight="1"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</row>
    <row r="94" spans="10:20" ht="24.75" customHeight="1"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</row>
    <row r="95" spans="10:20" ht="24.75" customHeight="1"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</row>
    <row r="96" spans="10:20" ht="24.75" customHeight="1"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</row>
    <row r="97" spans="10:20" ht="24.75" customHeight="1"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7"/>
  <sheetViews>
    <sheetView zoomScaleSheetLayoutView="100" workbookViewId="0" topLeftCell="A1">
      <selection activeCell="L20" sqref="L20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19" width="7.00390625" style="0" customWidth="1"/>
    <col min="20" max="20" width="6.851562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7" t="s">
        <v>1074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663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124" customFormat="1" ht="17.25" customHeight="1">
      <c r="A5" s="136" t="s">
        <v>1045</v>
      </c>
      <c r="B5" s="125">
        <f aca="true" t="shared" si="0" ref="B5:B17">SUM(C5:T5)</f>
        <v>1</v>
      </c>
      <c r="C5" s="68">
        <v>1</v>
      </c>
      <c r="D5" s="15" t="s">
        <v>799</v>
      </c>
      <c r="E5" s="15" t="s">
        <v>799</v>
      </c>
      <c r="F5" s="15" t="s">
        <v>799</v>
      </c>
      <c r="G5" s="15" t="s">
        <v>799</v>
      </c>
      <c r="H5" s="15" t="s">
        <v>799</v>
      </c>
      <c r="I5" s="15" t="s">
        <v>799</v>
      </c>
      <c r="J5" s="15" t="s">
        <v>799</v>
      </c>
      <c r="K5" s="15" t="s">
        <v>799</v>
      </c>
      <c r="L5" s="15" t="s">
        <v>799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 t="s">
        <v>799</v>
      </c>
      <c r="S5" s="15" t="s">
        <v>799</v>
      </c>
      <c r="T5" s="15" t="s">
        <v>799</v>
      </c>
      <c r="U5" s="127"/>
    </row>
    <row r="6" spans="1:21" s="124" customFormat="1" ht="24.75" customHeight="1">
      <c r="A6" s="136" t="s">
        <v>643</v>
      </c>
      <c r="B6" s="125">
        <f t="shared" si="0"/>
        <v>2</v>
      </c>
      <c r="C6" s="15" t="s">
        <v>799</v>
      </c>
      <c r="D6" s="68" t="s">
        <v>799</v>
      </c>
      <c r="E6" s="68" t="s">
        <v>799</v>
      </c>
      <c r="F6" s="68" t="s">
        <v>799</v>
      </c>
      <c r="G6" s="15">
        <v>2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15" t="s">
        <v>799</v>
      </c>
      <c r="O6" s="15" t="s">
        <v>799</v>
      </c>
      <c r="P6" s="15" t="s">
        <v>799</v>
      </c>
      <c r="Q6" s="15" t="s">
        <v>799</v>
      </c>
      <c r="R6" s="15" t="s">
        <v>799</v>
      </c>
      <c r="S6" s="15" t="s">
        <v>799</v>
      </c>
      <c r="T6" s="15" t="s">
        <v>799</v>
      </c>
      <c r="U6" s="127"/>
    </row>
    <row r="7" spans="1:21" s="124" customFormat="1" ht="17.25" customHeight="1">
      <c r="A7" s="136" t="s">
        <v>1046</v>
      </c>
      <c r="B7" s="125">
        <f t="shared" si="0"/>
        <v>1</v>
      </c>
      <c r="C7" s="15">
        <v>1</v>
      </c>
      <c r="D7" s="15" t="s">
        <v>799</v>
      </c>
      <c r="E7" s="68" t="s">
        <v>799</v>
      </c>
      <c r="F7" s="68" t="s">
        <v>799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 t="s">
        <v>799</v>
      </c>
      <c r="P7" s="15" t="s">
        <v>799</v>
      </c>
      <c r="Q7" s="15" t="s">
        <v>799</v>
      </c>
      <c r="R7" s="15" t="s">
        <v>799</v>
      </c>
      <c r="S7" s="15" t="s">
        <v>799</v>
      </c>
      <c r="T7" s="15" t="s">
        <v>799</v>
      </c>
      <c r="U7" s="127"/>
    </row>
    <row r="8" spans="1:21" s="124" customFormat="1" ht="27.75" customHeight="1">
      <c r="A8" s="136" t="s">
        <v>922</v>
      </c>
      <c r="B8" s="125">
        <f t="shared" si="0"/>
        <v>2</v>
      </c>
      <c r="C8" s="68">
        <v>1</v>
      </c>
      <c r="D8" s="15" t="s">
        <v>799</v>
      </c>
      <c r="E8" s="15" t="s">
        <v>799</v>
      </c>
      <c r="F8" s="15" t="s">
        <v>799</v>
      </c>
      <c r="G8" s="15" t="s">
        <v>799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 t="s">
        <v>799</v>
      </c>
      <c r="S8" s="15" t="s">
        <v>799</v>
      </c>
      <c r="T8" s="15">
        <v>1</v>
      </c>
      <c r="U8" s="127"/>
    </row>
    <row r="9" spans="1:21" s="124" customFormat="1" ht="17.25" customHeight="1">
      <c r="A9" s="136" t="s">
        <v>1047</v>
      </c>
      <c r="B9" s="125">
        <f t="shared" si="0"/>
        <v>2</v>
      </c>
      <c r="C9" s="68">
        <v>1</v>
      </c>
      <c r="D9" s="15" t="s">
        <v>799</v>
      </c>
      <c r="E9" s="15" t="s">
        <v>799</v>
      </c>
      <c r="F9" s="15" t="s">
        <v>799</v>
      </c>
      <c r="G9" s="68" t="s">
        <v>799</v>
      </c>
      <c r="H9" s="68" t="s">
        <v>799</v>
      </c>
      <c r="I9" s="68" t="s">
        <v>799</v>
      </c>
      <c r="J9" s="68" t="s">
        <v>799</v>
      </c>
      <c r="K9" s="68" t="s">
        <v>799</v>
      </c>
      <c r="L9" s="68" t="s">
        <v>799</v>
      </c>
      <c r="M9" s="68" t="s">
        <v>799</v>
      </c>
      <c r="N9" s="68" t="s">
        <v>799</v>
      </c>
      <c r="O9" s="68" t="s">
        <v>799</v>
      </c>
      <c r="P9" s="68" t="s">
        <v>799</v>
      </c>
      <c r="Q9" s="68" t="s">
        <v>799</v>
      </c>
      <c r="R9" s="68" t="s">
        <v>799</v>
      </c>
      <c r="S9" s="68" t="s">
        <v>799</v>
      </c>
      <c r="T9" s="15">
        <v>1</v>
      </c>
      <c r="U9" s="127"/>
    </row>
    <row r="10" spans="1:21" s="124" customFormat="1" ht="17.25" customHeight="1">
      <c r="A10" s="136" t="s">
        <v>1048</v>
      </c>
      <c r="B10" s="125">
        <f t="shared" si="0"/>
        <v>1</v>
      </c>
      <c r="C10" s="68" t="s">
        <v>799</v>
      </c>
      <c r="D10" s="15" t="s">
        <v>799</v>
      </c>
      <c r="E10" s="15" t="s">
        <v>799</v>
      </c>
      <c r="F10" s="15">
        <v>1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 t="s">
        <v>799</v>
      </c>
      <c r="M10" s="15" t="s">
        <v>799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 t="s">
        <v>799</v>
      </c>
      <c r="S10" s="15" t="s">
        <v>799</v>
      </c>
      <c r="T10" s="15" t="s">
        <v>799</v>
      </c>
      <c r="U10" s="127"/>
    </row>
    <row r="11" spans="1:21" s="124" customFormat="1" ht="17.25" customHeight="1">
      <c r="A11" s="136" t="s">
        <v>1097</v>
      </c>
      <c r="B11" s="125">
        <f t="shared" si="0"/>
        <v>2</v>
      </c>
      <c r="C11" s="15">
        <v>2</v>
      </c>
      <c r="D11" s="15" t="s">
        <v>799</v>
      </c>
      <c r="E11" s="15" t="s">
        <v>799</v>
      </c>
      <c r="F11" s="15" t="s">
        <v>799</v>
      </c>
      <c r="G11" s="15" t="s">
        <v>799</v>
      </c>
      <c r="H11" s="15" t="s">
        <v>799</v>
      </c>
      <c r="I11" s="15" t="s">
        <v>799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 t="s">
        <v>799</v>
      </c>
      <c r="U11" s="127"/>
    </row>
    <row r="12" spans="1:21" s="124" customFormat="1" ht="17.25" customHeight="1">
      <c r="A12" s="136" t="s">
        <v>1049</v>
      </c>
      <c r="B12" s="125">
        <f t="shared" si="0"/>
        <v>2</v>
      </c>
      <c r="C12" s="68">
        <v>2</v>
      </c>
      <c r="D12" s="15" t="s">
        <v>799</v>
      </c>
      <c r="E12" s="15" t="s">
        <v>799</v>
      </c>
      <c r="F12" s="15" t="s">
        <v>799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15" t="s">
        <v>799</v>
      </c>
      <c r="N12" s="15" t="s">
        <v>799</v>
      </c>
      <c r="O12" s="15" t="s">
        <v>799</v>
      </c>
      <c r="P12" s="15" t="s">
        <v>799</v>
      </c>
      <c r="Q12" s="15" t="s">
        <v>799</v>
      </c>
      <c r="R12" s="15" t="s">
        <v>799</v>
      </c>
      <c r="S12" s="15" t="s">
        <v>799</v>
      </c>
      <c r="T12" s="15" t="s">
        <v>799</v>
      </c>
      <c r="U12" s="127"/>
    </row>
    <row r="13" spans="1:21" s="124" customFormat="1" ht="17.25" customHeight="1">
      <c r="A13" s="136" t="s">
        <v>1050</v>
      </c>
      <c r="B13" s="125">
        <f t="shared" si="0"/>
        <v>1</v>
      </c>
      <c r="C13" s="68" t="s">
        <v>799</v>
      </c>
      <c r="D13" s="15" t="s">
        <v>799</v>
      </c>
      <c r="E13" s="15" t="s">
        <v>799</v>
      </c>
      <c r="F13" s="15" t="s">
        <v>799</v>
      </c>
      <c r="G13" s="15" t="s">
        <v>799</v>
      </c>
      <c r="H13" s="15" t="s">
        <v>799</v>
      </c>
      <c r="I13" s="15" t="s">
        <v>799</v>
      </c>
      <c r="J13" s="15" t="s">
        <v>799</v>
      </c>
      <c r="K13" s="15" t="s">
        <v>799</v>
      </c>
      <c r="L13" s="15" t="s">
        <v>799</v>
      </c>
      <c r="M13" s="15" t="s">
        <v>799</v>
      </c>
      <c r="N13" s="15" t="s">
        <v>799</v>
      </c>
      <c r="O13" s="15" t="s">
        <v>799</v>
      </c>
      <c r="P13" s="15" t="s">
        <v>799</v>
      </c>
      <c r="Q13" s="15" t="s">
        <v>799</v>
      </c>
      <c r="R13" s="15" t="s">
        <v>799</v>
      </c>
      <c r="S13" s="15" t="s">
        <v>799</v>
      </c>
      <c r="T13" s="15">
        <v>1</v>
      </c>
      <c r="U13" s="127"/>
    </row>
    <row r="14" spans="1:21" s="124" customFormat="1" ht="17.25" customHeight="1">
      <c r="A14" s="136" t="s">
        <v>1051</v>
      </c>
      <c r="B14" s="125">
        <f t="shared" si="0"/>
        <v>41</v>
      </c>
      <c r="C14" s="15">
        <v>13</v>
      </c>
      <c r="D14" s="15">
        <v>1</v>
      </c>
      <c r="E14" s="15">
        <v>1</v>
      </c>
      <c r="F14" s="68">
        <v>5</v>
      </c>
      <c r="G14" s="15" t="s">
        <v>799</v>
      </c>
      <c r="H14" s="15" t="s">
        <v>799</v>
      </c>
      <c r="I14" s="15">
        <v>1</v>
      </c>
      <c r="J14" s="15" t="s">
        <v>799</v>
      </c>
      <c r="K14" s="15">
        <v>1</v>
      </c>
      <c r="L14" s="15">
        <v>1</v>
      </c>
      <c r="M14" s="15">
        <v>1</v>
      </c>
      <c r="N14" s="15" t="s">
        <v>799</v>
      </c>
      <c r="O14" s="15" t="s">
        <v>799</v>
      </c>
      <c r="P14" s="15" t="s">
        <v>799</v>
      </c>
      <c r="Q14" s="15" t="s">
        <v>799</v>
      </c>
      <c r="R14" s="15">
        <v>2</v>
      </c>
      <c r="S14" s="15" t="s">
        <v>799</v>
      </c>
      <c r="T14" s="15">
        <v>15</v>
      </c>
      <c r="U14" s="127"/>
    </row>
    <row r="15" spans="1:21" s="124" customFormat="1" ht="17.25" customHeight="1">
      <c r="A15" s="136" t="s">
        <v>1052</v>
      </c>
      <c r="B15" s="125">
        <f t="shared" si="0"/>
        <v>1</v>
      </c>
      <c r="C15" s="15" t="s">
        <v>799</v>
      </c>
      <c r="D15" s="15" t="s">
        <v>799</v>
      </c>
      <c r="E15" s="15" t="s">
        <v>799</v>
      </c>
      <c r="F15" s="15" t="s">
        <v>799</v>
      </c>
      <c r="G15" s="15" t="s">
        <v>799</v>
      </c>
      <c r="H15" s="15" t="s">
        <v>799</v>
      </c>
      <c r="I15" s="15" t="s">
        <v>799</v>
      </c>
      <c r="J15" s="15">
        <v>1</v>
      </c>
      <c r="K15" s="15" t="s">
        <v>799</v>
      </c>
      <c r="L15" s="15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15" t="s">
        <v>799</v>
      </c>
      <c r="S15" s="15" t="s">
        <v>799</v>
      </c>
      <c r="T15" s="15" t="s">
        <v>799</v>
      </c>
      <c r="U15" s="127"/>
    </row>
    <row r="16" spans="1:21" s="124" customFormat="1" ht="17.25" customHeight="1">
      <c r="A16" s="136" t="s">
        <v>1053</v>
      </c>
      <c r="B16" s="125">
        <f t="shared" si="0"/>
        <v>1</v>
      </c>
      <c r="C16" s="15">
        <v>1</v>
      </c>
      <c r="D16" s="68" t="s">
        <v>799</v>
      </c>
      <c r="E16" s="68" t="s">
        <v>799</v>
      </c>
      <c r="F16" s="68" t="s">
        <v>799</v>
      </c>
      <c r="G16" s="15" t="s">
        <v>799</v>
      </c>
      <c r="H16" s="15" t="s">
        <v>799</v>
      </c>
      <c r="I16" s="15" t="s">
        <v>799</v>
      </c>
      <c r="J16" s="15" t="s">
        <v>799</v>
      </c>
      <c r="K16" s="15" t="s">
        <v>799</v>
      </c>
      <c r="L16" s="15" t="s">
        <v>799</v>
      </c>
      <c r="M16" s="15" t="s">
        <v>799</v>
      </c>
      <c r="N16" s="15" t="s">
        <v>799</v>
      </c>
      <c r="O16" s="15" t="s">
        <v>799</v>
      </c>
      <c r="P16" s="15" t="s">
        <v>799</v>
      </c>
      <c r="Q16" s="15" t="s">
        <v>799</v>
      </c>
      <c r="R16" s="15" t="s">
        <v>799</v>
      </c>
      <c r="S16" s="15" t="s">
        <v>799</v>
      </c>
      <c r="T16" s="15" t="s">
        <v>799</v>
      </c>
      <c r="U16" s="127"/>
    </row>
    <row r="17" spans="1:21" s="124" customFormat="1" ht="17.25" customHeight="1">
      <c r="A17" s="121" t="s">
        <v>1054</v>
      </c>
      <c r="B17" s="125">
        <f t="shared" si="0"/>
        <v>2</v>
      </c>
      <c r="C17" s="15">
        <v>2</v>
      </c>
      <c r="D17" s="15" t="s">
        <v>799</v>
      </c>
      <c r="E17" s="68" t="s">
        <v>799</v>
      </c>
      <c r="F17" s="68" t="s">
        <v>799</v>
      </c>
      <c r="G17" s="15" t="s">
        <v>799</v>
      </c>
      <c r="H17" s="15" t="s">
        <v>799</v>
      </c>
      <c r="I17" s="15" t="s">
        <v>799</v>
      </c>
      <c r="J17" s="15" t="s">
        <v>799</v>
      </c>
      <c r="K17" s="15" t="s">
        <v>799</v>
      </c>
      <c r="L17" s="15" t="s">
        <v>799</v>
      </c>
      <c r="M17" s="15" t="s">
        <v>799</v>
      </c>
      <c r="N17" s="15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 t="s">
        <v>799</v>
      </c>
      <c r="U17" s="127"/>
    </row>
    <row r="18" spans="1:21" s="124" customFormat="1" ht="17.25" customHeight="1">
      <c r="A18" s="136" t="s">
        <v>1055</v>
      </c>
      <c r="B18" s="125">
        <f aca="true" t="shared" si="1" ref="B18:B24">SUM(C18:T18)</f>
        <v>4</v>
      </c>
      <c r="C18" s="15">
        <v>1</v>
      </c>
      <c r="D18" s="15" t="s">
        <v>799</v>
      </c>
      <c r="E18" s="15" t="s">
        <v>799</v>
      </c>
      <c r="F18" s="15" t="s">
        <v>799</v>
      </c>
      <c r="G18" s="15" t="s">
        <v>799</v>
      </c>
      <c r="H18" s="15" t="s">
        <v>799</v>
      </c>
      <c r="I18" s="15" t="s">
        <v>799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15" t="s">
        <v>799</v>
      </c>
      <c r="O18" s="15" t="s">
        <v>799</v>
      </c>
      <c r="P18" s="15" t="s">
        <v>799</v>
      </c>
      <c r="Q18" s="15" t="s">
        <v>799</v>
      </c>
      <c r="R18" s="15" t="s">
        <v>799</v>
      </c>
      <c r="S18" s="15" t="s">
        <v>799</v>
      </c>
      <c r="T18" s="15">
        <v>3</v>
      </c>
      <c r="U18" s="127"/>
    </row>
    <row r="19" spans="1:21" s="124" customFormat="1" ht="17.25" customHeight="1">
      <c r="A19" s="136" t="s">
        <v>1056</v>
      </c>
      <c r="B19" s="125">
        <f t="shared" si="1"/>
        <v>1</v>
      </c>
      <c r="C19" s="68">
        <v>1</v>
      </c>
      <c r="D19" s="15" t="s">
        <v>799</v>
      </c>
      <c r="E19" s="15" t="s">
        <v>799</v>
      </c>
      <c r="F19" s="15" t="s">
        <v>799</v>
      </c>
      <c r="G19" s="15" t="s">
        <v>799</v>
      </c>
      <c r="H19" s="15" t="s">
        <v>799</v>
      </c>
      <c r="I19" s="15" t="s">
        <v>799</v>
      </c>
      <c r="J19" s="15" t="s">
        <v>799</v>
      </c>
      <c r="K19" s="15" t="s">
        <v>799</v>
      </c>
      <c r="L19" s="15" t="s">
        <v>799</v>
      </c>
      <c r="M19" s="15" t="s">
        <v>799</v>
      </c>
      <c r="N19" s="15" t="s">
        <v>799</v>
      </c>
      <c r="O19" s="15" t="s">
        <v>799</v>
      </c>
      <c r="P19" s="15" t="s">
        <v>799</v>
      </c>
      <c r="Q19" s="15" t="s">
        <v>799</v>
      </c>
      <c r="R19" s="15" t="s">
        <v>799</v>
      </c>
      <c r="S19" s="15" t="s">
        <v>799</v>
      </c>
      <c r="T19" s="15" t="s">
        <v>799</v>
      </c>
      <c r="U19" s="127"/>
    </row>
    <row r="20" spans="1:21" s="124" customFormat="1" ht="17.25" customHeight="1">
      <c r="A20" s="136" t="s">
        <v>1057</v>
      </c>
      <c r="B20" s="125">
        <f t="shared" si="1"/>
        <v>1</v>
      </c>
      <c r="C20" s="68" t="s">
        <v>799</v>
      </c>
      <c r="D20" s="15" t="s">
        <v>799</v>
      </c>
      <c r="E20" s="15" t="s">
        <v>799</v>
      </c>
      <c r="F20" s="15" t="s">
        <v>799</v>
      </c>
      <c r="G20" s="15" t="s">
        <v>799</v>
      </c>
      <c r="H20" s="15" t="s">
        <v>799</v>
      </c>
      <c r="I20" s="15" t="s">
        <v>799</v>
      </c>
      <c r="J20" s="68">
        <v>1</v>
      </c>
      <c r="K20" s="15" t="s">
        <v>799</v>
      </c>
      <c r="L20" s="15" t="s">
        <v>799</v>
      </c>
      <c r="M20" s="15" t="s">
        <v>799</v>
      </c>
      <c r="N20" s="15" t="s">
        <v>799</v>
      </c>
      <c r="O20" s="15" t="s">
        <v>799</v>
      </c>
      <c r="P20" s="15" t="s">
        <v>799</v>
      </c>
      <c r="Q20" s="15" t="s">
        <v>799</v>
      </c>
      <c r="R20" s="15" t="s">
        <v>799</v>
      </c>
      <c r="S20" s="15" t="s">
        <v>799</v>
      </c>
      <c r="T20" s="15" t="s">
        <v>799</v>
      </c>
      <c r="U20" s="127"/>
    </row>
    <row r="21" spans="1:21" s="124" customFormat="1" ht="17.25" customHeight="1">
      <c r="A21" s="136" t="s">
        <v>1058</v>
      </c>
      <c r="B21" s="125">
        <f t="shared" si="1"/>
        <v>23</v>
      </c>
      <c r="C21" s="15">
        <v>10</v>
      </c>
      <c r="D21" s="15">
        <v>2</v>
      </c>
      <c r="E21" s="15">
        <v>1</v>
      </c>
      <c r="F21" s="15">
        <v>1</v>
      </c>
      <c r="G21" s="15" t="s">
        <v>799</v>
      </c>
      <c r="H21" s="15" t="s">
        <v>799</v>
      </c>
      <c r="I21" s="15" t="s">
        <v>799</v>
      </c>
      <c r="J21" s="15" t="s">
        <v>799</v>
      </c>
      <c r="K21" s="15" t="s">
        <v>799</v>
      </c>
      <c r="L21" s="15" t="s">
        <v>799</v>
      </c>
      <c r="M21" s="15">
        <v>1</v>
      </c>
      <c r="N21" s="15" t="s">
        <v>799</v>
      </c>
      <c r="O21" s="15" t="s">
        <v>799</v>
      </c>
      <c r="P21" s="15" t="s">
        <v>799</v>
      </c>
      <c r="Q21" s="15" t="s">
        <v>799</v>
      </c>
      <c r="R21" s="15">
        <v>1</v>
      </c>
      <c r="S21" s="15" t="s">
        <v>799</v>
      </c>
      <c r="T21" s="15">
        <v>7</v>
      </c>
      <c r="U21" s="127"/>
    </row>
    <row r="22" spans="1:21" s="124" customFormat="1" ht="17.25" customHeight="1">
      <c r="A22" s="136" t="s">
        <v>1059</v>
      </c>
      <c r="B22" s="125">
        <f t="shared" si="1"/>
        <v>1</v>
      </c>
      <c r="C22" s="15" t="s">
        <v>799</v>
      </c>
      <c r="D22" s="15" t="s">
        <v>799</v>
      </c>
      <c r="E22" s="15" t="s">
        <v>799</v>
      </c>
      <c r="F22" s="15">
        <v>1</v>
      </c>
      <c r="G22" s="15" t="s">
        <v>799</v>
      </c>
      <c r="H22" s="15" t="s">
        <v>799</v>
      </c>
      <c r="I22" s="15" t="s">
        <v>799</v>
      </c>
      <c r="J22" s="15" t="s">
        <v>799</v>
      </c>
      <c r="K22" s="15" t="s">
        <v>799</v>
      </c>
      <c r="L22" s="15" t="s">
        <v>799</v>
      </c>
      <c r="M22" s="15" t="s">
        <v>799</v>
      </c>
      <c r="N22" s="15" t="s">
        <v>799</v>
      </c>
      <c r="O22" s="15" t="s">
        <v>799</v>
      </c>
      <c r="P22" s="15" t="s">
        <v>799</v>
      </c>
      <c r="Q22" s="15" t="s">
        <v>799</v>
      </c>
      <c r="R22" s="15" t="s">
        <v>799</v>
      </c>
      <c r="S22" s="15" t="s">
        <v>799</v>
      </c>
      <c r="T22" s="15" t="s">
        <v>799</v>
      </c>
      <c r="U22" s="127"/>
    </row>
    <row r="23" spans="1:21" s="8" customFormat="1" ht="17.25" customHeight="1">
      <c r="A23" s="136" t="s">
        <v>1060</v>
      </c>
      <c r="B23" s="125">
        <f t="shared" si="1"/>
        <v>3</v>
      </c>
      <c r="C23" s="68" t="s">
        <v>799</v>
      </c>
      <c r="D23" s="68" t="s">
        <v>799</v>
      </c>
      <c r="E23" s="68" t="s">
        <v>799</v>
      </c>
      <c r="F23" s="68">
        <v>3</v>
      </c>
      <c r="G23" s="68" t="s">
        <v>799</v>
      </c>
      <c r="H23" s="68" t="s">
        <v>799</v>
      </c>
      <c r="I23" s="68" t="s">
        <v>799</v>
      </c>
      <c r="J23" s="68" t="s">
        <v>799</v>
      </c>
      <c r="K23" s="68" t="s">
        <v>799</v>
      </c>
      <c r="L23" s="68" t="s">
        <v>799</v>
      </c>
      <c r="M23" s="68" t="s">
        <v>799</v>
      </c>
      <c r="N23" s="68" t="s">
        <v>799</v>
      </c>
      <c r="O23" s="68" t="s">
        <v>799</v>
      </c>
      <c r="P23" s="68" t="s">
        <v>799</v>
      </c>
      <c r="Q23" s="68" t="s">
        <v>799</v>
      </c>
      <c r="R23" s="68" t="s">
        <v>799</v>
      </c>
      <c r="S23" s="68" t="s">
        <v>799</v>
      </c>
      <c r="T23" s="68" t="s">
        <v>799</v>
      </c>
      <c r="U23" s="7"/>
    </row>
    <row r="24" spans="1:21" s="8" customFormat="1" ht="17.25" customHeight="1">
      <c r="A24" s="136" t="s">
        <v>1061</v>
      </c>
      <c r="B24" s="125">
        <f t="shared" si="1"/>
        <v>1</v>
      </c>
      <c r="C24" s="15" t="s">
        <v>799</v>
      </c>
      <c r="D24" s="15" t="s">
        <v>799</v>
      </c>
      <c r="E24" s="68" t="s">
        <v>799</v>
      </c>
      <c r="F24" s="15">
        <v>1</v>
      </c>
      <c r="G24" s="15" t="s">
        <v>799</v>
      </c>
      <c r="H24" s="15" t="s">
        <v>799</v>
      </c>
      <c r="I24" s="15" t="s">
        <v>799</v>
      </c>
      <c r="J24" s="15" t="s">
        <v>799</v>
      </c>
      <c r="K24" s="15" t="s">
        <v>799</v>
      </c>
      <c r="L24" s="15" t="s">
        <v>799</v>
      </c>
      <c r="M24" s="15" t="s">
        <v>799</v>
      </c>
      <c r="N24" s="15" t="s">
        <v>799</v>
      </c>
      <c r="O24" s="15" t="s">
        <v>799</v>
      </c>
      <c r="P24" s="15" t="s">
        <v>799</v>
      </c>
      <c r="Q24" s="15" t="s">
        <v>799</v>
      </c>
      <c r="R24" s="15" t="s">
        <v>799</v>
      </c>
      <c r="S24" s="15" t="s">
        <v>799</v>
      </c>
      <c r="T24" s="15" t="s">
        <v>799</v>
      </c>
      <c r="U24" s="7"/>
    </row>
    <row r="25" spans="1:21" s="8" customFormat="1" ht="17.25" customHeight="1">
      <c r="A25" s="136" t="s">
        <v>1062</v>
      </c>
      <c r="B25" s="125">
        <f>SUM(C25:T25)</f>
        <v>1</v>
      </c>
      <c r="C25" s="68">
        <v>1</v>
      </c>
      <c r="D25" s="15" t="s">
        <v>799</v>
      </c>
      <c r="E25" s="15" t="s">
        <v>799</v>
      </c>
      <c r="F25" s="15" t="s">
        <v>799</v>
      </c>
      <c r="G25" s="15" t="s">
        <v>799</v>
      </c>
      <c r="H25" s="15" t="s">
        <v>799</v>
      </c>
      <c r="I25" s="15" t="s">
        <v>799</v>
      </c>
      <c r="J25" s="15" t="s">
        <v>799</v>
      </c>
      <c r="K25" s="15" t="s">
        <v>799</v>
      </c>
      <c r="L25" s="15" t="s">
        <v>799</v>
      </c>
      <c r="M25" s="15" t="s">
        <v>799</v>
      </c>
      <c r="N25" s="15" t="s">
        <v>799</v>
      </c>
      <c r="O25" s="15" t="s">
        <v>799</v>
      </c>
      <c r="P25" s="15" t="s">
        <v>799</v>
      </c>
      <c r="Q25" s="15" t="s">
        <v>799</v>
      </c>
      <c r="R25" s="15" t="s">
        <v>799</v>
      </c>
      <c r="S25" s="15" t="s">
        <v>799</v>
      </c>
      <c r="T25" s="15" t="s">
        <v>799</v>
      </c>
      <c r="U25" s="7"/>
    </row>
    <row r="26" spans="1:21" s="8" customFormat="1" ht="17.25" customHeight="1">
      <c r="A26" s="139" t="s">
        <v>1098</v>
      </c>
      <c r="B26" s="126">
        <f>SUM(C26:T26)</f>
        <v>1</v>
      </c>
      <c r="C26" s="41" t="s">
        <v>799</v>
      </c>
      <c r="D26" s="41" t="s">
        <v>799</v>
      </c>
      <c r="E26" s="41" t="s">
        <v>799</v>
      </c>
      <c r="F26" s="41" t="s">
        <v>799</v>
      </c>
      <c r="G26" s="41" t="s">
        <v>799</v>
      </c>
      <c r="H26" s="41" t="s">
        <v>799</v>
      </c>
      <c r="I26" s="41" t="s">
        <v>799</v>
      </c>
      <c r="J26" s="41" t="s">
        <v>799</v>
      </c>
      <c r="K26" s="41" t="s">
        <v>799</v>
      </c>
      <c r="L26" s="41" t="s">
        <v>799</v>
      </c>
      <c r="M26" s="41" t="s">
        <v>799</v>
      </c>
      <c r="N26" s="41" t="s">
        <v>799</v>
      </c>
      <c r="O26" s="41" t="s">
        <v>799</v>
      </c>
      <c r="P26" s="41" t="s">
        <v>799</v>
      </c>
      <c r="Q26" s="41" t="s">
        <v>799</v>
      </c>
      <c r="R26" s="41" t="s">
        <v>799</v>
      </c>
      <c r="S26" s="41" t="s">
        <v>799</v>
      </c>
      <c r="T26" s="41">
        <v>1</v>
      </c>
      <c r="U26" s="7"/>
    </row>
    <row r="27" spans="1:21" s="5" customFormat="1" ht="13.5" customHeight="1">
      <c r="A27" s="1" t="s">
        <v>918</v>
      </c>
      <c r="P27" s="5" t="s">
        <v>919</v>
      </c>
      <c r="U27" s="14"/>
    </row>
    <row r="28" spans="1:21" s="3" customFormat="1" ht="16.5" customHeight="1">
      <c r="A28" s="2"/>
      <c r="B28" s="2"/>
      <c r="C28" s="2"/>
      <c r="D28" s="2"/>
      <c r="E28" s="2"/>
      <c r="F28" s="2"/>
      <c r="G28" s="2"/>
      <c r="H28" s="2"/>
      <c r="I28" s="2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2"/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24.75" customHeight="1">
      <c r="A41" s="57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0" ht="24.75" customHeight="1">
      <c r="A42" s="57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:20" ht="24.75" customHeight="1">
      <c r="A43" s="57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ht="24.75" customHeight="1">
      <c r="A44" s="57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0" ht="24.75" customHeight="1">
      <c r="A45" s="57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24.75" customHeight="1">
      <c r="A46" s="57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24.75" customHeight="1">
      <c r="A47" s="57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20" ht="24.75" customHeight="1">
      <c r="A48" s="57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24.75" customHeight="1">
      <c r="A49" s="57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24.75" customHeight="1">
      <c r="A50" s="5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ht="24.75" customHeight="1">
      <c r="A51" s="57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ht="24.75" customHeight="1">
      <c r="A52" s="57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ht="24.75" customHeight="1">
      <c r="A53" s="57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ht="24.75" customHeight="1">
      <c r="A54" s="57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ht="24.75" customHeight="1">
      <c r="A55" s="57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:20" ht="24.75" customHeight="1">
      <c r="A56" s="57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:20" ht="24.75" customHeight="1">
      <c r="A57" s="57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spans="10:20" ht="24.75" customHeight="1"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</row>
    <row r="92" spans="10:20" ht="24.75" customHeight="1"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0:20" ht="24.75" customHeight="1"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</row>
    <row r="94" spans="10:20" ht="24.75" customHeight="1"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</row>
    <row r="95" spans="10:20" ht="24.75" customHeight="1"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</row>
    <row r="96" spans="10:20" ht="24.75" customHeight="1"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</row>
    <row r="97" spans="10:20" ht="24.75" customHeight="1"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</row>
    <row r="98" spans="10:20" ht="24.75" customHeight="1"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</row>
    <row r="99" spans="10:20" ht="24.75" customHeight="1"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</row>
    <row r="100" spans="10:20" ht="24.75" customHeight="1"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</row>
    <row r="101" spans="10:20" ht="24.75" customHeight="1"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</row>
    <row r="102" spans="10:20" ht="24.75" customHeight="1"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</row>
    <row r="103" spans="10:20" ht="24.75" customHeight="1"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</row>
    <row r="104" spans="10:20" ht="24.75" customHeight="1"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</row>
    <row r="105" spans="10:20" ht="24.75" customHeight="1"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</row>
    <row r="106" spans="10:20" ht="24.75" customHeight="1"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</row>
    <row r="107" spans="10:20" ht="24.75" customHeight="1"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</row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1"/>
  <sheetViews>
    <sheetView zoomScaleSheetLayoutView="100" workbookViewId="0" topLeftCell="A11">
      <selection activeCell="A20" sqref="A20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20" width="7.0039062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665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8" customFormat="1" ht="15.75" customHeight="1">
      <c r="A5" s="136" t="s">
        <v>1063</v>
      </c>
      <c r="B5" s="125">
        <f aca="true" t="shared" si="0" ref="B5:B29">SUM(C5:T5)</f>
        <v>1</v>
      </c>
      <c r="C5" s="68">
        <v>1</v>
      </c>
      <c r="D5" s="15" t="s">
        <v>799</v>
      </c>
      <c r="E5" s="15" t="s">
        <v>799</v>
      </c>
      <c r="F5" s="15" t="s">
        <v>799</v>
      </c>
      <c r="G5" s="15" t="s">
        <v>799</v>
      </c>
      <c r="H5" s="15" t="s">
        <v>799</v>
      </c>
      <c r="I5" s="15" t="s">
        <v>799</v>
      </c>
      <c r="J5" s="15" t="s">
        <v>799</v>
      </c>
      <c r="K5" s="15" t="s">
        <v>799</v>
      </c>
      <c r="L5" s="15" t="s">
        <v>799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 t="s">
        <v>799</v>
      </c>
      <c r="S5" s="15" t="s">
        <v>799</v>
      </c>
      <c r="T5" s="15" t="s">
        <v>799</v>
      </c>
      <c r="U5" s="7"/>
    </row>
    <row r="6" spans="1:21" s="8" customFormat="1" ht="15.75" customHeight="1">
      <c r="A6" s="136" t="s">
        <v>1064</v>
      </c>
      <c r="B6" s="125">
        <f t="shared" si="0"/>
        <v>4</v>
      </c>
      <c r="C6" s="68">
        <v>4</v>
      </c>
      <c r="D6" s="15" t="s">
        <v>799</v>
      </c>
      <c r="E6" s="15" t="s">
        <v>799</v>
      </c>
      <c r="F6" s="15" t="s">
        <v>799</v>
      </c>
      <c r="G6" s="15" t="s">
        <v>799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15" t="s">
        <v>799</v>
      </c>
      <c r="O6" s="15" t="s">
        <v>799</v>
      </c>
      <c r="P6" s="15" t="s">
        <v>799</v>
      </c>
      <c r="Q6" s="15" t="s">
        <v>799</v>
      </c>
      <c r="R6" s="15" t="s">
        <v>799</v>
      </c>
      <c r="S6" s="15" t="s">
        <v>799</v>
      </c>
      <c r="T6" s="15" t="s">
        <v>799</v>
      </c>
      <c r="U6" s="7"/>
    </row>
    <row r="7" spans="1:21" s="8" customFormat="1" ht="15.75" customHeight="1">
      <c r="A7" s="136" t="s">
        <v>1065</v>
      </c>
      <c r="B7" s="125">
        <f t="shared" si="0"/>
        <v>2</v>
      </c>
      <c r="C7" s="68" t="s">
        <v>799</v>
      </c>
      <c r="D7" s="15" t="s">
        <v>799</v>
      </c>
      <c r="E7" s="15">
        <v>1</v>
      </c>
      <c r="F7" s="15" t="s">
        <v>799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>
        <v>1</v>
      </c>
      <c r="P7" s="15" t="s">
        <v>799</v>
      </c>
      <c r="Q7" s="15" t="s">
        <v>799</v>
      </c>
      <c r="R7" s="15" t="s">
        <v>799</v>
      </c>
      <c r="S7" s="15" t="s">
        <v>799</v>
      </c>
      <c r="T7" s="15" t="s">
        <v>799</v>
      </c>
      <c r="U7" s="7"/>
    </row>
    <row r="8" spans="1:21" s="8" customFormat="1" ht="15.75" customHeight="1">
      <c r="A8" s="167" t="s">
        <v>1066</v>
      </c>
      <c r="B8" s="125">
        <f t="shared" si="0"/>
        <v>31</v>
      </c>
      <c r="C8" s="68">
        <v>10</v>
      </c>
      <c r="D8" s="15" t="s">
        <v>799</v>
      </c>
      <c r="E8" s="15">
        <v>1</v>
      </c>
      <c r="F8" s="15">
        <v>2</v>
      </c>
      <c r="G8" s="15">
        <v>4</v>
      </c>
      <c r="H8" s="15" t="s">
        <v>799</v>
      </c>
      <c r="I8" s="15" t="s">
        <v>799</v>
      </c>
      <c r="J8" s="15" t="s">
        <v>799</v>
      </c>
      <c r="K8" s="15">
        <v>1</v>
      </c>
      <c r="L8" s="15">
        <v>1</v>
      </c>
      <c r="M8" s="15">
        <v>1</v>
      </c>
      <c r="N8" s="15" t="s">
        <v>799</v>
      </c>
      <c r="O8" s="15">
        <v>1</v>
      </c>
      <c r="P8" s="15" t="s">
        <v>799</v>
      </c>
      <c r="Q8" s="15" t="s">
        <v>799</v>
      </c>
      <c r="R8" s="15">
        <v>2</v>
      </c>
      <c r="S8" s="15" t="s">
        <v>799</v>
      </c>
      <c r="T8" s="15">
        <v>8</v>
      </c>
      <c r="U8" s="7"/>
    </row>
    <row r="9" spans="1:21" s="124" customFormat="1" ht="15.75" customHeight="1">
      <c r="A9" s="136" t="s">
        <v>1067</v>
      </c>
      <c r="B9" s="125">
        <f t="shared" si="0"/>
        <v>2</v>
      </c>
      <c r="C9" s="15" t="s">
        <v>799</v>
      </c>
      <c r="D9" s="15" t="s">
        <v>799</v>
      </c>
      <c r="E9" s="15" t="s">
        <v>799</v>
      </c>
      <c r="F9" s="15">
        <v>1</v>
      </c>
      <c r="G9" s="15" t="s">
        <v>799</v>
      </c>
      <c r="H9" s="15" t="s">
        <v>799</v>
      </c>
      <c r="I9" s="15" t="s">
        <v>799</v>
      </c>
      <c r="J9" s="15" t="s">
        <v>799</v>
      </c>
      <c r="K9" s="15" t="s">
        <v>799</v>
      </c>
      <c r="L9" s="15" t="s">
        <v>799</v>
      </c>
      <c r="M9" s="15" t="s">
        <v>799</v>
      </c>
      <c r="N9" s="15" t="s">
        <v>799</v>
      </c>
      <c r="O9" s="15">
        <v>1</v>
      </c>
      <c r="P9" s="15" t="s">
        <v>799</v>
      </c>
      <c r="Q9" s="15" t="s">
        <v>799</v>
      </c>
      <c r="R9" s="15" t="s">
        <v>799</v>
      </c>
      <c r="S9" s="15" t="s">
        <v>799</v>
      </c>
      <c r="T9" s="15" t="s">
        <v>799</v>
      </c>
      <c r="U9" s="127"/>
    </row>
    <row r="10" spans="1:21" s="124" customFormat="1" ht="15.75" customHeight="1">
      <c r="A10" s="136" t="s">
        <v>1068</v>
      </c>
      <c r="B10" s="125">
        <f t="shared" si="0"/>
        <v>21</v>
      </c>
      <c r="C10" s="15">
        <v>12</v>
      </c>
      <c r="D10" s="15" t="s">
        <v>799</v>
      </c>
      <c r="E10" s="15" t="s">
        <v>799</v>
      </c>
      <c r="F10" s="15">
        <v>1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>
        <v>1</v>
      </c>
      <c r="M10" s="15" t="s">
        <v>799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>
        <v>1</v>
      </c>
      <c r="S10" s="15" t="s">
        <v>799</v>
      </c>
      <c r="T10" s="15">
        <v>6</v>
      </c>
      <c r="U10" s="127"/>
    </row>
    <row r="11" spans="1:21" s="124" customFormat="1" ht="15.75" customHeight="1">
      <c r="A11" s="136" t="s">
        <v>1069</v>
      </c>
      <c r="B11" s="125">
        <f t="shared" si="0"/>
        <v>2</v>
      </c>
      <c r="C11" s="15" t="s">
        <v>799</v>
      </c>
      <c r="D11" s="15" t="s">
        <v>799</v>
      </c>
      <c r="E11" s="15" t="s">
        <v>799</v>
      </c>
      <c r="F11" s="15">
        <v>2</v>
      </c>
      <c r="G11" s="15" t="s">
        <v>799</v>
      </c>
      <c r="H11" s="15" t="s">
        <v>799</v>
      </c>
      <c r="I11" s="15" t="s">
        <v>799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 t="s">
        <v>799</v>
      </c>
      <c r="U11" s="127"/>
    </row>
    <row r="12" spans="1:21" s="124" customFormat="1" ht="15.75" customHeight="1">
      <c r="A12" s="136" t="s">
        <v>925</v>
      </c>
      <c r="B12" s="125">
        <f t="shared" si="0"/>
        <v>1</v>
      </c>
      <c r="C12" s="15" t="s">
        <v>799</v>
      </c>
      <c r="D12" s="15" t="s">
        <v>799</v>
      </c>
      <c r="E12" s="15" t="s">
        <v>799</v>
      </c>
      <c r="F12" s="15">
        <v>1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15" t="s">
        <v>799</v>
      </c>
      <c r="N12" s="15" t="s">
        <v>799</v>
      </c>
      <c r="O12" s="15" t="s">
        <v>799</v>
      </c>
      <c r="P12" s="15" t="s">
        <v>799</v>
      </c>
      <c r="Q12" s="15" t="s">
        <v>799</v>
      </c>
      <c r="R12" s="15" t="s">
        <v>799</v>
      </c>
      <c r="S12" s="15" t="s">
        <v>799</v>
      </c>
      <c r="T12" s="15" t="s">
        <v>799</v>
      </c>
      <c r="U12" s="127"/>
    </row>
    <row r="13" spans="1:21" s="124" customFormat="1" ht="15.75" customHeight="1">
      <c r="A13" s="136" t="s">
        <v>1099</v>
      </c>
      <c r="B13" s="125">
        <f t="shared" si="0"/>
        <v>2</v>
      </c>
      <c r="C13" s="15">
        <v>1</v>
      </c>
      <c r="D13" s="15" t="s">
        <v>799</v>
      </c>
      <c r="E13" s="15">
        <v>1</v>
      </c>
      <c r="F13" s="15" t="s">
        <v>799</v>
      </c>
      <c r="G13" s="15" t="s">
        <v>799</v>
      </c>
      <c r="H13" s="15" t="s">
        <v>799</v>
      </c>
      <c r="I13" s="15" t="s">
        <v>799</v>
      </c>
      <c r="J13" s="15" t="s">
        <v>799</v>
      </c>
      <c r="K13" s="15" t="s">
        <v>799</v>
      </c>
      <c r="L13" s="15" t="s">
        <v>799</v>
      </c>
      <c r="M13" s="15" t="s">
        <v>799</v>
      </c>
      <c r="N13" s="15" t="s">
        <v>799</v>
      </c>
      <c r="O13" s="15" t="s">
        <v>799</v>
      </c>
      <c r="P13" s="15" t="s">
        <v>799</v>
      </c>
      <c r="Q13" s="15" t="s">
        <v>799</v>
      </c>
      <c r="R13" s="15" t="s">
        <v>799</v>
      </c>
      <c r="S13" s="15" t="s">
        <v>799</v>
      </c>
      <c r="T13" s="15" t="s">
        <v>799</v>
      </c>
      <c r="U13" s="127"/>
    </row>
    <row r="14" spans="1:21" s="124" customFormat="1" ht="15.75" customHeight="1">
      <c r="A14" s="136" t="s">
        <v>1070</v>
      </c>
      <c r="B14" s="125">
        <f t="shared" si="0"/>
        <v>1</v>
      </c>
      <c r="C14" s="15" t="s">
        <v>799</v>
      </c>
      <c r="D14" s="15" t="s">
        <v>799</v>
      </c>
      <c r="E14" s="15" t="s">
        <v>799</v>
      </c>
      <c r="F14" s="68" t="s">
        <v>799</v>
      </c>
      <c r="G14" s="15">
        <v>1</v>
      </c>
      <c r="H14" s="15" t="s">
        <v>799</v>
      </c>
      <c r="I14" s="15" t="s">
        <v>799</v>
      </c>
      <c r="J14" s="15" t="s">
        <v>799</v>
      </c>
      <c r="K14" s="15" t="s">
        <v>799</v>
      </c>
      <c r="L14" s="15" t="s">
        <v>799</v>
      </c>
      <c r="M14" s="15" t="s">
        <v>799</v>
      </c>
      <c r="N14" s="15" t="s">
        <v>799</v>
      </c>
      <c r="O14" s="15" t="s">
        <v>799</v>
      </c>
      <c r="P14" s="15" t="s">
        <v>799</v>
      </c>
      <c r="Q14" s="15" t="s">
        <v>799</v>
      </c>
      <c r="R14" s="15" t="s">
        <v>799</v>
      </c>
      <c r="S14" s="15" t="s">
        <v>799</v>
      </c>
      <c r="T14" s="15" t="s">
        <v>799</v>
      </c>
      <c r="U14" s="127"/>
    </row>
    <row r="15" spans="1:21" s="124" customFormat="1" ht="15.75" customHeight="1">
      <c r="A15" s="136" t="s">
        <v>1071</v>
      </c>
      <c r="B15" s="125">
        <f t="shared" si="0"/>
        <v>2</v>
      </c>
      <c r="C15" s="15" t="s">
        <v>799</v>
      </c>
      <c r="D15" s="15" t="s">
        <v>799</v>
      </c>
      <c r="E15" s="15" t="s">
        <v>799</v>
      </c>
      <c r="F15" s="15" t="s">
        <v>799</v>
      </c>
      <c r="G15" s="15" t="s">
        <v>799</v>
      </c>
      <c r="H15" s="15" t="s">
        <v>799</v>
      </c>
      <c r="I15" s="15" t="s">
        <v>799</v>
      </c>
      <c r="J15" s="15" t="s">
        <v>799</v>
      </c>
      <c r="K15" s="15" t="s">
        <v>799</v>
      </c>
      <c r="L15" s="15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15" t="s">
        <v>799</v>
      </c>
      <c r="S15" s="15" t="s">
        <v>799</v>
      </c>
      <c r="T15" s="15">
        <v>2</v>
      </c>
      <c r="U15" s="127"/>
    </row>
    <row r="16" spans="1:21" s="124" customFormat="1" ht="15.75" customHeight="1">
      <c r="A16" s="136" t="s">
        <v>1072</v>
      </c>
      <c r="B16" s="125">
        <f t="shared" si="0"/>
        <v>1</v>
      </c>
      <c r="C16" s="15" t="s">
        <v>799</v>
      </c>
      <c r="D16" s="15" t="s">
        <v>799</v>
      </c>
      <c r="E16" s="15" t="s">
        <v>799</v>
      </c>
      <c r="F16" s="15" t="s">
        <v>799</v>
      </c>
      <c r="G16" s="15" t="s">
        <v>799</v>
      </c>
      <c r="H16" s="15" t="s">
        <v>799</v>
      </c>
      <c r="I16" s="15" t="s">
        <v>799</v>
      </c>
      <c r="J16" s="15" t="s">
        <v>799</v>
      </c>
      <c r="K16" s="15" t="s">
        <v>799</v>
      </c>
      <c r="L16" s="15" t="s">
        <v>799</v>
      </c>
      <c r="M16" s="15" t="s">
        <v>799</v>
      </c>
      <c r="N16" s="15" t="s">
        <v>799</v>
      </c>
      <c r="O16" s="15" t="s">
        <v>799</v>
      </c>
      <c r="P16" s="15" t="s">
        <v>799</v>
      </c>
      <c r="Q16" s="15" t="s">
        <v>799</v>
      </c>
      <c r="R16" s="15" t="s">
        <v>799</v>
      </c>
      <c r="S16" s="15" t="s">
        <v>799</v>
      </c>
      <c r="T16" s="15">
        <v>1</v>
      </c>
      <c r="U16" s="127"/>
    </row>
    <row r="17" spans="1:21" s="124" customFormat="1" ht="15.75" customHeight="1">
      <c r="A17" s="137" t="s">
        <v>1100</v>
      </c>
      <c r="B17" s="125">
        <f t="shared" si="0"/>
        <v>17</v>
      </c>
      <c r="C17" s="15">
        <v>9</v>
      </c>
      <c r="D17" s="15" t="s">
        <v>799</v>
      </c>
      <c r="E17" s="15" t="s">
        <v>799</v>
      </c>
      <c r="F17" s="15">
        <v>1</v>
      </c>
      <c r="G17" s="15">
        <v>1</v>
      </c>
      <c r="H17" s="15" t="s">
        <v>799</v>
      </c>
      <c r="I17" s="15" t="s">
        <v>799</v>
      </c>
      <c r="J17" s="15" t="s">
        <v>799</v>
      </c>
      <c r="K17" s="15" t="s">
        <v>799</v>
      </c>
      <c r="L17" s="15" t="s">
        <v>799</v>
      </c>
      <c r="M17" s="15" t="s">
        <v>799</v>
      </c>
      <c r="N17" s="15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>
        <v>6</v>
      </c>
      <c r="U17" s="127"/>
    </row>
    <row r="18" spans="1:21" s="124" customFormat="1" ht="15.75" customHeight="1">
      <c r="A18" s="121" t="s">
        <v>666</v>
      </c>
      <c r="B18" s="125">
        <f t="shared" si="0"/>
        <v>9</v>
      </c>
      <c r="C18" s="68">
        <v>7</v>
      </c>
      <c r="D18" s="15" t="s">
        <v>799</v>
      </c>
      <c r="E18" s="15" t="s">
        <v>799</v>
      </c>
      <c r="F18" s="15" t="s">
        <v>799</v>
      </c>
      <c r="G18" s="15" t="s">
        <v>799</v>
      </c>
      <c r="H18" s="15" t="s">
        <v>799</v>
      </c>
      <c r="I18" s="15" t="s">
        <v>799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15" t="s">
        <v>799</v>
      </c>
      <c r="O18" s="15" t="s">
        <v>799</v>
      </c>
      <c r="P18" s="15" t="s">
        <v>799</v>
      </c>
      <c r="Q18" s="15" t="s">
        <v>799</v>
      </c>
      <c r="R18" s="15" t="s">
        <v>799</v>
      </c>
      <c r="S18" s="15" t="s">
        <v>799</v>
      </c>
      <c r="T18" s="15">
        <v>2</v>
      </c>
      <c r="U18" s="127"/>
    </row>
    <row r="19" spans="1:21" s="124" customFormat="1" ht="15.75" customHeight="1">
      <c r="A19" s="136" t="s">
        <v>1073</v>
      </c>
      <c r="B19" s="125">
        <f t="shared" si="0"/>
        <v>2</v>
      </c>
      <c r="C19" s="68">
        <v>2</v>
      </c>
      <c r="D19" s="68" t="s">
        <v>799</v>
      </c>
      <c r="E19" s="15" t="s">
        <v>799</v>
      </c>
      <c r="F19" s="15" t="s">
        <v>799</v>
      </c>
      <c r="G19" s="15" t="s">
        <v>799</v>
      </c>
      <c r="H19" s="68" t="s">
        <v>799</v>
      </c>
      <c r="I19" s="68" t="s">
        <v>799</v>
      </c>
      <c r="J19" s="68" t="s">
        <v>799</v>
      </c>
      <c r="K19" s="68" t="s">
        <v>799</v>
      </c>
      <c r="L19" s="68" t="s">
        <v>799</v>
      </c>
      <c r="M19" s="68" t="s">
        <v>799</v>
      </c>
      <c r="N19" s="68" t="s">
        <v>799</v>
      </c>
      <c r="O19" s="68" t="s">
        <v>799</v>
      </c>
      <c r="P19" s="68" t="s">
        <v>799</v>
      </c>
      <c r="Q19" s="68" t="s">
        <v>799</v>
      </c>
      <c r="R19" s="68" t="s">
        <v>799</v>
      </c>
      <c r="S19" s="68" t="s">
        <v>799</v>
      </c>
      <c r="T19" s="15" t="s">
        <v>799</v>
      </c>
      <c r="U19" s="127"/>
    </row>
    <row r="20" spans="1:21" s="124" customFormat="1" ht="15.75" customHeight="1">
      <c r="A20" s="121" t="s">
        <v>1101</v>
      </c>
      <c r="B20" s="125">
        <f t="shared" si="0"/>
        <v>10</v>
      </c>
      <c r="C20" s="68">
        <v>3</v>
      </c>
      <c r="D20" s="15">
        <v>1</v>
      </c>
      <c r="E20" s="15">
        <v>1</v>
      </c>
      <c r="F20" s="15">
        <v>1</v>
      </c>
      <c r="G20" s="15" t="s">
        <v>799</v>
      </c>
      <c r="H20" s="15" t="s">
        <v>799</v>
      </c>
      <c r="I20" s="15">
        <v>3</v>
      </c>
      <c r="J20" s="15" t="s">
        <v>799</v>
      </c>
      <c r="K20" s="15" t="s">
        <v>799</v>
      </c>
      <c r="L20" s="15" t="s">
        <v>799</v>
      </c>
      <c r="M20" s="15" t="s">
        <v>799</v>
      </c>
      <c r="N20" s="15" t="s">
        <v>799</v>
      </c>
      <c r="O20" s="15" t="s">
        <v>799</v>
      </c>
      <c r="P20" s="15" t="s">
        <v>799</v>
      </c>
      <c r="Q20" s="15" t="s">
        <v>799</v>
      </c>
      <c r="R20" s="15" t="s">
        <v>799</v>
      </c>
      <c r="S20" s="15" t="s">
        <v>799</v>
      </c>
      <c r="T20" s="15">
        <v>1</v>
      </c>
      <c r="U20" s="127"/>
    </row>
    <row r="21" spans="1:21" s="124" customFormat="1" ht="15.75" customHeight="1">
      <c r="A21" s="136" t="s">
        <v>1102</v>
      </c>
      <c r="B21" s="125">
        <f t="shared" si="0"/>
        <v>6</v>
      </c>
      <c r="C21" s="68">
        <v>3</v>
      </c>
      <c r="D21" s="68" t="s">
        <v>799</v>
      </c>
      <c r="E21" s="68" t="s">
        <v>799</v>
      </c>
      <c r="F21" s="68" t="s">
        <v>799</v>
      </c>
      <c r="G21" s="15" t="s">
        <v>799</v>
      </c>
      <c r="H21" s="15" t="s">
        <v>799</v>
      </c>
      <c r="I21" s="15" t="s">
        <v>799</v>
      </c>
      <c r="J21" s="15" t="s">
        <v>799</v>
      </c>
      <c r="K21" s="15" t="s">
        <v>799</v>
      </c>
      <c r="L21" s="15" t="s">
        <v>799</v>
      </c>
      <c r="M21" s="15" t="s">
        <v>799</v>
      </c>
      <c r="N21" s="15" t="s">
        <v>799</v>
      </c>
      <c r="O21" s="15" t="s">
        <v>799</v>
      </c>
      <c r="P21" s="15" t="s">
        <v>799</v>
      </c>
      <c r="Q21" s="15" t="s">
        <v>799</v>
      </c>
      <c r="R21" s="15" t="s">
        <v>799</v>
      </c>
      <c r="S21" s="15" t="s">
        <v>799</v>
      </c>
      <c r="T21" s="15">
        <v>3</v>
      </c>
      <c r="U21" s="127"/>
    </row>
    <row r="22" spans="1:21" s="124" customFormat="1" ht="15.75" customHeight="1">
      <c r="A22" s="136" t="s">
        <v>1103</v>
      </c>
      <c r="B22" s="125">
        <f t="shared" si="0"/>
        <v>10</v>
      </c>
      <c r="C22" s="15">
        <v>9</v>
      </c>
      <c r="D22" s="15" t="s">
        <v>799</v>
      </c>
      <c r="E22" s="15" t="s">
        <v>799</v>
      </c>
      <c r="F22" s="68" t="s">
        <v>799</v>
      </c>
      <c r="G22" s="15" t="s">
        <v>799</v>
      </c>
      <c r="H22" s="15" t="s">
        <v>799</v>
      </c>
      <c r="I22" s="15" t="s">
        <v>799</v>
      </c>
      <c r="J22" s="15" t="s">
        <v>799</v>
      </c>
      <c r="K22" s="15" t="s">
        <v>799</v>
      </c>
      <c r="L22" s="15" t="s">
        <v>799</v>
      </c>
      <c r="M22" s="15" t="s">
        <v>799</v>
      </c>
      <c r="N22" s="15" t="s">
        <v>799</v>
      </c>
      <c r="O22" s="15" t="s">
        <v>799</v>
      </c>
      <c r="P22" s="15" t="s">
        <v>799</v>
      </c>
      <c r="Q22" s="15" t="s">
        <v>799</v>
      </c>
      <c r="R22" s="15">
        <v>1</v>
      </c>
      <c r="S22" s="15" t="s">
        <v>799</v>
      </c>
      <c r="T22" s="15" t="s">
        <v>799</v>
      </c>
      <c r="U22" s="127"/>
    </row>
    <row r="23" spans="1:21" s="124" customFormat="1" ht="15.75" customHeight="1">
      <c r="A23" s="137" t="s">
        <v>1104</v>
      </c>
      <c r="B23" s="125">
        <f t="shared" si="0"/>
        <v>1</v>
      </c>
      <c r="C23" s="15" t="s">
        <v>799</v>
      </c>
      <c r="D23" s="15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15" t="s">
        <v>799</v>
      </c>
      <c r="J23" s="15" t="s">
        <v>799</v>
      </c>
      <c r="K23" s="15" t="s">
        <v>799</v>
      </c>
      <c r="L23" s="15" t="s">
        <v>799</v>
      </c>
      <c r="M23" s="15" t="s">
        <v>799</v>
      </c>
      <c r="N23" s="68">
        <v>1</v>
      </c>
      <c r="O23" s="15" t="s">
        <v>799</v>
      </c>
      <c r="P23" s="15" t="s">
        <v>799</v>
      </c>
      <c r="Q23" s="15" t="s">
        <v>799</v>
      </c>
      <c r="R23" s="15" t="s">
        <v>799</v>
      </c>
      <c r="S23" s="15" t="s">
        <v>799</v>
      </c>
      <c r="T23" s="15" t="s">
        <v>799</v>
      </c>
      <c r="U23" s="127"/>
    </row>
    <row r="24" spans="1:21" s="124" customFormat="1" ht="15.75" customHeight="1">
      <c r="A24" s="137" t="s">
        <v>1105</v>
      </c>
      <c r="B24" s="67">
        <f t="shared" si="0"/>
        <v>26</v>
      </c>
      <c r="C24" s="68">
        <v>9</v>
      </c>
      <c r="D24" s="15" t="s">
        <v>799</v>
      </c>
      <c r="E24" s="15" t="s">
        <v>799</v>
      </c>
      <c r="F24" s="15">
        <v>3</v>
      </c>
      <c r="G24" s="15">
        <v>1</v>
      </c>
      <c r="H24" s="15" t="s">
        <v>799</v>
      </c>
      <c r="I24" s="15" t="s">
        <v>799</v>
      </c>
      <c r="J24" s="15" t="s">
        <v>799</v>
      </c>
      <c r="K24" s="15" t="s">
        <v>799</v>
      </c>
      <c r="L24" s="15" t="s">
        <v>799</v>
      </c>
      <c r="M24" s="15" t="s">
        <v>799</v>
      </c>
      <c r="N24" s="15" t="s">
        <v>799</v>
      </c>
      <c r="O24" s="15" t="s">
        <v>799</v>
      </c>
      <c r="P24" s="15" t="s">
        <v>799</v>
      </c>
      <c r="Q24" s="15" t="s">
        <v>799</v>
      </c>
      <c r="R24" s="15">
        <v>2</v>
      </c>
      <c r="S24" s="15" t="s">
        <v>799</v>
      </c>
      <c r="T24" s="15">
        <v>11</v>
      </c>
      <c r="U24" s="127"/>
    </row>
    <row r="25" spans="1:21" s="124" customFormat="1" ht="15.75" customHeight="1">
      <c r="A25" s="137" t="s">
        <v>1106</v>
      </c>
      <c r="B25" s="67">
        <f t="shared" si="0"/>
        <v>2</v>
      </c>
      <c r="C25" s="68">
        <v>1</v>
      </c>
      <c r="D25" s="15" t="s">
        <v>799</v>
      </c>
      <c r="E25" s="15" t="s">
        <v>799</v>
      </c>
      <c r="F25" s="15">
        <v>1</v>
      </c>
      <c r="G25" s="15" t="s">
        <v>799</v>
      </c>
      <c r="H25" s="15" t="s">
        <v>799</v>
      </c>
      <c r="I25" s="15" t="s">
        <v>799</v>
      </c>
      <c r="J25" s="15" t="s">
        <v>799</v>
      </c>
      <c r="K25" s="15" t="s">
        <v>799</v>
      </c>
      <c r="L25" s="15" t="s">
        <v>799</v>
      </c>
      <c r="M25" s="15" t="s">
        <v>799</v>
      </c>
      <c r="N25" s="15" t="s">
        <v>799</v>
      </c>
      <c r="O25" s="15" t="s">
        <v>799</v>
      </c>
      <c r="P25" s="15" t="s">
        <v>799</v>
      </c>
      <c r="Q25" s="15" t="s">
        <v>799</v>
      </c>
      <c r="R25" s="15" t="s">
        <v>799</v>
      </c>
      <c r="S25" s="15" t="s">
        <v>799</v>
      </c>
      <c r="T25" s="15" t="s">
        <v>799</v>
      </c>
      <c r="U25" s="127"/>
    </row>
    <row r="26" spans="1:21" s="124" customFormat="1" ht="15.75" customHeight="1">
      <c r="A26" s="137" t="s">
        <v>1107</v>
      </c>
      <c r="B26" s="67">
        <f t="shared" si="0"/>
        <v>1</v>
      </c>
      <c r="C26" s="68" t="s">
        <v>799</v>
      </c>
      <c r="D26" s="15" t="s">
        <v>799</v>
      </c>
      <c r="E26" s="15" t="s">
        <v>799</v>
      </c>
      <c r="F26" s="68" t="s">
        <v>799</v>
      </c>
      <c r="G26" s="15" t="s">
        <v>799</v>
      </c>
      <c r="H26" s="15" t="s">
        <v>799</v>
      </c>
      <c r="I26" s="15" t="s">
        <v>799</v>
      </c>
      <c r="J26" s="15" t="s">
        <v>799</v>
      </c>
      <c r="K26" s="15" t="s">
        <v>799</v>
      </c>
      <c r="L26" s="15" t="s">
        <v>799</v>
      </c>
      <c r="M26" s="15" t="s">
        <v>799</v>
      </c>
      <c r="N26" s="15">
        <v>1</v>
      </c>
      <c r="O26" s="15" t="s">
        <v>799</v>
      </c>
      <c r="P26" s="15" t="s">
        <v>799</v>
      </c>
      <c r="Q26" s="15" t="s">
        <v>799</v>
      </c>
      <c r="R26" s="68" t="s">
        <v>799</v>
      </c>
      <c r="S26" s="15" t="s">
        <v>799</v>
      </c>
      <c r="T26" s="15" t="s">
        <v>799</v>
      </c>
      <c r="U26" s="127"/>
    </row>
    <row r="27" spans="1:21" s="124" customFormat="1" ht="15.75" customHeight="1">
      <c r="A27" s="137" t="s">
        <v>1108</v>
      </c>
      <c r="B27" s="67">
        <f t="shared" si="0"/>
        <v>1</v>
      </c>
      <c r="C27" s="15" t="s">
        <v>799</v>
      </c>
      <c r="D27" s="15" t="s">
        <v>799</v>
      </c>
      <c r="E27" s="15" t="s">
        <v>799</v>
      </c>
      <c r="F27" s="15" t="s">
        <v>799</v>
      </c>
      <c r="G27" s="15" t="s">
        <v>799</v>
      </c>
      <c r="H27" s="15" t="s">
        <v>799</v>
      </c>
      <c r="I27" s="15" t="s">
        <v>799</v>
      </c>
      <c r="J27" s="15" t="s">
        <v>799</v>
      </c>
      <c r="K27" s="15" t="s">
        <v>799</v>
      </c>
      <c r="L27" s="15" t="s">
        <v>799</v>
      </c>
      <c r="M27" s="15" t="s">
        <v>799</v>
      </c>
      <c r="N27" s="15" t="s">
        <v>799</v>
      </c>
      <c r="O27" s="15" t="s">
        <v>799</v>
      </c>
      <c r="P27" s="15" t="s">
        <v>799</v>
      </c>
      <c r="Q27" s="15" t="s">
        <v>799</v>
      </c>
      <c r="R27" s="15" t="s">
        <v>799</v>
      </c>
      <c r="S27" s="15" t="s">
        <v>799</v>
      </c>
      <c r="T27" s="15">
        <v>1</v>
      </c>
      <c r="U27" s="127"/>
    </row>
    <row r="28" spans="1:21" s="124" customFormat="1" ht="15.75" customHeight="1">
      <c r="A28" s="137" t="s">
        <v>1109</v>
      </c>
      <c r="B28" s="67">
        <f t="shared" si="0"/>
        <v>1</v>
      </c>
      <c r="C28" s="15" t="s">
        <v>799</v>
      </c>
      <c r="D28" s="15" t="s">
        <v>799</v>
      </c>
      <c r="E28" s="15" t="s">
        <v>799</v>
      </c>
      <c r="F28" s="68" t="s">
        <v>799</v>
      </c>
      <c r="G28" s="15" t="s">
        <v>799</v>
      </c>
      <c r="H28" s="15" t="s">
        <v>799</v>
      </c>
      <c r="I28" s="15" t="s">
        <v>799</v>
      </c>
      <c r="J28" s="15" t="s">
        <v>799</v>
      </c>
      <c r="K28" s="15" t="s">
        <v>799</v>
      </c>
      <c r="L28" s="15" t="s">
        <v>799</v>
      </c>
      <c r="M28" s="15" t="s">
        <v>799</v>
      </c>
      <c r="N28" s="15">
        <v>1</v>
      </c>
      <c r="O28" s="15" t="s">
        <v>799</v>
      </c>
      <c r="P28" s="15" t="s">
        <v>799</v>
      </c>
      <c r="Q28" s="15" t="s">
        <v>799</v>
      </c>
      <c r="R28" s="15" t="s">
        <v>799</v>
      </c>
      <c r="S28" s="15" t="s">
        <v>799</v>
      </c>
      <c r="T28" s="15" t="s">
        <v>799</v>
      </c>
      <c r="U28" s="127"/>
    </row>
    <row r="29" spans="1:21" s="124" customFormat="1" ht="15.75" customHeight="1">
      <c r="A29" s="140" t="s">
        <v>1110</v>
      </c>
      <c r="B29" s="122">
        <f t="shared" si="0"/>
        <v>9</v>
      </c>
      <c r="C29" s="123">
        <v>1</v>
      </c>
      <c r="D29" s="41">
        <v>1</v>
      </c>
      <c r="E29" s="41" t="s">
        <v>799</v>
      </c>
      <c r="F29" s="123" t="s">
        <v>799</v>
      </c>
      <c r="G29" s="123" t="s">
        <v>799</v>
      </c>
      <c r="H29" s="41" t="s">
        <v>799</v>
      </c>
      <c r="I29" s="41" t="s">
        <v>799</v>
      </c>
      <c r="J29" s="41" t="s">
        <v>799</v>
      </c>
      <c r="K29" s="41" t="s">
        <v>799</v>
      </c>
      <c r="L29" s="41" t="s">
        <v>799</v>
      </c>
      <c r="M29" s="41" t="s">
        <v>799</v>
      </c>
      <c r="N29" s="41" t="s">
        <v>799</v>
      </c>
      <c r="O29" s="41" t="s">
        <v>799</v>
      </c>
      <c r="P29" s="41" t="s">
        <v>799</v>
      </c>
      <c r="Q29" s="41" t="s">
        <v>799</v>
      </c>
      <c r="R29" s="123">
        <v>3</v>
      </c>
      <c r="S29" s="41" t="s">
        <v>799</v>
      </c>
      <c r="T29" s="41">
        <v>4</v>
      </c>
      <c r="U29" s="127"/>
    </row>
    <row r="30" spans="1:20" s="5" customFormat="1" ht="16.5" customHeight="1">
      <c r="A30" s="66" t="s">
        <v>1111</v>
      </c>
      <c r="B30" s="14"/>
      <c r="C30" s="14"/>
      <c r="D30" s="14"/>
      <c r="E30" s="14"/>
      <c r="F30" s="14"/>
      <c r="G30" s="14"/>
      <c r="H30" s="14"/>
      <c r="I30" s="14"/>
      <c r="J30" s="671" t="s">
        <v>1112</v>
      </c>
      <c r="K30" s="671"/>
      <c r="L30" s="671"/>
      <c r="M30" s="671"/>
      <c r="N30" s="671"/>
      <c r="O30" s="671"/>
      <c r="P30" s="671"/>
      <c r="Q30" s="671"/>
      <c r="R30" s="671"/>
      <c r="S30" s="671"/>
      <c r="T30" s="671"/>
    </row>
    <row r="31" spans="1:20" s="3" customFormat="1" ht="16.5" customHeight="1">
      <c r="A31" s="2"/>
      <c r="B31" s="2"/>
      <c r="C31" s="2"/>
      <c r="D31" s="2"/>
      <c r="E31" s="2"/>
      <c r="F31" s="2"/>
      <c r="G31" s="2"/>
      <c r="H31" s="2"/>
      <c r="I31" s="2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</row>
    <row r="32" spans="1:20" s="3" customFormat="1" ht="16.5" customHeight="1">
      <c r="A32" s="2"/>
      <c r="B32" s="2"/>
      <c r="C32" s="2"/>
      <c r="D32" s="2"/>
      <c r="E32" s="2"/>
      <c r="F32" s="2"/>
      <c r="G32" s="2"/>
      <c r="H32" s="2"/>
      <c r="I32" s="2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24.75" customHeight="1">
      <c r="A41" s="57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0" ht="24.75" customHeight="1">
      <c r="A42" s="57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:20" ht="24.75" customHeight="1">
      <c r="A43" s="57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ht="24.75" customHeight="1">
      <c r="A44" s="57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0" ht="24.75" customHeight="1">
      <c r="A45" s="57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24.75" customHeight="1">
      <c r="A46" s="57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24.75" customHeight="1">
      <c r="A47" s="57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20" ht="24.75" customHeight="1">
      <c r="A48" s="57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24.75" customHeight="1">
      <c r="A49" s="57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24.75" customHeight="1">
      <c r="A50" s="5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ht="24.75" customHeight="1">
      <c r="A51" s="57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ht="24.75" customHeight="1">
      <c r="A52" s="57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ht="24.75" customHeight="1">
      <c r="A53" s="57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ht="24.75" customHeight="1">
      <c r="A54" s="57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ht="24.75" customHeight="1">
      <c r="A55" s="57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:20" ht="24.75" customHeight="1">
      <c r="A56" s="57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:20" ht="24.75" customHeight="1">
      <c r="A57" s="57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:20" ht="24.75" customHeight="1">
      <c r="A58" s="57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:20" ht="24.75" customHeight="1">
      <c r="A59" s="57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:20" ht="24.75" customHeight="1">
      <c r="A60" s="57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:20" ht="24.75" customHeight="1">
      <c r="A61" s="57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spans="10:20" ht="24.75" customHeight="1"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</row>
    <row r="92" spans="10:20" ht="24.75" customHeight="1"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0:20" ht="24.75" customHeight="1"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</row>
    <row r="94" spans="10:20" ht="24.75" customHeight="1"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</row>
    <row r="95" spans="10:20" ht="24.75" customHeight="1"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</row>
    <row r="96" spans="10:20" ht="24.75" customHeight="1"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</row>
    <row r="97" spans="10:20" ht="24.75" customHeight="1"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</row>
    <row r="98" spans="10:20" ht="24.75" customHeight="1"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</row>
    <row r="99" spans="10:20" ht="24.75" customHeight="1"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</row>
    <row r="100" spans="10:20" ht="24.75" customHeight="1"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</row>
    <row r="101" spans="10:20" ht="24.75" customHeight="1"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</row>
    <row r="102" spans="10:20" ht="24.75" customHeight="1"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</row>
    <row r="103" spans="10:20" ht="24.75" customHeight="1"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</row>
    <row r="104" spans="10:20" ht="24.75" customHeight="1"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</row>
    <row r="105" spans="10:20" ht="24.75" customHeight="1"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</row>
    <row r="106" spans="10:20" ht="24.75" customHeight="1"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</row>
    <row r="107" spans="10:20" ht="24.75" customHeight="1"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</row>
    <row r="108" spans="10:20" ht="24.75" customHeight="1"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</row>
    <row r="109" spans="10:20" ht="24.75" customHeight="1"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</row>
    <row r="110" spans="10:20" ht="24.75" customHeight="1"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</row>
    <row r="111" spans="10:20" ht="24.75" customHeight="1"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</row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</sheetData>
  <mergeCells count="3">
    <mergeCell ref="A1:U1"/>
    <mergeCell ref="J30:T30"/>
    <mergeCell ref="J31:T3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E10">
      <selection activeCell="I10" sqref="I10"/>
    </sheetView>
  </sheetViews>
  <sheetFormatPr defaultColWidth="9.140625" defaultRowHeight="12.75"/>
  <cols>
    <col min="3" max="5" width="7.28125" style="0" customWidth="1"/>
    <col min="6" max="6" width="11.00390625" style="0" customWidth="1"/>
    <col min="7" max="7" width="10.00390625" style="0" customWidth="1"/>
    <col min="8" max="9" width="8.00390625" style="0" customWidth="1"/>
    <col min="10" max="10" width="8.28125" style="0" customWidth="1"/>
    <col min="11" max="11" width="7.8515625" style="0" customWidth="1"/>
    <col min="12" max="12" width="10.140625" style="0" customWidth="1"/>
    <col min="13" max="13" width="7.7109375" style="0" customWidth="1"/>
    <col min="14" max="15" width="7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7.57421875" style="0" customWidth="1"/>
    <col min="20" max="20" width="8.8515625" style="71" customWidth="1"/>
    <col min="21" max="21" width="22.00390625" style="0" customWidth="1"/>
    <col min="22" max="22" width="12.57421875" style="0" customWidth="1"/>
    <col min="23" max="29" width="14.140625" style="0" customWidth="1"/>
    <col min="30" max="37" width="11.140625" style="0" customWidth="1"/>
    <col min="38" max="38" width="22.00390625" style="0" customWidth="1"/>
  </cols>
  <sheetData>
    <row r="1" spans="1:21" s="31" customFormat="1" ht="32.25" customHeight="1">
      <c r="A1" s="663" t="s">
        <v>667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101"/>
    </row>
    <row r="2" spans="1:20" s="499" customFormat="1" ht="18" customHeight="1">
      <c r="A2" s="500" t="s">
        <v>367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8" t="s">
        <v>696</v>
      </c>
      <c r="T2" s="508"/>
    </row>
    <row r="3" spans="1:20" s="74" customFormat="1" ht="33" customHeight="1">
      <c r="A3" s="509" t="s">
        <v>926</v>
      </c>
      <c r="B3" s="654" t="s">
        <v>368</v>
      </c>
      <c r="C3" s="654" t="s">
        <v>369</v>
      </c>
      <c r="D3" s="655"/>
      <c r="E3" s="655"/>
      <c r="F3" s="655"/>
      <c r="G3" s="655"/>
      <c r="H3" s="655"/>
      <c r="I3" s="655"/>
      <c r="J3" s="695" t="s">
        <v>417</v>
      </c>
      <c r="K3" s="696"/>
      <c r="L3" s="696"/>
      <c r="M3" s="696"/>
      <c r="N3" s="696"/>
      <c r="O3" s="697"/>
      <c r="P3" s="654" t="s">
        <v>370</v>
      </c>
      <c r="Q3" s="655"/>
      <c r="R3" s="655"/>
      <c r="S3" s="655"/>
      <c r="T3" s="512" t="s">
        <v>928</v>
      </c>
    </row>
    <row r="4" spans="1:21" s="74" customFormat="1" ht="36.75" customHeight="1">
      <c r="A4" s="510"/>
      <c r="B4" s="655"/>
      <c r="C4" s="654" t="s">
        <v>678</v>
      </c>
      <c r="D4" s="654" t="s">
        <v>677</v>
      </c>
      <c r="E4" s="654" t="s">
        <v>694</v>
      </c>
      <c r="F4" s="654" t="s">
        <v>371</v>
      </c>
      <c r="G4" s="655"/>
      <c r="H4" s="654" t="s">
        <v>372</v>
      </c>
      <c r="I4" s="655"/>
      <c r="J4" s="654" t="s">
        <v>695</v>
      </c>
      <c r="K4" s="654" t="s">
        <v>676</v>
      </c>
      <c r="L4" s="691" t="s">
        <v>675</v>
      </c>
      <c r="M4" s="693" t="s">
        <v>674</v>
      </c>
      <c r="N4" s="654" t="s">
        <v>673</v>
      </c>
      <c r="O4" s="654" t="s">
        <v>668</v>
      </c>
      <c r="P4" s="654" t="s">
        <v>672</v>
      </c>
      <c r="Q4" s="654" t="s">
        <v>671</v>
      </c>
      <c r="R4" s="654" t="s">
        <v>670</v>
      </c>
      <c r="S4" s="654" t="s">
        <v>669</v>
      </c>
      <c r="T4" s="513"/>
      <c r="U4" s="72"/>
    </row>
    <row r="5" spans="1:21" s="74" customFormat="1" ht="39" customHeight="1">
      <c r="A5" s="511"/>
      <c r="B5" s="655"/>
      <c r="C5" s="655"/>
      <c r="D5" s="655"/>
      <c r="E5" s="655"/>
      <c r="F5" s="70" t="s">
        <v>373</v>
      </c>
      <c r="G5" s="70" t="s">
        <v>374</v>
      </c>
      <c r="H5" s="70" t="s">
        <v>373</v>
      </c>
      <c r="I5" s="70" t="s">
        <v>374</v>
      </c>
      <c r="J5" s="655"/>
      <c r="K5" s="655"/>
      <c r="L5" s="692"/>
      <c r="M5" s="694"/>
      <c r="N5" s="655"/>
      <c r="O5" s="655"/>
      <c r="P5" s="655"/>
      <c r="Q5" s="655"/>
      <c r="R5" s="655"/>
      <c r="S5" s="655"/>
      <c r="T5" s="690"/>
      <c r="U5" s="72"/>
    </row>
    <row r="6" spans="1:21" s="74" customFormat="1" ht="21" customHeight="1">
      <c r="A6" s="73" t="s">
        <v>827</v>
      </c>
      <c r="B6" s="75">
        <v>140</v>
      </c>
      <c r="C6" s="76">
        <v>1</v>
      </c>
      <c r="D6" s="76">
        <v>2</v>
      </c>
      <c r="E6" s="76">
        <v>19</v>
      </c>
      <c r="F6" s="76">
        <v>3</v>
      </c>
      <c r="G6" s="76">
        <v>2</v>
      </c>
      <c r="H6" s="76">
        <v>5</v>
      </c>
      <c r="I6" s="76">
        <v>8</v>
      </c>
      <c r="J6" s="76">
        <v>1</v>
      </c>
      <c r="K6" s="76">
        <v>2</v>
      </c>
      <c r="L6" s="76">
        <v>15</v>
      </c>
      <c r="M6" s="76">
        <v>1</v>
      </c>
      <c r="N6" s="76">
        <v>1</v>
      </c>
      <c r="O6" s="76">
        <v>6</v>
      </c>
      <c r="P6" s="76">
        <v>1</v>
      </c>
      <c r="Q6" s="76">
        <v>0</v>
      </c>
      <c r="R6" s="76">
        <v>1</v>
      </c>
      <c r="S6" s="168">
        <v>1</v>
      </c>
      <c r="T6" s="73" t="s">
        <v>827</v>
      </c>
      <c r="U6" s="72"/>
    </row>
    <row r="7" spans="1:21" s="74" customFormat="1" ht="21" customHeight="1">
      <c r="A7" s="73" t="s">
        <v>375</v>
      </c>
      <c r="B7" s="75">
        <v>141</v>
      </c>
      <c r="C7" s="76">
        <v>1</v>
      </c>
      <c r="D7" s="76">
        <v>2</v>
      </c>
      <c r="E7" s="76">
        <v>19</v>
      </c>
      <c r="F7" s="76">
        <v>3</v>
      </c>
      <c r="G7" s="76">
        <v>2</v>
      </c>
      <c r="H7" s="76">
        <v>5</v>
      </c>
      <c r="I7" s="76">
        <v>8</v>
      </c>
      <c r="J7" s="76">
        <v>1</v>
      </c>
      <c r="K7" s="76">
        <v>2</v>
      </c>
      <c r="L7" s="76">
        <v>15</v>
      </c>
      <c r="M7" s="76">
        <v>1</v>
      </c>
      <c r="N7" s="76">
        <v>1</v>
      </c>
      <c r="O7" s="76">
        <v>6</v>
      </c>
      <c r="P7" s="76">
        <v>1</v>
      </c>
      <c r="Q7" s="76" t="s">
        <v>376</v>
      </c>
      <c r="R7" s="76">
        <v>1</v>
      </c>
      <c r="S7" s="77">
        <v>1</v>
      </c>
      <c r="T7" s="73" t="s">
        <v>375</v>
      </c>
      <c r="U7" s="72"/>
    </row>
    <row r="8" spans="1:21" s="74" customFormat="1" ht="21" customHeight="1">
      <c r="A8" s="73" t="s">
        <v>828</v>
      </c>
      <c r="B8" s="75">
        <v>143</v>
      </c>
      <c r="C8" s="76">
        <v>1</v>
      </c>
      <c r="D8" s="76">
        <v>2</v>
      </c>
      <c r="E8" s="76">
        <v>19</v>
      </c>
      <c r="F8" s="76">
        <v>3</v>
      </c>
      <c r="G8" s="76">
        <v>2</v>
      </c>
      <c r="H8" s="76">
        <v>6</v>
      </c>
      <c r="I8" s="76">
        <v>9</v>
      </c>
      <c r="J8" s="76">
        <v>1</v>
      </c>
      <c r="K8" s="76">
        <v>2</v>
      </c>
      <c r="L8" s="76">
        <v>15</v>
      </c>
      <c r="M8" s="76">
        <v>1</v>
      </c>
      <c r="N8" s="76">
        <v>1</v>
      </c>
      <c r="O8" s="76">
        <v>6</v>
      </c>
      <c r="P8" s="76">
        <v>1</v>
      </c>
      <c r="Q8" s="76">
        <v>0</v>
      </c>
      <c r="R8" s="76">
        <v>1</v>
      </c>
      <c r="S8" s="77">
        <v>1</v>
      </c>
      <c r="T8" s="73" t="s">
        <v>377</v>
      </c>
      <c r="U8" s="72"/>
    </row>
    <row r="9" spans="1:21" s="83" customFormat="1" ht="21" customHeight="1">
      <c r="A9" s="78" t="s">
        <v>378</v>
      </c>
      <c r="B9" s="79">
        <v>143</v>
      </c>
      <c r="C9" s="80">
        <v>1</v>
      </c>
      <c r="D9" s="80">
        <v>2</v>
      </c>
      <c r="E9" s="80">
        <v>19</v>
      </c>
      <c r="F9" s="80">
        <v>3</v>
      </c>
      <c r="G9" s="80">
        <v>2</v>
      </c>
      <c r="H9" s="80">
        <v>6</v>
      </c>
      <c r="I9" s="80">
        <v>9</v>
      </c>
      <c r="J9" s="80">
        <v>1</v>
      </c>
      <c r="K9" s="80">
        <v>2</v>
      </c>
      <c r="L9" s="80">
        <v>15</v>
      </c>
      <c r="M9" s="80">
        <v>1</v>
      </c>
      <c r="N9" s="80">
        <v>1</v>
      </c>
      <c r="O9" s="80">
        <v>6</v>
      </c>
      <c r="P9" s="80">
        <v>1</v>
      </c>
      <c r="Q9" s="80" t="s">
        <v>376</v>
      </c>
      <c r="R9" s="80">
        <v>1</v>
      </c>
      <c r="S9" s="81">
        <v>1</v>
      </c>
      <c r="T9" s="78" t="s">
        <v>378</v>
      </c>
      <c r="U9" s="82"/>
    </row>
    <row r="10" spans="1:21" s="83" customFormat="1" ht="21" customHeight="1">
      <c r="A10" s="78" t="s">
        <v>379</v>
      </c>
      <c r="B10" s="79" t="s">
        <v>380</v>
      </c>
      <c r="C10" s="80">
        <v>1</v>
      </c>
      <c r="D10" s="80">
        <v>1</v>
      </c>
      <c r="E10" s="80">
        <v>26</v>
      </c>
      <c r="F10" s="80">
        <v>7</v>
      </c>
      <c r="G10" s="80" t="s">
        <v>376</v>
      </c>
      <c r="H10" s="80">
        <v>10</v>
      </c>
      <c r="I10" s="80">
        <v>0</v>
      </c>
      <c r="J10" s="80">
        <v>1</v>
      </c>
      <c r="K10" s="80" t="s">
        <v>381</v>
      </c>
      <c r="L10" s="80" t="s">
        <v>382</v>
      </c>
      <c r="M10" s="80">
        <v>1</v>
      </c>
      <c r="N10" s="80">
        <v>1</v>
      </c>
      <c r="O10" s="80" t="s">
        <v>383</v>
      </c>
      <c r="P10" s="80">
        <v>1</v>
      </c>
      <c r="Q10" s="80">
        <v>0</v>
      </c>
      <c r="R10" s="80">
        <v>1</v>
      </c>
      <c r="S10" s="81">
        <v>2</v>
      </c>
      <c r="T10" s="78" t="s">
        <v>384</v>
      </c>
      <c r="U10" s="82"/>
    </row>
    <row r="11" spans="1:21" s="89" customFormat="1" ht="21" customHeight="1">
      <c r="A11" s="84" t="s">
        <v>385</v>
      </c>
      <c r="B11" s="85" t="s">
        <v>386</v>
      </c>
      <c r="C11" s="85">
        <v>1</v>
      </c>
      <c r="D11" s="85">
        <v>1</v>
      </c>
      <c r="E11" s="85">
        <v>26</v>
      </c>
      <c r="F11" s="85">
        <v>7</v>
      </c>
      <c r="G11" s="85">
        <v>0</v>
      </c>
      <c r="H11" s="85">
        <v>11</v>
      </c>
      <c r="I11" s="85">
        <v>0</v>
      </c>
      <c r="J11" s="85">
        <v>1</v>
      </c>
      <c r="K11" s="85">
        <v>2</v>
      </c>
      <c r="L11" s="85" t="s">
        <v>387</v>
      </c>
      <c r="M11" s="85">
        <v>1</v>
      </c>
      <c r="N11" s="85">
        <v>2</v>
      </c>
      <c r="O11" s="85" t="s">
        <v>388</v>
      </c>
      <c r="P11" s="85">
        <v>1</v>
      </c>
      <c r="Q11" s="85">
        <v>0</v>
      </c>
      <c r="R11" s="85">
        <v>1</v>
      </c>
      <c r="S11" s="86">
        <v>2</v>
      </c>
      <c r="T11" s="87" t="s">
        <v>385</v>
      </c>
      <c r="U11" s="88"/>
    </row>
    <row r="12" s="74" customFormat="1" ht="12" customHeight="1">
      <c r="T12" s="90"/>
    </row>
    <row r="13" spans="1:18" s="499" customFormat="1" ht="27" customHeight="1">
      <c r="A13" s="709" t="s">
        <v>926</v>
      </c>
      <c r="B13" s="703" t="s">
        <v>682</v>
      </c>
      <c r="C13" s="698" t="s">
        <v>681</v>
      </c>
      <c r="D13" s="698" t="s">
        <v>680</v>
      </c>
      <c r="E13" s="698" t="s">
        <v>679</v>
      </c>
      <c r="F13" s="698" t="s">
        <v>389</v>
      </c>
      <c r="G13" s="698" t="s">
        <v>683</v>
      </c>
      <c r="H13" s="698" t="s">
        <v>684</v>
      </c>
      <c r="I13" s="703" t="s">
        <v>685</v>
      </c>
      <c r="J13" s="703" t="s">
        <v>686</v>
      </c>
      <c r="K13" s="703" t="s">
        <v>687</v>
      </c>
      <c r="L13" s="705" t="s">
        <v>390</v>
      </c>
      <c r="M13" s="706"/>
      <c r="N13" s="706"/>
      <c r="O13" s="706"/>
      <c r="P13" s="706"/>
      <c r="Q13" s="707"/>
      <c r="R13" s="700" t="s">
        <v>927</v>
      </c>
    </row>
    <row r="14" spans="1:20" s="499" customFormat="1" ht="24.75" customHeight="1">
      <c r="A14" s="710"/>
      <c r="B14" s="712"/>
      <c r="C14" s="699"/>
      <c r="D14" s="699"/>
      <c r="E14" s="699"/>
      <c r="F14" s="699"/>
      <c r="G14" s="699"/>
      <c r="H14" s="699"/>
      <c r="I14" s="704"/>
      <c r="J14" s="704"/>
      <c r="K14" s="704"/>
      <c r="L14" s="698" t="s">
        <v>391</v>
      </c>
      <c r="M14" s="698" t="s">
        <v>392</v>
      </c>
      <c r="N14" s="698" t="s">
        <v>393</v>
      </c>
      <c r="O14" s="698" t="s">
        <v>394</v>
      </c>
      <c r="P14" s="698" t="s">
        <v>395</v>
      </c>
      <c r="Q14" s="698" t="s">
        <v>396</v>
      </c>
      <c r="R14" s="701"/>
      <c r="S14" s="500"/>
      <c r="T14" s="500"/>
    </row>
    <row r="15" spans="1:20" s="499" customFormat="1" ht="0.75" customHeight="1">
      <c r="A15" s="710"/>
      <c r="B15" s="712"/>
      <c r="C15" s="708"/>
      <c r="D15" s="708"/>
      <c r="E15" s="708"/>
      <c r="F15" s="708"/>
      <c r="G15" s="708"/>
      <c r="H15" s="708"/>
      <c r="I15" s="704"/>
      <c r="J15" s="704"/>
      <c r="K15" s="704"/>
      <c r="L15" s="699"/>
      <c r="M15" s="699"/>
      <c r="N15" s="699"/>
      <c r="O15" s="699"/>
      <c r="P15" s="699"/>
      <c r="Q15" s="699"/>
      <c r="R15" s="701"/>
      <c r="S15" s="500"/>
      <c r="T15" s="500"/>
    </row>
    <row r="16" spans="1:18" s="499" customFormat="1" ht="83.25" customHeight="1">
      <c r="A16" s="711"/>
      <c r="B16" s="501" t="s">
        <v>418</v>
      </c>
      <c r="C16" s="501" t="s">
        <v>397</v>
      </c>
      <c r="D16" s="501" t="s">
        <v>398</v>
      </c>
      <c r="E16" s="501" t="s">
        <v>399</v>
      </c>
      <c r="F16" s="502" t="s">
        <v>697</v>
      </c>
      <c r="G16" s="501" t="s">
        <v>929</v>
      </c>
      <c r="H16" s="501" t="s">
        <v>400</v>
      </c>
      <c r="I16" s="501" t="s">
        <v>401</v>
      </c>
      <c r="J16" s="501" t="s">
        <v>402</v>
      </c>
      <c r="K16" s="501" t="s">
        <v>403</v>
      </c>
      <c r="L16" s="503" t="s">
        <v>404</v>
      </c>
      <c r="M16" s="503" t="s">
        <v>405</v>
      </c>
      <c r="N16" s="503" t="s">
        <v>406</v>
      </c>
      <c r="O16" s="504" t="s">
        <v>407</v>
      </c>
      <c r="P16" s="504" t="s">
        <v>408</v>
      </c>
      <c r="Q16" s="504" t="s">
        <v>409</v>
      </c>
      <c r="R16" s="702"/>
    </row>
    <row r="17" spans="1:20" s="74" customFormat="1" ht="21" customHeight="1">
      <c r="A17" s="91" t="s">
        <v>827</v>
      </c>
      <c r="B17" s="390">
        <v>1</v>
      </c>
      <c r="C17" s="92">
        <v>3</v>
      </c>
      <c r="D17" s="92">
        <v>21</v>
      </c>
      <c r="E17" s="92">
        <v>1</v>
      </c>
      <c r="F17" s="92">
        <v>1</v>
      </c>
      <c r="G17" s="92">
        <v>25</v>
      </c>
      <c r="H17" s="92">
        <v>2</v>
      </c>
      <c r="I17" s="92">
        <v>3</v>
      </c>
      <c r="J17" s="92">
        <v>3</v>
      </c>
      <c r="K17" s="92">
        <v>1</v>
      </c>
      <c r="L17" s="92">
        <v>3</v>
      </c>
      <c r="M17" s="92">
        <v>0</v>
      </c>
      <c r="N17" s="92">
        <v>4</v>
      </c>
      <c r="O17" s="92">
        <v>2</v>
      </c>
      <c r="P17" s="92">
        <v>1</v>
      </c>
      <c r="Q17" s="77">
        <v>0</v>
      </c>
      <c r="R17" s="73" t="s">
        <v>827</v>
      </c>
      <c r="S17" s="72"/>
      <c r="T17" s="72"/>
    </row>
    <row r="18" spans="1:20" s="74" customFormat="1" ht="21" customHeight="1">
      <c r="A18" s="91" t="s">
        <v>375</v>
      </c>
      <c r="B18" s="75">
        <v>1</v>
      </c>
      <c r="C18" s="92">
        <v>3</v>
      </c>
      <c r="D18" s="92">
        <v>22</v>
      </c>
      <c r="E18" s="92">
        <v>1</v>
      </c>
      <c r="F18" s="92">
        <v>1</v>
      </c>
      <c r="G18" s="92">
        <v>25</v>
      </c>
      <c r="H18" s="92">
        <v>2</v>
      </c>
      <c r="I18" s="92">
        <v>4</v>
      </c>
      <c r="J18" s="92">
        <v>3</v>
      </c>
      <c r="K18" s="92">
        <v>1</v>
      </c>
      <c r="L18" s="92">
        <v>3</v>
      </c>
      <c r="M18" s="92" t="s">
        <v>797</v>
      </c>
      <c r="N18" s="92">
        <v>1</v>
      </c>
      <c r="O18" s="92">
        <v>2</v>
      </c>
      <c r="P18" s="92">
        <v>1</v>
      </c>
      <c r="Q18" s="77">
        <v>2</v>
      </c>
      <c r="R18" s="73" t="s">
        <v>375</v>
      </c>
      <c r="S18" s="72"/>
      <c r="T18" s="72"/>
    </row>
    <row r="19" spans="1:20" s="74" customFormat="1" ht="21" customHeight="1">
      <c r="A19" s="91" t="s">
        <v>377</v>
      </c>
      <c r="B19" s="75">
        <v>1</v>
      </c>
      <c r="C19" s="92">
        <v>3</v>
      </c>
      <c r="D19" s="92">
        <v>22</v>
      </c>
      <c r="E19" s="92">
        <v>1</v>
      </c>
      <c r="F19" s="92">
        <v>1</v>
      </c>
      <c r="G19" s="92">
        <v>25</v>
      </c>
      <c r="H19" s="92">
        <v>2</v>
      </c>
      <c r="I19" s="92">
        <v>4</v>
      </c>
      <c r="J19" s="92">
        <v>3</v>
      </c>
      <c r="K19" s="92">
        <v>1</v>
      </c>
      <c r="L19" s="92">
        <v>3</v>
      </c>
      <c r="M19" s="92">
        <v>0</v>
      </c>
      <c r="N19" s="92">
        <v>1</v>
      </c>
      <c r="O19" s="92">
        <v>2</v>
      </c>
      <c r="P19" s="92">
        <v>1</v>
      </c>
      <c r="Q19" s="77">
        <v>2</v>
      </c>
      <c r="R19" s="73" t="s">
        <v>828</v>
      </c>
      <c r="S19" s="72"/>
      <c r="T19" s="72"/>
    </row>
    <row r="20" spans="1:20" s="83" customFormat="1" ht="21" customHeight="1">
      <c r="A20" s="93" t="s">
        <v>378</v>
      </c>
      <c r="B20" s="79">
        <v>1</v>
      </c>
      <c r="C20" s="94">
        <v>3</v>
      </c>
      <c r="D20" s="94">
        <v>22</v>
      </c>
      <c r="E20" s="94">
        <v>1</v>
      </c>
      <c r="F20" s="94">
        <v>1</v>
      </c>
      <c r="G20" s="94">
        <v>25</v>
      </c>
      <c r="H20" s="94">
        <v>2</v>
      </c>
      <c r="I20" s="94">
        <v>4</v>
      </c>
      <c r="J20" s="94">
        <v>3</v>
      </c>
      <c r="K20" s="94">
        <v>1</v>
      </c>
      <c r="L20" s="94" t="s">
        <v>366</v>
      </c>
      <c r="M20" s="95">
        <v>-3</v>
      </c>
      <c r="N20" s="94">
        <v>1</v>
      </c>
      <c r="O20" s="94">
        <v>2</v>
      </c>
      <c r="P20" s="94">
        <v>1</v>
      </c>
      <c r="Q20" s="81">
        <v>2</v>
      </c>
      <c r="R20" s="78" t="s">
        <v>378</v>
      </c>
      <c r="S20" s="82"/>
      <c r="T20" s="82"/>
    </row>
    <row r="21" spans="1:20" s="83" customFormat="1" ht="21" customHeight="1">
      <c r="A21" s="93" t="s">
        <v>384</v>
      </c>
      <c r="B21" s="79">
        <v>1</v>
      </c>
      <c r="C21" s="94">
        <v>3</v>
      </c>
      <c r="D21" s="94" t="s">
        <v>410</v>
      </c>
      <c r="E21" s="94">
        <v>1</v>
      </c>
      <c r="F21" s="94">
        <v>1</v>
      </c>
      <c r="G21" s="94" t="s">
        <v>411</v>
      </c>
      <c r="H21" s="94" t="s">
        <v>412</v>
      </c>
      <c r="I21" s="94">
        <v>5</v>
      </c>
      <c r="J21" s="94">
        <v>3</v>
      </c>
      <c r="K21" s="94">
        <v>1</v>
      </c>
      <c r="L21" s="94" t="s">
        <v>413</v>
      </c>
      <c r="M21" s="95">
        <v>-3</v>
      </c>
      <c r="N21" s="94" t="s">
        <v>414</v>
      </c>
      <c r="O21" s="94" t="s">
        <v>415</v>
      </c>
      <c r="P21" s="94">
        <v>1</v>
      </c>
      <c r="Q21" s="81">
        <v>2</v>
      </c>
      <c r="R21" s="78" t="s">
        <v>384</v>
      </c>
      <c r="S21" s="82"/>
      <c r="T21" s="82"/>
    </row>
    <row r="22" spans="1:20" s="89" customFormat="1" ht="21" customHeight="1">
      <c r="A22" s="84" t="s">
        <v>385</v>
      </c>
      <c r="B22" s="391">
        <v>1</v>
      </c>
      <c r="C22" s="85">
        <v>2</v>
      </c>
      <c r="D22" s="85" t="s">
        <v>416</v>
      </c>
      <c r="E22" s="85">
        <v>1</v>
      </c>
      <c r="F22" s="85">
        <v>1</v>
      </c>
      <c r="G22" s="85">
        <v>24</v>
      </c>
      <c r="H22" s="85">
        <v>2</v>
      </c>
      <c r="I22" s="85">
        <v>6</v>
      </c>
      <c r="J22" s="85">
        <v>3</v>
      </c>
      <c r="K22" s="85">
        <v>1</v>
      </c>
      <c r="L22" s="85" t="s">
        <v>413</v>
      </c>
      <c r="M22" s="96">
        <v>-3</v>
      </c>
      <c r="N22" s="85" t="s">
        <v>414</v>
      </c>
      <c r="O22" s="85" t="s">
        <v>415</v>
      </c>
      <c r="P22" s="85">
        <v>1</v>
      </c>
      <c r="Q22" s="86">
        <v>2</v>
      </c>
      <c r="R22" s="87" t="s">
        <v>385</v>
      </c>
      <c r="S22" s="88"/>
      <c r="T22" s="88"/>
    </row>
    <row r="23" spans="1:15" s="5" customFormat="1" ht="15" customHeight="1">
      <c r="A23" s="1" t="s">
        <v>918</v>
      </c>
      <c r="O23" s="5" t="s">
        <v>919</v>
      </c>
    </row>
    <row r="24" spans="1:20" s="4" customFormat="1" ht="12.75">
      <c r="A24" s="4" t="s">
        <v>698</v>
      </c>
      <c r="O24" s="4" t="s">
        <v>699</v>
      </c>
      <c r="T24" s="55"/>
    </row>
    <row r="25" s="4" customFormat="1" ht="12.75">
      <c r="T25" s="55"/>
    </row>
    <row r="26" s="4" customFormat="1" ht="12.75">
      <c r="T26" s="55"/>
    </row>
    <row r="27" s="4" customFormat="1" ht="12.75">
      <c r="T27" s="55"/>
    </row>
    <row r="28" s="4" customFormat="1" ht="12.75">
      <c r="T28" s="55"/>
    </row>
    <row r="29" ht="12.75">
      <c r="U29" s="4"/>
    </row>
  </sheetData>
  <mergeCells count="42">
    <mergeCell ref="A13:A16"/>
    <mergeCell ref="N14:N15"/>
    <mergeCell ref="B13:B15"/>
    <mergeCell ref="O14:O15"/>
    <mergeCell ref="P14:P15"/>
    <mergeCell ref="C13:C15"/>
    <mergeCell ref="D13:D15"/>
    <mergeCell ref="E13:E15"/>
    <mergeCell ref="F13:F15"/>
    <mergeCell ref="G13:G15"/>
    <mergeCell ref="H13:H15"/>
    <mergeCell ref="I13:I15"/>
    <mergeCell ref="J3:O3"/>
    <mergeCell ref="Q14:Q15"/>
    <mergeCell ref="R13:R16"/>
    <mergeCell ref="Q4:Q5"/>
    <mergeCell ref="R4:R5"/>
    <mergeCell ref="J13:J15"/>
    <mergeCell ref="K13:K15"/>
    <mergeCell ref="L13:Q13"/>
    <mergeCell ref="L14:L15"/>
    <mergeCell ref="M14:M15"/>
    <mergeCell ref="L4:L5"/>
    <mergeCell ref="S4:S5"/>
    <mergeCell ref="M4:M5"/>
    <mergeCell ref="N4:N5"/>
    <mergeCell ref="O4:O5"/>
    <mergeCell ref="P4:P5"/>
    <mergeCell ref="F4:G4"/>
    <mergeCell ref="H4:I4"/>
    <mergeCell ref="J4:J5"/>
    <mergeCell ref="K4:K5"/>
    <mergeCell ref="A1:T1"/>
    <mergeCell ref="S2:T2"/>
    <mergeCell ref="A3:A5"/>
    <mergeCell ref="B3:B5"/>
    <mergeCell ref="C3:I3"/>
    <mergeCell ref="P3:S3"/>
    <mergeCell ref="T3:T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G7" sqref="G7"/>
    </sheetView>
  </sheetViews>
  <sheetFormatPr defaultColWidth="9.140625" defaultRowHeight="12.75"/>
  <cols>
    <col min="1" max="1" width="16.28125" style="97" customWidth="1"/>
    <col min="2" max="2" width="14.00390625" style="97" customWidth="1"/>
    <col min="3" max="3" width="13.140625" style="97" customWidth="1"/>
    <col min="4" max="9" width="12.7109375" style="97" customWidth="1"/>
    <col min="10" max="10" width="20.00390625" style="97" customWidth="1"/>
    <col min="11" max="16384" width="12.57421875" style="97" customWidth="1"/>
  </cols>
  <sheetData>
    <row r="1" spans="1:10" s="6" customFormat="1" ht="32.25" customHeight="1">
      <c r="A1" s="713" t="s">
        <v>933</v>
      </c>
      <c r="B1" s="713"/>
      <c r="C1" s="713"/>
      <c r="D1" s="713"/>
      <c r="E1" s="713"/>
      <c r="F1" s="713"/>
      <c r="G1" s="713"/>
      <c r="H1" s="713"/>
      <c r="I1" s="713"/>
      <c r="J1" s="713"/>
    </row>
    <row r="2" spans="1:10" s="53" customFormat="1" ht="18" customHeight="1">
      <c r="A2" s="53" t="s">
        <v>422</v>
      </c>
      <c r="B2" s="44"/>
      <c r="C2" s="44"/>
      <c r="D2" s="44"/>
      <c r="E2" s="44"/>
      <c r="F2" s="44"/>
      <c r="G2" s="44"/>
      <c r="H2" s="44"/>
      <c r="I2" s="44"/>
      <c r="J2" s="505" t="s">
        <v>423</v>
      </c>
    </row>
    <row r="3" spans="1:10" s="490" customFormat="1" ht="50.25" customHeight="1">
      <c r="A3" s="714" t="s">
        <v>689</v>
      </c>
      <c r="B3" s="506" t="s">
        <v>424</v>
      </c>
      <c r="C3" s="506" t="s">
        <v>433</v>
      </c>
      <c r="D3" s="506" t="s">
        <v>434</v>
      </c>
      <c r="E3" s="506" t="s">
        <v>435</v>
      </c>
      <c r="F3" s="506" t="s">
        <v>436</v>
      </c>
      <c r="G3" s="506" t="s">
        <v>437</v>
      </c>
      <c r="H3" s="506" t="s">
        <v>438</v>
      </c>
      <c r="I3" s="514" t="s">
        <v>439</v>
      </c>
      <c r="J3" s="716" t="s">
        <v>688</v>
      </c>
    </row>
    <row r="4" spans="1:10" s="490" customFormat="1" ht="60" customHeight="1">
      <c r="A4" s="715"/>
      <c r="B4" s="515" t="s">
        <v>425</v>
      </c>
      <c r="C4" s="516" t="s">
        <v>426</v>
      </c>
      <c r="D4" s="516" t="s">
        <v>427</v>
      </c>
      <c r="E4" s="516" t="s">
        <v>700</v>
      </c>
      <c r="F4" s="516" t="s">
        <v>428</v>
      </c>
      <c r="G4" s="516" t="s">
        <v>429</v>
      </c>
      <c r="H4" s="516" t="s">
        <v>430</v>
      </c>
      <c r="I4" s="517" t="s">
        <v>431</v>
      </c>
      <c r="J4" s="717"/>
    </row>
    <row r="5" spans="1:10" s="5" customFormat="1" ht="27.75" customHeight="1">
      <c r="A5" s="23" t="s">
        <v>625</v>
      </c>
      <c r="B5" s="147">
        <v>2066894</v>
      </c>
      <c r="C5" s="141">
        <v>9342</v>
      </c>
      <c r="D5" s="141" t="s">
        <v>432</v>
      </c>
      <c r="E5" s="141" t="s">
        <v>432</v>
      </c>
      <c r="F5" s="141" t="s">
        <v>432</v>
      </c>
      <c r="G5" s="141" t="s">
        <v>432</v>
      </c>
      <c r="H5" s="141" t="s">
        <v>432</v>
      </c>
      <c r="I5" s="141" t="s">
        <v>432</v>
      </c>
      <c r="J5" s="131" t="s">
        <v>892</v>
      </c>
    </row>
    <row r="6" spans="1:10" s="5" customFormat="1" ht="27.75" customHeight="1">
      <c r="A6" s="23" t="s">
        <v>809</v>
      </c>
      <c r="B6" s="147">
        <v>998668</v>
      </c>
      <c r="C6" s="141">
        <v>2267</v>
      </c>
      <c r="D6" s="141" t="s">
        <v>432</v>
      </c>
      <c r="E6" s="141" t="s">
        <v>432</v>
      </c>
      <c r="F6" s="141" t="s">
        <v>432</v>
      </c>
      <c r="G6" s="141" t="s">
        <v>432</v>
      </c>
      <c r="H6" s="141" t="s">
        <v>432</v>
      </c>
      <c r="I6" s="141">
        <v>17020</v>
      </c>
      <c r="J6" s="132" t="s">
        <v>636</v>
      </c>
    </row>
    <row r="7" spans="1:10" s="14" customFormat="1" ht="27.75" customHeight="1">
      <c r="A7" s="23" t="s">
        <v>626</v>
      </c>
      <c r="B7" s="147">
        <f>SUM(C7:I7)</f>
        <v>2426730</v>
      </c>
      <c r="C7" s="141">
        <v>7350</v>
      </c>
      <c r="D7" s="141">
        <v>283</v>
      </c>
      <c r="E7" s="141">
        <v>3060</v>
      </c>
      <c r="F7" s="141">
        <v>19015</v>
      </c>
      <c r="G7" s="141">
        <v>1897</v>
      </c>
      <c r="H7" s="141">
        <v>2161281</v>
      </c>
      <c r="I7" s="141">
        <v>233844</v>
      </c>
      <c r="J7" s="130" t="s">
        <v>893</v>
      </c>
    </row>
    <row r="8" spans="1:10" s="14" customFormat="1" ht="27.75" customHeight="1">
      <c r="A8" s="24" t="s">
        <v>810</v>
      </c>
      <c r="B8" s="147">
        <v>29227</v>
      </c>
      <c r="C8" s="141">
        <v>2613</v>
      </c>
      <c r="D8" s="141">
        <v>176</v>
      </c>
      <c r="E8" s="141">
        <v>1456</v>
      </c>
      <c r="F8" s="141">
        <v>11068</v>
      </c>
      <c r="G8" s="141">
        <v>843</v>
      </c>
      <c r="H8" s="141">
        <v>7893</v>
      </c>
      <c r="I8" s="141">
        <v>5178</v>
      </c>
      <c r="J8" s="132" t="s">
        <v>638</v>
      </c>
    </row>
    <row r="9" spans="1:10" s="14" customFormat="1" ht="27.75" customHeight="1">
      <c r="A9" s="23" t="s">
        <v>627</v>
      </c>
      <c r="B9" s="147">
        <v>2487957</v>
      </c>
      <c r="C9" s="141">
        <v>4406</v>
      </c>
      <c r="D9" s="141">
        <v>304</v>
      </c>
      <c r="E9" s="141">
        <v>2822</v>
      </c>
      <c r="F9" s="141">
        <v>19123</v>
      </c>
      <c r="G9" s="141">
        <v>2183</v>
      </c>
      <c r="H9" s="141">
        <v>2265853</v>
      </c>
      <c r="I9" s="141">
        <v>193266</v>
      </c>
      <c r="J9" s="130" t="s">
        <v>872</v>
      </c>
    </row>
    <row r="10" spans="1:10" s="14" customFormat="1" ht="27.75" customHeight="1">
      <c r="A10" s="23" t="s">
        <v>811</v>
      </c>
      <c r="B10" s="147">
        <v>1015191</v>
      </c>
      <c r="C10" s="141">
        <v>2386</v>
      </c>
      <c r="D10" s="141">
        <v>145</v>
      </c>
      <c r="E10" s="141">
        <v>1077</v>
      </c>
      <c r="F10" s="141">
        <v>9990</v>
      </c>
      <c r="G10" s="141">
        <v>835</v>
      </c>
      <c r="H10" s="141">
        <v>997853</v>
      </c>
      <c r="I10" s="141">
        <v>3419</v>
      </c>
      <c r="J10" s="132" t="s">
        <v>597</v>
      </c>
    </row>
    <row r="11" spans="1:10" s="22" customFormat="1" ht="27.75" customHeight="1">
      <c r="A11" s="23" t="s">
        <v>628</v>
      </c>
      <c r="B11" s="148">
        <f>SUM(C11:I11)</f>
        <v>2395203</v>
      </c>
      <c r="C11" s="143">
        <v>6022</v>
      </c>
      <c r="D11" s="143">
        <v>407</v>
      </c>
      <c r="E11" s="143">
        <v>2527</v>
      </c>
      <c r="F11" s="143">
        <v>17614</v>
      </c>
      <c r="G11" s="143">
        <v>1701</v>
      </c>
      <c r="H11" s="143">
        <v>2101459</v>
      </c>
      <c r="I11" s="143">
        <v>265473</v>
      </c>
      <c r="J11" s="130" t="s">
        <v>896</v>
      </c>
    </row>
    <row r="12" spans="1:10" s="22" customFormat="1" ht="27.75" customHeight="1">
      <c r="A12" s="24" t="s">
        <v>812</v>
      </c>
      <c r="B12" s="148">
        <v>895105</v>
      </c>
      <c r="C12" s="143">
        <v>2630</v>
      </c>
      <c r="D12" s="143">
        <v>248</v>
      </c>
      <c r="E12" s="143">
        <v>1506</v>
      </c>
      <c r="F12" s="143">
        <v>10164</v>
      </c>
      <c r="G12" s="143">
        <v>719</v>
      </c>
      <c r="H12" s="143">
        <v>864518</v>
      </c>
      <c r="I12" s="143">
        <v>15320</v>
      </c>
      <c r="J12" s="132" t="s">
        <v>637</v>
      </c>
    </row>
    <row r="13" spans="1:10" s="22" customFormat="1" ht="27.75" customHeight="1">
      <c r="A13" s="19" t="s">
        <v>830</v>
      </c>
      <c r="B13" s="169">
        <f>SUM(C13:I13)</f>
        <v>3029433</v>
      </c>
      <c r="C13" s="170">
        <v>7338</v>
      </c>
      <c r="D13" s="170">
        <v>586</v>
      </c>
      <c r="E13" s="170">
        <v>3071</v>
      </c>
      <c r="F13" s="170">
        <v>207208</v>
      </c>
      <c r="G13" s="170">
        <v>2336</v>
      </c>
      <c r="H13" s="170">
        <v>2405943</v>
      </c>
      <c r="I13" s="170">
        <v>402951</v>
      </c>
      <c r="J13" s="20" t="s">
        <v>830</v>
      </c>
    </row>
    <row r="14" spans="1:10" s="17" customFormat="1" ht="27.75" customHeight="1">
      <c r="A14" s="128" t="s">
        <v>801</v>
      </c>
      <c r="B14" s="171">
        <f>SUM(C14:I14)</f>
        <v>3024705</v>
      </c>
      <c r="C14" s="171">
        <v>10760</v>
      </c>
      <c r="D14" s="171">
        <v>495</v>
      </c>
      <c r="E14" s="171">
        <v>2688</v>
      </c>
      <c r="F14" s="171">
        <v>197146</v>
      </c>
      <c r="G14" s="171">
        <v>1796</v>
      </c>
      <c r="H14" s="171">
        <v>2356748</v>
      </c>
      <c r="I14" s="171">
        <v>455072</v>
      </c>
      <c r="J14" s="129" t="s">
        <v>801</v>
      </c>
    </row>
    <row r="15" spans="1:9" s="5" customFormat="1" ht="13.5" customHeight="1">
      <c r="A15" s="1" t="s">
        <v>311</v>
      </c>
      <c r="I15" s="4" t="s">
        <v>312</v>
      </c>
    </row>
    <row r="16" ht="12.75">
      <c r="A16" s="97" t="s">
        <v>701</v>
      </c>
    </row>
  </sheetData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D1">
      <selection activeCell="Q18" sqref="Q18"/>
    </sheetView>
  </sheetViews>
  <sheetFormatPr defaultColWidth="9.140625" defaultRowHeight="12.75"/>
  <cols>
    <col min="1" max="1" width="9.8515625" style="53" customWidth="1"/>
    <col min="2" max="2" width="9.28125" style="484" customWidth="1"/>
    <col min="3" max="4" width="7.28125" style="484" customWidth="1"/>
    <col min="5" max="5" width="9.28125" style="53" customWidth="1"/>
    <col min="6" max="6" width="8.00390625" style="53" customWidth="1"/>
    <col min="7" max="7" width="10.8515625" style="53" customWidth="1"/>
    <col min="8" max="12" width="9.28125" style="53" customWidth="1"/>
    <col min="13" max="13" width="8.421875" style="53" customWidth="1"/>
    <col min="14" max="17" width="7.57421875" style="53" customWidth="1"/>
    <col min="18" max="18" width="8.7109375" style="53" customWidth="1"/>
    <col min="19" max="19" width="9.8515625" style="53" customWidth="1"/>
    <col min="20" max="16384" width="9.140625" style="53" customWidth="1"/>
  </cols>
  <sheetData>
    <row r="1" spans="1:19" ht="36" customHeight="1">
      <c r="A1" s="688" t="s">
        <v>1211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</row>
    <row r="2" spans="1:19" ht="18" customHeight="1">
      <c r="A2" s="461" t="s">
        <v>1322</v>
      </c>
      <c r="B2" s="462"/>
      <c r="C2" s="462"/>
      <c r="D2" s="462"/>
      <c r="E2" s="463" t="s">
        <v>60</v>
      </c>
      <c r="F2" s="44"/>
      <c r="G2" s="464"/>
      <c r="H2" s="463" t="s">
        <v>60</v>
      </c>
      <c r="I2" s="463"/>
      <c r="J2" s="44"/>
      <c r="K2" s="44"/>
      <c r="L2" s="44"/>
      <c r="M2" s="464" t="s">
        <v>60</v>
      </c>
      <c r="N2" s="44"/>
      <c r="O2" s="44"/>
      <c r="P2" s="44"/>
      <c r="Q2" s="44"/>
      <c r="R2" s="44"/>
      <c r="S2" s="465" t="s">
        <v>1323</v>
      </c>
    </row>
    <row r="3" spans="1:19" ht="30" customHeight="1">
      <c r="A3" s="724" t="s">
        <v>1212</v>
      </c>
      <c r="B3" s="466" t="s">
        <v>1157</v>
      </c>
      <c r="C3" s="467" t="s">
        <v>1158</v>
      </c>
      <c r="D3" s="468" t="s">
        <v>1159</v>
      </c>
      <c r="E3" s="718" t="s">
        <v>1160</v>
      </c>
      <c r="F3" s="719"/>
      <c r="G3" s="720"/>
      <c r="H3" s="721" t="s">
        <v>1161</v>
      </c>
      <c r="I3" s="722"/>
      <c r="J3" s="722"/>
      <c r="K3" s="722"/>
      <c r="L3" s="469"/>
      <c r="M3" s="723" t="s">
        <v>1162</v>
      </c>
      <c r="N3" s="719"/>
      <c r="O3" s="719"/>
      <c r="P3" s="719"/>
      <c r="Q3" s="719"/>
      <c r="R3" s="720"/>
      <c r="S3" s="727" t="s">
        <v>702</v>
      </c>
    </row>
    <row r="4" spans="1:19" ht="30" customHeight="1">
      <c r="A4" s="725"/>
      <c r="B4" s="470"/>
      <c r="C4" s="471" t="s">
        <v>1275</v>
      </c>
      <c r="D4" s="471" t="s">
        <v>1277</v>
      </c>
      <c r="E4" s="472" t="s">
        <v>1163</v>
      </c>
      <c r="F4" s="472" t="s">
        <v>1164</v>
      </c>
      <c r="G4" s="473" t="s">
        <v>1165</v>
      </c>
      <c r="H4" s="474" t="s">
        <v>1166</v>
      </c>
      <c r="I4" s="474" t="s">
        <v>1167</v>
      </c>
      <c r="J4" s="474" t="s">
        <v>1168</v>
      </c>
      <c r="K4" s="474" t="s">
        <v>1169</v>
      </c>
      <c r="L4" s="474" t="s">
        <v>1170</v>
      </c>
      <c r="M4" s="475" t="s">
        <v>1171</v>
      </c>
      <c r="N4" s="475" t="s">
        <v>1172</v>
      </c>
      <c r="O4" s="475" t="s">
        <v>1173</v>
      </c>
      <c r="P4" s="475" t="s">
        <v>1174</v>
      </c>
      <c r="Q4" s="475" t="s">
        <v>1175</v>
      </c>
      <c r="R4" s="475" t="s">
        <v>1176</v>
      </c>
      <c r="S4" s="728"/>
    </row>
    <row r="5" spans="1:19" ht="43.5" customHeight="1">
      <c r="A5" s="726"/>
      <c r="B5" s="476" t="s">
        <v>421</v>
      </c>
      <c r="C5" s="476" t="s">
        <v>1276</v>
      </c>
      <c r="D5" s="476" t="s">
        <v>1177</v>
      </c>
      <c r="E5" s="477" t="s">
        <v>1178</v>
      </c>
      <c r="F5" s="477" t="s">
        <v>1271</v>
      </c>
      <c r="G5" s="478" t="s">
        <v>1179</v>
      </c>
      <c r="H5" s="478" t="s">
        <v>1180</v>
      </c>
      <c r="I5" s="478" t="s">
        <v>1181</v>
      </c>
      <c r="J5" s="478" t="s">
        <v>1182</v>
      </c>
      <c r="K5" s="478" t="s">
        <v>1183</v>
      </c>
      <c r="L5" s="478" t="s">
        <v>1184</v>
      </c>
      <c r="M5" s="479" t="s">
        <v>1185</v>
      </c>
      <c r="N5" s="480"/>
      <c r="O5" s="480"/>
      <c r="P5" s="480"/>
      <c r="Q5" s="480"/>
      <c r="R5" s="481" t="s">
        <v>1186</v>
      </c>
      <c r="S5" s="729"/>
    </row>
    <row r="6" spans="1:19" s="172" customFormat="1" ht="18.75" customHeight="1">
      <c r="A6" s="178" t="s">
        <v>827</v>
      </c>
      <c r="B6" s="519">
        <v>24885</v>
      </c>
      <c r="C6" s="376" t="s">
        <v>316</v>
      </c>
      <c r="D6" s="376" t="s">
        <v>316</v>
      </c>
      <c r="E6" s="227">
        <v>40</v>
      </c>
      <c r="F6" s="523">
        <v>24844</v>
      </c>
      <c r="G6" s="227">
        <v>1</v>
      </c>
      <c r="H6" s="244">
        <v>6366</v>
      </c>
      <c r="I6" s="525">
        <v>143</v>
      </c>
      <c r="J6" s="525">
        <v>1539</v>
      </c>
      <c r="K6" s="244">
        <v>16837</v>
      </c>
      <c r="L6" s="485">
        <v>0</v>
      </c>
      <c r="M6" s="244">
        <v>3258</v>
      </c>
      <c r="N6" s="244">
        <v>5356</v>
      </c>
      <c r="O6" s="244">
        <v>4775</v>
      </c>
      <c r="P6" s="244">
        <v>5153</v>
      </c>
      <c r="Q6" s="244">
        <v>3904</v>
      </c>
      <c r="R6" s="527">
        <v>2439</v>
      </c>
      <c r="S6" s="179" t="s">
        <v>827</v>
      </c>
    </row>
    <row r="7" spans="1:19" s="172" customFormat="1" ht="18.75" customHeight="1">
      <c r="A7" s="178" t="s">
        <v>361</v>
      </c>
      <c r="B7" s="519">
        <v>31024</v>
      </c>
      <c r="C7" s="376" t="s">
        <v>316</v>
      </c>
      <c r="D7" s="376" t="s">
        <v>316</v>
      </c>
      <c r="E7" s="227">
        <v>83</v>
      </c>
      <c r="F7" s="523">
        <v>30940</v>
      </c>
      <c r="G7" s="227">
        <v>1</v>
      </c>
      <c r="H7" s="244">
        <v>8494</v>
      </c>
      <c r="I7" s="525">
        <v>16</v>
      </c>
      <c r="J7" s="525">
        <v>198</v>
      </c>
      <c r="K7" s="244">
        <v>22316</v>
      </c>
      <c r="L7" s="486">
        <v>0</v>
      </c>
      <c r="M7" s="244">
        <v>4909</v>
      </c>
      <c r="N7" s="244">
        <v>6146</v>
      </c>
      <c r="O7" s="244">
        <v>5917</v>
      </c>
      <c r="P7" s="244">
        <v>6011</v>
      </c>
      <c r="Q7" s="244">
        <v>4622</v>
      </c>
      <c r="R7" s="527">
        <v>3419</v>
      </c>
      <c r="S7" s="179" t="s">
        <v>361</v>
      </c>
    </row>
    <row r="8" spans="1:19" s="172" customFormat="1" ht="18.75" customHeight="1">
      <c r="A8" s="178" t="s">
        <v>828</v>
      </c>
      <c r="B8" s="519">
        <v>23911</v>
      </c>
      <c r="C8" s="376" t="s">
        <v>316</v>
      </c>
      <c r="D8" s="376" t="s">
        <v>316</v>
      </c>
      <c r="E8" s="227">
        <v>50</v>
      </c>
      <c r="F8" s="523">
        <v>23850</v>
      </c>
      <c r="G8" s="227">
        <v>11</v>
      </c>
      <c r="H8" s="244">
        <v>7725</v>
      </c>
      <c r="I8" s="525">
        <v>161</v>
      </c>
      <c r="J8" s="525">
        <v>872</v>
      </c>
      <c r="K8" s="244">
        <v>15142</v>
      </c>
      <c r="L8" s="486">
        <v>0</v>
      </c>
      <c r="M8" s="244">
        <v>4678</v>
      </c>
      <c r="N8" s="244">
        <v>4894</v>
      </c>
      <c r="O8" s="244">
        <v>4725</v>
      </c>
      <c r="P8" s="244">
        <v>4424</v>
      </c>
      <c r="Q8" s="244">
        <v>2996</v>
      </c>
      <c r="R8" s="527">
        <v>2194</v>
      </c>
      <c r="S8" s="179" t="s">
        <v>828</v>
      </c>
    </row>
    <row r="9" spans="1:19" s="172" customFormat="1" ht="18.75" customHeight="1">
      <c r="A9" s="178" t="s">
        <v>844</v>
      </c>
      <c r="B9" s="519">
        <v>27253</v>
      </c>
      <c r="C9" s="376" t="s">
        <v>316</v>
      </c>
      <c r="D9" s="376" t="s">
        <v>316</v>
      </c>
      <c r="E9" s="227">
        <v>25</v>
      </c>
      <c r="F9" s="523">
        <v>27211</v>
      </c>
      <c r="G9" s="227">
        <v>17</v>
      </c>
      <c r="H9" s="244">
        <v>9878</v>
      </c>
      <c r="I9" s="525">
        <v>231</v>
      </c>
      <c r="J9" s="525">
        <v>207</v>
      </c>
      <c r="K9" s="244">
        <v>16920</v>
      </c>
      <c r="L9" s="486">
        <v>0</v>
      </c>
      <c r="M9" s="244">
        <v>5382</v>
      </c>
      <c r="N9" s="244">
        <v>5607</v>
      </c>
      <c r="O9" s="244">
        <v>4792</v>
      </c>
      <c r="P9" s="244">
        <v>5057</v>
      </c>
      <c r="Q9" s="244">
        <v>3612</v>
      </c>
      <c r="R9" s="527">
        <v>2803</v>
      </c>
      <c r="S9" s="179" t="s">
        <v>844</v>
      </c>
    </row>
    <row r="10" spans="1:19" s="172" customFormat="1" ht="18.75" customHeight="1">
      <c r="A10" s="178" t="s">
        <v>845</v>
      </c>
      <c r="B10" s="519">
        <v>30771</v>
      </c>
      <c r="C10" s="376" t="s">
        <v>316</v>
      </c>
      <c r="D10" s="376" t="s">
        <v>316</v>
      </c>
      <c r="E10" s="227">
        <v>23</v>
      </c>
      <c r="F10" s="523">
        <v>30736</v>
      </c>
      <c r="G10" s="227">
        <v>12</v>
      </c>
      <c r="H10" s="244">
        <v>10693</v>
      </c>
      <c r="I10" s="525">
        <v>298</v>
      </c>
      <c r="J10" s="525">
        <v>249</v>
      </c>
      <c r="K10" s="244">
        <v>16263</v>
      </c>
      <c r="L10" s="244">
        <v>3256</v>
      </c>
      <c r="M10" s="244">
        <v>6529</v>
      </c>
      <c r="N10" s="244">
        <v>6127</v>
      </c>
      <c r="O10" s="244">
        <v>5379</v>
      </c>
      <c r="P10" s="244">
        <v>5484</v>
      </c>
      <c r="Q10" s="244">
        <v>3993</v>
      </c>
      <c r="R10" s="527">
        <v>3259</v>
      </c>
      <c r="S10" s="179" t="s">
        <v>830</v>
      </c>
    </row>
    <row r="11" spans="1:19" s="183" customFormat="1" ht="18.75" customHeight="1">
      <c r="A11" s="180" t="s">
        <v>801</v>
      </c>
      <c r="B11" s="520">
        <f>SUM(B12:B23)</f>
        <v>39848</v>
      </c>
      <c r="C11" s="376" t="s">
        <v>316</v>
      </c>
      <c r="D11" s="376" t="s">
        <v>316</v>
      </c>
      <c r="E11" s="317">
        <f aca="true" t="shared" si="0" ref="E11:R11">SUM(E12:E23)</f>
        <v>0</v>
      </c>
      <c r="F11" s="524">
        <f t="shared" si="0"/>
        <v>39841</v>
      </c>
      <c r="G11" s="317">
        <f t="shared" si="0"/>
        <v>7</v>
      </c>
      <c r="H11" s="526">
        <f t="shared" si="0"/>
        <v>7491</v>
      </c>
      <c r="I11" s="317">
        <f t="shared" si="0"/>
        <v>0</v>
      </c>
      <c r="J11" s="317">
        <f t="shared" si="0"/>
        <v>0</v>
      </c>
      <c r="K11" s="317">
        <f t="shared" si="0"/>
        <v>0</v>
      </c>
      <c r="L11" s="526">
        <f>SUM(L12:L23)</f>
        <v>32350</v>
      </c>
      <c r="M11" s="526">
        <f t="shared" si="0"/>
        <v>7812</v>
      </c>
      <c r="N11" s="526">
        <f t="shared" si="0"/>
        <v>7126</v>
      </c>
      <c r="O11" s="526">
        <f t="shared" si="0"/>
        <v>6911</v>
      </c>
      <c r="P11" s="526">
        <f t="shared" si="0"/>
        <v>7060</v>
      </c>
      <c r="Q11" s="526">
        <f t="shared" si="0"/>
        <v>5988</v>
      </c>
      <c r="R11" s="528">
        <f t="shared" si="0"/>
        <v>4951</v>
      </c>
      <c r="S11" s="182" t="s">
        <v>801</v>
      </c>
    </row>
    <row r="12" spans="1:19" s="172" customFormat="1" ht="18.75" customHeight="1">
      <c r="A12" s="177" t="s">
        <v>1187</v>
      </c>
      <c r="B12" s="521">
        <v>2638</v>
      </c>
      <c r="C12" s="376" t="s">
        <v>316</v>
      </c>
      <c r="D12" s="376" t="s">
        <v>316</v>
      </c>
      <c r="E12" s="486">
        <v>0</v>
      </c>
      <c r="F12" s="521">
        <v>2638</v>
      </c>
      <c r="G12" s="486">
        <v>0</v>
      </c>
      <c r="H12" s="193">
        <v>419</v>
      </c>
      <c r="I12" s="486">
        <v>0</v>
      </c>
      <c r="J12" s="486">
        <v>0</v>
      </c>
      <c r="K12" s="486">
        <v>0</v>
      </c>
      <c r="L12" s="193">
        <v>2219</v>
      </c>
      <c r="M12" s="193">
        <v>472</v>
      </c>
      <c r="N12" s="193">
        <v>567</v>
      </c>
      <c r="O12" s="193">
        <v>423</v>
      </c>
      <c r="P12" s="193">
        <v>564</v>
      </c>
      <c r="Q12" s="193">
        <v>355</v>
      </c>
      <c r="R12" s="193">
        <v>257</v>
      </c>
      <c r="S12" s="176" t="s">
        <v>1188</v>
      </c>
    </row>
    <row r="13" spans="1:19" s="172" customFormat="1" ht="18.75" customHeight="1">
      <c r="A13" s="177" t="s">
        <v>1189</v>
      </c>
      <c r="B13" s="521">
        <v>2971</v>
      </c>
      <c r="C13" s="376" t="s">
        <v>316</v>
      </c>
      <c r="D13" s="376" t="s">
        <v>316</v>
      </c>
      <c r="E13" s="486">
        <v>0</v>
      </c>
      <c r="F13" s="521">
        <v>2971</v>
      </c>
      <c r="G13" s="486">
        <v>0</v>
      </c>
      <c r="H13" s="193">
        <v>576</v>
      </c>
      <c r="I13" s="486">
        <v>0</v>
      </c>
      <c r="J13" s="486">
        <v>0</v>
      </c>
      <c r="K13" s="486">
        <v>0</v>
      </c>
      <c r="L13" s="193">
        <v>2395</v>
      </c>
      <c r="M13" s="193">
        <v>396</v>
      </c>
      <c r="N13" s="193">
        <v>546</v>
      </c>
      <c r="O13" s="193">
        <v>547</v>
      </c>
      <c r="P13" s="193">
        <v>540</v>
      </c>
      <c r="Q13" s="193">
        <v>492</v>
      </c>
      <c r="R13" s="193">
        <v>450</v>
      </c>
      <c r="S13" s="176" t="s">
        <v>1190</v>
      </c>
    </row>
    <row r="14" spans="1:19" s="172" customFormat="1" ht="18.75" customHeight="1">
      <c r="A14" s="177" t="s">
        <v>1191</v>
      </c>
      <c r="B14" s="521">
        <v>3721</v>
      </c>
      <c r="C14" s="376" t="s">
        <v>316</v>
      </c>
      <c r="D14" s="376" t="s">
        <v>316</v>
      </c>
      <c r="E14" s="486">
        <v>0</v>
      </c>
      <c r="F14" s="521">
        <v>3721</v>
      </c>
      <c r="G14" s="486">
        <v>0</v>
      </c>
      <c r="H14" s="193">
        <v>848</v>
      </c>
      <c r="I14" s="486">
        <v>0</v>
      </c>
      <c r="J14" s="486">
        <v>0</v>
      </c>
      <c r="K14" s="486">
        <v>0</v>
      </c>
      <c r="L14" s="193">
        <v>2873</v>
      </c>
      <c r="M14" s="193">
        <v>669</v>
      </c>
      <c r="N14" s="193">
        <v>469</v>
      </c>
      <c r="O14" s="193">
        <v>570</v>
      </c>
      <c r="P14" s="193">
        <v>584</v>
      </c>
      <c r="Q14" s="193">
        <v>635</v>
      </c>
      <c r="R14" s="193">
        <v>794</v>
      </c>
      <c r="S14" s="176" t="s">
        <v>1192</v>
      </c>
    </row>
    <row r="15" spans="1:19" s="172" customFormat="1" ht="18.75" customHeight="1">
      <c r="A15" s="177" t="s">
        <v>1193</v>
      </c>
      <c r="B15" s="521">
        <v>3809</v>
      </c>
      <c r="C15" s="376" t="s">
        <v>316</v>
      </c>
      <c r="D15" s="376" t="s">
        <v>316</v>
      </c>
      <c r="E15" s="486">
        <v>0</v>
      </c>
      <c r="F15" s="521">
        <v>3808</v>
      </c>
      <c r="G15" s="184">
        <v>1</v>
      </c>
      <c r="H15" s="193">
        <v>1358</v>
      </c>
      <c r="I15" s="486">
        <v>0</v>
      </c>
      <c r="J15" s="486">
        <v>0</v>
      </c>
      <c r="K15" s="486">
        <v>0</v>
      </c>
      <c r="L15" s="193">
        <v>2450</v>
      </c>
      <c r="M15" s="193">
        <v>1264</v>
      </c>
      <c r="N15" s="193">
        <v>475</v>
      </c>
      <c r="O15" s="193">
        <v>546</v>
      </c>
      <c r="P15" s="193">
        <v>456</v>
      </c>
      <c r="Q15" s="193">
        <v>514</v>
      </c>
      <c r="R15" s="193">
        <v>554</v>
      </c>
      <c r="S15" s="176" t="s">
        <v>1194</v>
      </c>
    </row>
    <row r="16" spans="1:19" s="172" customFormat="1" ht="18.75" customHeight="1">
      <c r="A16" s="177" t="s">
        <v>1195</v>
      </c>
      <c r="B16" s="521">
        <v>3495</v>
      </c>
      <c r="C16" s="376" t="s">
        <v>316</v>
      </c>
      <c r="D16" s="376" t="s">
        <v>316</v>
      </c>
      <c r="E16" s="486">
        <v>0</v>
      </c>
      <c r="F16" s="521">
        <v>3495</v>
      </c>
      <c r="G16" s="486">
        <v>0</v>
      </c>
      <c r="H16" s="193">
        <v>704</v>
      </c>
      <c r="I16" s="486">
        <v>0</v>
      </c>
      <c r="J16" s="486">
        <v>0</v>
      </c>
      <c r="K16" s="486">
        <v>0</v>
      </c>
      <c r="L16" s="193">
        <v>2791</v>
      </c>
      <c r="M16" s="193">
        <v>664</v>
      </c>
      <c r="N16" s="193">
        <v>551</v>
      </c>
      <c r="O16" s="193">
        <v>564</v>
      </c>
      <c r="P16" s="193">
        <v>612</v>
      </c>
      <c r="Q16" s="193">
        <v>578</v>
      </c>
      <c r="R16" s="193">
        <v>526</v>
      </c>
      <c r="S16" s="186" t="s">
        <v>1196</v>
      </c>
    </row>
    <row r="17" spans="1:19" s="172" customFormat="1" ht="18.75" customHeight="1">
      <c r="A17" s="177" t="s">
        <v>1197</v>
      </c>
      <c r="B17" s="521">
        <v>3598</v>
      </c>
      <c r="C17" s="376" t="s">
        <v>316</v>
      </c>
      <c r="D17" s="376" t="s">
        <v>316</v>
      </c>
      <c r="E17" s="486">
        <v>0</v>
      </c>
      <c r="F17" s="521">
        <v>3597</v>
      </c>
      <c r="G17" s="184">
        <v>1</v>
      </c>
      <c r="H17" s="193">
        <v>566</v>
      </c>
      <c r="I17" s="486">
        <v>0</v>
      </c>
      <c r="J17" s="486">
        <v>0</v>
      </c>
      <c r="K17" s="486">
        <v>0</v>
      </c>
      <c r="L17" s="193">
        <v>3031</v>
      </c>
      <c r="M17" s="193">
        <v>534</v>
      </c>
      <c r="N17" s="193">
        <v>691</v>
      </c>
      <c r="O17" s="193">
        <v>605</v>
      </c>
      <c r="P17" s="193">
        <v>746</v>
      </c>
      <c r="Q17" s="193">
        <v>607</v>
      </c>
      <c r="R17" s="193">
        <v>415</v>
      </c>
      <c r="S17" s="176" t="s">
        <v>1198</v>
      </c>
    </row>
    <row r="18" spans="1:19" s="172" customFormat="1" ht="18.75" customHeight="1">
      <c r="A18" s="177" t="s">
        <v>1199</v>
      </c>
      <c r="B18" s="521">
        <v>4034</v>
      </c>
      <c r="C18" s="376" t="s">
        <v>316</v>
      </c>
      <c r="D18" s="376" t="s">
        <v>316</v>
      </c>
      <c r="E18" s="486">
        <v>0</v>
      </c>
      <c r="F18" s="521">
        <v>4034</v>
      </c>
      <c r="G18" s="486">
        <v>0</v>
      </c>
      <c r="H18" s="193">
        <v>639</v>
      </c>
      <c r="I18" s="486">
        <v>0</v>
      </c>
      <c r="J18" s="486">
        <v>0</v>
      </c>
      <c r="K18" s="486">
        <v>0</v>
      </c>
      <c r="L18" s="193">
        <v>3395</v>
      </c>
      <c r="M18" s="193">
        <v>943</v>
      </c>
      <c r="N18" s="193">
        <v>735</v>
      </c>
      <c r="O18" s="193">
        <v>590</v>
      </c>
      <c r="P18" s="193">
        <v>760</v>
      </c>
      <c r="Q18" s="193">
        <v>628</v>
      </c>
      <c r="R18" s="193">
        <v>378</v>
      </c>
      <c r="S18" s="176" t="s">
        <v>1200</v>
      </c>
    </row>
    <row r="19" spans="1:19" s="172" customFormat="1" ht="18.75" customHeight="1">
      <c r="A19" s="177" t="s">
        <v>1201</v>
      </c>
      <c r="B19" s="521">
        <v>4120</v>
      </c>
      <c r="C19" s="376" t="s">
        <v>316</v>
      </c>
      <c r="D19" s="376" t="s">
        <v>316</v>
      </c>
      <c r="E19" s="486">
        <v>0</v>
      </c>
      <c r="F19" s="521">
        <v>4119</v>
      </c>
      <c r="G19" s="184">
        <v>1</v>
      </c>
      <c r="H19" s="193">
        <v>562</v>
      </c>
      <c r="I19" s="486">
        <v>0</v>
      </c>
      <c r="J19" s="486">
        <v>0</v>
      </c>
      <c r="K19" s="486">
        <v>0</v>
      </c>
      <c r="L19" s="193">
        <v>3557</v>
      </c>
      <c r="M19" s="193">
        <v>872</v>
      </c>
      <c r="N19" s="193">
        <v>693</v>
      </c>
      <c r="O19" s="193">
        <v>709</v>
      </c>
      <c r="P19" s="193">
        <v>713</v>
      </c>
      <c r="Q19" s="193">
        <v>663</v>
      </c>
      <c r="R19" s="193">
        <v>470</v>
      </c>
      <c r="S19" s="176" t="s">
        <v>1202</v>
      </c>
    </row>
    <row r="20" spans="1:19" s="172" customFormat="1" ht="18.75" customHeight="1">
      <c r="A20" s="177" t="s">
        <v>1203</v>
      </c>
      <c r="B20" s="521">
        <v>2698</v>
      </c>
      <c r="C20" s="376" t="s">
        <v>316</v>
      </c>
      <c r="D20" s="376" t="s">
        <v>316</v>
      </c>
      <c r="E20" s="486">
        <v>0</v>
      </c>
      <c r="F20" s="521">
        <v>2696</v>
      </c>
      <c r="G20" s="184">
        <v>2</v>
      </c>
      <c r="H20" s="193">
        <v>397</v>
      </c>
      <c r="I20" s="486">
        <v>0</v>
      </c>
      <c r="J20" s="486">
        <v>0</v>
      </c>
      <c r="K20" s="486">
        <v>0</v>
      </c>
      <c r="L20" s="193">
        <v>2299</v>
      </c>
      <c r="M20" s="193">
        <v>292</v>
      </c>
      <c r="N20" s="193">
        <v>588</v>
      </c>
      <c r="O20" s="193">
        <v>593</v>
      </c>
      <c r="P20" s="193">
        <v>444</v>
      </c>
      <c r="Q20" s="193">
        <v>443</v>
      </c>
      <c r="R20" s="193">
        <v>338</v>
      </c>
      <c r="S20" s="176" t="s">
        <v>1204</v>
      </c>
    </row>
    <row r="21" spans="1:19" s="172" customFormat="1" ht="18.75" customHeight="1">
      <c r="A21" s="177" t="s">
        <v>1205</v>
      </c>
      <c r="B21" s="521">
        <v>2503</v>
      </c>
      <c r="C21" s="376" t="s">
        <v>316</v>
      </c>
      <c r="D21" s="376" t="s">
        <v>316</v>
      </c>
      <c r="E21" s="486">
        <v>0</v>
      </c>
      <c r="F21" s="192">
        <v>2502</v>
      </c>
      <c r="G21" s="184">
        <v>1</v>
      </c>
      <c r="H21" s="193">
        <v>416</v>
      </c>
      <c r="I21" s="486">
        <v>0</v>
      </c>
      <c r="J21" s="486">
        <v>0</v>
      </c>
      <c r="K21" s="486">
        <v>0</v>
      </c>
      <c r="L21" s="193">
        <v>2086</v>
      </c>
      <c r="M21" s="193">
        <v>385</v>
      </c>
      <c r="N21" s="193">
        <v>482</v>
      </c>
      <c r="O21" s="193">
        <v>551</v>
      </c>
      <c r="P21" s="193">
        <v>437</v>
      </c>
      <c r="Q21" s="193">
        <v>357</v>
      </c>
      <c r="R21" s="193">
        <v>291</v>
      </c>
      <c r="S21" s="176" t="s">
        <v>1206</v>
      </c>
    </row>
    <row r="22" spans="1:19" s="172" customFormat="1" ht="18.75" customHeight="1">
      <c r="A22" s="177" t="s">
        <v>1207</v>
      </c>
      <c r="B22" s="521">
        <v>2825</v>
      </c>
      <c r="C22" s="376" t="s">
        <v>316</v>
      </c>
      <c r="D22" s="376" t="s">
        <v>316</v>
      </c>
      <c r="E22" s="486">
        <v>0</v>
      </c>
      <c r="F22" s="192">
        <v>2825</v>
      </c>
      <c r="G22" s="486">
        <v>0</v>
      </c>
      <c r="H22" s="193">
        <v>445</v>
      </c>
      <c r="I22" s="486">
        <v>0</v>
      </c>
      <c r="J22" s="486">
        <v>0</v>
      </c>
      <c r="K22" s="486">
        <v>0</v>
      </c>
      <c r="L22" s="193">
        <v>2380</v>
      </c>
      <c r="M22" s="193">
        <v>504</v>
      </c>
      <c r="N22" s="193">
        <v>646</v>
      </c>
      <c r="O22" s="193">
        <v>625</v>
      </c>
      <c r="P22" s="193">
        <v>510</v>
      </c>
      <c r="Q22" s="193">
        <v>316</v>
      </c>
      <c r="R22" s="193">
        <v>224</v>
      </c>
      <c r="S22" s="176" t="s">
        <v>1208</v>
      </c>
    </row>
    <row r="23" spans="1:19" s="172" customFormat="1" ht="18.75" customHeight="1">
      <c r="A23" s="175" t="s">
        <v>1209</v>
      </c>
      <c r="B23" s="522">
        <v>3436</v>
      </c>
      <c r="C23" s="487" t="s">
        <v>316</v>
      </c>
      <c r="D23" s="487" t="s">
        <v>316</v>
      </c>
      <c r="E23" s="488">
        <v>0</v>
      </c>
      <c r="F23" s="225">
        <v>3435</v>
      </c>
      <c r="G23" s="220">
        <v>1</v>
      </c>
      <c r="H23" s="194">
        <v>561</v>
      </c>
      <c r="I23" s="488">
        <v>0</v>
      </c>
      <c r="J23" s="488">
        <v>0</v>
      </c>
      <c r="K23" s="488">
        <v>0</v>
      </c>
      <c r="L23" s="194">
        <v>2874</v>
      </c>
      <c r="M23" s="194">
        <v>817</v>
      </c>
      <c r="N23" s="194">
        <v>683</v>
      </c>
      <c r="O23" s="194">
        <v>588</v>
      </c>
      <c r="P23" s="194">
        <v>694</v>
      </c>
      <c r="Q23" s="194">
        <v>400</v>
      </c>
      <c r="R23" s="194">
        <v>254</v>
      </c>
      <c r="S23" s="174" t="s">
        <v>1210</v>
      </c>
    </row>
    <row r="24" spans="1:19" ht="12" customHeight="1">
      <c r="A24" s="482" t="s">
        <v>703</v>
      </c>
      <c r="B24" s="462"/>
      <c r="C24" s="462"/>
      <c r="D24" s="462"/>
      <c r="E24" s="44"/>
      <c r="F24" s="44"/>
      <c r="G24" s="44"/>
      <c r="H24" s="44"/>
      <c r="I24" s="44"/>
      <c r="J24" s="44"/>
      <c r="K24" s="44"/>
      <c r="L24" s="44"/>
      <c r="M24" s="44"/>
      <c r="N24" s="44"/>
      <c r="P24" s="518"/>
      <c r="Q24" s="518"/>
      <c r="R24" s="518"/>
      <c r="S24" s="518" t="s">
        <v>704</v>
      </c>
    </row>
    <row r="25" ht="12.75">
      <c r="A25" s="483" t="s">
        <v>705</v>
      </c>
    </row>
    <row r="26" ht="12.75">
      <c r="A26" s="53" t="s">
        <v>706</v>
      </c>
    </row>
    <row r="27" ht="12.75">
      <c r="A27" s="53" t="s">
        <v>707</v>
      </c>
    </row>
    <row r="28" ht="12.75">
      <c r="A28" s="53" t="s">
        <v>708</v>
      </c>
    </row>
  </sheetData>
  <mergeCells count="6">
    <mergeCell ref="A1:S1"/>
    <mergeCell ref="E3:G3"/>
    <mergeCell ref="H3:K3"/>
    <mergeCell ref="M3:R3"/>
    <mergeCell ref="A3:A5"/>
    <mergeCell ref="S3:S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D1">
      <selection activeCell="K16" sqref="K16"/>
    </sheetView>
  </sheetViews>
  <sheetFormatPr defaultColWidth="9.140625" defaultRowHeight="12.75"/>
  <cols>
    <col min="1" max="1" width="11.00390625" style="172" customWidth="1"/>
    <col min="2" max="3" width="10.421875" style="172" customWidth="1"/>
    <col min="4" max="12" width="8.7109375" style="172" customWidth="1"/>
    <col min="13" max="13" width="9.00390625" style="172" customWidth="1"/>
    <col min="14" max="16" width="8.7109375" style="172" customWidth="1"/>
    <col min="17" max="17" width="9.28125" style="172" customWidth="1"/>
    <col min="18" max="18" width="11.00390625" style="172" customWidth="1"/>
    <col min="19" max="16384" width="9.140625" style="172" customWidth="1"/>
  </cols>
  <sheetData>
    <row r="1" spans="1:18" ht="32.25" customHeight="1">
      <c r="A1" s="732" t="s">
        <v>1213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18" s="53" customFormat="1" ht="18" customHeight="1">
      <c r="A2" s="53" t="s">
        <v>440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05" t="s">
        <v>441</v>
      </c>
    </row>
    <row r="3" spans="1:18" s="53" customFormat="1" ht="24.75" customHeight="1">
      <c r="A3" s="724" t="s">
        <v>713</v>
      </c>
      <c r="B3" s="733" t="s">
        <v>442</v>
      </c>
      <c r="C3" s="734"/>
      <c r="D3" s="733" t="s">
        <v>443</v>
      </c>
      <c r="E3" s="734"/>
      <c r="F3" s="733" t="s">
        <v>444</v>
      </c>
      <c r="G3" s="734"/>
      <c r="H3" s="733" t="s">
        <v>445</v>
      </c>
      <c r="I3" s="734"/>
      <c r="J3" s="733" t="s">
        <v>508</v>
      </c>
      <c r="K3" s="734"/>
      <c r="L3" s="733" t="s">
        <v>509</v>
      </c>
      <c r="M3" s="734"/>
      <c r="N3" s="733" t="s">
        <v>510</v>
      </c>
      <c r="O3" s="734"/>
      <c r="P3" s="733" t="s">
        <v>511</v>
      </c>
      <c r="Q3" s="734"/>
      <c r="R3" s="727" t="s">
        <v>714</v>
      </c>
    </row>
    <row r="4" spans="1:18" s="53" customFormat="1" ht="30" customHeight="1">
      <c r="A4" s="730"/>
      <c r="B4" s="729" t="s">
        <v>512</v>
      </c>
      <c r="C4" s="726"/>
      <c r="D4" s="735" t="s">
        <v>513</v>
      </c>
      <c r="E4" s="726"/>
      <c r="F4" s="735" t="s">
        <v>514</v>
      </c>
      <c r="G4" s="726"/>
      <c r="H4" s="735" t="s">
        <v>515</v>
      </c>
      <c r="I4" s="726"/>
      <c r="J4" s="735" t="s">
        <v>516</v>
      </c>
      <c r="K4" s="726"/>
      <c r="L4" s="735" t="s">
        <v>517</v>
      </c>
      <c r="M4" s="726"/>
      <c r="N4" s="736" t="s">
        <v>518</v>
      </c>
      <c r="O4" s="726"/>
      <c r="P4" s="736" t="s">
        <v>519</v>
      </c>
      <c r="Q4" s="726"/>
      <c r="R4" s="728"/>
    </row>
    <row r="5" spans="1:18" s="53" customFormat="1" ht="24.75" customHeight="1">
      <c r="A5" s="730"/>
      <c r="B5" s="472" t="s">
        <v>520</v>
      </c>
      <c r="C5" s="472" t="s">
        <v>521</v>
      </c>
      <c r="D5" s="472" t="s">
        <v>520</v>
      </c>
      <c r="E5" s="472" t="s">
        <v>521</v>
      </c>
      <c r="F5" s="472" t="s">
        <v>520</v>
      </c>
      <c r="G5" s="472" t="s">
        <v>521</v>
      </c>
      <c r="H5" s="472" t="s">
        <v>520</v>
      </c>
      <c r="I5" s="472" t="s">
        <v>521</v>
      </c>
      <c r="J5" s="472" t="s">
        <v>520</v>
      </c>
      <c r="K5" s="472" t="s">
        <v>521</v>
      </c>
      <c r="L5" s="472" t="s">
        <v>520</v>
      </c>
      <c r="M5" s="472" t="s">
        <v>521</v>
      </c>
      <c r="N5" s="472" t="s">
        <v>520</v>
      </c>
      <c r="O5" s="472" t="s">
        <v>521</v>
      </c>
      <c r="P5" s="472" t="s">
        <v>520</v>
      </c>
      <c r="Q5" s="472" t="s">
        <v>521</v>
      </c>
      <c r="R5" s="728"/>
    </row>
    <row r="6" spans="1:18" s="53" customFormat="1" ht="24.75" customHeight="1">
      <c r="A6" s="731"/>
      <c r="B6" s="477" t="s">
        <v>522</v>
      </c>
      <c r="C6" s="531" t="s">
        <v>523</v>
      </c>
      <c r="D6" s="477" t="s">
        <v>522</v>
      </c>
      <c r="E6" s="531" t="s">
        <v>523</v>
      </c>
      <c r="F6" s="477" t="s">
        <v>522</v>
      </c>
      <c r="G6" s="531" t="s">
        <v>523</v>
      </c>
      <c r="H6" s="477" t="s">
        <v>522</v>
      </c>
      <c r="I6" s="531" t="s">
        <v>523</v>
      </c>
      <c r="J6" s="477" t="s">
        <v>522</v>
      </c>
      <c r="K6" s="531" t="s">
        <v>523</v>
      </c>
      <c r="L6" s="477" t="s">
        <v>522</v>
      </c>
      <c r="M6" s="531" t="s">
        <v>523</v>
      </c>
      <c r="N6" s="477" t="s">
        <v>522</v>
      </c>
      <c r="O6" s="531" t="s">
        <v>523</v>
      </c>
      <c r="P6" s="477" t="s">
        <v>522</v>
      </c>
      <c r="Q6" s="531" t="s">
        <v>523</v>
      </c>
      <c r="R6" s="729"/>
    </row>
    <row r="7" spans="1:18" ht="21" customHeight="1">
      <c r="A7" s="178" t="s">
        <v>827</v>
      </c>
      <c r="B7" s="195">
        <v>21685</v>
      </c>
      <c r="C7" s="195">
        <v>19411</v>
      </c>
      <c r="D7" s="196">
        <v>177</v>
      </c>
      <c r="E7" s="196">
        <v>160</v>
      </c>
      <c r="F7" s="196">
        <v>1911</v>
      </c>
      <c r="G7" s="196">
        <v>734</v>
      </c>
      <c r="H7" s="196">
        <v>4761</v>
      </c>
      <c r="I7" s="196">
        <v>4325</v>
      </c>
      <c r="J7" s="196">
        <v>3030</v>
      </c>
      <c r="K7" s="196">
        <v>2225</v>
      </c>
      <c r="L7" s="196">
        <v>585</v>
      </c>
      <c r="M7" s="196">
        <v>514</v>
      </c>
      <c r="N7" s="196">
        <v>225</v>
      </c>
      <c r="O7" s="196">
        <v>244</v>
      </c>
      <c r="P7" s="196">
        <v>10996</v>
      </c>
      <c r="Q7" s="197">
        <v>11209</v>
      </c>
      <c r="R7" s="179" t="s">
        <v>827</v>
      </c>
    </row>
    <row r="8" spans="1:18" ht="21" customHeight="1">
      <c r="A8" s="178" t="s">
        <v>524</v>
      </c>
      <c r="B8" s="195">
        <v>20624</v>
      </c>
      <c r="C8" s="195">
        <v>19008</v>
      </c>
      <c r="D8" s="196">
        <v>192</v>
      </c>
      <c r="E8" s="196">
        <v>187</v>
      </c>
      <c r="F8" s="196">
        <v>1487</v>
      </c>
      <c r="G8" s="196">
        <v>978</v>
      </c>
      <c r="H8" s="196">
        <v>4804</v>
      </c>
      <c r="I8" s="196">
        <v>4323</v>
      </c>
      <c r="J8" s="196">
        <v>2856</v>
      </c>
      <c r="K8" s="196">
        <v>2251</v>
      </c>
      <c r="L8" s="196">
        <v>543</v>
      </c>
      <c r="M8" s="196">
        <v>568</v>
      </c>
      <c r="N8" s="196">
        <v>217</v>
      </c>
      <c r="O8" s="196">
        <v>207</v>
      </c>
      <c r="P8" s="196">
        <v>10525</v>
      </c>
      <c r="Q8" s="197">
        <v>10494</v>
      </c>
      <c r="R8" s="179" t="s">
        <v>524</v>
      </c>
    </row>
    <row r="9" spans="1:18" ht="21" customHeight="1">
      <c r="A9" s="178" t="s">
        <v>828</v>
      </c>
      <c r="B9" s="195">
        <v>23925</v>
      </c>
      <c r="C9" s="195">
        <v>20136</v>
      </c>
      <c r="D9" s="196">
        <v>187</v>
      </c>
      <c r="E9" s="196">
        <v>181</v>
      </c>
      <c r="F9" s="196">
        <v>2203</v>
      </c>
      <c r="G9" s="196">
        <v>1027</v>
      </c>
      <c r="H9" s="196">
        <v>4774</v>
      </c>
      <c r="I9" s="196">
        <v>4247</v>
      </c>
      <c r="J9" s="196">
        <v>4197</v>
      </c>
      <c r="K9" s="196">
        <v>2694</v>
      </c>
      <c r="L9" s="196">
        <v>638</v>
      </c>
      <c r="M9" s="196">
        <v>551</v>
      </c>
      <c r="N9" s="196">
        <v>189</v>
      </c>
      <c r="O9" s="196">
        <v>189</v>
      </c>
      <c r="P9" s="196">
        <v>11737</v>
      </c>
      <c r="Q9" s="197">
        <v>11247</v>
      </c>
      <c r="R9" s="179" t="s">
        <v>828</v>
      </c>
    </row>
    <row r="10" spans="1:18" ht="21" customHeight="1">
      <c r="A10" s="178" t="s">
        <v>844</v>
      </c>
      <c r="B10" s="195">
        <v>29623</v>
      </c>
      <c r="C10" s="195">
        <v>25902</v>
      </c>
      <c r="D10" s="196">
        <v>240</v>
      </c>
      <c r="E10" s="196">
        <v>222</v>
      </c>
      <c r="F10" s="196">
        <v>3294</v>
      </c>
      <c r="G10" s="196">
        <v>1755</v>
      </c>
      <c r="H10" s="196">
        <v>5255</v>
      </c>
      <c r="I10" s="196">
        <v>4907</v>
      </c>
      <c r="J10" s="196">
        <v>4334</v>
      </c>
      <c r="K10" s="196">
        <v>3385</v>
      </c>
      <c r="L10" s="196">
        <v>708</v>
      </c>
      <c r="M10" s="196">
        <v>671</v>
      </c>
      <c r="N10" s="196">
        <v>211</v>
      </c>
      <c r="O10" s="196">
        <v>205</v>
      </c>
      <c r="P10" s="196">
        <v>15581</v>
      </c>
      <c r="Q10" s="197">
        <v>14757</v>
      </c>
      <c r="R10" s="179" t="s">
        <v>844</v>
      </c>
    </row>
    <row r="11" spans="1:18" ht="21" customHeight="1">
      <c r="A11" s="178" t="s">
        <v>845</v>
      </c>
      <c r="B11" s="195">
        <v>25279</v>
      </c>
      <c r="C11" s="195">
        <v>22581</v>
      </c>
      <c r="D11" s="196">
        <v>235</v>
      </c>
      <c r="E11" s="196">
        <v>192</v>
      </c>
      <c r="F11" s="196">
        <v>4025</v>
      </c>
      <c r="G11" s="196">
        <v>1786</v>
      </c>
      <c r="H11" s="196">
        <v>4856</v>
      </c>
      <c r="I11" s="196">
        <v>4090</v>
      </c>
      <c r="J11" s="196">
        <v>2948</v>
      </c>
      <c r="K11" s="196">
        <v>2837</v>
      </c>
      <c r="L11" s="196">
        <v>547</v>
      </c>
      <c r="M11" s="196">
        <v>552</v>
      </c>
      <c r="N11" s="196">
        <v>124</v>
      </c>
      <c r="O11" s="196">
        <v>139</v>
      </c>
      <c r="P11" s="196">
        <v>12544</v>
      </c>
      <c r="Q11" s="197">
        <v>12985</v>
      </c>
      <c r="R11" s="179" t="s">
        <v>845</v>
      </c>
    </row>
    <row r="12" spans="1:18" s="183" customFormat="1" ht="21" customHeight="1">
      <c r="A12" s="180" t="s">
        <v>525</v>
      </c>
      <c r="B12" s="198">
        <f>SUM(D12,F12,H12,J12,L12,N12,P12)</f>
        <v>24556</v>
      </c>
      <c r="C12" s="198">
        <f>SUM(E12,G12,I12,K12,M12,O12,Q12)</f>
        <v>21077</v>
      </c>
      <c r="D12" s="198">
        <f>SUM(D13:D24)</f>
        <v>226</v>
      </c>
      <c r="E12" s="198">
        <f aca="true" t="shared" si="0" ref="E12:Q12">SUM(E13:E24)</f>
        <v>202</v>
      </c>
      <c r="F12" s="198">
        <f t="shared" si="0"/>
        <v>4384</v>
      </c>
      <c r="G12" s="198">
        <f t="shared" si="0"/>
        <v>1982</v>
      </c>
      <c r="H12" s="198">
        <f t="shared" si="0"/>
        <v>4724</v>
      </c>
      <c r="I12" s="198">
        <f t="shared" si="0"/>
        <v>4523</v>
      </c>
      <c r="J12" s="198">
        <f t="shared" si="0"/>
        <v>3256</v>
      </c>
      <c r="K12" s="198">
        <f t="shared" si="0"/>
        <v>2777</v>
      </c>
      <c r="L12" s="198">
        <f t="shared" si="0"/>
        <v>797</v>
      </c>
      <c r="M12" s="198">
        <f t="shared" si="0"/>
        <v>751</v>
      </c>
      <c r="N12" s="198">
        <f t="shared" si="0"/>
        <v>203</v>
      </c>
      <c r="O12" s="198">
        <f t="shared" si="0"/>
        <v>185</v>
      </c>
      <c r="P12" s="198">
        <f t="shared" si="0"/>
        <v>10966</v>
      </c>
      <c r="Q12" s="198">
        <f t="shared" si="0"/>
        <v>10657</v>
      </c>
      <c r="R12" s="182" t="s">
        <v>525</v>
      </c>
    </row>
    <row r="13" spans="1:18" ht="21" customHeight="1">
      <c r="A13" s="177" t="s">
        <v>526</v>
      </c>
      <c r="B13" s="195">
        <f>SUM(D13,F13,H13,J13,L13,N13,P13)</f>
        <v>1914</v>
      </c>
      <c r="C13" s="195">
        <f>SUM(E13,G13,I13,K13,M13,O13,Q13)</f>
        <v>1657</v>
      </c>
      <c r="D13" s="195">
        <v>8</v>
      </c>
      <c r="E13" s="195">
        <v>10</v>
      </c>
      <c r="F13" s="195">
        <v>357</v>
      </c>
      <c r="G13" s="195">
        <v>102</v>
      </c>
      <c r="H13" s="195">
        <v>371</v>
      </c>
      <c r="I13" s="195">
        <v>334</v>
      </c>
      <c r="J13" s="195">
        <v>249</v>
      </c>
      <c r="K13" s="195">
        <v>211</v>
      </c>
      <c r="L13" s="195">
        <v>35</v>
      </c>
      <c r="M13" s="195">
        <v>40</v>
      </c>
      <c r="N13" s="195">
        <v>8</v>
      </c>
      <c r="O13" s="195">
        <v>10</v>
      </c>
      <c r="P13" s="195">
        <v>886</v>
      </c>
      <c r="Q13" s="195">
        <v>950</v>
      </c>
      <c r="R13" s="176" t="s">
        <v>527</v>
      </c>
    </row>
    <row r="14" spans="1:18" ht="21" customHeight="1">
      <c r="A14" s="177" t="s">
        <v>528</v>
      </c>
      <c r="B14" s="195">
        <f aca="true" t="shared" si="1" ref="B14:C24">SUM(D14,F14,H14,J14,L14,N14,P14)</f>
        <v>1782</v>
      </c>
      <c r="C14" s="195">
        <f t="shared" si="1"/>
        <v>1383</v>
      </c>
      <c r="D14" s="195">
        <v>14</v>
      </c>
      <c r="E14" s="195">
        <v>11</v>
      </c>
      <c r="F14" s="195">
        <v>352</v>
      </c>
      <c r="G14" s="195">
        <v>99</v>
      </c>
      <c r="H14" s="195">
        <v>327</v>
      </c>
      <c r="I14" s="195">
        <v>238</v>
      </c>
      <c r="J14" s="195">
        <v>284</v>
      </c>
      <c r="K14" s="195">
        <v>203</v>
      </c>
      <c r="L14" s="195">
        <v>40</v>
      </c>
      <c r="M14" s="195">
        <v>38</v>
      </c>
      <c r="N14" s="195">
        <v>8</v>
      </c>
      <c r="O14" s="195">
        <v>7</v>
      </c>
      <c r="P14" s="195">
        <v>757</v>
      </c>
      <c r="Q14" s="195">
        <v>787</v>
      </c>
      <c r="R14" s="176" t="s">
        <v>529</v>
      </c>
    </row>
    <row r="15" spans="1:18" ht="21" customHeight="1">
      <c r="A15" s="177" t="s">
        <v>530</v>
      </c>
      <c r="B15" s="195">
        <f t="shared" si="1"/>
        <v>1958</v>
      </c>
      <c r="C15" s="195">
        <f t="shared" si="1"/>
        <v>1478</v>
      </c>
      <c r="D15" s="195">
        <v>22</v>
      </c>
      <c r="E15" s="195">
        <v>16</v>
      </c>
      <c r="F15" s="195">
        <v>361</v>
      </c>
      <c r="G15" s="195">
        <v>117</v>
      </c>
      <c r="H15" s="195">
        <v>409</v>
      </c>
      <c r="I15" s="195">
        <v>320</v>
      </c>
      <c r="J15" s="195">
        <v>306</v>
      </c>
      <c r="K15" s="195">
        <v>183</v>
      </c>
      <c r="L15" s="195">
        <v>58</v>
      </c>
      <c r="M15" s="195">
        <v>34</v>
      </c>
      <c r="N15" s="195">
        <v>13</v>
      </c>
      <c r="O15" s="195">
        <v>8</v>
      </c>
      <c r="P15" s="195">
        <v>789</v>
      </c>
      <c r="Q15" s="195">
        <v>800</v>
      </c>
      <c r="R15" s="176" t="s">
        <v>531</v>
      </c>
    </row>
    <row r="16" spans="1:18" ht="21" customHeight="1">
      <c r="A16" s="177" t="s">
        <v>532</v>
      </c>
      <c r="B16" s="195">
        <f t="shared" si="1"/>
        <v>1855</v>
      </c>
      <c r="C16" s="195">
        <f t="shared" si="1"/>
        <v>1786</v>
      </c>
      <c r="D16" s="195">
        <v>14</v>
      </c>
      <c r="E16" s="195">
        <v>21</v>
      </c>
      <c r="F16" s="195">
        <v>425</v>
      </c>
      <c r="G16" s="195">
        <v>298</v>
      </c>
      <c r="H16" s="195">
        <v>384</v>
      </c>
      <c r="I16" s="195">
        <v>501</v>
      </c>
      <c r="J16" s="195">
        <v>234</v>
      </c>
      <c r="K16" s="195">
        <v>234</v>
      </c>
      <c r="L16" s="195">
        <v>48</v>
      </c>
      <c r="M16" s="195">
        <v>46</v>
      </c>
      <c r="N16" s="195">
        <v>9</v>
      </c>
      <c r="O16" s="195">
        <v>9</v>
      </c>
      <c r="P16" s="195">
        <v>741</v>
      </c>
      <c r="Q16" s="195">
        <v>677</v>
      </c>
      <c r="R16" s="176" t="s">
        <v>533</v>
      </c>
    </row>
    <row r="17" spans="1:18" ht="21" customHeight="1">
      <c r="A17" s="177" t="s">
        <v>534</v>
      </c>
      <c r="B17" s="195">
        <f t="shared" si="1"/>
        <v>1803</v>
      </c>
      <c r="C17" s="195">
        <f t="shared" si="1"/>
        <v>1838</v>
      </c>
      <c r="D17" s="195">
        <v>20</v>
      </c>
      <c r="E17" s="195">
        <v>21</v>
      </c>
      <c r="F17" s="195">
        <v>213</v>
      </c>
      <c r="G17" s="195">
        <v>186</v>
      </c>
      <c r="H17" s="195">
        <v>307</v>
      </c>
      <c r="I17" s="195">
        <v>491</v>
      </c>
      <c r="J17" s="195">
        <v>320</v>
      </c>
      <c r="K17" s="195">
        <v>290</v>
      </c>
      <c r="L17" s="195">
        <v>51</v>
      </c>
      <c r="M17" s="195">
        <v>65</v>
      </c>
      <c r="N17" s="195">
        <v>9</v>
      </c>
      <c r="O17" s="195">
        <v>11</v>
      </c>
      <c r="P17" s="195">
        <v>883</v>
      </c>
      <c r="Q17" s="195">
        <v>774</v>
      </c>
      <c r="R17" s="186" t="s">
        <v>535</v>
      </c>
    </row>
    <row r="18" spans="1:18" ht="21" customHeight="1">
      <c r="A18" s="177" t="s">
        <v>536</v>
      </c>
      <c r="B18" s="195">
        <f t="shared" si="1"/>
        <v>1943</v>
      </c>
      <c r="C18" s="195">
        <f t="shared" si="1"/>
        <v>2000</v>
      </c>
      <c r="D18" s="195">
        <v>22</v>
      </c>
      <c r="E18" s="195">
        <v>16</v>
      </c>
      <c r="F18" s="195">
        <v>237</v>
      </c>
      <c r="G18" s="195">
        <v>225</v>
      </c>
      <c r="H18" s="195">
        <v>406</v>
      </c>
      <c r="I18" s="195">
        <v>464</v>
      </c>
      <c r="J18" s="195">
        <v>284</v>
      </c>
      <c r="K18" s="195">
        <v>286</v>
      </c>
      <c r="L18" s="195">
        <v>64</v>
      </c>
      <c r="M18" s="195">
        <v>66</v>
      </c>
      <c r="N18" s="195">
        <v>14</v>
      </c>
      <c r="O18" s="195">
        <v>13</v>
      </c>
      <c r="P18" s="195">
        <v>916</v>
      </c>
      <c r="Q18" s="195">
        <v>930</v>
      </c>
      <c r="R18" s="176" t="s">
        <v>537</v>
      </c>
    </row>
    <row r="19" spans="1:18" ht="21" customHeight="1">
      <c r="A19" s="177" t="s">
        <v>538</v>
      </c>
      <c r="B19" s="195">
        <f t="shared" si="1"/>
        <v>1757</v>
      </c>
      <c r="C19" s="195">
        <f t="shared" si="1"/>
        <v>1550</v>
      </c>
      <c r="D19" s="195">
        <v>16</v>
      </c>
      <c r="E19" s="195">
        <v>19</v>
      </c>
      <c r="F19" s="195">
        <v>202</v>
      </c>
      <c r="G19" s="195">
        <v>130</v>
      </c>
      <c r="H19" s="195">
        <v>396</v>
      </c>
      <c r="I19" s="195">
        <v>382</v>
      </c>
      <c r="J19" s="195">
        <v>256</v>
      </c>
      <c r="K19" s="195">
        <v>242</v>
      </c>
      <c r="L19" s="195">
        <v>41</v>
      </c>
      <c r="M19" s="195">
        <v>50</v>
      </c>
      <c r="N19" s="195">
        <v>16</v>
      </c>
      <c r="O19" s="195">
        <v>14</v>
      </c>
      <c r="P19" s="195">
        <v>830</v>
      </c>
      <c r="Q19" s="195">
        <v>713</v>
      </c>
      <c r="R19" s="176" t="s">
        <v>539</v>
      </c>
    </row>
    <row r="20" spans="1:18" ht="21" customHeight="1">
      <c r="A20" s="177" t="s">
        <v>540</v>
      </c>
      <c r="B20" s="195">
        <f t="shared" si="1"/>
        <v>2333</v>
      </c>
      <c r="C20" s="195">
        <f t="shared" si="1"/>
        <v>1914</v>
      </c>
      <c r="D20" s="195">
        <v>22</v>
      </c>
      <c r="E20" s="195">
        <v>17</v>
      </c>
      <c r="F20" s="195">
        <v>246</v>
      </c>
      <c r="G20" s="195">
        <v>116</v>
      </c>
      <c r="H20" s="195">
        <v>637</v>
      </c>
      <c r="I20" s="195">
        <v>398</v>
      </c>
      <c r="J20" s="195">
        <v>231</v>
      </c>
      <c r="K20" s="195">
        <v>245</v>
      </c>
      <c r="L20" s="195">
        <v>68</v>
      </c>
      <c r="M20" s="195">
        <v>57</v>
      </c>
      <c r="N20" s="195">
        <v>40</v>
      </c>
      <c r="O20" s="195">
        <v>39</v>
      </c>
      <c r="P20" s="195">
        <v>1089</v>
      </c>
      <c r="Q20" s="195">
        <v>1042</v>
      </c>
      <c r="R20" s="176" t="s">
        <v>541</v>
      </c>
    </row>
    <row r="21" spans="1:18" ht="21" customHeight="1">
      <c r="A21" s="177" t="s">
        <v>542</v>
      </c>
      <c r="B21" s="195">
        <f t="shared" si="1"/>
        <v>2075</v>
      </c>
      <c r="C21" s="195">
        <f t="shared" si="1"/>
        <v>1884</v>
      </c>
      <c r="D21" s="195">
        <v>13</v>
      </c>
      <c r="E21" s="195">
        <v>10</v>
      </c>
      <c r="F21" s="195">
        <v>178</v>
      </c>
      <c r="G21" s="195">
        <v>106</v>
      </c>
      <c r="H21" s="195">
        <v>279</v>
      </c>
      <c r="I21" s="195">
        <v>326</v>
      </c>
      <c r="J21" s="195">
        <v>348</v>
      </c>
      <c r="K21" s="195">
        <v>261</v>
      </c>
      <c r="L21" s="195">
        <v>54</v>
      </c>
      <c r="M21" s="195">
        <v>50</v>
      </c>
      <c r="N21" s="195">
        <v>34</v>
      </c>
      <c r="O21" s="195">
        <v>31</v>
      </c>
      <c r="P21" s="195">
        <v>1169</v>
      </c>
      <c r="Q21" s="195">
        <v>1100</v>
      </c>
      <c r="R21" s="176" t="s">
        <v>543</v>
      </c>
    </row>
    <row r="22" spans="1:18" ht="21" customHeight="1">
      <c r="A22" s="177" t="s">
        <v>544</v>
      </c>
      <c r="B22" s="195">
        <f t="shared" si="1"/>
        <v>2451</v>
      </c>
      <c r="C22" s="195">
        <f t="shared" si="1"/>
        <v>1524</v>
      </c>
      <c r="D22" s="195">
        <v>30</v>
      </c>
      <c r="E22" s="195">
        <v>15</v>
      </c>
      <c r="F22" s="195">
        <v>642</v>
      </c>
      <c r="G22" s="195">
        <v>66</v>
      </c>
      <c r="H22" s="195">
        <v>564</v>
      </c>
      <c r="I22" s="195">
        <v>351</v>
      </c>
      <c r="J22" s="195">
        <v>256</v>
      </c>
      <c r="K22" s="195">
        <v>219</v>
      </c>
      <c r="L22" s="195">
        <v>79</v>
      </c>
      <c r="M22" s="195">
        <v>62</v>
      </c>
      <c r="N22" s="195">
        <v>24</v>
      </c>
      <c r="O22" s="195">
        <v>14</v>
      </c>
      <c r="P22" s="195">
        <v>856</v>
      </c>
      <c r="Q22" s="195">
        <v>797</v>
      </c>
      <c r="R22" s="176" t="s">
        <v>545</v>
      </c>
    </row>
    <row r="23" spans="1:18" ht="21" customHeight="1">
      <c r="A23" s="177" t="s">
        <v>546</v>
      </c>
      <c r="B23" s="195">
        <f t="shared" si="1"/>
        <v>2097</v>
      </c>
      <c r="C23" s="195">
        <f t="shared" si="1"/>
        <v>2212</v>
      </c>
      <c r="D23" s="195">
        <v>16</v>
      </c>
      <c r="E23" s="195">
        <v>25</v>
      </c>
      <c r="F23" s="195">
        <v>397</v>
      </c>
      <c r="G23" s="195">
        <v>309</v>
      </c>
      <c r="H23" s="195">
        <v>287</v>
      </c>
      <c r="I23" s="195">
        <v>410</v>
      </c>
      <c r="J23" s="195">
        <v>260</v>
      </c>
      <c r="K23" s="195">
        <v>232</v>
      </c>
      <c r="L23" s="195">
        <v>91</v>
      </c>
      <c r="M23" s="195">
        <v>88</v>
      </c>
      <c r="N23" s="195">
        <v>21</v>
      </c>
      <c r="O23" s="195">
        <v>18</v>
      </c>
      <c r="P23" s="195">
        <v>1025</v>
      </c>
      <c r="Q23" s="195">
        <v>1130</v>
      </c>
      <c r="R23" s="176" t="s">
        <v>547</v>
      </c>
    </row>
    <row r="24" spans="1:18" ht="21" customHeight="1">
      <c r="A24" s="175" t="s">
        <v>548</v>
      </c>
      <c r="B24" s="195">
        <f t="shared" si="1"/>
        <v>2588</v>
      </c>
      <c r="C24" s="195">
        <f t="shared" si="1"/>
        <v>1851</v>
      </c>
      <c r="D24" s="199">
        <v>29</v>
      </c>
      <c r="E24" s="199">
        <v>21</v>
      </c>
      <c r="F24" s="199">
        <v>774</v>
      </c>
      <c r="G24" s="199">
        <v>228</v>
      </c>
      <c r="H24" s="199">
        <v>357</v>
      </c>
      <c r="I24" s="199">
        <v>308</v>
      </c>
      <c r="J24" s="199">
        <v>228</v>
      </c>
      <c r="K24" s="199">
        <v>171</v>
      </c>
      <c r="L24" s="199">
        <v>168</v>
      </c>
      <c r="M24" s="199">
        <v>155</v>
      </c>
      <c r="N24" s="199">
        <v>7</v>
      </c>
      <c r="O24" s="199">
        <v>11</v>
      </c>
      <c r="P24" s="199">
        <v>1025</v>
      </c>
      <c r="Q24" s="199">
        <v>957</v>
      </c>
      <c r="R24" s="174" t="s">
        <v>549</v>
      </c>
    </row>
    <row r="25" spans="1:18" ht="18" customHeight="1">
      <c r="A25" s="188" t="s">
        <v>550</v>
      </c>
      <c r="B25" s="189"/>
      <c r="C25" s="189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P25" s="190"/>
      <c r="Q25" s="190"/>
      <c r="R25" s="190" t="s">
        <v>551</v>
      </c>
    </row>
  </sheetData>
  <mergeCells count="19"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R3:R6"/>
    <mergeCell ref="A3:A6"/>
    <mergeCell ref="A1:R1"/>
    <mergeCell ref="B3:C3"/>
    <mergeCell ref="D3:E3"/>
    <mergeCell ref="F3:G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F7">
      <selection activeCell="L11" sqref="L11"/>
    </sheetView>
  </sheetViews>
  <sheetFormatPr defaultColWidth="9.140625" defaultRowHeight="12.75"/>
  <cols>
    <col min="1" max="1" width="9.7109375" style="172" customWidth="1"/>
    <col min="2" max="4" width="6.8515625" style="172" customWidth="1"/>
    <col min="5" max="5" width="7.00390625" style="172" customWidth="1"/>
    <col min="6" max="6" width="7.28125" style="172" customWidth="1"/>
    <col min="7" max="7" width="6.00390625" style="172" customWidth="1"/>
    <col min="8" max="8" width="6.57421875" style="172" customWidth="1"/>
    <col min="9" max="9" width="6.421875" style="172" customWidth="1"/>
    <col min="10" max="10" width="6.140625" style="172" customWidth="1"/>
    <col min="11" max="11" width="6.7109375" style="172" customWidth="1"/>
    <col min="12" max="12" width="6.00390625" style="172" customWidth="1"/>
    <col min="13" max="13" width="6.140625" style="172" customWidth="1"/>
    <col min="14" max="15" width="6.7109375" style="172" customWidth="1"/>
    <col min="16" max="16" width="6.140625" style="172" customWidth="1"/>
    <col min="17" max="18" width="6.7109375" style="172" customWidth="1"/>
    <col min="19" max="19" width="6.140625" style="172" customWidth="1"/>
    <col min="20" max="21" width="6.7109375" style="172" customWidth="1"/>
    <col min="22" max="22" width="6.140625" style="172" customWidth="1"/>
    <col min="23" max="23" width="7.00390625" style="172" customWidth="1"/>
    <col min="24" max="24" width="6.57421875" style="172" customWidth="1"/>
    <col min="25" max="25" width="6.140625" style="172" customWidth="1"/>
    <col min="26" max="26" width="10.00390625" style="172" customWidth="1"/>
    <col min="27" max="16384" width="9.140625" style="172" customWidth="1"/>
  </cols>
  <sheetData>
    <row r="1" spans="1:25" ht="32.25" customHeight="1">
      <c r="A1" s="732" t="s">
        <v>1214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</row>
    <row r="2" spans="1:26" s="53" customFormat="1" ht="18" customHeight="1">
      <c r="A2" s="44" t="s">
        <v>553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505" t="s">
        <v>419</v>
      </c>
    </row>
    <row r="3" spans="1:26" s="53" customFormat="1" ht="27.75" customHeight="1">
      <c r="A3" s="743" t="s">
        <v>715</v>
      </c>
      <c r="B3" s="733" t="s">
        <v>442</v>
      </c>
      <c r="C3" s="739"/>
      <c r="D3" s="734"/>
      <c r="E3" s="733" t="s">
        <v>554</v>
      </c>
      <c r="F3" s="739"/>
      <c r="G3" s="734"/>
      <c r="H3" s="733" t="s">
        <v>444</v>
      </c>
      <c r="I3" s="739"/>
      <c r="J3" s="734"/>
      <c r="K3" s="733" t="s">
        <v>445</v>
      </c>
      <c r="L3" s="739"/>
      <c r="M3" s="734"/>
      <c r="N3" s="733" t="s">
        <v>555</v>
      </c>
      <c r="O3" s="739"/>
      <c r="P3" s="734"/>
      <c r="Q3" s="733" t="s">
        <v>556</v>
      </c>
      <c r="R3" s="739"/>
      <c r="S3" s="734"/>
      <c r="T3" s="733" t="s">
        <v>557</v>
      </c>
      <c r="U3" s="739"/>
      <c r="V3" s="734"/>
      <c r="W3" s="733" t="s">
        <v>558</v>
      </c>
      <c r="X3" s="739"/>
      <c r="Y3" s="734"/>
      <c r="Z3" s="727" t="s">
        <v>716</v>
      </c>
    </row>
    <row r="4" spans="1:26" s="53" customFormat="1" ht="33.75" customHeight="1">
      <c r="A4" s="725"/>
      <c r="B4" s="729" t="s">
        <v>559</v>
      </c>
      <c r="C4" s="738"/>
      <c r="D4" s="726"/>
      <c r="E4" s="735" t="s">
        <v>560</v>
      </c>
      <c r="F4" s="738"/>
      <c r="G4" s="726"/>
      <c r="H4" s="735" t="s">
        <v>561</v>
      </c>
      <c r="I4" s="738"/>
      <c r="J4" s="726"/>
      <c r="K4" s="735" t="s">
        <v>562</v>
      </c>
      <c r="L4" s="738"/>
      <c r="M4" s="726"/>
      <c r="N4" s="735" t="s">
        <v>563</v>
      </c>
      <c r="O4" s="738"/>
      <c r="P4" s="726"/>
      <c r="Q4" s="735" t="s">
        <v>564</v>
      </c>
      <c r="R4" s="738"/>
      <c r="S4" s="726"/>
      <c r="T4" s="737" t="s">
        <v>565</v>
      </c>
      <c r="U4" s="738"/>
      <c r="V4" s="726"/>
      <c r="W4" s="737" t="s">
        <v>566</v>
      </c>
      <c r="X4" s="738"/>
      <c r="Y4" s="726"/>
      <c r="Z4" s="728"/>
    </row>
    <row r="5" spans="1:26" s="53" customFormat="1" ht="33" customHeight="1">
      <c r="A5" s="725"/>
      <c r="B5" s="472" t="s">
        <v>567</v>
      </c>
      <c r="C5" s="472" t="s">
        <v>568</v>
      </c>
      <c r="D5" s="533" t="s">
        <v>569</v>
      </c>
      <c r="E5" s="472" t="s">
        <v>567</v>
      </c>
      <c r="F5" s="472" t="s">
        <v>568</v>
      </c>
      <c r="G5" s="533" t="s">
        <v>569</v>
      </c>
      <c r="H5" s="472" t="s">
        <v>567</v>
      </c>
      <c r="I5" s="472" t="s">
        <v>568</v>
      </c>
      <c r="J5" s="533" t="s">
        <v>569</v>
      </c>
      <c r="K5" s="472" t="s">
        <v>567</v>
      </c>
      <c r="L5" s="472" t="s">
        <v>568</v>
      </c>
      <c r="M5" s="533" t="s">
        <v>569</v>
      </c>
      <c r="N5" s="472" t="s">
        <v>567</v>
      </c>
      <c r="O5" s="472" t="s">
        <v>568</v>
      </c>
      <c r="P5" s="533" t="s">
        <v>569</v>
      </c>
      <c r="Q5" s="472" t="s">
        <v>567</v>
      </c>
      <c r="R5" s="472" t="s">
        <v>568</v>
      </c>
      <c r="S5" s="533" t="s">
        <v>569</v>
      </c>
      <c r="T5" s="472" t="s">
        <v>567</v>
      </c>
      <c r="U5" s="472" t="s">
        <v>568</v>
      </c>
      <c r="V5" s="533" t="s">
        <v>569</v>
      </c>
      <c r="W5" s="472" t="s">
        <v>567</v>
      </c>
      <c r="X5" s="472" t="s">
        <v>568</v>
      </c>
      <c r="Y5" s="533" t="s">
        <v>569</v>
      </c>
      <c r="Z5" s="728"/>
    </row>
    <row r="6" spans="1:26" s="53" customFormat="1" ht="27.75" customHeight="1">
      <c r="A6" s="726"/>
      <c r="B6" s="477" t="s">
        <v>570</v>
      </c>
      <c r="C6" s="531" t="s">
        <v>571</v>
      </c>
      <c r="D6" s="477" t="s">
        <v>572</v>
      </c>
      <c r="E6" s="477" t="s">
        <v>570</v>
      </c>
      <c r="F6" s="531" t="s">
        <v>571</v>
      </c>
      <c r="G6" s="477" t="s">
        <v>572</v>
      </c>
      <c r="H6" s="477" t="s">
        <v>570</v>
      </c>
      <c r="I6" s="531" t="s">
        <v>571</v>
      </c>
      <c r="J6" s="477" t="s">
        <v>572</v>
      </c>
      <c r="K6" s="477" t="s">
        <v>570</v>
      </c>
      <c r="L6" s="531" t="s">
        <v>571</v>
      </c>
      <c r="M6" s="477" t="s">
        <v>572</v>
      </c>
      <c r="N6" s="477" t="s">
        <v>570</v>
      </c>
      <c r="O6" s="531" t="s">
        <v>571</v>
      </c>
      <c r="P6" s="477" t="s">
        <v>572</v>
      </c>
      <c r="Q6" s="477" t="s">
        <v>570</v>
      </c>
      <c r="R6" s="531" t="s">
        <v>571</v>
      </c>
      <c r="S6" s="477" t="s">
        <v>572</v>
      </c>
      <c r="T6" s="477" t="s">
        <v>570</v>
      </c>
      <c r="U6" s="531" t="s">
        <v>571</v>
      </c>
      <c r="V6" s="477" t="s">
        <v>572</v>
      </c>
      <c r="W6" s="477" t="s">
        <v>570</v>
      </c>
      <c r="X6" s="531" t="s">
        <v>571</v>
      </c>
      <c r="Y6" s="477" t="s">
        <v>572</v>
      </c>
      <c r="Z6" s="729"/>
    </row>
    <row r="7" spans="1:26" ht="45" customHeight="1">
      <c r="A7" s="178" t="s">
        <v>827</v>
      </c>
      <c r="B7" s="207">
        <v>21685</v>
      </c>
      <c r="C7" s="207">
        <v>19411</v>
      </c>
      <c r="D7" s="207">
        <v>89.51348858658058</v>
      </c>
      <c r="E7" s="195">
        <v>177</v>
      </c>
      <c r="F7" s="195">
        <v>160</v>
      </c>
      <c r="G7" s="207">
        <v>90.3954802259887</v>
      </c>
      <c r="H7" s="195">
        <v>1911</v>
      </c>
      <c r="I7" s="195">
        <v>734</v>
      </c>
      <c r="J7" s="207">
        <v>38.40920983778127</v>
      </c>
      <c r="K7" s="195">
        <v>4761</v>
      </c>
      <c r="L7" s="195">
        <v>4325</v>
      </c>
      <c r="M7" s="207">
        <v>90.84226002940558</v>
      </c>
      <c r="N7" s="195">
        <v>3030</v>
      </c>
      <c r="O7" s="195">
        <v>2225</v>
      </c>
      <c r="P7" s="207">
        <v>73.43234323432343</v>
      </c>
      <c r="Q7" s="195">
        <v>585</v>
      </c>
      <c r="R7" s="195">
        <v>514</v>
      </c>
      <c r="S7" s="207">
        <v>87.86324786324786</v>
      </c>
      <c r="T7" s="195">
        <v>225</v>
      </c>
      <c r="U7" s="195">
        <v>244</v>
      </c>
      <c r="V7" s="207">
        <v>108.44444444444446</v>
      </c>
      <c r="W7" s="195">
        <v>10996</v>
      </c>
      <c r="X7" s="195">
        <v>11209</v>
      </c>
      <c r="Y7" s="208">
        <v>101.93706802473628</v>
      </c>
      <c r="Z7" s="179" t="s">
        <v>827</v>
      </c>
    </row>
    <row r="8" spans="1:26" ht="45" customHeight="1">
      <c r="A8" s="178" t="s">
        <v>361</v>
      </c>
      <c r="B8" s="207">
        <v>20624</v>
      </c>
      <c r="C8" s="207">
        <v>19008</v>
      </c>
      <c r="D8" s="207">
        <v>92.2</v>
      </c>
      <c r="E8" s="195">
        <v>192</v>
      </c>
      <c r="F8" s="195">
        <v>187</v>
      </c>
      <c r="G8" s="207">
        <v>97.4</v>
      </c>
      <c r="H8" s="195">
        <v>1487</v>
      </c>
      <c r="I8" s="195">
        <v>978</v>
      </c>
      <c r="J8" s="207">
        <v>65.8</v>
      </c>
      <c r="K8" s="195">
        <v>4804</v>
      </c>
      <c r="L8" s="195">
        <v>4323</v>
      </c>
      <c r="M8" s="207">
        <v>90</v>
      </c>
      <c r="N8" s="195">
        <v>2856</v>
      </c>
      <c r="O8" s="195">
        <v>2251</v>
      </c>
      <c r="P8" s="207">
        <v>78.8</v>
      </c>
      <c r="Q8" s="195">
        <v>281</v>
      </c>
      <c r="R8" s="195">
        <v>306</v>
      </c>
      <c r="S8" s="207">
        <v>108.9</v>
      </c>
      <c r="T8" s="195">
        <v>479</v>
      </c>
      <c r="U8" s="195">
        <v>469</v>
      </c>
      <c r="V8" s="207">
        <v>97.9</v>
      </c>
      <c r="W8" s="195">
        <v>10525</v>
      </c>
      <c r="X8" s="195">
        <v>10494</v>
      </c>
      <c r="Y8" s="208">
        <v>99.7</v>
      </c>
      <c r="Z8" s="179" t="s">
        <v>361</v>
      </c>
    </row>
    <row r="9" spans="1:26" ht="45" customHeight="1">
      <c r="A9" s="178" t="s">
        <v>828</v>
      </c>
      <c r="B9" s="207">
        <v>23925</v>
      </c>
      <c r="C9" s="207">
        <v>20136</v>
      </c>
      <c r="D9" s="207">
        <v>84.16300940438872</v>
      </c>
      <c r="E9" s="195">
        <v>187</v>
      </c>
      <c r="F9" s="195">
        <v>181</v>
      </c>
      <c r="G9" s="207">
        <v>96.79144385026738</v>
      </c>
      <c r="H9" s="195">
        <v>2203</v>
      </c>
      <c r="I9" s="195">
        <v>1027</v>
      </c>
      <c r="J9" s="207">
        <v>46.618247843849296</v>
      </c>
      <c r="K9" s="195">
        <v>4774</v>
      </c>
      <c r="L9" s="195">
        <v>4247</v>
      </c>
      <c r="M9" s="207">
        <v>88.96103896103897</v>
      </c>
      <c r="N9" s="195">
        <v>4197</v>
      </c>
      <c r="O9" s="195">
        <v>2694</v>
      </c>
      <c r="P9" s="207">
        <v>64.18870621872766</v>
      </c>
      <c r="Q9" s="195">
        <v>638</v>
      </c>
      <c r="R9" s="195">
        <v>551</v>
      </c>
      <c r="S9" s="207">
        <v>86.36363636363636</v>
      </c>
      <c r="T9" s="195">
        <v>189</v>
      </c>
      <c r="U9" s="195">
        <v>189</v>
      </c>
      <c r="V9" s="207">
        <v>100</v>
      </c>
      <c r="W9" s="195">
        <v>11737</v>
      </c>
      <c r="X9" s="195">
        <v>11247</v>
      </c>
      <c r="Y9" s="208">
        <v>95.82516827127886</v>
      </c>
      <c r="Z9" s="179" t="s">
        <v>828</v>
      </c>
    </row>
    <row r="10" spans="1:26" ht="45" customHeight="1">
      <c r="A10" s="178" t="s">
        <v>844</v>
      </c>
      <c r="B10" s="207">
        <v>29623</v>
      </c>
      <c r="C10" s="207">
        <v>25902</v>
      </c>
      <c r="D10" s="207">
        <v>87.43881443472978</v>
      </c>
      <c r="E10" s="195">
        <v>240</v>
      </c>
      <c r="F10" s="195">
        <v>222</v>
      </c>
      <c r="G10" s="207">
        <v>92.5</v>
      </c>
      <c r="H10" s="195">
        <v>3294</v>
      </c>
      <c r="I10" s="195">
        <v>1755</v>
      </c>
      <c r="J10" s="207">
        <v>53.278688524590166</v>
      </c>
      <c r="K10" s="195">
        <v>5255</v>
      </c>
      <c r="L10" s="195">
        <v>4907</v>
      </c>
      <c r="M10" s="207">
        <v>93.37773549000951</v>
      </c>
      <c r="N10" s="195">
        <v>4334</v>
      </c>
      <c r="O10" s="195">
        <v>3385</v>
      </c>
      <c r="P10" s="207">
        <v>78.10336871250577</v>
      </c>
      <c r="Q10" s="195">
        <v>708</v>
      </c>
      <c r="R10" s="195">
        <v>671</v>
      </c>
      <c r="S10" s="207">
        <v>94.77401129943502</v>
      </c>
      <c r="T10" s="195">
        <v>211</v>
      </c>
      <c r="U10" s="195">
        <v>205</v>
      </c>
      <c r="V10" s="207">
        <v>97.1563981042654</v>
      </c>
      <c r="W10" s="195">
        <v>15581</v>
      </c>
      <c r="X10" s="195">
        <v>14757</v>
      </c>
      <c r="Y10" s="208">
        <v>94.71150760541686</v>
      </c>
      <c r="Z10" s="179" t="s">
        <v>844</v>
      </c>
    </row>
    <row r="11" spans="1:26" ht="45" customHeight="1">
      <c r="A11" s="178" t="s">
        <v>845</v>
      </c>
      <c r="B11" s="207">
        <v>25279</v>
      </c>
      <c r="C11" s="207">
        <v>22581</v>
      </c>
      <c r="D11" s="207">
        <v>89.32710945844377</v>
      </c>
      <c r="E11" s="195">
        <v>235</v>
      </c>
      <c r="F11" s="195">
        <v>192</v>
      </c>
      <c r="G11" s="207">
        <v>81.70212765957446</v>
      </c>
      <c r="H11" s="195">
        <v>4025</v>
      </c>
      <c r="I11" s="195">
        <v>1786</v>
      </c>
      <c r="J11" s="207">
        <v>44.37267080745342</v>
      </c>
      <c r="K11" s="195">
        <v>4856</v>
      </c>
      <c r="L11" s="195">
        <v>4090</v>
      </c>
      <c r="M11" s="207">
        <v>84.22570016474464</v>
      </c>
      <c r="N11" s="195">
        <v>2948</v>
      </c>
      <c r="O11" s="195">
        <v>2837</v>
      </c>
      <c r="P11" s="207">
        <v>96.23473541383989</v>
      </c>
      <c r="Q11" s="195">
        <v>547</v>
      </c>
      <c r="R11" s="195">
        <v>552</v>
      </c>
      <c r="S11" s="207">
        <v>100.91407678244973</v>
      </c>
      <c r="T11" s="195">
        <v>124</v>
      </c>
      <c r="U11" s="195">
        <v>139</v>
      </c>
      <c r="V11" s="207">
        <v>112.09677419354837</v>
      </c>
      <c r="W11" s="195">
        <v>12544</v>
      </c>
      <c r="X11" s="195">
        <v>12985</v>
      </c>
      <c r="Y11" s="208">
        <v>103.515625</v>
      </c>
      <c r="Z11" s="179" t="s">
        <v>845</v>
      </c>
    </row>
    <row r="12" spans="1:26" s="183" customFormat="1" ht="45" customHeight="1">
      <c r="A12" s="180" t="s">
        <v>801</v>
      </c>
      <c r="B12" s="209">
        <f>SUM(B13:B15)</f>
        <v>24556</v>
      </c>
      <c r="C12" s="209">
        <f>SUM(F12,I12,L12,O12,R12,U12,X12)</f>
        <v>21077</v>
      </c>
      <c r="D12" s="209">
        <f>C12/B12*100</f>
        <v>85.83238312428735</v>
      </c>
      <c r="E12" s="209">
        <f>SUM(E13:E15)</f>
        <v>226</v>
      </c>
      <c r="F12" s="209">
        <f>SUM(F13:F15)</f>
        <v>202</v>
      </c>
      <c r="G12" s="209">
        <f>F12/E12*100</f>
        <v>89.38053097345133</v>
      </c>
      <c r="H12" s="209">
        <f>SUM(H13:H15)</f>
        <v>4384</v>
      </c>
      <c r="I12" s="209">
        <f>SUM(I13:I15)</f>
        <v>1982</v>
      </c>
      <c r="J12" s="209">
        <f>I12/H12*100</f>
        <v>45.20985401459854</v>
      </c>
      <c r="K12" s="209">
        <f>SUM(K13:K15)</f>
        <v>4724</v>
      </c>
      <c r="L12" s="209">
        <f>SUM(L13:L15)</f>
        <v>4523</v>
      </c>
      <c r="M12" s="209">
        <f>L12/K12*100</f>
        <v>95.74513124470786</v>
      </c>
      <c r="N12" s="209">
        <f>SUM(N13:N15)</f>
        <v>3256</v>
      </c>
      <c r="O12" s="209">
        <f>SUM(O13:O15)</f>
        <v>2777</v>
      </c>
      <c r="P12" s="209">
        <f>O12/N12*100</f>
        <v>85.28869778869779</v>
      </c>
      <c r="Q12" s="209">
        <f>SUM(Q13:Q15)</f>
        <v>797</v>
      </c>
      <c r="R12" s="209">
        <f>SUM(R13:R15)</f>
        <v>751</v>
      </c>
      <c r="S12" s="209">
        <f>R12/Q12*100</f>
        <v>94.22835633626097</v>
      </c>
      <c r="T12" s="209">
        <f>SUM(T13:T15)</f>
        <v>203</v>
      </c>
      <c r="U12" s="209">
        <f>SUM(U13:U15)</f>
        <v>185</v>
      </c>
      <c r="V12" s="209">
        <f>U12/T12*100</f>
        <v>91.13300492610837</v>
      </c>
      <c r="W12" s="209">
        <f>SUM(W13:W15)</f>
        <v>10966</v>
      </c>
      <c r="X12" s="209">
        <f>SUM(X13:X15)</f>
        <v>10657</v>
      </c>
      <c r="Y12" s="209">
        <f>X12/W12*100</f>
        <v>97.18219952580705</v>
      </c>
      <c r="Z12" s="182" t="s">
        <v>573</v>
      </c>
    </row>
    <row r="13" spans="1:26" ht="53.25" customHeight="1">
      <c r="A13" s="203" t="s">
        <v>574</v>
      </c>
      <c r="B13" s="210">
        <f aca="true" t="shared" si="0" ref="B13:C15">SUM(E13,H13,K13,N13,Q13,T13,W13)</f>
        <v>208</v>
      </c>
      <c r="C13" s="207">
        <f t="shared" si="0"/>
        <v>246</v>
      </c>
      <c r="D13" s="207">
        <f>C13/B13*100</f>
        <v>118.26923076923077</v>
      </c>
      <c r="E13" s="207">
        <v>6</v>
      </c>
      <c r="F13" s="207">
        <v>6</v>
      </c>
      <c r="G13" s="207">
        <f>F13/E13*100</f>
        <v>100</v>
      </c>
      <c r="H13" s="207">
        <v>1</v>
      </c>
      <c r="I13" s="207">
        <v>2</v>
      </c>
      <c r="J13" s="207">
        <f>I13/H13*100</f>
        <v>200</v>
      </c>
      <c r="K13" s="207">
        <v>15</v>
      </c>
      <c r="L13" s="207">
        <v>17</v>
      </c>
      <c r="M13" s="207">
        <f>L13/K13*100</f>
        <v>113.33333333333333</v>
      </c>
      <c r="N13" s="207">
        <v>32</v>
      </c>
      <c r="O13" s="207">
        <v>41</v>
      </c>
      <c r="P13" s="207">
        <f>O13/N13*100</f>
        <v>128.125</v>
      </c>
      <c r="Q13" s="207">
        <v>8</v>
      </c>
      <c r="R13" s="207">
        <v>8</v>
      </c>
      <c r="S13" s="207">
        <f>R13/Q13*100</f>
        <v>100</v>
      </c>
      <c r="T13" s="207">
        <v>7</v>
      </c>
      <c r="U13" s="207">
        <v>8</v>
      </c>
      <c r="V13" s="207">
        <f>U13/T13*100</f>
        <v>114.28571428571428</v>
      </c>
      <c r="W13" s="207">
        <v>139</v>
      </c>
      <c r="X13" s="207">
        <v>164</v>
      </c>
      <c r="Y13" s="208">
        <f>X13/W13*100</f>
        <v>117.98561151079137</v>
      </c>
      <c r="Z13" s="204" t="s">
        <v>575</v>
      </c>
    </row>
    <row r="14" spans="1:26" ht="51" customHeight="1">
      <c r="A14" s="203" t="s">
        <v>576</v>
      </c>
      <c r="B14" s="210">
        <f t="shared" si="0"/>
        <v>18411</v>
      </c>
      <c r="C14" s="207">
        <f t="shared" si="0"/>
        <v>15932</v>
      </c>
      <c r="D14" s="207">
        <f>C14/B14*100</f>
        <v>86.53522350768561</v>
      </c>
      <c r="E14" s="207">
        <v>173</v>
      </c>
      <c r="F14" s="207">
        <v>145</v>
      </c>
      <c r="G14" s="207">
        <v>145</v>
      </c>
      <c r="H14" s="207">
        <v>3296</v>
      </c>
      <c r="I14" s="207">
        <v>1455</v>
      </c>
      <c r="J14" s="207">
        <f>I14/H14*100</f>
        <v>44.144417475728154</v>
      </c>
      <c r="K14" s="207">
        <v>3548</v>
      </c>
      <c r="L14" s="207">
        <v>3425</v>
      </c>
      <c r="M14" s="207">
        <f>L14/K14*100</f>
        <v>96.53325817361895</v>
      </c>
      <c r="N14" s="207">
        <v>2331</v>
      </c>
      <c r="O14" s="207">
        <v>2119</v>
      </c>
      <c r="P14" s="207">
        <f>O14/N14*100</f>
        <v>90.9051909051909</v>
      </c>
      <c r="Q14" s="207">
        <v>611</v>
      </c>
      <c r="R14" s="207">
        <v>582</v>
      </c>
      <c r="S14" s="207">
        <f>R14/Q14*100</f>
        <v>95.25368248772504</v>
      </c>
      <c r="T14" s="207">
        <v>136</v>
      </c>
      <c r="U14" s="207">
        <v>121</v>
      </c>
      <c r="V14" s="207">
        <f>U14/T14*100</f>
        <v>88.97058823529412</v>
      </c>
      <c r="W14" s="207">
        <v>8316</v>
      </c>
      <c r="X14" s="207">
        <v>8085</v>
      </c>
      <c r="Y14" s="208">
        <f>X14/W14*100</f>
        <v>97.22222222222221</v>
      </c>
      <c r="Z14" s="213" t="s">
        <v>1368</v>
      </c>
    </row>
    <row r="15" spans="1:26" ht="47.25" customHeight="1">
      <c r="A15" s="205" t="s">
        <v>577</v>
      </c>
      <c r="B15" s="211">
        <f t="shared" si="0"/>
        <v>5937</v>
      </c>
      <c r="C15" s="199">
        <f t="shared" si="0"/>
        <v>4899</v>
      </c>
      <c r="D15" s="199">
        <f>C15/B15*100</f>
        <v>82.51642243557352</v>
      </c>
      <c r="E15" s="199">
        <v>47</v>
      </c>
      <c r="F15" s="199">
        <v>51</v>
      </c>
      <c r="G15" s="199">
        <f>F15/E15*100</f>
        <v>108.51063829787233</v>
      </c>
      <c r="H15" s="199">
        <v>1087</v>
      </c>
      <c r="I15" s="199">
        <v>525</v>
      </c>
      <c r="J15" s="199">
        <f>I15/H15*100</f>
        <v>48.29806807727691</v>
      </c>
      <c r="K15" s="199">
        <v>1161</v>
      </c>
      <c r="L15" s="199">
        <v>1081</v>
      </c>
      <c r="M15" s="199">
        <f>L15/K15*100</f>
        <v>93.10938845822567</v>
      </c>
      <c r="N15" s="199">
        <v>893</v>
      </c>
      <c r="O15" s="199">
        <v>617</v>
      </c>
      <c r="P15" s="199">
        <f>O15/N15*100</f>
        <v>69.09294512877939</v>
      </c>
      <c r="Q15" s="199">
        <v>178</v>
      </c>
      <c r="R15" s="199">
        <v>161</v>
      </c>
      <c r="S15" s="199">
        <f>R15/Q15*100</f>
        <v>90.4494382022472</v>
      </c>
      <c r="T15" s="199">
        <v>60</v>
      </c>
      <c r="U15" s="199">
        <v>56</v>
      </c>
      <c r="V15" s="199">
        <f>U15/T15*100</f>
        <v>93.33333333333333</v>
      </c>
      <c r="W15" s="199">
        <v>2511</v>
      </c>
      <c r="X15" s="199">
        <v>2408</v>
      </c>
      <c r="Y15" s="212">
        <f>X15/W15*100</f>
        <v>95.89804858622063</v>
      </c>
      <c r="Z15" s="206" t="s">
        <v>578</v>
      </c>
    </row>
    <row r="16" spans="1:26" ht="18" customHeight="1">
      <c r="A16" s="740" t="s">
        <v>579</v>
      </c>
      <c r="B16" s="741"/>
      <c r="C16" s="74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742" t="s">
        <v>580</v>
      </c>
      <c r="V16" s="742"/>
      <c r="W16" s="742"/>
      <c r="X16" s="742"/>
      <c r="Y16" s="742"/>
      <c r="Z16" s="742"/>
    </row>
  </sheetData>
  <mergeCells count="21">
    <mergeCell ref="Z3:Z6"/>
    <mergeCell ref="E3:G3"/>
    <mergeCell ref="B3:D3"/>
    <mergeCell ref="A16:C16"/>
    <mergeCell ref="U16:Z16"/>
    <mergeCell ref="K3:M3"/>
    <mergeCell ref="N3:P3"/>
    <mergeCell ref="Q3:S3"/>
    <mergeCell ref="T3:V3"/>
    <mergeCell ref="A3:A6"/>
    <mergeCell ref="H3:J3"/>
    <mergeCell ref="W4:Y4"/>
    <mergeCell ref="T4:V4"/>
    <mergeCell ref="A1:Y1"/>
    <mergeCell ref="B4:D4"/>
    <mergeCell ref="E4:G4"/>
    <mergeCell ref="H4:J4"/>
    <mergeCell ref="K4:M4"/>
    <mergeCell ref="N4:P4"/>
    <mergeCell ref="Q4:S4"/>
    <mergeCell ref="W3:Y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4">
      <selection activeCell="H11" sqref="H11"/>
    </sheetView>
  </sheetViews>
  <sheetFormatPr defaultColWidth="9.140625" defaultRowHeight="12.75"/>
  <cols>
    <col min="1" max="1" width="11.57421875" style="224" customWidth="1"/>
    <col min="2" max="11" width="10.7109375" style="224" customWidth="1"/>
    <col min="12" max="12" width="14.00390625" style="224" customWidth="1"/>
    <col min="13" max="16384" width="9.140625" style="224" customWidth="1"/>
  </cols>
  <sheetData>
    <row r="1" spans="1:12" s="214" customFormat="1" ht="32.25" customHeight="1">
      <c r="A1" s="732" t="s">
        <v>1215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</row>
    <row r="2" spans="1:12" s="534" customFormat="1" ht="18" customHeight="1">
      <c r="A2" s="53" t="s">
        <v>581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05" t="s">
        <v>582</v>
      </c>
    </row>
    <row r="3" spans="1:12" s="534" customFormat="1" ht="29.25" customHeight="1">
      <c r="A3" s="743" t="s">
        <v>715</v>
      </c>
      <c r="B3" s="472" t="s">
        <v>583</v>
      </c>
      <c r="C3" s="493" t="s">
        <v>584</v>
      </c>
      <c r="D3" s="493" t="s">
        <v>585</v>
      </c>
      <c r="E3" s="493" t="s">
        <v>586</v>
      </c>
      <c r="F3" s="493" t="s">
        <v>587</v>
      </c>
      <c r="G3" s="493" t="s">
        <v>588</v>
      </c>
      <c r="H3" s="493" t="s">
        <v>1304</v>
      </c>
      <c r="I3" s="493" t="s">
        <v>1305</v>
      </c>
      <c r="J3" s="493" t="s">
        <v>1306</v>
      </c>
      <c r="K3" s="529" t="s">
        <v>1307</v>
      </c>
      <c r="L3" s="727" t="s">
        <v>716</v>
      </c>
    </row>
    <row r="4" spans="1:12" s="534" customFormat="1" ht="29.25" customHeight="1">
      <c r="A4" s="726"/>
      <c r="B4" s="477" t="s">
        <v>1308</v>
      </c>
      <c r="C4" s="530" t="s">
        <v>934</v>
      </c>
      <c r="D4" s="530" t="s">
        <v>935</v>
      </c>
      <c r="E4" s="530" t="s">
        <v>936</v>
      </c>
      <c r="F4" s="530" t="s">
        <v>937</v>
      </c>
      <c r="G4" s="530" t="s">
        <v>938</v>
      </c>
      <c r="H4" s="530" t="s">
        <v>939</v>
      </c>
      <c r="I4" s="530" t="s">
        <v>940</v>
      </c>
      <c r="J4" s="532" t="s">
        <v>941</v>
      </c>
      <c r="K4" s="495" t="s">
        <v>1309</v>
      </c>
      <c r="L4" s="729"/>
    </row>
    <row r="5" spans="1:12" s="218" customFormat="1" ht="30" customHeight="1">
      <c r="A5" s="178" t="s">
        <v>827</v>
      </c>
      <c r="B5" s="207">
        <v>22706</v>
      </c>
      <c r="C5" s="207">
        <v>12</v>
      </c>
      <c r="D5" s="207">
        <v>1674</v>
      </c>
      <c r="E5" s="207">
        <v>6070</v>
      </c>
      <c r="F5" s="207">
        <v>7262</v>
      </c>
      <c r="G5" s="207">
        <v>5259</v>
      </c>
      <c r="H5" s="207">
        <v>1850</v>
      </c>
      <c r="I5" s="207" t="s">
        <v>1310</v>
      </c>
      <c r="J5" s="207" t="s">
        <v>1310</v>
      </c>
      <c r="K5" s="207" t="s">
        <v>1310</v>
      </c>
      <c r="L5" s="217" t="s">
        <v>827</v>
      </c>
    </row>
    <row r="6" spans="1:12" s="218" customFormat="1" ht="30" customHeight="1">
      <c r="A6" s="178" t="s">
        <v>1311</v>
      </c>
      <c r="B6" s="207">
        <v>22331</v>
      </c>
      <c r="C6" s="207">
        <v>13</v>
      </c>
      <c r="D6" s="207">
        <v>1403</v>
      </c>
      <c r="E6" s="207">
        <v>6051</v>
      </c>
      <c r="F6" s="207">
        <v>6802</v>
      </c>
      <c r="G6" s="207">
        <v>5561</v>
      </c>
      <c r="H6" s="207">
        <v>1816</v>
      </c>
      <c r="I6" s="207" t="s">
        <v>1312</v>
      </c>
      <c r="J6" s="207" t="s">
        <v>1313</v>
      </c>
      <c r="K6" s="207" t="s">
        <v>1314</v>
      </c>
      <c r="L6" s="217" t="s">
        <v>1315</v>
      </c>
    </row>
    <row r="7" spans="1:12" s="218" customFormat="1" ht="30" customHeight="1">
      <c r="A7" s="178" t="s">
        <v>828</v>
      </c>
      <c r="B7" s="207">
        <v>23307</v>
      </c>
      <c r="C7" s="207">
        <v>20</v>
      </c>
      <c r="D7" s="207">
        <v>1362</v>
      </c>
      <c r="E7" s="207">
        <v>5866</v>
      </c>
      <c r="F7" s="207">
        <v>7212</v>
      </c>
      <c r="G7" s="207">
        <v>6057</v>
      </c>
      <c r="H7" s="207">
        <v>2055</v>
      </c>
      <c r="I7" s="207">
        <v>621</v>
      </c>
      <c r="J7" s="207">
        <v>76</v>
      </c>
      <c r="K7" s="207">
        <v>38</v>
      </c>
      <c r="L7" s="217" t="s">
        <v>828</v>
      </c>
    </row>
    <row r="8" spans="1:12" s="218" customFormat="1" ht="30" customHeight="1">
      <c r="A8" s="178" t="s">
        <v>844</v>
      </c>
      <c r="B8" s="207">
        <v>31456</v>
      </c>
      <c r="C8" s="207">
        <v>18</v>
      </c>
      <c r="D8" s="207">
        <v>1267</v>
      </c>
      <c r="E8" s="207">
        <v>7164</v>
      </c>
      <c r="F8" s="207">
        <v>9491</v>
      </c>
      <c r="G8" s="207">
        <v>8756</v>
      </c>
      <c r="H8" s="207">
        <v>3169</v>
      </c>
      <c r="I8" s="207">
        <v>982</v>
      </c>
      <c r="J8" s="207">
        <v>162</v>
      </c>
      <c r="K8" s="207">
        <v>447</v>
      </c>
      <c r="L8" s="217" t="s">
        <v>844</v>
      </c>
    </row>
    <row r="9" spans="1:12" s="218" customFormat="1" ht="30" customHeight="1">
      <c r="A9" s="178" t="s">
        <v>845</v>
      </c>
      <c r="B9" s="207">
        <v>27230</v>
      </c>
      <c r="C9" s="207">
        <v>13</v>
      </c>
      <c r="D9" s="207">
        <v>1122</v>
      </c>
      <c r="E9" s="207">
        <v>5890</v>
      </c>
      <c r="F9" s="207">
        <v>8243</v>
      </c>
      <c r="G9" s="207">
        <v>7777</v>
      </c>
      <c r="H9" s="207">
        <v>2830</v>
      </c>
      <c r="I9" s="207">
        <v>934</v>
      </c>
      <c r="J9" s="207">
        <v>140</v>
      </c>
      <c r="K9" s="207">
        <v>281</v>
      </c>
      <c r="L9" s="217" t="s">
        <v>845</v>
      </c>
    </row>
    <row r="10" spans="1:12" s="219" customFormat="1" ht="30" customHeight="1">
      <c r="A10" s="180" t="s">
        <v>1316</v>
      </c>
      <c r="B10" s="209">
        <f>SUM(B11:B13)</f>
        <v>25547</v>
      </c>
      <c r="C10" s="209">
        <f aca="true" t="shared" si="0" ref="C10:K10">SUM(C11:C13)</f>
        <v>26</v>
      </c>
      <c r="D10" s="209">
        <f t="shared" si="0"/>
        <v>1179</v>
      </c>
      <c r="E10" s="209">
        <f t="shared" si="0"/>
        <v>5181</v>
      </c>
      <c r="F10" s="209">
        <f t="shared" si="0"/>
        <v>7533</v>
      </c>
      <c r="G10" s="209">
        <f t="shared" si="0"/>
        <v>7514</v>
      </c>
      <c r="H10" s="209">
        <f t="shared" si="0"/>
        <v>2831</v>
      </c>
      <c r="I10" s="209">
        <f t="shared" si="0"/>
        <v>855</v>
      </c>
      <c r="J10" s="209">
        <f t="shared" si="0"/>
        <v>237</v>
      </c>
      <c r="K10" s="209">
        <f t="shared" si="0"/>
        <v>191</v>
      </c>
      <c r="L10" s="182" t="s">
        <v>1316</v>
      </c>
    </row>
    <row r="11" spans="1:12" s="218" customFormat="1" ht="43.5" customHeight="1">
      <c r="A11" s="203" t="s">
        <v>719</v>
      </c>
      <c r="B11" s="210">
        <f>SUM(C11:K11)</f>
        <v>712</v>
      </c>
      <c r="C11" s="207">
        <v>0</v>
      </c>
      <c r="D11" s="207">
        <v>45</v>
      </c>
      <c r="E11" s="207">
        <v>167</v>
      </c>
      <c r="F11" s="207">
        <v>242</v>
      </c>
      <c r="G11" s="207">
        <v>159</v>
      </c>
      <c r="H11" s="207">
        <v>70</v>
      </c>
      <c r="I11" s="207">
        <v>18</v>
      </c>
      <c r="J11" s="207">
        <v>5</v>
      </c>
      <c r="K11" s="207">
        <v>6</v>
      </c>
      <c r="L11" s="204" t="s">
        <v>1317</v>
      </c>
    </row>
    <row r="12" spans="1:12" s="218" customFormat="1" ht="43.5" customHeight="1">
      <c r="A12" s="203" t="s">
        <v>717</v>
      </c>
      <c r="B12" s="210">
        <f>SUM(C12:K12)</f>
        <v>19013</v>
      </c>
      <c r="C12" s="207">
        <v>3</v>
      </c>
      <c r="D12" s="207">
        <v>892</v>
      </c>
      <c r="E12" s="207">
        <v>4105</v>
      </c>
      <c r="F12" s="207">
        <v>5732</v>
      </c>
      <c r="G12" s="207">
        <v>5487</v>
      </c>
      <c r="H12" s="207">
        <v>1985</v>
      </c>
      <c r="I12" s="207">
        <v>567</v>
      </c>
      <c r="J12" s="207">
        <v>135</v>
      </c>
      <c r="K12" s="207">
        <v>107</v>
      </c>
      <c r="L12" s="204" t="s">
        <v>1318</v>
      </c>
    </row>
    <row r="13" spans="1:12" s="221" customFormat="1" ht="43.5" customHeight="1">
      <c r="A13" s="205" t="s">
        <v>718</v>
      </c>
      <c r="B13" s="199">
        <f>SUM(C13:K13)</f>
        <v>5822</v>
      </c>
      <c r="C13" s="199">
        <v>23</v>
      </c>
      <c r="D13" s="199">
        <v>242</v>
      </c>
      <c r="E13" s="199">
        <v>909</v>
      </c>
      <c r="F13" s="199">
        <v>1559</v>
      </c>
      <c r="G13" s="199">
        <v>1868</v>
      </c>
      <c r="H13" s="199">
        <v>776</v>
      </c>
      <c r="I13" s="199">
        <v>270</v>
      </c>
      <c r="J13" s="199">
        <v>97</v>
      </c>
      <c r="K13" s="199">
        <v>78</v>
      </c>
      <c r="L13" s="206" t="s">
        <v>1319</v>
      </c>
    </row>
    <row r="14" spans="1:12" s="215" customFormat="1" ht="21.75" customHeight="1">
      <c r="A14" s="740" t="s">
        <v>1320</v>
      </c>
      <c r="B14" s="741"/>
      <c r="C14" s="741"/>
      <c r="D14" s="173"/>
      <c r="E14" s="173"/>
      <c r="F14" s="173"/>
      <c r="G14" s="173"/>
      <c r="H14" s="173"/>
      <c r="I14" s="173"/>
      <c r="J14" s="173"/>
      <c r="K14" s="222"/>
      <c r="L14" s="190" t="s">
        <v>1321</v>
      </c>
    </row>
    <row r="15" ht="21.75" customHeight="1">
      <c r="A15" s="223"/>
    </row>
  </sheetData>
  <mergeCells count="4">
    <mergeCell ref="A14:C14"/>
    <mergeCell ref="A1:L1"/>
    <mergeCell ref="A3:A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4">
      <selection activeCell="I11" sqref="I11"/>
    </sheetView>
  </sheetViews>
  <sheetFormatPr defaultColWidth="9.140625" defaultRowHeight="12.75"/>
  <cols>
    <col min="1" max="1" width="11.00390625" style="172" customWidth="1"/>
    <col min="2" max="2" width="10.140625" style="172" customWidth="1"/>
    <col min="3" max="3" width="8.421875" style="172" customWidth="1"/>
    <col min="4" max="4" width="7.7109375" style="172" customWidth="1"/>
    <col min="5" max="6" width="8.57421875" style="172" customWidth="1"/>
    <col min="7" max="7" width="7.7109375" style="172" customWidth="1"/>
    <col min="8" max="8" width="8.00390625" style="172" customWidth="1"/>
    <col min="9" max="9" width="8.140625" style="172" customWidth="1"/>
    <col min="10" max="10" width="7.7109375" style="172" customWidth="1"/>
    <col min="11" max="11" width="8.00390625" style="172" customWidth="1"/>
    <col min="12" max="12" width="8.28125" style="172" customWidth="1"/>
    <col min="13" max="13" width="7.7109375" style="172" customWidth="1"/>
    <col min="14" max="14" width="7.8515625" style="172" customWidth="1"/>
    <col min="15" max="15" width="9.00390625" style="172" customWidth="1"/>
    <col min="16" max="16" width="8.57421875" style="172" customWidth="1"/>
    <col min="17" max="17" width="11.8515625" style="172" customWidth="1"/>
    <col min="18" max="16384" width="9.140625" style="172" customWidth="1"/>
  </cols>
  <sheetData>
    <row r="1" spans="1:17" ht="32.25" customHeight="1">
      <c r="A1" s="732" t="s">
        <v>1216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</row>
    <row r="2" spans="1:17" s="53" customFormat="1" ht="18" customHeight="1">
      <c r="A2" s="535" t="s">
        <v>1322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05" t="s">
        <v>1323</v>
      </c>
    </row>
    <row r="3" spans="1:17" s="53" customFormat="1" ht="32.25" customHeight="1">
      <c r="A3" s="743" t="s">
        <v>715</v>
      </c>
      <c r="B3" s="472" t="s">
        <v>1324</v>
      </c>
      <c r="C3" s="733" t="s">
        <v>1325</v>
      </c>
      <c r="D3" s="739"/>
      <c r="E3" s="734"/>
      <c r="F3" s="733" t="s">
        <v>1326</v>
      </c>
      <c r="G3" s="739"/>
      <c r="H3" s="734"/>
      <c r="I3" s="733" t="s">
        <v>1327</v>
      </c>
      <c r="J3" s="739"/>
      <c r="K3" s="734"/>
      <c r="L3" s="733" t="s">
        <v>1328</v>
      </c>
      <c r="M3" s="739"/>
      <c r="N3" s="734"/>
      <c r="O3" s="472" t="s">
        <v>1329</v>
      </c>
      <c r="P3" s="472" t="s">
        <v>1330</v>
      </c>
      <c r="Q3" s="727" t="s">
        <v>716</v>
      </c>
    </row>
    <row r="4" spans="1:17" s="53" customFormat="1" ht="32.25" customHeight="1">
      <c r="A4" s="725"/>
      <c r="B4" s="475"/>
      <c r="C4" s="735" t="s">
        <v>1331</v>
      </c>
      <c r="D4" s="738"/>
      <c r="E4" s="726"/>
      <c r="F4" s="729" t="s">
        <v>1332</v>
      </c>
      <c r="G4" s="738"/>
      <c r="H4" s="726"/>
      <c r="I4" s="729" t="s">
        <v>1333</v>
      </c>
      <c r="J4" s="738"/>
      <c r="K4" s="726"/>
      <c r="L4" s="729" t="s">
        <v>1334</v>
      </c>
      <c r="M4" s="738"/>
      <c r="N4" s="726"/>
      <c r="O4" s="475"/>
      <c r="P4" s="475"/>
      <c r="Q4" s="728"/>
    </row>
    <row r="5" spans="1:17" s="53" customFormat="1" ht="32.25" customHeight="1">
      <c r="A5" s="725"/>
      <c r="B5" s="475"/>
      <c r="C5" s="472" t="s">
        <v>1335</v>
      </c>
      <c r="D5" s="472" t="s">
        <v>1336</v>
      </c>
      <c r="E5" s="472" t="s">
        <v>1337</v>
      </c>
      <c r="F5" s="472" t="s">
        <v>1335</v>
      </c>
      <c r="G5" s="472" t="s">
        <v>1336</v>
      </c>
      <c r="H5" s="472" t="s">
        <v>1337</v>
      </c>
      <c r="I5" s="472" t="s">
        <v>1335</v>
      </c>
      <c r="J5" s="472" t="s">
        <v>1336</v>
      </c>
      <c r="K5" s="472" t="s">
        <v>1337</v>
      </c>
      <c r="L5" s="472" t="s">
        <v>1335</v>
      </c>
      <c r="M5" s="472" t="s">
        <v>1336</v>
      </c>
      <c r="N5" s="472" t="s">
        <v>1337</v>
      </c>
      <c r="O5" s="475" t="s">
        <v>1338</v>
      </c>
      <c r="P5" s="475"/>
      <c r="Q5" s="728"/>
    </row>
    <row r="6" spans="1:17" s="53" customFormat="1" ht="32.25" customHeight="1">
      <c r="A6" s="726"/>
      <c r="B6" s="477" t="s">
        <v>421</v>
      </c>
      <c r="C6" s="531" t="s">
        <v>1339</v>
      </c>
      <c r="D6" s="531" t="s">
        <v>1340</v>
      </c>
      <c r="E6" s="477" t="s">
        <v>1341</v>
      </c>
      <c r="F6" s="531" t="s">
        <v>1339</v>
      </c>
      <c r="G6" s="531" t="s">
        <v>1340</v>
      </c>
      <c r="H6" s="477" t="s">
        <v>1341</v>
      </c>
      <c r="I6" s="531" t="s">
        <v>1339</v>
      </c>
      <c r="J6" s="531" t="s">
        <v>1340</v>
      </c>
      <c r="K6" s="477" t="s">
        <v>1341</v>
      </c>
      <c r="L6" s="531" t="s">
        <v>1339</v>
      </c>
      <c r="M6" s="531" t="s">
        <v>1340</v>
      </c>
      <c r="N6" s="477" t="s">
        <v>1341</v>
      </c>
      <c r="O6" s="477" t="s">
        <v>1342</v>
      </c>
      <c r="P6" s="531" t="s">
        <v>363</v>
      </c>
      <c r="Q6" s="729"/>
    </row>
    <row r="7" spans="1:17" ht="25.5" customHeight="1">
      <c r="A7" s="178" t="s">
        <v>827</v>
      </c>
      <c r="B7" s="195">
        <v>22706</v>
      </c>
      <c r="C7" s="196">
        <v>3092</v>
      </c>
      <c r="D7" s="196">
        <v>635</v>
      </c>
      <c r="E7" s="196">
        <v>967</v>
      </c>
      <c r="F7" s="196">
        <v>8895</v>
      </c>
      <c r="G7" s="196">
        <v>1563</v>
      </c>
      <c r="H7" s="196">
        <v>547</v>
      </c>
      <c r="I7" s="196">
        <v>2508</v>
      </c>
      <c r="J7" s="196">
        <v>881</v>
      </c>
      <c r="K7" s="196">
        <v>201</v>
      </c>
      <c r="L7" s="196">
        <v>1864</v>
      </c>
      <c r="M7" s="196">
        <v>311</v>
      </c>
      <c r="N7" s="196">
        <v>7</v>
      </c>
      <c r="O7" s="196">
        <v>375</v>
      </c>
      <c r="P7" s="197">
        <v>860</v>
      </c>
      <c r="Q7" s="179" t="s">
        <v>827</v>
      </c>
    </row>
    <row r="8" spans="1:17" ht="25.5" customHeight="1">
      <c r="A8" s="178" t="s">
        <v>361</v>
      </c>
      <c r="B8" s="195">
        <v>22331</v>
      </c>
      <c r="C8" s="196">
        <v>3743</v>
      </c>
      <c r="D8" s="196">
        <v>609</v>
      </c>
      <c r="E8" s="196">
        <v>1004</v>
      </c>
      <c r="F8" s="196">
        <v>8429</v>
      </c>
      <c r="G8" s="196">
        <v>1451</v>
      </c>
      <c r="H8" s="196">
        <v>464</v>
      </c>
      <c r="I8" s="196">
        <v>2460</v>
      </c>
      <c r="J8" s="196">
        <v>746</v>
      </c>
      <c r="K8" s="196">
        <v>131</v>
      </c>
      <c r="L8" s="196">
        <v>1826</v>
      </c>
      <c r="M8" s="196">
        <v>332</v>
      </c>
      <c r="N8" s="196">
        <v>10</v>
      </c>
      <c r="O8" s="196">
        <v>391</v>
      </c>
      <c r="P8" s="197">
        <v>735</v>
      </c>
      <c r="Q8" s="179" t="s">
        <v>361</v>
      </c>
    </row>
    <row r="9" spans="1:17" ht="25.5" customHeight="1">
      <c r="A9" s="178" t="s">
        <v>828</v>
      </c>
      <c r="B9" s="195">
        <v>23307</v>
      </c>
      <c r="C9" s="196">
        <v>4165</v>
      </c>
      <c r="D9" s="196">
        <v>715</v>
      </c>
      <c r="E9" s="196">
        <v>985</v>
      </c>
      <c r="F9" s="196">
        <v>8424</v>
      </c>
      <c r="G9" s="196">
        <v>1447</v>
      </c>
      <c r="H9" s="196">
        <v>462</v>
      </c>
      <c r="I9" s="196">
        <v>2403</v>
      </c>
      <c r="J9" s="196">
        <v>762</v>
      </c>
      <c r="K9" s="196">
        <v>200</v>
      </c>
      <c r="L9" s="196">
        <v>1828</v>
      </c>
      <c r="M9" s="196">
        <v>387</v>
      </c>
      <c r="N9" s="196">
        <v>5</v>
      </c>
      <c r="O9" s="196">
        <v>349</v>
      </c>
      <c r="P9" s="197">
        <v>1175</v>
      </c>
      <c r="Q9" s="179" t="s">
        <v>828</v>
      </c>
    </row>
    <row r="10" spans="1:17" ht="25.5" customHeight="1">
      <c r="A10" s="178" t="s">
        <v>844</v>
      </c>
      <c r="B10" s="195">
        <v>31456</v>
      </c>
      <c r="C10" s="196">
        <v>5259</v>
      </c>
      <c r="D10" s="196">
        <v>982</v>
      </c>
      <c r="E10" s="196">
        <v>1033</v>
      </c>
      <c r="F10" s="196">
        <v>10491</v>
      </c>
      <c r="G10" s="196">
        <v>1437</v>
      </c>
      <c r="H10" s="196">
        <v>498</v>
      </c>
      <c r="I10" s="196">
        <v>2946</v>
      </c>
      <c r="J10" s="196">
        <v>716</v>
      </c>
      <c r="K10" s="196">
        <v>174</v>
      </c>
      <c r="L10" s="196">
        <v>2185</v>
      </c>
      <c r="M10" s="196">
        <v>380</v>
      </c>
      <c r="N10" s="196">
        <v>6</v>
      </c>
      <c r="O10" s="196">
        <v>419</v>
      </c>
      <c r="P10" s="197">
        <v>4930</v>
      </c>
      <c r="Q10" s="179" t="s">
        <v>844</v>
      </c>
    </row>
    <row r="11" spans="1:17" ht="25.5" customHeight="1">
      <c r="A11" s="178" t="s">
        <v>845</v>
      </c>
      <c r="B11" s="195">
        <v>27230</v>
      </c>
      <c r="C11" s="196">
        <v>4979</v>
      </c>
      <c r="D11" s="196">
        <v>814</v>
      </c>
      <c r="E11" s="196">
        <v>866</v>
      </c>
      <c r="F11" s="196">
        <v>9118</v>
      </c>
      <c r="G11" s="196">
        <v>1152</v>
      </c>
      <c r="H11" s="196">
        <v>440</v>
      </c>
      <c r="I11" s="196">
        <v>2254</v>
      </c>
      <c r="J11" s="196">
        <v>643</v>
      </c>
      <c r="K11" s="196">
        <v>146</v>
      </c>
      <c r="L11" s="196">
        <v>1546</v>
      </c>
      <c r="M11" s="196">
        <v>328</v>
      </c>
      <c r="N11" s="196">
        <v>7</v>
      </c>
      <c r="O11" s="196">
        <v>285</v>
      </c>
      <c r="P11" s="197">
        <v>4652</v>
      </c>
      <c r="Q11" s="179" t="s">
        <v>845</v>
      </c>
    </row>
    <row r="12" spans="1:17" s="183" customFormat="1" ht="25.5" customHeight="1">
      <c r="A12" s="180" t="s">
        <v>801</v>
      </c>
      <c r="B12" s="198">
        <f>SUM(C12:P12)</f>
        <v>25547</v>
      </c>
      <c r="C12" s="198">
        <f>SUM(C13:C15)</f>
        <v>4243</v>
      </c>
      <c r="D12" s="198">
        <f aca="true" t="shared" si="0" ref="D12:P12">SUM(D13:D15)</f>
        <v>574</v>
      </c>
      <c r="E12" s="198">
        <f t="shared" si="0"/>
        <v>729</v>
      </c>
      <c r="F12" s="198">
        <f t="shared" si="0"/>
        <v>8713</v>
      </c>
      <c r="G12" s="198">
        <f t="shared" si="0"/>
        <v>765</v>
      </c>
      <c r="H12" s="198">
        <f t="shared" si="0"/>
        <v>460</v>
      </c>
      <c r="I12" s="198">
        <f t="shared" si="0"/>
        <v>1703</v>
      </c>
      <c r="J12" s="198">
        <f t="shared" si="0"/>
        <v>391</v>
      </c>
      <c r="K12" s="198">
        <f t="shared" si="0"/>
        <v>242</v>
      </c>
      <c r="L12" s="198">
        <f t="shared" si="0"/>
        <v>990</v>
      </c>
      <c r="M12" s="198">
        <f t="shared" si="0"/>
        <v>151</v>
      </c>
      <c r="N12" s="198">
        <f t="shared" si="0"/>
        <v>7</v>
      </c>
      <c r="O12" s="198">
        <f t="shared" si="0"/>
        <v>161</v>
      </c>
      <c r="P12" s="198">
        <f t="shared" si="0"/>
        <v>6418</v>
      </c>
      <c r="Q12" s="182" t="s">
        <v>801</v>
      </c>
    </row>
    <row r="13" spans="1:17" ht="49.5" customHeight="1">
      <c r="A13" s="203" t="s">
        <v>1343</v>
      </c>
      <c r="B13" s="196">
        <f>SUM(C13:P13)</f>
        <v>712</v>
      </c>
      <c r="C13" s="196">
        <v>250</v>
      </c>
      <c r="D13" s="196">
        <v>10</v>
      </c>
      <c r="E13" s="196">
        <v>22</v>
      </c>
      <c r="F13" s="196">
        <v>243</v>
      </c>
      <c r="G13" s="196">
        <v>30</v>
      </c>
      <c r="H13" s="196">
        <v>14</v>
      </c>
      <c r="I13" s="196">
        <v>32</v>
      </c>
      <c r="J13" s="196">
        <v>8</v>
      </c>
      <c r="K13" s="196">
        <v>15</v>
      </c>
      <c r="L13" s="196">
        <v>16</v>
      </c>
      <c r="M13" s="196">
        <v>2</v>
      </c>
      <c r="N13" s="196">
        <v>0</v>
      </c>
      <c r="O13" s="196">
        <v>4</v>
      </c>
      <c r="P13" s="196">
        <v>66</v>
      </c>
      <c r="Q13" s="204" t="s">
        <v>1344</v>
      </c>
    </row>
    <row r="14" spans="1:17" ht="49.5" customHeight="1">
      <c r="A14" s="203" t="s">
        <v>720</v>
      </c>
      <c r="B14" s="196">
        <f>SUM(C14:P14)</f>
        <v>19013</v>
      </c>
      <c r="C14" s="196">
        <v>3314</v>
      </c>
      <c r="D14" s="196">
        <v>517</v>
      </c>
      <c r="E14" s="196">
        <v>610</v>
      </c>
      <c r="F14" s="196">
        <v>6140</v>
      </c>
      <c r="G14" s="196">
        <v>604</v>
      </c>
      <c r="H14" s="196">
        <v>345</v>
      </c>
      <c r="I14" s="196">
        <v>1164</v>
      </c>
      <c r="J14" s="196">
        <v>312</v>
      </c>
      <c r="K14" s="196">
        <v>158</v>
      </c>
      <c r="L14" s="196">
        <v>705</v>
      </c>
      <c r="M14" s="196">
        <v>113</v>
      </c>
      <c r="N14" s="196">
        <v>4</v>
      </c>
      <c r="O14" s="196">
        <v>119</v>
      </c>
      <c r="P14" s="196">
        <v>4908</v>
      </c>
      <c r="Q14" s="204" t="s">
        <v>1345</v>
      </c>
    </row>
    <row r="15" spans="1:17" ht="49.5" customHeight="1">
      <c r="A15" s="205" t="s">
        <v>718</v>
      </c>
      <c r="B15" s="228">
        <f>SUM(C15:P15)</f>
        <v>5822</v>
      </c>
      <c r="C15" s="229">
        <v>679</v>
      </c>
      <c r="D15" s="229">
        <v>47</v>
      </c>
      <c r="E15" s="229">
        <v>97</v>
      </c>
      <c r="F15" s="229">
        <v>2330</v>
      </c>
      <c r="G15" s="229">
        <v>131</v>
      </c>
      <c r="H15" s="229">
        <v>101</v>
      </c>
      <c r="I15" s="229">
        <v>507</v>
      </c>
      <c r="J15" s="229">
        <v>71</v>
      </c>
      <c r="K15" s="229">
        <v>69</v>
      </c>
      <c r="L15" s="229">
        <v>269</v>
      </c>
      <c r="M15" s="229">
        <v>36</v>
      </c>
      <c r="N15" s="229">
        <v>3</v>
      </c>
      <c r="O15" s="229">
        <v>38</v>
      </c>
      <c r="P15" s="229">
        <v>1444</v>
      </c>
      <c r="Q15" s="206" t="s">
        <v>1346</v>
      </c>
    </row>
    <row r="16" spans="1:17" ht="18" customHeight="1">
      <c r="A16" s="740" t="s">
        <v>1347</v>
      </c>
      <c r="B16" s="741"/>
      <c r="C16" s="74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O16" s="190"/>
      <c r="P16" s="190"/>
      <c r="Q16" s="190" t="s">
        <v>1348</v>
      </c>
    </row>
  </sheetData>
  <mergeCells count="12">
    <mergeCell ref="A16:C16"/>
    <mergeCell ref="C4:E4"/>
    <mergeCell ref="F4:H4"/>
    <mergeCell ref="I4:K4"/>
    <mergeCell ref="L4:N4"/>
    <mergeCell ref="A1:Q1"/>
    <mergeCell ref="C3:E3"/>
    <mergeCell ref="F3:H3"/>
    <mergeCell ref="I3:K3"/>
    <mergeCell ref="L3:N3"/>
    <mergeCell ref="A3:A6"/>
    <mergeCell ref="Q3:Q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zoomScaleSheetLayoutView="100" workbookViewId="0" topLeftCell="A7">
      <selection activeCell="J12" sqref="J12"/>
    </sheetView>
  </sheetViews>
  <sheetFormatPr defaultColWidth="9.140625" defaultRowHeight="12.75"/>
  <cols>
    <col min="1" max="1" width="13.28125" style="0" customWidth="1"/>
    <col min="2" max="2" width="7.28125" style="0" customWidth="1"/>
    <col min="4" max="5" width="7.28125" style="0" customWidth="1"/>
    <col min="6" max="16" width="7.28125" style="106" customWidth="1"/>
    <col min="17" max="17" width="8.7109375" style="106" customWidth="1"/>
    <col min="18" max="19" width="7.7109375" style="106" customWidth="1"/>
    <col min="20" max="20" width="7.140625" style="106" customWidth="1"/>
    <col min="21" max="21" width="6.7109375" style="0" customWidth="1"/>
    <col min="22" max="22" width="7.00390625" style="0" customWidth="1"/>
    <col min="23" max="23" width="7.7109375" style="0" customWidth="1"/>
    <col min="24" max="24" width="19.57421875" style="0" customWidth="1"/>
    <col min="35" max="45" width="6.8515625" style="0" customWidth="1"/>
    <col min="46" max="46" width="36.57421875" style="0" customWidth="1"/>
  </cols>
  <sheetData>
    <row r="1" spans="1:47" s="31" customFormat="1" ht="32.25" customHeight="1">
      <c r="A1" s="663" t="s">
        <v>634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AU1" s="32"/>
    </row>
    <row r="2" spans="1:47" s="8" customFormat="1" ht="18" customHeight="1">
      <c r="A2" s="54" t="s">
        <v>803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00" t="s">
        <v>802</v>
      </c>
      <c r="AU2" s="7"/>
    </row>
    <row r="3" spans="1:47" s="5" customFormat="1" ht="18.75" customHeight="1">
      <c r="A3" s="656"/>
      <c r="B3" s="664" t="s">
        <v>804</v>
      </c>
      <c r="C3" s="666" t="s">
        <v>692</v>
      </c>
      <c r="D3" s="664" t="s">
        <v>805</v>
      </c>
      <c r="E3" s="664" t="s">
        <v>806</v>
      </c>
      <c r="F3" s="653" t="s">
        <v>877</v>
      </c>
      <c r="G3" s="658"/>
      <c r="H3" s="658"/>
      <c r="I3" s="658"/>
      <c r="J3" s="658"/>
      <c r="K3" s="658"/>
      <c r="L3" s="658"/>
      <c r="M3" s="658"/>
      <c r="N3" s="658" t="s">
        <v>826</v>
      </c>
      <c r="O3" s="658"/>
      <c r="P3" s="658"/>
      <c r="Q3" s="658"/>
      <c r="R3" s="658"/>
      <c r="S3" s="658"/>
      <c r="T3" s="656"/>
      <c r="U3" s="664" t="s">
        <v>807</v>
      </c>
      <c r="V3" s="654" t="s">
        <v>875</v>
      </c>
      <c r="W3" s="648" t="s">
        <v>876</v>
      </c>
      <c r="AU3" s="14"/>
    </row>
    <row r="4" spans="1:47" s="5" customFormat="1" ht="45.75" customHeight="1">
      <c r="A4" s="656"/>
      <c r="B4" s="665"/>
      <c r="C4" s="652"/>
      <c r="D4" s="665"/>
      <c r="E4" s="665"/>
      <c r="F4" s="9" t="s">
        <v>229</v>
      </c>
      <c r="G4" s="36" t="s">
        <v>878</v>
      </c>
      <c r="H4" s="36" t="s">
        <v>879</v>
      </c>
      <c r="I4" s="36" t="s">
        <v>880</v>
      </c>
      <c r="J4" s="36" t="s">
        <v>881</v>
      </c>
      <c r="K4" s="36" t="s">
        <v>882</v>
      </c>
      <c r="L4" s="36" t="s">
        <v>883</v>
      </c>
      <c r="M4" s="10" t="s">
        <v>884</v>
      </c>
      <c r="N4" s="34" t="s">
        <v>885</v>
      </c>
      <c r="O4" s="33" t="s">
        <v>886</v>
      </c>
      <c r="P4" s="33" t="s">
        <v>887</v>
      </c>
      <c r="Q4" s="27" t="s">
        <v>888</v>
      </c>
      <c r="R4" s="27" t="s">
        <v>889</v>
      </c>
      <c r="S4" s="27" t="s">
        <v>890</v>
      </c>
      <c r="T4" s="28" t="s">
        <v>891</v>
      </c>
      <c r="U4" s="665"/>
      <c r="V4" s="655"/>
      <c r="W4" s="649"/>
      <c r="AU4" s="14"/>
    </row>
    <row r="5" spans="1:23" s="5" customFormat="1" ht="22.5" customHeight="1">
      <c r="A5" s="98" t="s">
        <v>625</v>
      </c>
      <c r="B5" s="141">
        <v>432</v>
      </c>
      <c r="C5" s="426">
        <v>1</v>
      </c>
      <c r="D5" s="434">
        <v>14</v>
      </c>
      <c r="E5" s="426" t="s">
        <v>799</v>
      </c>
      <c r="F5" s="141">
        <v>313</v>
      </c>
      <c r="G5" s="426" t="s">
        <v>799</v>
      </c>
      <c r="H5" s="426" t="s">
        <v>799</v>
      </c>
      <c r="I5" s="426">
        <v>1</v>
      </c>
      <c r="J5" s="426">
        <v>4</v>
      </c>
      <c r="K5" s="426" t="s">
        <v>798</v>
      </c>
      <c r="L5" s="141">
        <v>19</v>
      </c>
      <c r="M5" s="141">
        <v>92</v>
      </c>
      <c r="N5" s="141">
        <v>98</v>
      </c>
      <c r="O5" s="141">
        <v>65</v>
      </c>
      <c r="P5" s="141">
        <v>34</v>
      </c>
      <c r="Q5" s="426" t="s">
        <v>799</v>
      </c>
      <c r="R5" s="426" t="s">
        <v>799</v>
      </c>
      <c r="S5" s="426" t="s">
        <v>799</v>
      </c>
      <c r="T5" s="426" t="s">
        <v>799</v>
      </c>
      <c r="U5" s="141">
        <v>104</v>
      </c>
      <c r="V5" s="426" t="s">
        <v>799</v>
      </c>
      <c r="W5" s="459" t="s">
        <v>797</v>
      </c>
    </row>
    <row r="6" spans="1:23" s="14" customFormat="1" ht="22.5" customHeight="1">
      <c r="A6" s="98" t="s">
        <v>809</v>
      </c>
      <c r="B6" s="147">
        <v>287</v>
      </c>
      <c r="C6" s="426">
        <v>1</v>
      </c>
      <c r="D6" s="434">
        <v>4</v>
      </c>
      <c r="E6" s="426" t="s">
        <v>799</v>
      </c>
      <c r="F6" s="141">
        <v>222</v>
      </c>
      <c r="G6" s="426" t="s">
        <v>799</v>
      </c>
      <c r="H6" s="426" t="s">
        <v>799</v>
      </c>
      <c r="I6" s="426" t="s">
        <v>799</v>
      </c>
      <c r="J6" s="426">
        <v>1</v>
      </c>
      <c r="K6" s="426">
        <v>1</v>
      </c>
      <c r="L6" s="141">
        <v>14</v>
      </c>
      <c r="M6" s="141">
        <v>69</v>
      </c>
      <c r="N6" s="141">
        <v>81</v>
      </c>
      <c r="O6" s="141">
        <v>50</v>
      </c>
      <c r="P6" s="141">
        <v>5</v>
      </c>
      <c r="Q6" s="426" t="s">
        <v>799</v>
      </c>
      <c r="R6" s="426">
        <v>1</v>
      </c>
      <c r="S6" s="426" t="s">
        <v>799</v>
      </c>
      <c r="T6" s="426" t="s">
        <v>799</v>
      </c>
      <c r="U6" s="141">
        <v>59</v>
      </c>
      <c r="V6" s="426" t="s">
        <v>799</v>
      </c>
      <c r="W6" s="426">
        <v>1</v>
      </c>
    </row>
    <row r="7" spans="1:23" s="14" customFormat="1" ht="22.5" customHeight="1">
      <c r="A7" s="98" t="s">
        <v>626</v>
      </c>
      <c r="B7" s="147">
        <v>452</v>
      </c>
      <c r="C7" s="426">
        <v>1</v>
      </c>
      <c r="D7" s="434">
        <v>12</v>
      </c>
      <c r="E7" s="426" t="s">
        <v>799</v>
      </c>
      <c r="F7" s="141">
        <v>332</v>
      </c>
      <c r="G7" s="426" t="s">
        <v>799</v>
      </c>
      <c r="H7" s="426" t="s">
        <v>799</v>
      </c>
      <c r="I7" s="426">
        <v>1</v>
      </c>
      <c r="J7" s="426">
        <v>4</v>
      </c>
      <c r="K7" s="426" t="s">
        <v>798</v>
      </c>
      <c r="L7" s="141">
        <v>20</v>
      </c>
      <c r="M7" s="141">
        <v>92</v>
      </c>
      <c r="N7" s="141">
        <v>101</v>
      </c>
      <c r="O7" s="141">
        <v>72</v>
      </c>
      <c r="P7" s="141">
        <v>42</v>
      </c>
      <c r="Q7" s="426" t="s">
        <v>799</v>
      </c>
      <c r="R7" s="426" t="s">
        <v>799</v>
      </c>
      <c r="S7" s="426" t="s">
        <v>799</v>
      </c>
      <c r="T7" s="426" t="s">
        <v>799</v>
      </c>
      <c r="U7" s="141">
        <v>107</v>
      </c>
      <c r="V7" s="426" t="s">
        <v>799</v>
      </c>
      <c r="W7" s="426" t="s">
        <v>797</v>
      </c>
    </row>
    <row r="8" spans="1:23" s="21" customFormat="1" ht="22.5" customHeight="1">
      <c r="A8" s="99" t="s">
        <v>810</v>
      </c>
      <c r="B8" s="148">
        <v>312</v>
      </c>
      <c r="C8" s="428">
        <v>1</v>
      </c>
      <c r="D8" s="435">
        <v>3</v>
      </c>
      <c r="E8" s="427" t="s">
        <v>799</v>
      </c>
      <c r="F8" s="143">
        <v>246</v>
      </c>
      <c r="G8" s="427" t="s">
        <v>799</v>
      </c>
      <c r="H8" s="427" t="s">
        <v>799</v>
      </c>
      <c r="I8" s="428" t="s">
        <v>799</v>
      </c>
      <c r="J8" s="428">
        <v>1</v>
      </c>
      <c r="K8" s="428">
        <v>1</v>
      </c>
      <c r="L8" s="143">
        <v>15</v>
      </c>
      <c r="M8" s="143">
        <v>72</v>
      </c>
      <c r="N8" s="143">
        <v>86</v>
      </c>
      <c r="O8" s="143">
        <v>58</v>
      </c>
      <c r="P8" s="143">
        <v>12</v>
      </c>
      <c r="Q8" s="428" t="s">
        <v>799</v>
      </c>
      <c r="R8" s="428">
        <v>1</v>
      </c>
      <c r="S8" s="428" t="s">
        <v>799</v>
      </c>
      <c r="T8" s="428" t="s">
        <v>799</v>
      </c>
      <c r="U8" s="143">
        <v>61</v>
      </c>
      <c r="V8" s="428" t="s">
        <v>799</v>
      </c>
      <c r="W8" s="428">
        <v>1</v>
      </c>
    </row>
    <row r="9" spans="1:24" s="5" customFormat="1" ht="22.5" customHeight="1">
      <c r="A9" s="98" t="s">
        <v>627</v>
      </c>
      <c r="B9" s="141">
        <v>461</v>
      </c>
      <c r="C9" s="426">
        <v>1</v>
      </c>
      <c r="D9" s="434">
        <v>12</v>
      </c>
      <c r="E9" s="426" t="s">
        <v>799</v>
      </c>
      <c r="F9" s="142">
        <v>333</v>
      </c>
      <c r="G9" s="427" t="s">
        <v>799</v>
      </c>
      <c r="H9" s="427" t="s">
        <v>799</v>
      </c>
      <c r="I9" s="427">
        <v>1</v>
      </c>
      <c r="J9" s="427">
        <v>4</v>
      </c>
      <c r="K9" s="427" t="s">
        <v>798</v>
      </c>
      <c r="L9" s="142">
        <v>20</v>
      </c>
      <c r="M9" s="142">
        <v>92</v>
      </c>
      <c r="N9" s="142">
        <v>101</v>
      </c>
      <c r="O9" s="142">
        <v>73</v>
      </c>
      <c r="P9" s="142">
        <v>42</v>
      </c>
      <c r="Q9" s="427" t="s">
        <v>799</v>
      </c>
      <c r="R9" s="427" t="s">
        <v>799</v>
      </c>
      <c r="S9" s="427" t="s">
        <v>799</v>
      </c>
      <c r="T9" s="427" t="s">
        <v>799</v>
      </c>
      <c r="U9" s="141">
        <v>115</v>
      </c>
      <c r="V9" s="426" t="s">
        <v>799</v>
      </c>
      <c r="W9" s="426" t="s">
        <v>799</v>
      </c>
      <c r="X9" s="103"/>
    </row>
    <row r="10" spans="1:24" s="14" customFormat="1" ht="22.5" customHeight="1">
      <c r="A10" s="98" t="s">
        <v>811</v>
      </c>
      <c r="B10" s="147">
        <v>312</v>
      </c>
      <c r="C10" s="426">
        <v>1</v>
      </c>
      <c r="D10" s="434">
        <v>3</v>
      </c>
      <c r="E10" s="426" t="s">
        <v>799</v>
      </c>
      <c r="F10" s="142">
        <v>245</v>
      </c>
      <c r="G10" s="427" t="s">
        <v>799</v>
      </c>
      <c r="H10" s="427" t="s">
        <v>799</v>
      </c>
      <c r="I10" s="427" t="s">
        <v>799</v>
      </c>
      <c r="J10" s="427">
        <v>1</v>
      </c>
      <c r="K10" s="427">
        <v>1</v>
      </c>
      <c r="L10" s="142">
        <v>15</v>
      </c>
      <c r="M10" s="142">
        <v>72</v>
      </c>
      <c r="N10" s="142">
        <v>85</v>
      </c>
      <c r="O10" s="142">
        <v>58</v>
      </c>
      <c r="P10" s="142">
        <v>12</v>
      </c>
      <c r="Q10" s="427" t="s">
        <v>799</v>
      </c>
      <c r="R10" s="427">
        <v>1</v>
      </c>
      <c r="S10" s="427" t="s">
        <v>799</v>
      </c>
      <c r="T10" s="427" t="s">
        <v>799</v>
      </c>
      <c r="U10" s="141">
        <v>61</v>
      </c>
      <c r="V10" s="426" t="s">
        <v>799</v>
      </c>
      <c r="W10" s="426">
        <v>2</v>
      </c>
      <c r="X10" s="102"/>
    </row>
    <row r="11" spans="1:24" s="14" customFormat="1" ht="22.5" customHeight="1">
      <c r="A11" s="98" t="s">
        <v>628</v>
      </c>
      <c r="B11" s="147">
        <v>463</v>
      </c>
      <c r="C11" s="426">
        <v>1</v>
      </c>
      <c r="D11" s="434">
        <v>9</v>
      </c>
      <c r="E11" s="426" t="s">
        <v>799</v>
      </c>
      <c r="F11" s="142">
        <v>343</v>
      </c>
      <c r="G11" s="427" t="s">
        <v>799</v>
      </c>
      <c r="H11" s="427" t="s">
        <v>799</v>
      </c>
      <c r="I11" s="427">
        <v>1</v>
      </c>
      <c r="J11" s="427">
        <v>4</v>
      </c>
      <c r="K11" s="427" t="s">
        <v>798</v>
      </c>
      <c r="L11" s="142">
        <v>20</v>
      </c>
      <c r="M11" s="142">
        <v>113</v>
      </c>
      <c r="N11" s="142">
        <v>101</v>
      </c>
      <c r="O11" s="142">
        <v>76</v>
      </c>
      <c r="P11" s="142">
        <v>28</v>
      </c>
      <c r="Q11" s="427" t="s">
        <v>799</v>
      </c>
      <c r="R11" s="427" t="s">
        <v>799</v>
      </c>
      <c r="S11" s="427" t="s">
        <v>799</v>
      </c>
      <c r="T11" s="427" t="s">
        <v>799</v>
      </c>
      <c r="U11" s="141">
        <v>110</v>
      </c>
      <c r="V11" s="426" t="s">
        <v>799</v>
      </c>
      <c r="W11" s="426" t="s">
        <v>799</v>
      </c>
      <c r="X11" s="103"/>
    </row>
    <row r="12" spans="1:24" s="21" customFormat="1" ht="22.5" customHeight="1">
      <c r="A12" s="99" t="s">
        <v>812</v>
      </c>
      <c r="B12" s="148">
        <v>322</v>
      </c>
      <c r="C12" s="428">
        <v>1</v>
      </c>
      <c r="D12" s="435">
        <v>3</v>
      </c>
      <c r="E12" s="427" t="s">
        <v>799</v>
      </c>
      <c r="F12" s="143">
        <v>254</v>
      </c>
      <c r="G12" s="427" t="s">
        <v>799</v>
      </c>
      <c r="H12" s="427" t="s">
        <v>799</v>
      </c>
      <c r="I12" s="428" t="s">
        <v>799</v>
      </c>
      <c r="J12" s="428">
        <v>2</v>
      </c>
      <c r="K12" s="428" t="s">
        <v>798</v>
      </c>
      <c r="L12" s="143">
        <v>15</v>
      </c>
      <c r="M12" s="143">
        <v>73</v>
      </c>
      <c r="N12" s="143">
        <v>91</v>
      </c>
      <c r="O12" s="143">
        <v>59</v>
      </c>
      <c r="P12" s="143">
        <v>13</v>
      </c>
      <c r="Q12" s="428" t="s">
        <v>799</v>
      </c>
      <c r="R12" s="428">
        <v>1</v>
      </c>
      <c r="S12" s="428" t="s">
        <v>799</v>
      </c>
      <c r="T12" s="428" t="s">
        <v>799</v>
      </c>
      <c r="U12" s="143">
        <v>62</v>
      </c>
      <c r="V12" s="428" t="s">
        <v>799</v>
      </c>
      <c r="W12" s="428">
        <v>2</v>
      </c>
      <c r="X12" s="102"/>
    </row>
    <row r="13" spans="1:24" s="21" customFormat="1" ht="22.5" customHeight="1">
      <c r="A13" s="99" t="s">
        <v>629</v>
      </c>
      <c r="B13" s="148">
        <v>514</v>
      </c>
      <c r="C13" s="428">
        <v>1</v>
      </c>
      <c r="D13" s="435">
        <v>12</v>
      </c>
      <c r="E13" s="428" t="s">
        <v>799</v>
      </c>
      <c r="F13" s="143">
        <v>384</v>
      </c>
      <c r="G13" s="428" t="s">
        <v>799</v>
      </c>
      <c r="H13" s="428" t="s">
        <v>799</v>
      </c>
      <c r="I13" s="428">
        <v>1</v>
      </c>
      <c r="J13" s="428">
        <v>4</v>
      </c>
      <c r="K13" s="428" t="s">
        <v>798</v>
      </c>
      <c r="L13" s="143">
        <v>21</v>
      </c>
      <c r="M13" s="143">
        <v>118</v>
      </c>
      <c r="N13" s="143">
        <v>116</v>
      </c>
      <c r="O13" s="143">
        <v>88</v>
      </c>
      <c r="P13" s="143">
        <v>35</v>
      </c>
      <c r="Q13" s="428" t="s">
        <v>799</v>
      </c>
      <c r="R13" s="428" t="s">
        <v>799</v>
      </c>
      <c r="S13" s="428" t="s">
        <v>799</v>
      </c>
      <c r="T13" s="428" t="s">
        <v>799</v>
      </c>
      <c r="U13" s="143">
        <v>117</v>
      </c>
      <c r="V13" s="428" t="s">
        <v>799</v>
      </c>
      <c r="W13" s="428" t="s">
        <v>799</v>
      </c>
      <c r="X13" s="103"/>
    </row>
    <row r="14" spans="1:24" s="21" customFormat="1" ht="22.5" customHeight="1">
      <c r="A14" s="99" t="s">
        <v>800</v>
      </c>
      <c r="B14" s="143">
        <v>330</v>
      </c>
      <c r="C14" s="428">
        <v>1</v>
      </c>
      <c r="D14" s="435">
        <v>3</v>
      </c>
      <c r="E14" s="428" t="s">
        <v>799</v>
      </c>
      <c r="F14" s="143">
        <v>270</v>
      </c>
      <c r="G14" s="423" t="s">
        <v>798</v>
      </c>
      <c r="H14" s="423" t="s">
        <v>798</v>
      </c>
      <c r="I14" s="428" t="s">
        <v>798</v>
      </c>
      <c r="J14" s="428">
        <v>1</v>
      </c>
      <c r="K14" s="428">
        <v>1</v>
      </c>
      <c r="L14" s="143">
        <v>14</v>
      </c>
      <c r="M14" s="143">
        <v>81</v>
      </c>
      <c r="N14" s="143">
        <v>92</v>
      </c>
      <c r="O14" s="143">
        <v>67</v>
      </c>
      <c r="P14" s="143">
        <v>13</v>
      </c>
      <c r="Q14" s="428" t="s">
        <v>798</v>
      </c>
      <c r="R14" s="428">
        <v>1</v>
      </c>
      <c r="S14" s="428" t="s">
        <v>798</v>
      </c>
      <c r="T14" s="428" t="s">
        <v>798</v>
      </c>
      <c r="U14" s="143">
        <v>56</v>
      </c>
      <c r="V14" s="428" t="s">
        <v>814</v>
      </c>
      <c r="W14" s="428" t="s">
        <v>814</v>
      </c>
      <c r="X14" s="103"/>
    </row>
    <row r="15" spans="1:23" s="16" customFormat="1" ht="22.5" customHeight="1">
      <c r="A15" s="18" t="s">
        <v>813</v>
      </c>
      <c r="B15" s="144">
        <f>SUM(B16:B25)</f>
        <v>659</v>
      </c>
      <c r="C15" s="438">
        <f>SUM(C16:C25)</f>
        <v>1</v>
      </c>
      <c r="D15" s="436">
        <f aca="true" t="shared" si="0" ref="D15:U15">SUM(D16:D25)</f>
        <v>14</v>
      </c>
      <c r="E15" s="438">
        <f t="shared" si="0"/>
        <v>69</v>
      </c>
      <c r="F15" s="144">
        <f t="shared" si="0"/>
        <v>430</v>
      </c>
      <c r="G15" s="424" t="s">
        <v>799</v>
      </c>
      <c r="H15" s="424" t="s">
        <v>799</v>
      </c>
      <c r="I15" s="438">
        <f t="shared" si="0"/>
        <v>1</v>
      </c>
      <c r="J15" s="438">
        <f t="shared" si="0"/>
        <v>6</v>
      </c>
      <c r="K15" s="438" t="s">
        <v>799</v>
      </c>
      <c r="L15" s="144">
        <f t="shared" si="0"/>
        <v>27</v>
      </c>
      <c r="M15" s="144">
        <f t="shared" si="0"/>
        <v>118</v>
      </c>
      <c r="N15" s="144">
        <f t="shared" si="0"/>
        <v>143</v>
      </c>
      <c r="O15" s="144">
        <f t="shared" si="0"/>
        <v>122</v>
      </c>
      <c r="P15" s="144">
        <f t="shared" si="0"/>
        <v>12</v>
      </c>
      <c r="Q15" s="438" t="s">
        <v>799</v>
      </c>
      <c r="R15" s="438">
        <f t="shared" si="0"/>
        <v>1</v>
      </c>
      <c r="S15" s="438" t="s">
        <v>799</v>
      </c>
      <c r="T15" s="438" t="s">
        <v>799</v>
      </c>
      <c r="U15" s="144">
        <f t="shared" si="0"/>
        <v>145</v>
      </c>
      <c r="V15" s="438" t="s">
        <v>799</v>
      </c>
      <c r="W15" s="438" t="s">
        <v>799</v>
      </c>
    </row>
    <row r="16" spans="1:23" s="38" customFormat="1" ht="22.5" customHeight="1">
      <c r="A16" s="401" t="s">
        <v>815</v>
      </c>
      <c r="B16" s="147">
        <f>SUM(C16:F16,U16:W16)</f>
        <v>10</v>
      </c>
      <c r="C16" s="422" t="s">
        <v>797</v>
      </c>
      <c r="D16" s="434">
        <v>3</v>
      </c>
      <c r="E16" s="426" t="s">
        <v>797</v>
      </c>
      <c r="F16" s="141">
        <f>SUM(G16:P16)</f>
        <v>5</v>
      </c>
      <c r="G16" s="422" t="s">
        <v>797</v>
      </c>
      <c r="H16" s="422" t="s">
        <v>797</v>
      </c>
      <c r="I16" s="426" t="s">
        <v>799</v>
      </c>
      <c r="J16" s="426" t="s">
        <v>799</v>
      </c>
      <c r="K16" s="426" t="s">
        <v>797</v>
      </c>
      <c r="L16" s="141">
        <v>1</v>
      </c>
      <c r="M16" s="141">
        <v>1</v>
      </c>
      <c r="N16" s="141">
        <v>2</v>
      </c>
      <c r="O16" s="141">
        <v>1</v>
      </c>
      <c r="P16" s="141" t="s">
        <v>799</v>
      </c>
      <c r="Q16" s="426" t="s">
        <v>797</v>
      </c>
      <c r="R16" s="426" t="s">
        <v>797</v>
      </c>
      <c r="S16" s="426" t="s">
        <v>797</v>
      </c>
      <c r="T16" s="426" t="s">
        <v>797</v>
      </c>
      <c r="U16" s="142">
        <v>2</v>
      </c>
      <c r="V16" s="426" t="s">
        <v>797</v>
      </c>
      <c r="W16" s="426" t="s">
        <v>797</v>
      </c>
    </row>
    <row r="17" spans="1:24" s="38" customFormat="1" ht="22.5" customHeight="1">
      <c r="A17" s="401" t="s">
        <v>816</v>
      </c>
      <c r="B17" s="147">
        <f aca="true" t="shared" si="1" ref="B17:B25">SUM(C17:F17,U17:W17)</f>
        <v>50</v>
      </c>
      <c r="C17" s="426">
        <v>1</v>
      </c>
      <c r="D17" s="434" t="s">
        <v>797</v>
      </c>
      <c r="E17" s="426" t="s">
        <v>797</v>
      </c>
      <c r="F17" s="141">
        <f aca="true" t="shared" si="2" ref="F17:F24">SUM(G17:P17)</f>
        <v>25</v>
      </c>
      <c r="G17" s="422" t="s">
        <v>797</v>
      </c>
      <c r="H17" s="422" t="s">
        <v>797</v>
      </c>
      <c r="I17" s="427">
        <v>1</v>
      </c>
      <c r="J17" s="427" t="s">
        <v>799</v>
      </c>
      <c r="K17" s="426" t="s">
        <v>797</v>
      </c>
      <c r="L17" s="142">
        <v>1</v>
      </c>
      <c r="M17" s="142">
        <v>7</v>
      </c>
      <c r="N17" s="142">
        <v>9</v>
      </c>
      <c r="O17" s="142">
        <v>6</v>
      </c>
      <c r="P17" s="142">
        <v>1</v>
      </c>
      <c r="Q17" s="426" t="s">
        <v>797</v>
      </c>
      <c r="R17" s="426" t="s">
        <v>797</v>
      </c>
      <c r="S17" s="426" t="s">
        <v>797</v>
      </c>
      <c r="T17" s="426" t="s">
        <v>797</v>
      </c>
      <c r="U17" s="142">
        <v>24</v>
      </c>
      <c r="V17" s="426" t="s">
        <v>797</v>
      </c>
      <c r="W17" s="426" t="s">
        <v>797</v>
      </c>
      <c r="X17" s="39"/>
    </row>
    <row r="18" spans="1:24" s="38" customFormat="1" ht="22.5" customHeight="1">
      <c r="A18" s="401" t="s">
        <v>817</v>
      </c>
      <c r="B18" s="147">
        <f t="shared" si="1"/>
        <v>34</v>
      </c>
      <c r="C18" s="422" t="s">
        <v>797</v>
      </c>
      <c r="D18" s="434">
        <v>1</v>
      </c>
      <c r="E18" s="426" t="s">
        <v>797</v>
      </c>
      <c r="F18" s="141">
        <f t="shared" si="2"/>
        <v>21</v>
      </c>
      <c r="G18" s="422" t="s">
        <v>797</v>
      </c>
      <c r="H18" s="422" t="s">
        <v>797</v>
      </c>
      <c r="I18" s="426" t="s">
        <v>797</v>
      </c>
      <c r="J18" s="427" t="s">
        <v>799</v>
      </c>
      <c r="K18" s="426" t="s">
        <v>797</v>
      </c>
      <c r="L18" s="142">
        <v>1</v>
      </c>
      <c r="M18" s="142">
        <v>7</v>
      </c>
      <c r="N18" s="142">
        <v>7</v>
      </c>
      <c r="O18" s="142">
        <v>5</v>
      </c>
      <c r="P18" s="142">
        <v>1</v>
      </c>
      <c r="Q18" s="426" t="s">
        <v>797</v>
      </c>
      <c r="R18" s="426" t="s">
        <v>797</v>
      </c>
      <c r="S18" s="426" t="s">
        <v>797</v>
      </c>
      <c r="T18" s="426" t="s">
        <v>797</v>
      </c>
      <c r="U18" s="142">
        <v>12</v>
      </c>
      <c r="V18" s="426" t="s">
        <v>797</v>
      </c>
      <c r="W18" s="426" t="s">
        <v>797</v>
      </c>
      <c r="X18" s="39"/>
    </row>
    <row r="19" spans="1:24" s="38" customFormat="1" ht="22.5" customHeight="1">
      <c r="A19" s="401" t="s">
        <v>818</v>
      </c>
      <c r="B19" s="147">
        <f t="shared" si="1"/>
        <v>103</v>
      </c>
      <c r="C19" s="422" t="s">
        <v>797</v>
      </c>
      <c r="D19" s="434" t="s">
        <v>797</v>
      </c>
      <c r="E19" s="426" t="s">
        <v>797</v>
      </c>
      <c r="F19" s="141">
        <f t="shared" si="2"/>
        <v>87</v>
      </c>
      <c r="G19" s="422" t="s">
        <v>797</v>
      </c>
      <c r="H19" s="422" t="s">
        <v>797</v>
      </c>
      <c r="I19" s="426" t="s">
        <v>797</v>
      </c>
      <c r="J19" s="427">
        <v>1</v>
      </c>
      <c r="K19" s="426" t="s">
        <v>797</v>
      </c>
      <c r="L19" s="142">
        <v>5</v>
      </c>
      <c r="M19" s="142">
        <v>21</v>
      </c>
      <c r="N19" s="149">
        <v>32</v>
      </c>
      <c r="O19" s="142">
        <v>25</v>
      </c>
      <c r="P19" s="142">
        <v>3</v>
      </c>
      <c r="Q19" s="426" t="s">
        <v>797</v>
      </c>
      <c r="R19" s="426" t="s">
        <v>797</v>
      </c>
      <c r="S19" s="426" t="s">
        <v>797</v>
      </c>
      <c r="T19" s="426" t="s">
        <v>797</v>
      </c>
      <c r="U19" s="142">
        <v>16</v>
      </c>
      <c r="V19" s="426" t="s">
        <v>797</v>
      </c>
      <c r="W19" s="426" t="s">
        <v>797</v>
      </c>
      <c r="X19" s="39"/>
    </row>
    <row r="20" spans="1:24" s="38" customFormat="1" ht="22.5" customHeight="1">
      <c r="A20" s="401" t="s">
        <v>819</v>
      </c>
      <c r="B20" s="147">
        <f t="shared" si="1"/>
        <v>64</v>
      </c>
      <c r="C20" s="422" t="s">
        <v>797</v>
      </c>
      <c r="D20" s="434">
        <v>7</v>
      </c>
      <c r="E20" s="426" t="s">
        <v>797</v>
      </c>
      <c r="F20" s="141">
        <f t="shared" si="2"/>
        <v>49</v>
      </c>
      <c r="G20" s="422" t="s">
        <v>797</v>
      </c>
      <c r="H20" s="422" t="s">
        <v>797</v>
      </c>
      <c r="I20" s="426" t="s">
        <v>797</v>
      </c>
      <c r="J20" s="427">
        <v>1</v>
      </c>
      <c r="K20" s="426" t="s">
        <v>797</v>
      </c>
      <c r="L20" s="142">
        <v>3</v>
      </c>
      <c r="M20" s="142">
        <v>13</v>
      </c>
      <c r="N20" s="142">
        <v>16</v>
      </c>
      <c r="O20" s="142">
        <v>15</v>
      </c>
      <c r="P20" s="142">
        <v>1</v>
      </c>
      <c r="Q20" s="426" t="s">
        <v>797</v>
      </c>
      <c r="R20" s="426" t="s">
        <v>797</v>
      </c>
      <c r="S20" s="426" t="s">
        <v>797</v>
      </c>
      <c r="T20" s="426" t="s">
        <v>797</v>
      </c>
      <c r="U20" s="142">
        <v>8</v>
      </c>
      <c r="V20" s="426" t="s">
        <v>797</v>
      </c>
      <c r="W20" s="426" t="s">
        <v>797</v>
      </c>
      <c r="X20" s="39"/>
    </row>
    <row r="21" spans="1:24" s="38" customFormat="1" ht="22.5" customHeight="1">
      <c r="A21" s="401" t="s">
        <v>820</v>
      </c>
      <c r="B21" s="147">
        <f t="shared" si="1"/>
        <v>62</v>
      </c>
      <c r="C21" s="422" t="s">
        <v>797</v>
      </c>
      <c r="D21" s="434">
        <v>2</v>
      </c>
      <c r="E21" s="426" t="s">
        <v>797</v>
      </c>
      <c r="F21" s="141">
        <f>SUM(J21:R21)</f>
        <v>49</v>
      </c>
      <c r="G21" s="422" t="s">
        <v>797</v>
      </c>
      <c r="H21" s="422" t="s">
        <v>797</v>
      </c>
      <c r="I21" s="426" t="s">
        <v>797</v>
      </c>
      <c r="J21" s="427">
        <v>1</v>
      </c>
      <c r="K21" s="426" t="s">
        <v>797</v>
      </c>
      <c r="L21" s="142">
        <v>3</v>
      </c>
      <c r="M21" s="142">
        <v>14</v>
      </c>
      <c r="N21" s="142">
        <v>15</v>
      </c>
      <c r="O21" s="142">
        <v>14</v>
      </c>
      <c r="P21" s="142">
        <v>1</v>
      </c>
      <c r="Q21" s="426" t="s">
        <v>797</v>
      </c>
      <c r="R21" s="428">
        <v>1</v>
      </c>
      <c r="S21" s="426" t="s">
        <v>797</v>
      </c>
      <c r="T21" s="426" t="s">
        <v>797</v>
      </c>
      <c r="U21" s="142">
        <v>11</v>
      </c>
      <c r="V21" s="426" t="s">
        <v>797</v>
      </c>
      <c r="W21" s="426" t="s">
        <v>797</v>
      </c>
      <c r="X21" s="39"/>
    </row>
    <row r="22" spans="1:24" s="38" customFormat="1" ht="22.5" customHeight="1">
      <c r="A22" s="401" t="s">
        <v>821</v>
      </c>
      <c r="B22" s="147">
        <f t="shared" si="1"/>
        <v>83</v>
      </c>
      <c r="C22" s="422" t="s">
        <v>797</v>
      </c>
      <c r="D22" s="434" t="s">
        <v>797</v>
      </c>
      <c r="E22" s="426" t="s">
        <v>797</v>
      </c>
      <c r="F22" s="141">
        <f t="shared" si="2"/>
        <v>62</v>
      </c>
      <c r="G22" s="422" t="s">
        <v>797</v>
      </c>
      <c r="H22" s="422" t="s">
        <v>797</v>
      </c>
      <c r="I22" s="426" t="s">
        <v>797</v>
      </c>
      <c r="J22" s="427">
        <v>1</v>
      </c>
      <c r="K22" s="426" t="s">
        <v>797</v>
      </c>
      <c r="L22" s="142">
        <v>5</v>
      </c>
      <c r="M22" s="142">
        <v>16</v>
      </c>
      <c r="N22" s="142">
        <v>18</v>
      </c>
      <c r="O22" s="142">
        <v>19</v>
      </c>
      <c r="P22" s="142">
        <v>3</v>
      </c>
      <c r="Q22" s="426" t="s">
        <v>797</v>
      </c>
      <c r="R22" s="428" t="s">
        <v>797</v>
      </c>
      <c r="S22" s="426" t="s">
        <v>797</v>
      </c>
      <c r="T22" s="426" t="s">
        <v>797</v>
      </c>
      <c r="U22" s="142">
        <v>21</v>
      </c>
      <c r="V22" s="426" t="s">
        <v>797</v>
      </c>
      <c r="W22" s="426" t="s">
        <v>797</v>
      </c>
      <c r="X22" s="39"/>
    </row>
    <row r="23" spans="1:24" s="38" customFormat="1" ht="22.5" customHeight="1">
      <c r="A23" s="37" t="s">
        <v>822</v>
      </c>
      <c r="B23" s="147">
        <f t="shared" si="1"/>
        <v>64</v>
      </c>
      <c r="C23" s="422" t="s">
        <v>797</v>
      </c>
      <c r="D23" s="434" t="s">
        <v>797</v>
      </c>
      <c r="E23" s="426" t="s">
        <v>797</v>
      </c>
      <c r="F23" s="141">
        <f t="shared" si="2"/>
        <v>44</v>
      </c>
      <c r="G23" s="422" t="s">
        <v>797</v>
      </c>
      <c r="H23" s="422" t="s">
        <v>797</v>
      </c>
      <c r="I23" s="426" t="s">
        <v>797</v>
      </c>
      <c r="J23" s="427">
        <v>1</v>
      </c>
      <c r="K23" s="426" t="s">
        <v>797</v>
      </c>
      <c r="L23" s="142">
        <v>3</v>
      </c>
      <c r="M23" s="142">
        <v>12</v>
      </c>
      <c r="N23" s="142">
        <v>14</v>
      </c>
      <c r="O23" s="142">
        <v>13</v>
      </c>
      <c r="P23" s="142">
        <v>1</v>
      </c>
      <c r="Q23" s="426" t="s">
        <v>797</v>
      </c>
      <c r="R23" s="428" t="s">
        <v>797</v>
      </c>
      <c r="S23" s="426" t="s">
        <v>797</v>
      </c>
      <c r="T23" s="426" t="s">
        <v>797</v>
      </c>
      <c r="U23" s="142">
        <v>20</v>
      </c>
      <c r="V23" s="426" t="s">
        <v>797</v>
      </c>
      <c r="W23" s="426" t="s">
        <v>797</v>
      </c>
      <c r="X23" s="39"/>
    </row>
    <row r="24" spans="1:24" s="38" customFormat="1" ht="22.5" customHeight="1">
      <c r="A24" s="401" t="s">
        <v>823</v>
      </c>
      <c r="B24" s="147">
        <f t="shared" si="1"/>
        <v>118</v>
      </c>
      <c r="C24" s="422" t="s">
        <v>797</v>
      </c>
      <c r="D24" s="434">
        <v>1</v>
      </c>
      <c r="E24" s="426" t="s">
        <v>797</v>
      </c>
      <c r="F24" s="141">
        <f t="shared" si="2"/>
        <v>88</v>
      </c>
      <c r="G24" s="422" t="s">
        <v>797</v>
      </c>
      <c r="H24" s="422" t="s">
        <v>797</v>
      </c>
      <c r="I24" s="426" t="s">
        <v>797</v>
      </c>
      <c r="J24" s="427">
        <v>1</v>
      </c>
      <c r="K24" s="426" t="s">
        <v>797</v>
      </c>
      <c r="L24" s="142">
        <v>5</v>
      </c>
      <c r="M24" s="142">
        <v>27</v>
      </c>
      <c r="N24" s="142">
        <v>30</v>
      </c>
      <c r="O24" s="142">
        <v>24</v>
      </c>
      <c r="P24" s="142">
        <v>1</v>
      </c>
      <c r="Q24" s="426" t="s">
        <v>797</v>
      </c>
      <c r="R24" s="428" t="s">
        <v>797</v>
      </c>
      <c r="S24" s="426" t="s">
        <v>797</v>
      </c>
      <c r="T24" s="426" t="s">
        <v>797</v>
      </c>
      <c r="U24" s="142">
        <v>29</v>
      </c>
      <c r="V24" s="426" t="s">
        <v>797</v>
      </c>
      <c r="W24" s="426" t="s">
        <v>797</v>
      </c>
      <c r="X24" s="39"/>
    </row>
    <row r="25" spans="1:24" s="38" customFormat="1" ht="22.5" customHeight="1">
      <c r="A25" s="402" t="s">
        <v>824</v>
      </c>
      <c r="B25" s="145">
        <f t="shared" si="1"/>
        <v>71</v>
      </c>
      <c r="C25" s="425" t="s">
        <v>797</v>
      </c>
      <c r="D25" s="456" t="s">
        <v>797</v>
      </c>
      <c r="E25" s="457">
        <v>69</v>
      </c>
      <c r="F25" s="146" t="s">
        <v>799</v>
      </c>
      <c r="G25" s="425" t="s">
        <v>797</v>
      </c>
      <c r="H25" s="425" t="s">
        <v>797</v>
      </c>
      <c r="I25" s="458" t="s">
        <v>797</v>
      </c>
      <c r="J25" s="458" t="s">
        <v>797</v>
      </c>
      <c r="K25" s="457" t="s">
        <v>797</v>
      </c>
      <c r="L25" s="150" t="s">
        <v>797</v>
      </c>
      <c r="M25" s="150" t="s">
        <v>797</v>
      </c>
      <c r="N25" s="150" t="s">
        <v>797</v>
      </c>
      <c r="O25" s="150" t="s">
        <v>797</v>
      </c>
      <c r="P25" s="150" t="s">
        <v>797</v>
      </c>
      <c r="Q25" s="457" t="s">
        <v>797</v>
      </c>
      <c r="R25" s="439" t="s">
        <v>797</v>
      </c>
      <c r="S25" s="457" t="s">
        <v>797</v>
      </c>
      <c r="T25" s="457" t="s">
        <v>797</v>
      </c>
      <c r="U25" s="150">
        <v>2</v>
      </c>
      <c r="V25" s="457" t="s">
        <v>797</v>
      </c>
      <c r="W25" s="457" t="s">
        <v>797</v>
      </c>
      <c r="X25" s="39"/>
    </row>
    <row r="26" spans="1:20" s="5" customFormat="1" ht="13.5" customHeight="1">
      <c r="A26" s="1" t="s">
        <v>595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5" t="s">
        <v>808</v>
      </c>
      <c r="T26" s="38"/>
    </row>
    <row r="27" spans="6:24" s="3" customFormat="1" ht="13.5" customHeight="1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X27" s="2"/>
    </row>
    <row r="28" spans="1:23" s="29" customFormat="1" ht="13.5">
      <c r="A28" s="3"/>
      <c r="B28" s="3"/>
      <c r="C28" s="3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</row>
    <row r="29" spans="1:23" s="29" customFormat="1" ht="13.5">
      <c r="A29" s="3"/>
      <c r="B29" s="3"/>
      <c r="C29" s="3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</row>
    <row r="30" spans="1:23" ht="13.5">
      <c r="A30" s="30"/>
      <c r="B30" s="30"/>
      <c r="C30" s="30"/>
      <c r="D30" s="30"/>
      <c r="E30" s="30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30"/>
      <c r="V30" s="30"/>
      <c r="W30" s="30"/>
    </row>
    <row r="31" spans="1:23" ht="13.5">
      <c r="A31" s="30"/>
      <c r="B31" s="30"/>
      <c r="C31" s="30"/>
      <c r="D31" s="30"/>
      <c r="E31" s="30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30"/>
      <c r="V31" s="30"/>
      <c r="W31" s="30"/>
    </row>
    <row r="32" spans="1:23" ht="13.5">
      <c r="A32" s="30"/>
      <c r="B32" s="30"/>
      <c r="C32" s="30"/>
      <c r="D32" s="30"/>
      <c r="E32" s="30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30"/>
      <c r="V32" s="30"/>
      <c r="W32" s="30"/>
    </row>
    <row r="33" spans="1:23" ht="13.5">
      <c r="A33" s="30"/>
      <c r="B33" s="30"/>
      <c r="C33" s="30"/>
      <c r="D33" s="30"/>
      <c r="E33" s="30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30"/>
      <c r="V33" s="30"/>
      <c r="W33" s="30"/>
    </row>
    <row r="34" spans="1:23" ht="13.5">
      <c r="A34" s="30"/>
      <c r="B34" s="30"/>
      <c r="C34" s="30"/>
      <c r="D34" s="30"/>
      <c r="E34" s="30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30"/>
      <c r="V34" s="30"/>
      <c r="W34" s="30"/>
    </row>
    <row r="35" spans="1:23" ht="13.5">
      <c r="A35" s="30"/>
      <c r="B35" s="30"/>
      <c r="C35" s="30"/>
      <c r="D35" s="30"/>
      <c r="E35" s="30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30"/>
      <c r="V35" s="30"/>
      <c r="W35" s="30"/>
    </row>
    <row r="36" spans="1:23" ht="13.5">
      <c r="A36" s="30"/>
      <c r="B36" s="30"/>
      <c r="C36" s="30"/>
      <c r="D36" s="30"/>
      <c r="E36" s="30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30"/>
      <c r="V36" s="30"/>
      <c r="W36" s="30"/>
    </row>
    <row r="37" spans="1:23" ht="13.5">
      <c r="A37" s="30"/>
      <c r="B37" s="30"/>
      <c r="C37" s="30"/>
      <c r="D37" s="30"/>
      <c r="E37" s="30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30"/>
      <c r="V37" s="30"/>
      <c r="W37" s="30"/>
    </row>
    <row r="38" spans="1:23" ht="13.5">
      <c r="A38" s="30"/>
      <c r="B38" s="30"/>
      <c r="C38" s="30"/>
      <c r="D38" s="30"/>
      <c r="E38" s="30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30"/>
      <c r="V38" s="30"/>
      <c r="W38" s="30"/>
    </row>
    <row r="39" spans="1:23" ht="13.5">
      <c r="A39" s="30"/>
      <c r="B39" s="30"/>
      <c r="C39" s="30"/>
      <c r="D39" s="30"/>
      <c r="E39" s="30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30"/>
      <c r="V39" s="30"/>
      <c r="W39" s="30"/>
    </row>
    <row r="40" spans="1:23" ht="13.5">
      <c r="A40" s="30"/>
      <c r="B40" s="30"/>
      <c r="C40" s="30"/>
      <c r="D40" s="30"/>
      <c r="E40" s="30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30"/>
      <c r="V40" s="30"/>
      <c r="W40" s="30"/>
    </row>
    <row r="41" spans="1:23" ht="13.5">
      <c r="A41" s="30"/>
      <c r="B41" s="30"/>
      <c r="C41" s="30"/>
      <c r="D41" s="30"/>
      <c r="E41" s="30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30"/>
      <c r="V41" s="30"/>
      <c r="W41" s="30"/>
    </row>
    <row r="42" spans="1:23" ht="13.5">
      <c r="A42" s="30"/>
      <c r="B42" s="30"/>
      <c r="C42" s="30"/>
      <c r="D42" s="30"/>
      <c r="E42" s="30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30"/>
      <c r="V42" s="30"/>
      <c r="W42" s="30"/>
    </row>
    <row r="43" spans="1:23" ht="13.5">
      <c r="A43" s="30"/>
      <c r="B43" s="30"/>
      <c r="C43" s="30"/>
      <c r="D43" s="30"/>
      <c r="E43" s="30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30"/>
      <c r="V43" s="30"/>
      <c r="W43" s="30"/>
    </row>
    <row r="44" spans="1:23" ht="13.5">
      <c r="A44" s="30"/>
      <c r="B44" s="30"/>
      <c r="C44" s="30"/>
      <c r="D44" s="30"/>
      <c r="E44" s="30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30"/>
      <c r="V44" s="30"/>
      <c r="W44" s="30"/>
    </row>
    <row r="45" spans="1:23" ht="12.75">
      <c r="A45" s="4"/>
      <c r="B45" s="4"/>
      <c r="C45" s="4"/>
      <c r="D45" s="4"/>
      <c r="E45" s="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4"/>
      <c r="V45" s="4"/>
      <c r="W45" s="4"/>
    </row>
    <row r="46" spans="1:23" ht="12.75">
      <c r="A46" s="4"/>
      <c r="B46" s="4"/>
      <c r="C46" s="4"/>
      <c r="D46" s="4"/>
      <c r="E46" s="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4"/>
      <c r="V46" s="4"/>
      <c r="W46" s="4"/>
    </row>
    <row r="47" spans="1:23" ht="12.75">
      <c r="A47" s="4"/>
      <c r="B47" s="4"/>
      <c r="C47" s="4"/>
      <c r="D47" s="4"/>
      <c r="E47" s="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4"/>
      <c r="V47" s="4"/>
      <c r="W47" s="4"/>
    </row>
    <row r="48" spans="1:23" ht="12.75">
      <c r="A48" s="4"/>
      <c r="B48" s="4"/>
      <c r="C48" s="4"/>
      <c r="D48" s="4"/>
      <c r="E48" s="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4"/>
      <c r="V48" s="4"/>
      <c r="W48" s="4"/>
    </row>
  </sheetData>
  <mergeCells count="11">
    <mergeCell ref="A3:A4"/>
    <mergeCell ref="A1:W1"/>
    <mergeCell ref="B3:B4"/>
    <mergeCell ref="C3:C4"/>
    <mergeCell ref="D3:D4"/>
    <mergeCell ref="E3:E4"/>
    <mergeCell ref="F3:M3"/>
    <mergeCell ref="N3:T3"/>
    <mergeCell ref="U3:U4"/>
    <mergeCell ref="V3:V4"/>
    <mergeCell ref="W3:W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F11" sqref="F11"/>
    </sheetView>
  </sheetViews>
  <sheetFormatPr defaultColWidth="9.140625" defaultRowHeight="12.75"/>
  <cols>
    <col min="1" max="1" width="15.8515625" style="172" customWidth="1"/>
    <col min="2" max="9" width="12.7109375" style="172" customWidth="1"/>
    <col min="10" max="10" width="15.00390625" style="172" customWidth="1"/>
    <col min="11" max="16384" width="9.140625" style="172" customWidth="1"/>
  </cols>
  <sheetData>
    <row r="1" spans="1:10" ht="32.25" customHeight="1">
      <c r="A1" s="732" t="s">
        <v>1217</v>
      </c>
      <c r="B1" s="732"/>
      <c r="C1" s="732"/>
      <c r="D1" s="732"/>
      <c r="E1" s="732"/>
      <c r="F1" s="732"/>
      <c r="G1" s="732"/>
      <c r="H1" s="732"/>
      <c r="I1" s="732"/>
      <c r="J1" s="732"/>
    </row>
    <row r="2" spans="1:10" s="53" customFormat="1" ht="18" customHeight="1">
      <c r="A2" s="53" t="s">
        <v>553</v>
      </c>
      <c r="B2" s="44"/>
      <c r="C2" s="44"/>
      <c r="D2" s="44"/>
      <c r="E2" s="44"/>
      <c r="F2" s="44"/>
      <c r="G2" s="44"/>
      <c r="H2" s="44"/>
      <c r="I2" s="44"/>
      <c r="J2" s="536" t="s">
        <v>419</v>
      </c>
    </row>
    <row r="3" spans="1:10" s="489" customFormat="1" ht="32.25" customHeight="1">
      <c r="A3" s="743" t="s">
        <v>313</v>
      </c>
      <c r="B3" s="472" t="s">
        <v>1349</v>
      </c>
      <c r="C3" s="472" t="s">
        <v>1350</v>
      </c>
      <c r="D3" s="472" t="s">
        <v>1351</v>
      </c>
      <c r="E3" s="472" t="s">
        <v>1352</v>
      </c>
      <c r="F3" s="472" t="s">
        <v>314</v>
      </c>
      <c r="G3" s="472" t="s">
        <v>1353</v>
      </c>
      <c r="H3" s="472" t="s">
        <v>1354</v>
      </c>
      <c r="I3" s="472" t="s">
        <v>1355</v>
      </c>
      <c r="J3" s="747" t="s">
        <v>315</v>
      </c>
    </row>
    <row r="4" spans="1:10" s="489" customFormat="1" ht="24.75" customHeight="1">
      <c r="A4" s="745"/>
      <c r="B4" s="537"/>
      <c r="C4" s="537"/>
      <c r="D4" s="537"/>
      <c r="E4" s="537"/>
      <c r="F4" s="543" t="s">
        <v>709</v>
      </c>
      <c r="G4" s="538" t="s">
        <v>1356</v>
      </c>
      <c r="H4" s="539" t="s">
        <v>1357</v>
      </c>
      <c r="I4" s="539" t="s">
        <v>1358</v>
      </c>
      <c r="J4" s="748"/>
    </row>
    <row r="5" spans="1:10" s="489" customFormat="1" ht="24.75" customHeight="1">
      <c r="A5" s="746"/>
      <c r="B5" s="540" t="s">
        <v>421</v>
      </c>
      <c r="C5" s="541" t="s">
        <v>1359</v>
      </c>
      <c r="D5" s="541" t="s">
        <v>1360</v>
      </c>
      <c r="E5" s="541" t="s">
        <v>1361</v>
      </c>
      <c r="F5" s="540" t="s">
        <v>710</v>
      </c>
      <c r="G5" s="540" t="s">
        <v>1362</v>
      </c>
      <c r="H5" s="540" t="s">
        <v>1363</v>
      </c>
      <c r="I5" s="540" t="s">
        <v>1364</v>
      </c>
      <c r="J5" s="749"/>
    </row>
    <row r="6" spans="1:10" s="354" customFormat="1" ht="26.25" customHeight="1">
      <c r="A6" s="392" t="s">
        <v>827</v>
      </c>
      <c r="B6" s="445">
        <v>1686</v>
      </c>
      <c r="C6" s="545">
        <v>50</v>
      </c>
      <c r="D6" s="446">
        <v>312</v>
      </c>
      <c r="E6" s="446">
        <v>673</v>
      </c>
      <c r="F6" s="450" t="s">
        <v>797</v>
      </c>
      <c r="G6" s="544" t="s">
        <v>799</v>
      </c>
      <c r="H6" s="446">
        <v>27</v>
      </c>
      <c r="I6" s="454">
        <v>537</v>
      </c>
      <c r="J6" s="393" t="s">
        <v>827</v>
      </c>
    </row>
    <row r="7" spans="1:10" s="354" customFormat="1" ht="26.25" customHeight="1">
      <c r="A7" s="392" t="s">
        <v>361</v>
      </c>
      <c r="B7" s="445">
        <v>1416</v>
      </c>
      <c r="C7" s="545">
        <v>16</v>
      </c>
      <c r="D7" s="446">
        <v>278</v>
      </c>
      <c r="E7" s="446">
        <v>532</v>
      </c>
      <c r="F7" s="450" t="s">
        <v>797</v>
      </c>
      <c r="G7" s="544">
        <v>1</v>
      </c>
      <c r="H7" s="446">
        <v>21</v>
      </c>
      <c r="I7" s="454">
        <v>477</v>
      </c>
      <c r="J7" s="393" t="s">
        <v>361</v>
      </c>
    </row>
    <row r="8" spans="1:10" s="354" customFormat="1" ht="26.25" customHeight="1">
      <c r="A8" s="392" t="s">
        <v>828</v>
      </c>
      <c r="B8" s="445">
        <v>1382</v>
      </c>
      <c r="C8" s="545">
        <v>31</v>
      </c>
      <c r="D8" s="446">
        <v>414</v>
      </c>
      <c r="E8" s="446">
        <v>441</v>
      </c>
      <c r="F8" s="450" t="s">
        <v>797</v>
      </c>
      <c r="G8" s="544">
        <v>1</v>
      </c>
      <c r="H8" s="446">
        <v>10</v>
      </c>
      <c r="I8" s="454">
        <v>376</v>
      </c>
      <c r="J8" s="393" t="s">
        <v>828</v>
      </c>
    </row>
    <row r="9" spans="1:10" s="354" customFormat="1" ht="26.25" customHeight="1">
      <c r="A9" s="392" t="s">
        <v>844</v>
      </c>
      <c r="B9" s="445">
        <v>1285</v>
      </c>
      <c r="C9" s="545">
        <v>31</v>
      </c>
      <c r="D9" s="446">
        <v>404</v>
      </c>
      <c r="E9" s="446">
        <v>397</v>
      </c>
      <c r="F9" s="450" t="s">
        <v>797</v>
      </c>
      <c r="G9" s="544" t="s">
        <v>799</v>
      </c>
      <c r="H9" s="446">
        <v>119</v>
      </c>
      <c r="I9" s="454">
        <v>334</v>
      </c>
      <c r="J9" s="393" t="s">
        <v>844</v>
      </c>
    </row>
    <row r="10" spans="1:10" s="354" customFormat="1" ht="26.25" customHeight="1">
      <c r="A10" s="392" t="s">
        <v>845</v>
      </c>
      <c r="B10" s="445">
        <v>1135</v>
      </c>
      <c r="C10" s="545">
        <v>15</v>
      </c>
      <c r="D10" s="446">
        <v>421</v>
      </c>
      <c r="E10" s="446">
        <v>309</v>
      </c>
      <c r="F10" s="450" t="s">
        <v>797</v>
      </c>
      <c r="G10" s="544" t="s">
        <v>799</v>
      </c>
      <c r="H10" s="446">
        <v>110</v>
      </c>
      <c r="I10" s="454">
        <v>280</v>
      </c>
      <c r="J10" s="393" t="s">
        <v>845</v>
      </c>
    </row>
    <row r="11" spans="1:10" s="183" customFormat="1" ht="26.25" customHeight="1">
      <c r="A11" s="180" t="s">
        <v>801</v>
      </c>
      <c r="B11" s="447">
        <f>SUM(C11:I11)</f>
        <v>1205</v>
      </c>
      <c r="C11" s="546">
        <f aca="true" t="shared" si="0" ref="C11:I11">SUM(C12:C14)</f>
        <v>21</v>
      </c>
      <c r="D11" s="447">
        <f t="shared" si="0"/>
        <v>428</v>
      </c>
      <c r="E11" s="447">
        <f t="shared" si="0"/>
        <v>369</v>
      </c>
      <c r="F11" s="451">
        <v>70</v>
      </c>
      <c r="G11" s="451">
        <f t="shared" si="0"/>
        <v>19</v>
      </c>
      <c r="H11" s="447">
        <f t="shared" si="0"/>
        <v>10</v>
      </c>
      <c r="I11" s="455">
        <f t="shared" si="0"/>
        <v>288</v>
      </c>
      <c r="J11" s="231" t="s">
        <v>801</v>
      </c>
    </row>
    <row r="12" spans="1:10" s="354" customFormat="1" ht="47.25" customHeight="1">
      <c r="A12" s="232" t="s">
        <v>1365</v>
      </c>
      <c r="B12" s="445">
        <f>SUM(C12:I12)</f>
        <v>45</v>
      </c>
      <c r="C12" s="547">
        <v>1</v>
      </c>
      <c r="D12" s="445" t="s">
        <v>799</v>
      </c>
      <c r="E12" s="445">
        <v>24</v>
      </c>
      <c r="F12" s="452" t="s">
        <v>799</v>
      </c>
      <c r="G12" s="452">
        <v>3</v>
      </c>
      <c r="H12" s="445" t="s">
        <v>799</v>
      </c>
      <c r="I12" s="445">
        <v>17</v>
      </c>
      <c r="J12" s="394" t="s">
        <v>1366</v>
      </c>
    </row>
    <row r="13" spans="1:10" s="354" customFormat="1" ht="47.25" customHeight="1">
      <c r="A13" s="232" t="s">
        <v>1367</v>
      </c>
      <c r="B13" s="445">
        <f>SUM(C13:I13)</f>
        <v>895</v>
      </c>
      <c r="C13" s="547">
        <v>18</v>
      </c>
      <c r="D13" s="445">
        <v>304</v>
      </c>
      <c r="E13" s="445">
        <v>278</v>
      </c>
      <c r="F13" s="452">
        <v>53</v>
      </c>
      <c r="G13" s="452">
        <v>11</v>
      </c>
      <c r="H13" s="445">
        <v>9</v>
      </c>
      <c r="I13" s="445">
        <v>222</v>
      </c>
      <c r="J13" s="394" t="s">
        <v>1368</v>
      </c>
    </row>
    <row r="14" spans="1:10" s="354" customFormat="1" ht="47.25" customHeight="1">
      <c r="A14" s="233" t="s">
        <v>1369</v>
      </c>
      <c r="B14" s="448">
        <f>SUM(C14:I14)</f>
        <v>265</v>
      </c>
      <c r="C14" s="548">
        <v>2</v>
      </c>
      <c r="D14" s="449">
        <v>124</v>
      </c>
      <c r="E14" s="449">
        <v>67</v>
      </c>
      <c r="F14" s="453">
        <v>17</v>
      </c>
      <c r="G14" s="453">
        <v>5</v>
      </c>
      <c r="H14" s="449">
        <v>1</v>
      </c>
      <c r="I14" s="449">
        <v>49</v>
      </c>
      <c r="J14" s="395" t="s">
        <v>1370</v>
      </c>
    </row>
    <row r="15" spans="1:10" s="354" customFormat="1" ht="18" customHeight="1">
      <c r="A15" s="740" t="s">
        <v>354</v>
      </c>
      <c r="B15" s="744"/>
      <c r="C15" s="744"/>
      <c r="D15" s="357"/>
      <c r="E15" s="357"/>
      <c r="F15" s="357"/>
      <c r="G15" s="357"/>
      <c r="J15" s="358" t="s">
        <v>1348</v>
      </c>
    </row>
  </sheetData>
  <mergeCells count="4">
    <mergeCell ref="A1:J1"/>
    <mergeCell ref="A15:C15"/>
    <mergeCell ref="A3:A5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C13" sqref="C13"/>
    </sheetView>
  </sheetViews>
  <sheetFormatPr defaultColWidth="9.140625" defaultRowHeight="12.75"/>
  <cols>
    <col min="1" max="1" width="17.8515625" style="172" customWidth="1"/>
    <col min="2" max="10" width="10.7109375" style="172" customWidth="1"/>
    <col min="11" max="11" width="18.28125" style="172" customWidth="1"/>
    <col min="12" max="16384" width="9.140625" style="172" customWidth="1"/>
  </cols>
  <sheetData>
    <row r="1" spans="1:11" ht="32.25" customHeight="1">
      <c r="A1" s="732" t="s">
        <v>1218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1" s="53" customFormat="1" ht="18" customHeight="1">
      <c r="A2" s="549" t="s">
        <v>1322</v>
      </c>
      <c r="B2" s="44"/>
      <c r="C2" s="44"/>
      <c r="D2" s="44"/>
      <c r="E2" s="44"/>
      <c r="F2" s="44"/>
      <c r="G2" s="44"/>
      <c r="H2" s="44"/>
      <c r="I2" s="44"/>
      <c r="J2" s="44"/>
      <c r="K2" s="550" t="s">
        <v>825</v>
      </c>
    </row>
    <row r="3" spans="1:11" s="489" customFormat="1" ht="27.75" customHeight="1">
      <c r="A3" s="724" t="s">
        <v>317</v>
      </c>
      <c r="B3" s="472" t="s">
        <v>420</v>
      </c>
      <c r="C3" s="472" t="s">
        <v>1352</v>
      </c>
      <c r="D3" s="472" t="s">
        <v>1371</v>
      </c>
      <c r="E3" s="472" t="s">
        <v>1372</v>
      </c>
      <c r="F3" s="472" t="s">
        <v>1373</v>
      </c>
      <c r="G3" s="472" t="s">
        <v>1374</v>
      </c>
      <c r="H3" s="472" t="s">
        <v>1375</v>
      </c>
      <c r="I3" s="472" t="s">
        <v>1376</v>
      </c>
      <c r="J3" s="472" t="s">
        <v>1330</v>
      </c>
      <c r="K3" s="751" t="s">
        <v>318</v>
      </c>
    </row>
    <row r="4" spans="1:11" s="489" customFormat="1" ht="27.75" customHeight="1">
      <c r="A4" s="745"/>
      <c r="B4" s="537"/>
      <c r="C4" s="537"/>
      <c r="D4" s="551" t="s">
        <v>1377</v>
      </c>
      <c r="E4" s="537"/>
      <c r="F4" s="537"/>
      <c r="G4" s="537"/>
      <c r="H4" s="537"/>
      <c r="I4" s="537"/>
      <c r="J4" s="537"/>
      <c r="K4" s="748"/>
    </row>
    <row r="5" spans="1:11" s="489" customFormat="1" ht="27.75" customHeight="1">
      <c r="A5" s="745"/>
      <c r="B5" s="537"/>
      <c r="C5" s="537" t="s">
        <v>1378</v>
      </c>
      <c r="D5" s="537" t="s">
        <v>1379</v>
      </c>
      <c r="E5" s="537" t="s">
        <v>1380</v>
      </c>
      <c r="F5" s="537" t="s">
        <v>1381</v>
      </c>
      <c r="G5" s="537" t="s">
        <v>1382</v>
      </c>
      <c r="H5" s="537" t="s">
        <v>1383</v>
      </c>
      <c r="I5" s="537" t="s">
        <v>1384</v>
      </c>
      <c r="J5" s="537"/>
      <c r="K5" s="748"/>
    </row>
    <row r="6" spans="1:11" s="489" customFormat="1" ht="27.75" customHeight="1">
      <c r="A6" s="746"/>
      <c r="B6" s="540" t="s">
        <v>421</v>
      </c>
      <c r="C6" s="541" t="s">
        <v>1363</v>
      </c>
      <c r="D6" s="541" t="s">
        <v>1363</v>
      </c>
      <c r="E6" s="541" t="s">
        <v>1363</v>
      </c>
      <c r="F6" s="541" t="s">
        <v>1363</v>
      </c>
      <c r="G6" s="541" t="s">
        <v>1363</v>
      </c>
      <c r="H6" s="541" t="s">
        <v>1363</v>
      </c>
      <c r="I6" s="541" t="s">
        <v>1363</v>
      </c>
      <c r="J6" s="540" t="s">
        <v>363</v>
      </c>
      <c r="K6" s="749"/>
    </row>
    <row r="7" spans="1:11" s="354" customFormat="1" ht="24" customHeight="1">
      <c r="A7" s="392" t="s">
        <v>827</v>
      </c>
      <c r="B7" s="396">
        <v>18</v>
      </c>
      <c r="C7" s="397">
        <v>1</v>
      </c>
      <c r="D7" s="397">
        <v>0</v>
      </c>
      <c r="E7" s="397">
        <v>0</v>
      </c>
      <c r="F7" s="397">
        <v>7</v>
      </c>
      <c r="G7" s="397">
        <v>0</v>
      </c>
      <c r="H7" s="397">
        <v>1</v>
      </c>
      <c r="I7" s="397">
        <v>0</v>
      </c>
      <c r="J7" s="398">
        <v>9</v>
      </c>
      <c r="K7" s="393" t="s">
        <v>827</v>
      </c>
    </row>
    <row r="8" spans="1:11" s="354" customFormat="1" ht="24" customHeight="1">
      <c r="A8" s="392" t="s">
        <v>361</v>
      </c>
      <c r="B8" s="396">
        <v>25</v>
      </c>
      <c r="C8" s="397">
        <v>5</v>
      </c>
      <c r="D8" s="397">
        <v>0</v>
      </c>
      <c r="E8" s="397">
        <v>0</v>
      </c>
      <c r="F8" s="397">
        <v>5</v>
      </c>
      <c r="G8" s="397">
        <v>0</v>
      </c>
      <c r="H8" s="397">
        <v>0</v>
      </c>
      <c r="I8" s="397">
        <v>0</v>
      </c>
      <c r="J8" s="398">
        <v>15</v>
      </c>
      <c r="K8" s="393" t="s">
        <v>361</v>
      </c>
    </row>
    <row r="9" spans="1:11" s="354" customFormat="1" ht="24" customHeight="1">
      <c r="A9" s="392" t="s">
        <v>828</v>
      </c>
      <c r="B9" s="396">
        <v>49</v>
      </c>
      <c r="C9" s="397">
        <v>2</v>
      </c>
      <c r="D9" s="397">
        <v>0</v>
      </c>
      <c r="E9" s="397">
        <v>0</v>
      </c>
      <c r="F9" s="397">
        <v>14</v>
      </c>
      <c r="G9" s="397">
        <v>1</v>
      </c>
      <c r="H9" s="397">
        <v>0</v>
      </c>
      <c r="I9" s="397">
        <v>0</v>
      </c>
      <c r="J9" s="398">
        <v>32</v>
      </c>
      <c r="K9" s="393" t="s">
        <v>828</v>
      </c>
    </row>
    <row r="10" spans="1:11" s="354" customFormat="1" ht="24" customHeight="1">
      <c r="A10" s="392" t="s">
        <v>844</v>
      </c>
      <c r="B10" s="396">
        <v>34</v>
      </c>
      <c r="C10" s="397">
        <v>10</v>
      </c>
      <c r="D10" s="397">
        <v>0</v>
      </c>
      <c r="E10" s="397">
        <v>0</v>
      </c>
      <c r="F10" s="397">
        <v>10</v>
      </c>
      <c r="G10" s="397">
        <v>4</v>
      </c>
      <c r="H10" s="397">
        <v>1</v>
      </c>
      <c r="I10" s="397">
        <v>0</v>
      </c>
      <c r="J10" s="398">
        <v>9</v>
      </c>
      <c r="K10" s="393" t="s">
        <v>844</v>
      </c>
    </row>
    <row r="11" spans="1:11" s="354" customFormat="1" ht="24" customHeight="1">
      <c r="A11" s="392" t="s">
        <v>845</v>
      </c>
      <c r="B11" s="396">
        <v>56</v>
      </c>
      <c r="C11" s="397">
        <v>6</v>
      </c>
      <c r="D11" s="397">
        <v>0</v>
      </c>
      <c r="E11" s="397">
        <v>0</v>
      </c>
      <c r="F11" s="397">
        <v>14</v>
      </c>
      <c r="G11" s="397">
        <v>3</v>
      </c>
      <c r="H11" s="397">
        <v>0</v>
      </c>
      <c r="I11" s="397">
        <v>0</v>
      </c>
      <c r="J11" s="398">
        <v>33</v>
      </c>
      <c r="K11" s="393" t="s">
        <v>845</v>
      </c>
    </row>
    <row r="12" spans="1:11" s="183" customFormat="1" ht="24" customHeight="1">
      <c r="A12" s="180" t="s">
        <v>801</v>
      </c>
      <c r="B12" s="181">
        <f>SUM(C12:J12)</f>
        <v>31</v>
      </c>
      <c r="C12" s="181">
        <f>SUM(C13:C15)</f>
        <v>4</v>
      </c>
      <c r="D12" s="181">
        <f aca="true" t="shared" si="0" ref="D12:J12">SUM(D13:D15)</f>
        <v>0</v>
      </c>
      <c r="E12" s="181">
        <f t="shared" si="0"/>
        <v>0</v>
      </c>
      <c r="F12" s="181">
        <f t="shared" si="0"/>
        <v>0</v>
      </c>
      <c r="G12" s="181">
        <f>SUM(G13:G15)</f>
        <v>3</v>
      </c>
      <c r="H12" s="181">
        <f t="shared" si="0"/>
        <v>0</v>
      </c>
      <c r="I12" s="181">
        <f t="shared" si="0"/>
        <v>0</v>
      </c>
      <c r="J12" s="181">
        <f t="shared" si="0"/>
        <v>24</v>
      </c>
      <c r="K12" s="182" t="s">
        <v>801</v>
      </c>
    </row>
    <row r="13" spans="1:11" s="354" customFormat="1" ht="39.75" customHeight="1">
      <c r="A13" s="232" t="s">
        <v>1365</v>
      </c>
      <c r="B13" s="396">
        <v>0</v>
      </c>
      <c r="C13" s="397">
        <v>0</v>
      </c>
      <c r="D13" s="397">
        <v>0</v>
      </c>
      <c r="E13" s="397">
        <v>0</v>
      </c>
      <c r="F13" s="396">
        <v>0</v>
      </c>
      <c r="G13" s="397">
        <v>0</v>
      </c>
      <c r="H13" s="397">
        <v>0</v>
      </c>
      <c r="I13" s="397">
        <v>0</v>
      </c>
      <c r="J13" s="396">
        <v>0</v>
      </c>
      <c r="K13" s="394" t="s">
        <v>1366</v>
      </c>
    </row>
    <row r="14" spans="1:11" s="354" customFormat="1" ht="39.75" customHeight="1">
      <c r="A14" s="232" t="s">
        <v>1367</v>
      </c>
      <c r="B14" s="396">
        <v>27</v>
      </c>
      <c r="C14" s="396">
        <v>4</v>
      </c>
      <c r="D14" s="397">
        <v>0</v>
      </c>
      <c r="E14" s="397">
        <v>0</v>
      </c>
      <c r="F14" s="397">
        <v>0</v>
      </c>
      <c r="G14" s="397">
        <v>1</v>
      </c>
      <c r="H14" s="397">
        <v>0</v>
      </c>
      <c r="I14" s="397">
        <v>0</v>
      </c>
      <c r="J14" s="396">
        <v>22</v>
      </c>
      <c r="K14" s="394" t="s">
        <v>1368</v>
      </c>
    </row>
    <row r="15" spans="1:11" s="354" customFormat="1" ht="39.75" customHeight="1">
      <c r="A15" s="233" t="s">
        <v>1369</v>
      </c>
      <c r="B15" s="399">
        <v>4</v>
      </c>
      <c r="C15" s="400">
        <v>0</v>
      </c>
      <c r="D15" s="400">
        <v>0</v>
      </c>
      <c r="E15" s="400">
        <v>0</v>
      </c>
      <c r="F15" s="400">
        <v>0</v>
      </c>
      <c r="G15" s="400">
        <v>2</v>
      </c>
      <c r="H15" s="400">
        <v>0</v>
      </c>
      <c r="I15" s="400">
        <v>0</v>
      </c>
      <c r="J15" s="399">
        <v>2</v>
      </c>
      <c r="K15" s="395" t="s">
        <v>1370</v>
      </c>
    </row>
    <row r="16" spans="1:11" s="354" customFormat="1" ht="18" customHeight="1">
      <c r="A16" s="740" t="s">
        <v>354</v>
      </c>
      <c r="B16" s="744"/>
      <c r="C16" s="744"/>
      <c r="D16" s="357"/>
      <c r="E16" s="357"/>
      <c r="F16" s="357"/>
      <c r="G16" s="357"/>
      <c r="H16" s="357"/>
      <c r="I16" s="750" t="s">
        <v>580</v>
      </c>
      <c r="J16" s="750"/>
      <c r="K16" s="750"/>
    </row>
  </sheetData>
  <mergeCells count="5">
    <mergeCell ref="A1:K1"/>
    <mergeCell ref="A16:C16"/>
    <mergeCell ref="I16:K16"/>
    <mergeCell ref="A3:A6"/>
    <mergeCell ref="K3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C4">
      <selection activeCell="G14" sqref="G14"/>
    </sheetView>
  </sheetViews>
  <sheetFormatPr defaultColWidth="9.140625" defaultRowHeight="12.75"/>
  <cols>
    <col min="1" max="1" width="13.57421875" style="215" customWidth="1"/>
    <col min="2" max="5" width="7.57421875" style="215" customWidth="1"/>
    <col min="6" max="6" width="9.00390625" style="215" customWidth="1"/>
    <col min="7" max="8" width="8.7109375" style="215" customWidth="1"/>
    <col min="9" max="11" width="9.421875" style="215" customWidth="1"/>
    <col min="12" max="14" width="8.140625" style="215" customWidth="1"/>
    <col min="15" max="16" width="9.00390625" style="215" customWidth="1"/>
    <col min="17" max="17" width="12.8515625" style="215" customWidth="1"/>
    <col min="18" max="16384" width="9.140625" style="215" customWidth="1"/>
  </cols>
  <sheetData>
    <row r="1" spans="1:17" ht="32.25" customHeight="1">
      <c r="A1" s="732" t="s">
        <v>711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</row>
    <row r="2" spans="1:17" s="53" customFormat="1" ht="18" customHeight="1">
      <c r="A2" s="461" t="s">
        <v>1385</v>
      </c>
      <c r="B2" s="46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O2" s="465"/>
      <c r="P2" s="465"/>
      <c r="Q2" s="465" t="s">
        <v>1386</v>
      </c>
    </row>
    <row r="3" spans="1:17" s="53" customFormat="1" ht="28.5" customHeight="1">
      <c r="A3" s="724" t="s">
        <v>722</v>
      </c>
      <c r="B3" s="733" t="s">
        <v>1387</v>
      </c>
      <c r="C3" s="739"/>
      <c r="D3" s="739"/>
      <c r="E3" s="734"/>
      <c r="F3" s="733" t="s">
        <v>1388</v>
      </c>
      <c r="G3" s="739"/>
      <c r="H3" s="734"/>
      <c r="I3" s="752" t="s">
        <v>1389</v>
      </c>
      <c r="J3" s="739"/>
      <c r="K3" s="734"/>
      <c r="L3" s="733" t="s">
        <v>1390</v>
      </c>
      <c r="M3" s="739"/>
      <c r="N3" s="734"/>
      <c r="O3" s="472" t="s">
        <v>1391</v>
      </c>
      <c r="P3" s="472" t="s">
        <v>1392</v>
      </c>
      <c r="Q3" s="727" t="s">
        <v>723</v>
      </c>
    </row>
    <row r="4" spans="1:17" s="53" customFormat="1" ht="24" customHeight="1">
      <c r="A4" s="725"/>
      <c r="B4" s="735" t="s">
        <v>1393</v>
      </c>
      <c r="C4" s="738"/>
      <c r="D4" s="738"/>
      <c r="E4" s="726"/>
      <c r="F4" s="729" t="s">
        <v>1394</v>
      </c>
      <c r="G4" s="738"/>
      <c r="H4" s="726"/>
      <c r="I4" s="729" t="s">
        <v>1395</v>
      </c>
      <c r="J4" s="738"/>
      <c r="K4" s="726"/>
      <c r="L4" s="729" t="s">
        <v>1396</v>
      </c>
      <c r="M4" s="738"/>
      <c r="N4" s="726"/>
      <c r="O4" s="475"/>
      <c r="P4" s="475"/>
      <c r="Q4" s="728"/>
    </row>
    <row r="5" spans="1:17" s="53" customFormat="1" ht="25.5" customHeight="1">
      <c r="A5" s="725"/>
      <c r="B5" s="552" t="s">
        <v>424</v>
      </c>
      <c r="C5" s="551" t="s">
        <v>1397</v>
      </c>
      <c r="D5" s="551" t="s">
        <v>1398</v>
      </c>
      <c r="E5" s="551" t="s">
        <v>1399</v>
      </c>
      <c r="F5" s="551" t="s">
        <v>1400</v>
      </c>
      <c r="G5" s="551" t="s">
        <v>1401</v>
      </c>
      <c r="H5" s="551" t="s">
        <v>1402</v>
      </c>
      <c r="I5" s="551" t="s">
        <v>424</v>
      </c>
      <c r="J5" s="551" t="s">
        <v>1403</v>
      </c>
      <c r="K5" s="551" t="s">
        <v>1404</v>
      </c>
      <c r="L5" s="551" t="s">
        <v>424</v>
      </c>
      <c r="M5" s="551" t="s">
        <v>1405</v>
      </c>
      <c r="N5" s="553" t="s">
        <v>1406</v>
      </c>
      <c r="O5" s="475"/>
      <c r="P5" s="475"/>
      <c r="Q5" s="728"/>
    </row>
    <row r="6" spans="1:17" s="53" customFormat="1" ht="25.5" customHeight="1">
      <c r="A6" s="725"/>
      <c r="B6" s="494"/>
      <c r="C6" s="475"/>
      <c r="D6" s="475"/>
      <c r="E6" s="475"/>
      <c r="F6" s="475" t="s">
        <v>1407</v>
      </c>
      <c r="G6" s="475" t="s">
        <v>1407</v>
      </c>
      <c r="H6" s="475" t="s">
        <v>1408</v>
      </c>
      <c r="I6" s="475"/>
      <c r="J6" s="475"/>
      <c r="K6" s="475"/>
      <c r="L6" s="475"/>
      <c r="M6" s="475"/>
      <c r="N6" s="475"/>
      <c r="O6" s="475" t="s">
        <v>1407</v>
      </c>
      <c r="P6" s="475" t="s">
        <v>1407</v>
      </c>
      <c r="Q6" s="728"/>
    </row>
    <row r="7" spans="1:17" s="53" customFormat="1" ht="25.5" customHeight="1">
      <c r="A7" s="725"/>
      <c r="B7" s="494"/>
      <c r="C7" s="475"/>
      <c r="D7" s="475"/>
      <c r="E7" s="475"/>
      <c r="F7" s="475" t="s">
        <v>1409</v>
      </c>
      <c r="G7" s="475" t="s">
        <v>1409</v>
      </c>
      <c r="H7" s="475"/>
      <c r="I7" s="475"/>
      <c r="J7" s="475" t="s">
        <v>1410</v>
      </c>
      <c r="K7" s="475" t="s">
        <v>1411</v>
      </c>
      <c r="L7" s="475"/>
      <c r="M7" s="475"/>
      <c r="N7" s="475"/>
      <c r="O7" s="475" t="s">
        <v>1409</v>
      </c>
      <c r="P7" s="475" t="s">
        <v>1412</v>
      </c>
      <c r="Q7" s="728"/>
    </row>
    <row r="8" spans="1:17" s="53" customFormat="1" ht="25.5" customHeight="1">
      <c r="A8" s="726"/>
      <c r="B8" s="495" t="s">
        <v>425</v>
      </c>
      <c r="C8" s="477" t="s">
        <v>1413</v>
      </c>
      <c r="D8" s="477" t="s">
        <v>1414</v>
      </c>
      <c r="E8" s="477" t="s">
        <v>431</v>
      </c>
      <c r="F8" s="477" t="s">
        <v>1415</v>
      </c>
      <c r="G8" s="477" t="s">
        <v>1416</v>
      </c>
      <c r="H8" s="477" t="s">
        <v>1417</v>
      </c>
      <c r="I8" s="477" t="s">
        <v>425</v>
      </c>
      <c r="J8" s="477" t="s">
        <v>1418</v>
      </c>
      <c r="K8" s="477" t="s">
        <v>1418</v>
      </c>
      <c r="L8" s="477" t="s">
        <v>425</v>
      </c>
      <c r="M8" s="477" t="s">
        <v>1419</v>
      </c>
      <c r="N8" s="531" t="s">
        <v>1420</v>
      </c>
      <c r="O8" s="477" t="s">
        <v>1421</v>
      </c>
      <c r="P8" s="477" t="s">
        <v>1422</v>
      </c>
      <c r="Q8" s="729"/>
    </row>
    <row r="9" spans="1:17" s="239" customFormat="1" ht="24.75" customHeight="1">
      <c r="A9" s="237" t="s">
        <v>827</v>
      </c>
      <c r="B9" s="195">
        <v>500</v>
      </c>
      <c r="C9" s="196">
        <v>434</v>
      </c>
      <c r="D9" s="196">
        <v>47</v>
      </c>
      <c r="E9" s="196">
        <v>19</v>
      </c>
      <c r="F9" s="196">
        <v>170</v>
      </c>
      <c r="G9" s="196">
        <v>26</v>
      </c>
      <c r="H9" s="244">
        <v>12880</v>
      </c>
      <c r="I9" s="193">
        <v>3184680</v>
      </c>
      <c r="J9" s="244">
        <v>1298842</v>
      </c>
      <c r="K9" s="244">
        <v>1885838</v>
      </c>
      <c r="L9" s="245">
        <v>24</v>
      </c>
      <c r="M9" s="246">
        <v>8</v>
      </c>
      <c r="N9" s="246">
        <v>16</v>
      </c>
      <c r="O9" s="246">
        <v>66</v>
      </c>
      <c r="P9" s="247">
        <v>46</v>
      </c>
      <c r="Q9" s="238" t="s">
        <v>827</v>
      </c>
    </row>
    <row r="10" spans="1:17" s="239" customFormat="1" ht="24.75" customHeight="1">
      <c r="A10" s="237" t="s">
        <v>1423</v>
      </c>
      <c r="B10" s="195">
        <v>443</v>
      </c>
      <c r="C10" s="196">
        <v>372</v>
      </c>
      <c r="D10" s="196">
        <v>45</v>
      </c>
      <c r="E10" s="196">
        <v>26</v>
      </c>
      <c r="F10" s="196">
        <v>174</v>
      </c>
      <c r="G10" s="196">
        <v>25</v>
      </c>
      <c r="H10" s="244">
        <v>9074</v>
      </c>
      <c r="I10" s="193">
        <v>2198186</v>
      </c>
      <c r="J10" s="244">
        <v>790879</v>
      </c>
      <c r="K10" s="244">
        <v>1407307</v>
      </c>
      <c r="L10" s="245">
        <v>39</v>
      </c>
      <c r="M10" s="246">
        <v>8</v>
      </c>
      <c r="N10" s="246">
        <v>31</v>
      </c>
      <c r="O10" s="246">
        <v>51</v>
      </c>
      <c r="P10" s="247">
        <v>39</v>
      </c>
      <c r="Q10" s="238" t="s">
        <v>1423</v>
      </c>
    </row>
    <row r="11" spans="1:17" s="239" customFormat="1" ht="24.75" customHeight="1">
      <c r="A11" s="237" t="s">
        <v>828</v>
      </c>
      <c r="B11" s="195">
        <v>515</v>
      </c>
      <c r="C11" s="196">
        <v>449</v>
      </c>
      <c r="D11" s="196">
        <v>51</v>
      </c>
      <c r="E11" s="196">
        <v>15</v>
      </c>
      <c r="F11" s="196">
        <v>206</v>
      </c>
      <c r="G11" s="196">
        <v>21</v>
      </c>
      <c r="H11" s="244">
        <v>19314</v>
      </c>
      <c r="I11" s="193">
        <v>1594469</v>
      </c>
      <c r="J11" s="244">
        <v>672710</v>
      </c>
      <c r="K11" s="244">
        <v>921759</v>
      </c>
      <c r="L11" s="245">
        <v>36</v>
      </c>
      <c r="M11" s="246">
        <v>11</v>
      </c>
      <c r="N11" s="246">
        <v>25</v>
      </c>
      <c r="O11" s="246">
        <v>59</v>
      </c>
      <c r="P11" s="247">
        <v>12</v>
      </c>
      <c r="Q11" s="238" t="s">
        <v>828</v>
      </c>
    </row>
    <row r="12" spans="1:17" s="239" customFormat="1" ht="24.75" customHeight="1">
      <c r="A12" s="237" t="s">
        <v>844</v>
      </c>
      <c r="B12" s="195">
        <v>568</v>
      </c>
      <c r="C12" s="196">
        <v>528</v>
      </c>
      <c r="D12" s="196">
        <v>31</v>
      </c>
      <c r="E12" s="196">
        <v>9</v>
      </c>
      <c r="F12" s="196">
        <v>199</v>
      </c>
      <c r="G12" s="196">
        <v>3</v>
      </c>
      <c r="H12" s="244">
        <v>16705</v>
      </c>
      <c r="I12" s="193">
        <v>1201789</v>
      </c>
      <c r="J12" s="244">
        <v>399875</v>
      </c>
      <c r="K12" s="244">
        <v>801914</v>
      </c>
      <c r="L12" s="245">
        <v>28</v>
      </c>
      <c r="M12" s="246">
        <v>8</v>
      </c>
      <c r="N12" s="246">
        <v>20</v>
      </c>
      <c r="O12" s="246">
        <v>7</v>
      </c>
      <c r="P12" s="247">
        <v>33</v>
      </c>
      <c r="Q12" s="238" t="s">
        <v>844</v>
      </c>
    </row>
    <row r="13" spans="1:17" s="239" customFormat="1" ht="24.75" customHeight="1">
      <c r="A13" s="237" t="s">
        <v>845</v>
      </c>
      <c r="B13" s="195">
        <v>578</v>
      </c>
      <c r="C13" s="196">
        <v>512</v>
      </c>
      <c r="D13" s="196">
        <v>42</v>
      </c>
      <c r="E13" s="196">
        <v>24</v>
      </c>
      <c r="F13" s="196">
        <v>233</v>
      </c>
      <c r="G13" s="196">
        <v>8</v>
      </c>
      <c r="H13" s="244">
        <v>17142.39</v>
      </c>
      <c r="I13" s="193">
        <v>2115714</v>
      </c>
      <c r="J13" s="244">
        <v>997975</v>
      </c>
      <c r="K13" s="244">
        <v>1117739</v>
      </c>
      <c r="L13" s="245">
        <v>37</v>
      </c>
      <c r="M13" s="246">
        <v>13</v>
      </c>
      <c r="N13" s="246">
        <v>24</v>
      </c>
      <c r="O13" s="246">
        <v>28</v>
      </c>
      <c r="P13" s="247">
        <v>14</v>
      </c>
      <c r="Q13" s="238" t="s">
        <v>1424</v>
      </c>
    </row>
    <row r="14" spans="1:17" s="240" customFormat="1" ht="39.75" customHeight="1">
      <c r="A14" s="180" t="s">
        <v>1425</v>
      </c>
      <c r="B14" s="198">
        <f>SUM(C14:E14)</f>
        <v>571</v>
      </c>
      <c r="C14" s="198">
        <f aca="true" t="shared" si="0" ref="C14:P14">SUM(C15:C17)</f>
        <v>498</v>
      </c>
      <c r="D14" s="198">
        <f t="shared" si="0"/>
        <v>56</v>
      </c>
      <c r="E14" s="198">
        <f t="shared" si="0"/>
        <v>17</v>
      </c>
      <c r="F14" s="198">
        <f t="shared" si="0"/>
        <v>207</v>
      </c>
      <c r="G14" s="198">
        <f t="shared" si="0"/>
        <v>9</v>
      </c>
      <c r="H14" s="191">
        <f t="shared" si="0"/>
        <v>17159</v>
      </c>
      <c r="I14" s="191">
        <f t="shared" si="0"/>
        <v>2262592</v>
      </c>
      <c r="J14" s="191">
        <f t="shared" si="0"/>
        <v>991733</v>
      </c>
      <c r="K14" s="191">
        <f t="shared" si="0"/>
        <v>1270859</v>
      </c>
      <c r="L14" s="248">
        <f t="shared" si="0"/>
        <v>31</v>
      </c>
      <c r="M14" s="248">
        <f t="shared" si="0"/>
        <v>7</v>
      </c>
      <c r="N14" s="248">
        <f t="shared" si="0"/>
        <v>24</v>
      </c>
      <c r="O14" s="248">
        <f t="shared" si="0"/>
        <v>22</v>
      </c>
      <c r="P14" s="248">
        <f t="shared" si="0"/>
        <v>16</v>
      </c>
      <c r="Q14" s="182" t="s">
        <v>1425</v>
      </c>
    </row>
    <row r="15" spans="1:17" ht="33.75" customHeight="1">
      <c r="A15" s="232" t="s">
        <v>1426</v>
      </c>
      <c r="B15" s="195">
        <v>269</v>
      </c>
      <c r="C15" s="195">
        <v>221</v>
      </c>
      <c r="D15" s="195">
        <v>38</v>
      </c>
      <c r="E15" s="195">
        <v>10</v>
      </c>
      <c r="F15" s="195">
        <v>89</v>
      </c>
      <c r="G15" s="195">
        <v>3</v>
      </c>
      <c r="H15" s="193">
        <v>11559</v>
      </c>
      <c r="I15" s="192">
        <v>939373</v>
      </c>
      <c r="J15" s="193">
        <v>647250</v>
      </c>
      <c r="K15" s="193">
        <v>292123</v>
      </c>
      <c r="L15" s="245">
        <v>23</v>
      </c>
      <c r="M15" s="245">
        <v>3</v>
      </c>
      <c r="N15" s="245">
        <v>20</v>
      </c>
      <c r="O15" s="245">
        <v>10</v>
      </c>
      <c r="P15" s="245">
        <v>10</v>
      </c>
      <c r="Q15" s="213" t="s">
        <v>1427</v>
      </c>
    </row>
    <row r="16" spans="1:17" ht="33.75" customHeight="1">
      <c r="A16" s="232" t="s">
        <v>1428</v>
      </c>
      <c r="B16" s="195">
        <v>169</v>
      </c>
      <c r="C16" s="195">
        <v>152</v>
      </c>
      <c r="D16" s="195">
        <v>11</v>
      </c>
      <c r="E16" s="195">
        <v>6</v>
      </c>
      <c r="F16" s="195">
        <v>68</v>
      </c>
      <c r="G16" s="195">
        <v>6</v>
      </c>
      <c r="H16" s="193">
        <v>3075</v>
      </c>
      <c r="I16" s="192">
        <v>447534</v>
      </c>
      <c r="J16" s="193">
        <v>194578</v>
      </c>
      <c r="K16" s="193">
        <v>252956</v>
      </c>
      <c r="L16" s="245">
        <v>4</v>
      </c>
      <c r="M16" s="245">
        <v>2</v>
      </c>
      <c r="N16" s="245">
        <v>2</v>
      </c>
      <c r="O16" s="245">
        <v>12</v>
      </c>
      <c r="P16" s="245">
        <v>4</v>
      </c>
      <c r="Q16" s="213" t="s">
        <v>1429</v>
      </c>
    </row>
    <row r="17" spans="1:17" ht="33.75" customHeight="1">
      <c r="A17" s="233" t="s">
        <v>1430</v>
      </c>
      <c r="B17" s="195">
        <v>133</v>
      </c>
      <c r="C17" s="199">
        <v>125</v>
      </c>
      <c r="D17" s="199">
        <v>7</v>
      </c>
      <c r="E17" s="199">
        <v>1</v>
      </c>
      <c r="F17" s="199">
        <v>50</v>
      </c>
      <c r="G17" s="199" t="s">
        <v>799</v>
      </c>
      <c r="H17" s="194">
        <v>2525</v>
      </c>
      <c r="I17" s="225">
        <v>875685</v>
      </c>
      <c r="J17" s="194">
        <v>149905</v>
      </c>
      <c r="K17" s="194">
        <v>725780</v>
      </c>
      <c r="L17" s="249">
        <v>4</v>
      </c>
      <c r="M17" s="249">
        <v>2</v>
      </c>
      <c r="N17" s="249">
        <v>2</v>
      </c>
      <c r="O17" s="199" t="s">
        <v>799</v>
      </c>
      <c r="P17" s="249">
        <v>2</v>
      </c>
      <c r="Q17" s="201" t="s">
        <v>1431</v>
      </c>
    </row>
    <row r="18" spans="1:17" s="172" customFormat="1" ht="15" customHeight="1">
      <c r="A18" s="242" t="s">
        <v>724</v>
      </c>
      <c r="B18" s="189"/>
      <c r="C18" s="189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O18" s="190"/>
      <c r="P18" s="190"/>
      <c r="Q18" s="190" t="s">
        <v>725</v>
      </c>
    </row>
    <row r="19" spans="1:16" s="172" customFormat="1" ht="15" customHeight="1">
      <c r="A19" s="172" t="s">
        <v>1432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173"/>
      <c r="L19" s="173"/>
      <c r="M19" s="173"/>
      <c r="O19" s="222"/>
      <c r="P19" s="222"/>
    </row>
    <row r="20" s="172" customFormat="1" ht="15" customHeight="1">
      <c r="A20" s="172" t="s">
        <v>1433</v>
      </c>
    </row>
    <row r="21" ht="15" customHeight="1">
      <c r="A21" s="215" t="s">
        <v>1434</v>
      </c>
    </row>
  </sheetData>
  <mergeCells count="11">
    <mergeCell ref="B4:E4"/>
    <mergeCell ref="F4:H4"/>
    <mergeCell ref="I4:K4"/>
    <mergeCell ref="L4:N4"/>
    <mergeCell ref="A1:Q1"/>
    <mergeCell ref="B3:E3"/>
    <mergeCell ref="F3:H3"/>
    <mergeCell ref="I3:K3"/>
    <mergeCell ref="L3:N3"/>
    <mergeCell ref="A3:A8"/>
    <mergeCell ref="Q3:Q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4">
      <selection activeCell="G10" sqref="G10"/>
    </sheetView>
  </sheetViews>
  <sheetFormatPr defaultColWidth="9.140625" defaultRowHeight="12.75"/>
  <cols>
    <col min="1" max="1" width="12.7109375" style="172" customWidth="1"/>
    <col min="2" max="2" width="9.00390625" style="172" customWidth="1"/>
    <col min="3" max="3" width="9.140625" style="172" customWidth="1"/>
    <col min="4" max="4" width="8.7109375" style="172" customWidth="1"/>
    <col min="5" max="5" width="8.140625" style="172" customWidth="1"/>
    <col min="6" max="6" width="9.421875" style="172" customWidth="1"/>
    <col min="7" max="9" width="8.421875" style="172" customWidth="1"/>
    <col min="10" max="10" width="8.57421875" style="172" customWidth="1"/>
    <col min="11" max="11" width="8.7109375" style="172" customWidth="1"/>
    <col min="12" max="12" width="9.140625" style="172" customWidth="1"/>
    <col min="13" max="14" width="8.8515625" style="172" customWidth="1"/>
    <col min="15" max="15" width="13.00390625" style="172" customWidth="1"/>
    <col min="16" max="16384" width="9.140625" style="172" customWidth="1"/>
  </cols>
  <sheetData>
    <row r="1" spans="1:15" ht="32.25" customHeight="1">
      <c r="A1" s="732" t="s">
        <v>1219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s="53" customFormat="1" ht="18" customHeight="1">
      <c r="A2" s="53" t="s">
        <v>1435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36" t="s">
        <v>1436</v>
      </c>
    </row>
    <row r="3" spans="1:15" s="53" customFormat="1" ht="30" customHeight="1">
      <c r="A3" s="724" t="s">
        <v>722</v>
      </c>
      <c r="B3" s="472" t="s">
        <v>1437</v>
      </c>
      <c r="C3" s="472" t="s">
        <v>1438</v>
      </c>
      <c r="D3" s="472" t="s">
        <v>1439</v>
      </c>
      <c r="E3" s="472" t="s">
        <v>1440</v>
      </c>
      <c r="F3" s="472" t="s">
        <v>1441</v>
      </c>
      <c r="G3" s="472" t="s">
        <v>1442</v>
      </c>
      <c r="H3" s="472" t="s">
        <v>1443</v>
      </c>
      <c r="I3" s="472" t="s">
        <v>1444</v>
      </c>
      <c r="J3" s="472" t="s">
        <v>1445</v>
      </c>
      <c r="K3" s="472" t="s">
        <v>1446</v>
      </c>
      <c r="L3" s="472" t="s">
        <v>1447</v>
      </c>
      <c r="M3" s="472" t="s">
        <v>1448</v>
      </c>
      <c r="N3" s="472" t="s">
        <v>1449</v>
      </c>
      <c r="O3" s="727" t="s">
        <v>723</v>
      </c>
    </row>
    <row r="4" spans="1:15" s="53" customFormat="1" ht="30" customHeight="1">
      <c r="A4" s="725"/>
      <c r="B4" s="475"/>
      <c r="C4" s="475"/>
      <c r="D4" s="475"/>
      <c r="E4" s="475"/>
      <c r="F4" s="475"/>
      <c r="G4" s="475"/>
      <c r="H4" s="475" t="s">
        <v>1450</v>
      </c>
      <c r="I4" s="475"/>
      <c r="J4" s="475" t="s">
        <v>1451</v>
      </c>
      <c r="K4" s="475"/>
      <c r="L4" s="475" t="s">
        <v>1452</v>
      </c>
      <c r="M4" s="475"/>
      <c r="N4" s="475"/>
      <c r="O4" s="728"/>
    </row>
    <row r="5" spans="1:15" s="53" customFormat="1" ht="30" customHeight="1">
      <c r="A5" s="726"/>
      <c r="B5" s="477" t="s">
        <v>1453</v>
      </c>
      <c r="C5" s="477" t="s">
        <v>1454</v>
      </c>
      <c r="D5" s="531" t="s">
        <v>1455</v>
      </c>
      <c r="E5" s="477" t="s">
        <v>1456</v>
      </c>
      <c r="F5" s="531" t="s">
        <v>1457</v>
      </c>
      <c r="G5" s="531" t="s">
        <v>1458</v>
      </c>
      <c r="H5" s="477" t="s">
        <v>1459</v>
      </c>
      <c r="I5" s="477" t="s">
        <v>1460</v>
      </c>
      <c r="J5" s="477" t="s">
        <v>1461</v>
      </c>
      <c r="K5" s="477" t="s">
        <v>1462</v>
      </c>
      <c r="L5" s="477" t="s">
        <v>1463</v>
      </c>
      <c r="M5" s="477" t="s">
        <v>1464</v>
      </c>
      <c r="N5" s="531" t="s">
        <v>0</v>
      </c>
      <c r="O5" s="729"/>
    </row>
    <row r="6" spans="1:15" ht="26.25" customHeight="1">
      <c r="A6" s="178" t="s">
        <v>827</v>
      </c>
      <c r="B6" s="184">
        <v>500</v>
      </c>
      <c r="C6" s="227">
        <v>146</v>
      </c>
      <c r="D6" s="227">
        <v>0</v>
      </c>
      <c r="E6" s="227">
        <v>2</v>
      </c>
      <c r="F6" s="227">
        <v>0</v>
      </c>
      <c r="G6" s="227">
        <v>5</v>
      </c>
      <c r="H6" s="227">
        <v>8</v>
      </c>
      <c r="I6" s="227">
        <v>72</v>
      </c>
      <c r="J6" s="227">
        <v>13</v>
      </c>
      <c r="K6" s="227">
        <v>73</v>
      </c>
      <c r="L6" s="227">
        <v>17</v>
      </c>
      <c r="M6" s="227">
        <v>47</v>
      </c>
      <c r="N6" s="230">
        <v>117</v>
      </c>
      <c r="O6" s="179" t="s">
        <v>827</v>
      </c>
    </row>
    <row r="7" spans="1:15" ht="26.25" customHeight="1">
      <c r="A7" s="178" t="s">
        <v>1</v>
      </c>
      <c r="B7" s="184">
        <v>443</v>
      </c>
      <c r="C7" s="227">
        <v>99</v>
      </c>
      <c r="D7" s="227">
        <v>0</v>
      </c>
      <c r="E7" s="227">
        <v>0</v>
      </c>
      <c r="F7" s="227">
        <v>0</v>
      </c>
      <c r="G7" s="227">
        <v>4</v>
      </c>
      <c r="H7" s="227">
        <v>3</v>
      </c>
      <c r="I7" s="227">
        <v>53</v>
      </c>
      <c r="J7" s="227">
        <v>9</v>
      </c>
      <c r="K7" s="227">
        <v>78</v>
      </c>
      <c r="L7" s="227">
        <v>25</v>
      </c>
      <c r="M7" s="227">
        <v>45</v>
      </c>
      <c r="N7" s="230">
        <v>127</v>
      </c>
      <c r="O7" s="179" t="s">
        <v>1</v>
      </c>
    </row>
    <row r="8" spans="1:15" ht="26.25" customHeight="1">
      <c r="A8" s="178" t="s">
        <v>828</v>
      </c>
      <c r="B8" s="184">
        <v>515</v>
      </c>
      <c r="C8" s="227">
        <v>167</v>
      </c>
      <c r="D8" s="227">
        <v>0</v>
      </c>
      <c r="E8" s="227">
        <v>1</v>
      </c>
      <c r="F8" s="227">
        <v>0</v>
      </c>
      <c r="G8" s="227">
        <v>7</v>
      </c>
      <c r="H8" s="227">
        <v>3</v>
      </c>
      <c r="I8" s="227">
        <v>57</v>
      </c>
      <c r="J8" s="227">
        <v>4</v>
      </c>
      <c r="K8" s="227">
        <v>91</v>
      </c>
      <c r="L8" s="227">
        <v>17</v>
      </c>
      <c r="M8" s="227">
        <v>51</v>
      </c>
      <c r="N8" s="230">
        <v>117</v>
      </c>
      <c r="O8" s="179" t="s">
        <v>828</v>
      </c>
    </row>
    <row r="9" spans="1:15" ht="26.25" customHeight="1">
      <c r="A9" s="178" t="s">
        <v>844</v>
      </c>
      <c r="B9" s="184">
        <v>568</v>
      </c>
      <c r="C9" s="227">
        <v>140</v>
      </c>
      <c r="D9" s="227">
        <v>1</v>
      </c>
      <c r="E9" s="227">
        <v>1</v>
      </c>
      <c r="F9" s="227">
        <v>0</v>
      </c>
      <c r="G9" s="227">
        <v>4</v>
      </c>
      <c r="H9" s="227">
        <v>3</v>
      </c>
      <c r="I9" s="227">
        <v>82</v>
      </c>
      <c r="J9" s="227">
        <v>11</v>
      </c>
      <c r="K9" s="227">
        <v>135</v>
      </c>
      <c r="L9" s="227">
        <v>20</v>
      </c>
      <c r="M9" s="227">
        <v>31</v>
      </c>
      <c r="N9" s="230">
        <v>140</v>
      </c>
      <c r="O9" s="179" t="s">
        <v>844</v>
      </c>
    </row>
    <row r="10" spans="1:15" ht="26.25" customHeight="1">
      <c r="A10" s="178" t="s">
        <v>845</v>
      </c>
      <c r="B10" s="184">
        <v>578</v>
      </c>
      <c r="C10" s="227">
        <v>149</v>
      </c>
      <c r="D10" s="227">
        <v>0</v>
      </c>
      <c r="E10" s="227">
        <v>3</v>
      </c>
      <c r="F10" s="227">
        <v>1</v>
      </c>
      <c r="G10" s="227">
        <v>5</v>
      </c>
      <c r="H10" s="227">
        <v>9</v>
      </c>
      <c r="I10" s="227">
        <v>81</v>
      </c>
      <c r="J10" s="227">
        <v>10</v>
      </c>
      <c r="K10" s="227">
        <v>80</v>
      </c>
      <c r="L10" s="227">
        <v>18</v>
      </c>
      <c r="M10" s="227">
        <v>42</v>
      </c>
      <c r="N10" s="230">
        <v>180</v>
      </c>
      <c r="O10" s="179" t="s">
        <v>845</v>
      </c>
    </row>
    <row r="11" spans="1:15" s="183" customFormat="1" ht="26.25" customHeight="1">
      <c r="A11" s="180" t="s">
        <v>2</v>
      </c>
      <c r="B11" s="181">
        <f>SUM(C11:N11)</f>
        <v>571</v>
      </c>
      <c r="C11" s="181">
        <f>SUM(C12:C14)</f>
        <v>132</v>
      </c>
      <c r="D11" s="181">
        <f aca="true" t="shared" si="0" ref="D11:M11">SUM(D12:D14)</f>
        <v>1</v>
      </c>
      <c r="E11" s="181">
        <f t="shared" si="0"/>
        <v>13</v>
      </c>
      <c r="F11" s="181">
        <f t="shared" si="0"/>
        <v>0</v>
      </c>
      <c r="G11" s="181">
        <f t="shared" si="0"/>
        <v>3</v>
      </c>
      <c r="H11" s="181">
        <f t="shared" si="0"/>
        <v>1</v>
      </c>
      <c r="I11" s="181">
        <f t="shared" si="0"/>
        <v>69</v>
      </c>
      <c r="J11" s="181">
        <f t="shared" si="0"/>
        <v>10</v>
      </c>
      <c r="K11" s="181">
        <f t="shared" si="0"/>
        <v>110</v>
      </c>
      <c r="L11" s="181">
        <f t="shared" si="0"/>
        <v>13</v>
      </c>
      <c r="M11" s="181">
        <f t="shared" si="0"/>
        <v>56</v>
      </c>
      <c r="N11" s="181">
        <f>SUM(N12:N14)</f>
        <v>163</v>
      </c>
      <c r="O11" s="182" t="s">
        <v>2</v>
      </c>
    </row>
    <row r="12" spans="1:15" ht="42.75" customHeight="1">
      <c r="A12" s="232" t="s">
        <v>3</v>
      </c>
      <c r="B12" s="184">
        <v>269</v>
      </c>
      <c r="C12" s="185">
        <v>73</v>
      </c>
      <c r="D12" s="251">
        <v>1</v>
      </c>
      <c r="E12" s="251">
        <v>7</v>
      </c>
      <c r="F12" s="253" t="s">
        <v>799</v>
      </c>
      <c r="G12" s="185" t="s">
        <v>799</v>
      </c>
      <c r="H12" s="185">
        <v>1</v>
      </c>
      <c r="I12" s="185">
        <v>29</v>
      </c>
      <c r="J12" s="185">
        <v>8</v>
      </c>
      <c r="K12" s="185">
        <v>18</v>
      </c>
      <c r="L12" s="185">
        <v>10</v>
      </c>
      <c r="M12" s="185">
        <v>38</v>
      </c>
      <c r="N12" s="185">
        <v>84</v>
      </c>
      <c r="O12" s="213" t="s">
        <v>4</v>
      </c>
    </row>
    <row r="13" spans="1:15" ht="42.75" customHeight="1">
      <c r="A13" s="232" t="s">
        <v>5</v>
      </c>
      <c r="B13" s="184">
        <v>169</v>
      </c>
      <c r="C13" s="185">
        <v>28</v>
      </c>
      <c r="D13" s="253" t="s">
        <v>799</v>
      </c>
      <c r="E13" s="185">
        <v>1</v>
      </c>
      <c r="F13" s="253" t="s">
        <v>799</v>
      </c>
      <c r="G13" s="185">
        <v>3</v>
      </c>
      <c r="H13" s="185"/>
      <c r="I13" s="185">
        <v>18</v>
      </c>
      <c r="J13" s="185">
        <v>1</v>
      </c>
      <c r="K13" s="185">
        <v>56</v>
      </c>
      <c r="L13" s="185">
        <v>2</v>
      </c>
      <c r="M13" s="185">
        <v>11</v>
      </c>
      <c r="N13" s="185">
        <v>49</v>
      </c>
      <c r="O13" s="213" t="s">
        <v>6</v>
      </c>
    </row>
    <row r="14" spans="1:16" ht="42.75" customHeight="1">
      <c r="A14" s="233" t="s">
        <v>7</v>
      </c>
      <c r="B14" s="234">
        <v>133</v>
      </c>
      <c r="C14" s="187">
        <v>31</v>
      </c>
      <c r="D14" s="250" t="s">
        <v>799</v>
      </c>
      <c r="E14" s="187">
        <v>5</v>
      </c>
      <c r="F14" s="250" t="s">
        <v>799</v>
      </c>
      <c r="G14" s="187" t="s">
        <v>799</v>
      </c>
      <c r="H14" s="187" t="s">
        <v>799</v>
      </c>
      <c r="I14" s="187">
        <v>22</v>
      </c>
      <c r="J14" s="187">
        <v>1</v>
      </c>
      <c r="K14" s="187">
        <v>36</v>
      </c>
      <c r="L14" s="241">
        <v>1</v>
      </c>
      <c r="M14" s="187">
        <v>7</v>
      </c>
      <c r="N14" s="187">
        <v>30</v>
      </c>
      <c r="O14" s="252" t="s">
        <v>8</v>
      </c>
      <c r="P14" s="133"/>
    </row>
    <row r="15" spans="1:16" ht="15" customHeight="1">
      <c r="A15" s="242" t="s">
        <v>724</v>
      </c>
      <c r="B15" s="189"/>
      <c r="C15" s="189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O15" s="190" t="s">
        <v>725</v>
      </c>
      <c r="P15" s="222"/>
    </row>
    <row r="16" ht="12.75">
      <c r="A16" s="172" t="s">
        <v>9</v>
      </c>
    </row>
    <row r="17" ht="12.75">
      <c r="A17" s="172" t="s">
        <v>10</v>
      </c>
    </row>
    <row r="18" ht="12.75">
      <c r="A18" s="215" t="s">
        <v>11</v>
      </c>
    </row>
  </sheetData>
  <mergeCells count="3">
    <mergeCell ref="A1:O1"/>
    <mergeCell ref="A3:A5"/>
    <mergeCell ref="O3:O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C4">
      <selection activeCell="I10" sqref="I10"/>
    </sheetView>
  </sheetViews>
  <sheetFormatPr defaultColWidth="9.140625" defaultRowHeight="12.75"/>
  <cols>
    <col min="1" max="1" width="13.00390625" style="172" customWidth="1"/>
    <col min="2" max="2" width="8.421875" style="172" customWidth="1"/>
    <col min="3" max="3" width="9.00390625" style="172" customWidth="1"/>
    <col min="4" max="4" width="10.00390625" style="172" customWidth="1"/>
    <col min="5" max="5" width="8.421875" style="172" customWidth="1"/>
    <col min="6" max="6" width="8.57421875" style="172" customWidth="1"/>
    <col min="7" max="7" width="9.28125" style="172" customWidth="1"/>
    <col min="8" max="8" width="10.57421875" style="172" customWidth="1"/>
    <col min="9" max="9" width="9.57421875" style="172" customWidth="1"/>
    <col min="10" max="10" width="9.00390625" style="172" customWidth="1"/>
    <col min="11" max="11" width="10.421875" style="172" customWidth="1"/>
    <col min="12" max="12" width="10.28125" style="172" customWidth="1"/>
    <col min="13" max="13" width="9.7109375" style="172" customWidth="1"/>
    <col min="14" max="14" width="9.28125" style="172" customWidth="1"/>
    <col min="15" max="15" width="8.421875" style="172" customWidth="1"/>
    <col min="16" max="16" width="11.8515625" style="172" customWidth="1"/>
    <col min="17" max="16384" width="9.140625" style="172" customWidth="1"/>
  </cols>
  <sheetData>
    <row r="1" spans="1:16" ht="32.25" customHeight="1">
      <c r="A1" s="732" t="s">
        <v>1220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</row>
    <row r="2" spans="1:16" s="53" customFormat="1" ht="18" customHeight="1">
      <c r="A2" s="53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536" t="s">
        <v>13</v>
      </c>
    </row>
    <row r="3" spans="1:16" s="53" customFormat="1" ht="30.75" customHeight="1">
      <c r="A3" s="724" t="s">
        <v>722</v>
      </c>
      <c r="B3" s="472" t="s">
        <v>424</v>
      </c>
      <c r="C3" s="472" t="s">
        <v>14</v>
      </c>
      <c r="D3" s="472" t="s">
        <v>15</v>
      </c>
      <c r="E3" s="472" t="s">
        <v>16</v>
      </c>
      <c r="F3" s="472" t="s">
        <v>17</v>
      </c>
      <c r="G3" s="472" t="s">
        <v>18</v>
      </c>
      <c r="H3" s="472" t="s">
        <v>19</v>
      </c>
      <c r="I3" s="472" t="s">
        <v>20</v>
      </c>
      <c r="J3" s="472" t="s">
        <v>21</v>
      </c>
      <c r="K3" s="472" t="s">
        <v>22</v>
      </c>
      <c r="L3" s="554" t="s">
        <v>23</v>
      </c>
      <c r="M3" s="472" t="s">
        <v>24</v>
      </c>
      <c r="N3" s="472" t="s">
        <v>25</v>
      </c>
      <c r="O3" s="472" t="s">
        <v>1399</v>
      </c>
      <c r="P3" s="727" t="s">
        <v>723</v>
      </c>
    </row>
    <row r="4" spans="1:16" s="53" customFormat="1" ht="30.75" customHeight="1">
      <c r="A4" s="725"/>
      <c r="B4" s="475"/>
      <c r="C4" s="475" t="s">
        <v>26</v>
      </c>
      <c r="D4" s="475"/>
      <c r="E4" s="475"/>
      <c r="F4" s="475"/>
      <c r="G4" s="475"/>
      <c r="H4" s="475"/>
      <c r="I4" s="475"/>
      <c r="J4" s="475"/>
      <c r="K4" s="475"/>
      <c r="L4" s="475" t="s">
        <v>27</v>
      </c>
      <c r="M4" s="475"/>
      <c r="N4" s="475"/>
      <c r="O4" s="475"/>
      <c r="P4" s="728"/>
    </row>
    <row r="5" spans="1:16" s="53" customFormat="1" ht="30.75" customHeight="1">
      <c r="A5" s="726"/>
      <c r="B5" s="477" t="s">
        <v>425</v>
      </c>
      <c r="C5" s="477" t="s">
        <v>28</v>
      </c>
      <c r="D5" s="477" t="s">
        <v>29</v>
      </c>
      <c r="E5" s="531" t="s">
        <v>30</v>
      </c>
      <c r="F5" s="531" t="s">
        <v>31</v>
      </c>
      <c r="G5" s="531" t="s">
        <v>32</v>
      </c>
      <c r="H5" s="477" t="s">
        <v>33</v>
      </c>
      <c r="I5" s="531" t="s">
        <v>34</v>
      </c>
      <c r="J5" s="531" t="s">
        <v>35</v>
      </c>
      <c r="K5" s="531" t="s">
        <v>36</v>
      </c>
      <c r="L5" s="477" t="s">
        <v>37</v>
      </c>
      <c r="M5" s="531" t="s">
        <v>38</v>
      </c>
      <c r="N5" s="477" t="s">
        <v>39</v>
      </c>
      <c r="O5" s="477" t="s">
        <v>431</v>
      </c>
      <c r="P5" s="729"/>
    </row>
    <row r="6" spans="1:16" ht="24.75" customHeight="1">
      <c r="A6" s="178" t="s">
        <v>827</v>
      </c>
      <c r="B6" s="184">
        <v>500</v>
      </c>
      <c r="C6" s="227">
        <v>116</v>
      </c>
      <c r="D6" s="227">
        <v>10</v>
      </c>
      <c r="E6" s="227">
        <v>15</v>
      </c>
      <c r="F6" s="227">
        <v>7</v>
      </c>
      <c r="G6" s="227">
        <v>5</v>
      </c>
      <c r="H6" s="227">
        <v>45</v>
      </c>
      <c r="I6" s="227">
        <v>0</v>
      </c>
      <c r="J6" s="227">
        <v>0</v>
      </c>
      <c r="K6" s="227">
        <v>12</v>
      </c>
      <c r="L6" s="227">
        <v>4</v>
      </c>
      <c r="M6" s="227">
        <v>35</v>
      </c>
      <c r="N6" s="227">
        <v>62</v>
      </c>
      <c r="O6" s="230">
        <v>189</v>
      </c>
      <c r="P6" s="179" t="s">
        <v>827</v>
      </c>
    </row>
    <row r="7" spans="1:16" ht="24.75" customHeight="1">
      <c r="A7" s="178" t="s">
        <v>1423</v>
      </c>
      <c r="B7" s="184">
        <v>443</v>
      </c>
      <c r="C7" s="227">
        <v>99</v>
      </c>
      <c r="D7" s="227">
        <v>7</v>
      </c>
      <c r="E7" s="227">
        <v>9</v>
      </c>
      <c r="F7" s="227">
        <v>2</v>
      </c>
      <c r="G7" s="227">
        <v>5</v>
      </c>
      <c r="H7" s="227">
        <v>37</v>
      </c>
      <c r="I7" s="227">
        <v>2</v>
      </c>
      <c r="J7" s="227">
        <v>0</v>
      </c>
      <c r="K7" s="227">
        <v>17</v>
      </c>
      <c r="L7" s="227">
        <v>5</v>
      </c>
      <c r="M7" s="227">
        <v>28</v>
      </c>
      <c r="N7" s="227">
        <v>55</v>
      </c>
      <c r="O7" s="230">
        <v>177</v>
      </c>
      <c r="P7" s="179" t="s">
        <v>1423</v>
      </c>
    </row>
    <row r="8" spans="1:16" ht="24.75" customHeight="1">
      <c r="A8" s="178" t="s">
        <v>828</v>
      </c>
      <c r="B8" s="184">
        <v>515</v>
      </c>
      <c r="C8" s="227">
        <v>121</v>
      </c>
      <c r="D8" s="227">
        <v>10</v>
      </c>
      <c r="E8" s="227">
        <v>22</v>
      </c>
      <c r="F8" s="227">
        <v>1</v>
      </c>
      <c r="G8" s="227">
        <v>2</v>
      </c>
      <c r="H8" s="227">
        <v>51</v>
      </c>
      <c r="I8" s="227">
        <v>2</v>
      </c>
      <c r="J8" s="227">
        <v>2</v>
      </c>
      <c r="K8" s="227">
        <v>16</v>
      </c>
      <c r="L8" s="227">
        <v>8</v>
      </c>
      <c r="M8" s="227">
        <v>27</v>
      </c>
      <c r="N8" s="227">
        <v>71</v>
      </c>
      <c r="O8" s="230">
        <v>182</v>
      </c>
      <c r="P8" s="179" t="s">
        <v>828</v>
      </c>
    </row>
    <row r="9" spans="1:16" ht="24.75" customHeight="1">
      <c r="A9" s="178" t="s">
        <v>844</v>
      </c>
      <c r="B9" s="184">
        <v>568</v>
      </c>
      <c r="C9" s="227">
        <v>103</v>
      </c>
      <c r="D9" s="227">
        <v>22</v>
      </c>
      <c r="E9" s="227">
        <v>18</v>
      </c>
      <c r="F9" s="227">
        <v>2</v>
      </c>
      <c r="G9" s="227">
        <v>2</v>
      </c>
      <c r="H9" s="227">
        <v>52</v>
      </c>
      <c r="I9" s="227">
        <v>1</v>
      </c>
      <c r="J9" s="227">
        <v>0</v>
      </c>
      <c r="K9" s="227">
        <v>9</v>
      </c>
      <c r="L9" s="227">
        <v>6</v>
      </c>
      <c r="M9" s="227">
        <v>29</v>
      </c>
      <c r="N9" s="227">
        <v>82</v>
      </c>
      <c r="O9" s="230">
        <v>242</v>
      </c>
      <c r="P9" s="179" t="s">
        <v>844</v>
      </c>
    </row>
    <row r="10" spans="1:16" ht="24.75" customHeight="1">
      <c r="A10" s="178" t="s">
        <v>845</v>
      </c>
      <c r="B10" s="184">
        <v>578</v>
      </c>
      <c r="C10" s="227">
        <v>108</v>
      </c>
      <c r="D10" s="227">
        <v>11</v>
      </c>
      <c r="E10" s="227">
        <v>22</v>
      </c>
      <c r="F10" s="227">
        <v>4</v>
      </c>
      <c r="G10" s="227">
        <v>6</v>
      </c>
      <c r="H10" s="227">
        <v>37</v>
      </c>
      <c r="I10" s="227">
        <v>1</v>
      </c>
      <c r="J10" s="227">
        <v>0</v>
      </c>
      <c r="K10" s="227">
        <v>9</v>
      </c>
      <c r="L10" s="227">
        <v>5</v>
      </c>
      <c r="M10" s="227">
        <v>32</v>
      </c>
      <c r="N10" s="227">
        <v>61</v>
      </c>
      <c r="O10" s="230">
        <v>282</v>
      </c>
      <c r="P10" s="179" t="s">
        <v>845</v>
      </c>
    </row>
    <row r="11" spans="1:16" s="183" customFormat="1" ht="39.75" customHeight="1">
      <c r="A11" s="180" t="s">
        <v>1425</v>
      </c>
      <c r="B11" s="181">
        <f aca="true" t="shared" si="0" ref="B11:O11">SUM(B12:B14)</f>
        <v>571</v>
      </c>
      <c r="C11" s="181">
        <f t="shared" si="0"/>
        <v>108</v>
      </c>
      <c r="D11" s="181">
        <f t="shared" si="0"/>
        <v>13</v>
      </c>
      <c r="E11" s="181">
        <f t="shared" si="0"/>
        <v>20</v>
      </c>
      <c r="F11" s="181">
        <f t="shared" si="0"/>
        <v>3</v>
      </c>
      <c r="G11" s="181">
        <f t="shared" si="0"/>
        <v>8</v>
      </c>
      <c r="H11" s="181">
        <f t="shared" si="0"/>
        <v>31</v>
      </c>
      <c r="I11" s="181">
        <f t="shared" si="0"/>
        <v>1</v>
      </c>
      <c r="J11" s="181">
        <f t="shared" si="0"/>
        <v>1</v>
      </c>
      <c r="K11" s="181">
        <f t="shared" si="0"/>
        <v>19</v>
      </c>
      <c r="L11" s="181">
        <f t="shared" si="0"/>
        <v>8</v>
      </c>
      <c r="M11" s="181">
        <f t="shared" si="0"/>
        <v>36</v>
      </c>
      <c r="N11" s="181">
        <f t="shared" si="0"/>
        <v>75</v>
      </c>
      <c r="O11" s="181">
        <f t="shared" si="0"/>
        <v>248</v>
      </c>
      <c r="P11" s="182" t="s">
        <v>1425</v>
      </c>
    </row>
    <row r="12" spans="1:16" ht="39.75" customHeight="1">
      <c r="A12" s="232" t="s">
        <v>1426</v>
      </c>
      <c r="B12" s="184">
        <v>269</v>
      </c>
      <c r="C12" s="185">
        <v>45</v>
      </c>
      <c r="D12" s="185">
        <v>10</v>
      </c>
      <c r="E12" s="185">
        <v>16</v>
      </c>
      <c r="F12" s="185">
        <v>2</v>
      </c>
      <c r="G12" s="185">
        <v>5</v>
      </c>
      <c r="H12" s="185">
        <v>4</v>
      </c>
      <c r="I12" s="185">
        <v>1</v>
      </c>
      <c r="J12" s="253" t="s">
        <v>799</v>
      </c>
      <c r="K12" s="185">
        <v>18</v>
      </c>
      <c r="L12" s="185">
        <v>8</v>
      </c>
      <c r="M12" s="185">
        <v>25</v>
      </c>
      <c r="N12" s="185">
        <v>49</v>
      </c>
      <c r="O12" s="185">
        <v>86</v>
      </c>
      <c r="P12" s="213" t="s">
        <v>40</v>
      </c>
    </row>
    <row r="13" spans="1:16" ht="39.75" customHeight="1">
      <c r="A13" s="232" t="s">
        <v>1428</v>
      </c>
      <c r="B13" s="216">
        <v>169</v>
      </c>
      <c r="C13" s="202">
        <v>35</v>
      </c>
      <c r="D13" s="202">
        <v>1</v>
      </c>
      <c r="E13" s="202">
        <v>4</v>
      </c>
      <c r="F13" s="202" t="s">
        <v>799</v>
      </c>
      <c r="G13" s="202" t="s">
        <v>799</v>
      </c>
      <c r="H13" s="202">
        <v>22</v>
      </c>
      <c r="I13" s="253" t="s">
        <v>799</v>
      </c>
      <c r="J13" s="253" t="s">
        <v>799</v>
      </c>
      <c r="K13" s="202">
        <v>1</v>
      </c>
      <c r="L13" s="202" t="s">
        <v>799</v>
      </c>
      <c r="M13" s="202">
        <v>8</v>
      </c>
      <c r="N13" s="202">
        <v>16</v>
      </c>
      <c r="O13" s="202">
        <v>82</v>
      </c>
      <c r="P13" s="213" t="s">
        <v>1429</v>
      </c>
    </row>
    <row r="14" spans="1:16" ht="39.75" customHeight="1">
      <c r="A14" s="233" t="s">
        <v>1430</v>
      </c>
      <c r="B14" s="184">
        <v>133</v>
      </c>
      <c r="C14" s="187">
        <v>28</v>
      </c>
      <c r="D14" s="187">
        <v>2</v>
      </c>
      <c r="E14" s="187" t="s">
        <v>799</v>
      </c>
      <c r="F14" s="241">
        <v>1</v>
      </c>
      <c r="G14" s="187">
        <v>3</v>
      </c>
      <c r="H14" s="187">
        <v>5</v>
      </c>
      <c r="I14" s="250" t="s">
        <v>799</v>
      </c>
      <c r="J14" s="241">
        <v>1</v>
      </c>
      <c r="K14" s="250" t="s">
        <v>799</v>
      </c>
      <c r="L14" s="250" t="s">
        <v>799</v>
      </c>
      <c r="M14" s="241">
        <v>3</v>
      </c>
      <c r="N14" s="187">
        <v>10</v>
      </c>
      <c r="O14" s="187">
        <v>80</v>
      </c>
      <c r="P14" s="252" t="s">
        <v>1431</v>
      </c>
    </row>
    <row r="15" spans="1:16" ht="15" customHeight="1">
      <c r="A15" s="242" t="s">
        <v>724</v>
      </c>
      <c r="B15" s="189"/>
      <c r="C15" s="189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P15" s="190" t="s">
        <v>725</v>
      </c>
    </row>
    <row r="16" spans="1:16" ht="18" customHeight="1">
      <c r="A16" s="172" t="s">
        <v>1432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173"/>
      <c r="L16" s="173"/>
      <c r="M16" s="173"/>
      <c r="O16" s="222"/>
      <c r="P16" s="222"/>
    </row>
    <row r="17" ht="18" customHeight="1">
      <c r="A17" s="172" t="s">
        <v>1433</v>
      </c>
    </row>
    <row r="18" s="215" customFormat="1" ht="12">
      <c r="A18" s="215" t="s">
        <v>1434</v>
      </c>
    </row>
  </sheetData>
  <mergeCells count="3">
    <mergeCell ref="A1:P1"/>
    <mergeCell ref="A3:A5"/>
    <mergeCell ref="P3:P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4">
      <selection activeCell="G6" sqref="G6"/>
    </sheetView>
  </sheetViews>
  <sheetFormatPr defaultColWidth="9.140625" defaultRowHeight="12.75"/>
  <cols>
    <col min="1" max="1" width="12.8515625" style="256" customWidth="1"/>
    <col min="2" max="11" width="11.7109375" style="256" customWidth="1"/>
    <col min="12" max="12" width="11.00390625" style="256" customWidth="1"/>
    <col min="13" max="16384" width="9.140625" style="256" customWidth="1"/>
  </cols>
  <sheetData>
    <row r="1" spans="1:11" s="255" customFormat="1" ht="32.25" customHeight="1">
      <c r="A1" s="761" t="s">
        <v>1221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2" s="555" customFormat="1" ht="33" customHeight="1">
      <c r="A2" s="762" t="s">
        <v>726</v>
      </c>
      <c r="B2" s="764" t="s">
        <v>41</v>
      </c>
      <c r="C2" s="765"/>
      <c r="D2" s="764" t="s">
        <v>42</v>
      </c>
      <c r="E2" s="765"/>
      <c r="F2" s="764" t="s">
        <v>43</v>
      </c>
      <c r="G2" s="765"/>
      <c r="H2" s="764" t="s">
        <v>44</v>
      </c>
      <c r="I2" s="765"/>
      <c r="J2" s="764" t="s">
        <v>45</v>
      </c>
      <c r="K2" s="765"/>
      <c r="L2" s="757" t="s">
        <v>688</v>
      </c>
    </row>
    <row r="3" spans="1:12" s="555" customFormat="1" ht="33" customHeight="1">
      <c r="A3" s="763"/>
      <c r="B3" s="753"/>
      <c r="C3" s="754"/>
      <c r="D3" s="753" t="s">
        <v>46</v>
      </c>
      <c r="E3" s="754"/>
      <c r="F3" s="753" t="s">
        <v>47</v>
      </c>
      <c r="G3" s="754"/>
      <c r="H3" s="753" t="s">
        <v>48</v>
      </c>
      <c r="I3" s="754"/>
      <c r="J3" s="753" t="s">
        <v>49</v>
      </c>
      <c r="K3" s="754"/>
      <c r="L3" s="758"/>
    </row>
    <row r="4" spans="1:12" s="558" customFormat="1" ht="33" customHeight="1">
      <c r="A4" s="763"/>
      <c r="B4" s="557" t="s">
        <v>50</v>
      </c>
      <c r="C4" s="557" t="s">
        <v>51</v>
      </c>
      <c r="D4" s="557" t="s">
        <v>50</v>
      </c>
      <c r="E4" s="557" t="s">
        <v>51</v>
      </c>
      <c r="F4" s="557" t="s">
        <v>50</v>
      </c>
      <c r="G4" s="557" t="s">
        <v>51</v>
      </c>
      <c r="H4" s="557" t="s">
        <v>50</v>
      </c>
      <c r="I4" s="557" t="s">
        <v>51</v>
      </c>
      <c r="J4" s="557" t="s">
        <v>50</v>
      </c>
      <c r="K4" s="557" t="s">
        <v>51</v>
      </c>
      <c r="L4" s="759"/>
    </row>
    <row r="5" spans="1:12" s="555" customFormat="1" ht="33" customHeight="1">
      <c r="A5" s="754"/>
      <c r="B5" s="559" t="s">
        <v>52</v>
      </c>
      <c r="C5" s="559" t="s">
        <v>53</v>
      </c>
      <c r="D5" s="559" t="s">
        <v>52</v>
      </c>
      <c r="E5" s="559" t="s">
        <v>53</v>
      </c>
      <c r="F5" s="559" t="s">
        <v>52</v>
      </c>
      <c r="G5" s="559" t="s">
        <v>53</v>
      </c>
      <c r="H5" s="559" t="s">
        <v>52</v>
      </c>
      <c r="I5" s="559" t="s">
        <v>53</v>
      </c>
      <c r="J5" s="559" t="s">
        <v>52</v>
      </c>
      <c r="K5" s="559" t="s">
        <v>53</v>
      </c>
      <c r="L5" s="760"/>
    </row>
    <row r="6" spans="1:12" s="259" customFormat="1" ht="44.25" customHeight="1">
      <c r="A6" s="260" t="s">
        <v>827</v>
      </c>
      <c r="B6" s="264">
        <f aca="true" t="shared" si="0" ref="B6:C9">SUM(D6,F6,H6,J6)</f>
        <v>0.8</v>
      </c>
      <c r="C6" s="264">
        <f t="shared" si="0"/>
        <v>30</v>
      </c>
      <c r="D6" s="265">
        <v>0</v>
      </c>
      <c r="E6" s="265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0.8</v>
      </c>
      <c r="K6" s="265">
        <v>30</v>
      </c>
      <c r="L6" s="261" t="s">
        <v>827</v>
      </c>
    </row>
    <row r="7" spans="1:12" s="259" customFormat="1" ht="44.25" customHeight="1">
      <c r="A7" s="260" t="s">
        <v>524</v>
      </c>
      <c r="B7" s="264">
        <f t="shared" si="0"/>
        <v>0</v>
      </c>
      <c r="C7" s="264">
        <f t="shared" si="0"/>
        <v>0</v>
      </c>
      <c r="D7" s="265">
        <v>0</v>
      </c>
      <c r="E7" s="265">
        <v>0</v>
      </c>
      <c r="F7" s="265">
        <v>0</v>
      </c>
      <c r="G7" s="265">
        <v>0</v>
      </c>
      <c r="H7" s="265">
        <v>0</v>
      </c>
      <c r="I7" s="265">
        <v>0</v>
      </c>
      <c r="J7" s="265">
        <v>0</v>
      </c>
      <c r="K7" s="265">
        <v>0</v>
      </c>
      <c r="L7" s="261" t="s">
        <v>524</v>
      </c>
    </row>
    <row r="8" spans="1:12" s="259" customFormat="1" ht="44.25" customHeight="1">
      <c r="A8" s="260" t="s">
        <v>828</v>
      </c>
      <c r="B8" s="264">
        <f t="shared" si="0"/>
        <v>0</v>
      </c>
      <c r="C8" s="264">
        <f t="shared" si="0"/>
        <v>0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1" t="s">
        <v>828</v>
      </c>
    </row>
    <row r="9" spans="1:12" s="259" customFormat="1" ht="44.25" customHeight="1">
      <c r="A9" s="260" t="s">
        <v>844</v>
      </c>
      <c r="B9" s="264">
        <f t="shared" si="0"/>
        <v>1</v>
      </c>
      <c r="C9" s="266">
        <f t="shared" si="0"/>
        <v>2500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0</v>
      </c>
      <c r="J9" s="267">
        <v>1</v>
      </c>
      <c r="K9" s="267">
        <v>2500</v>
      </c>
      <c r="L9" s="261" t="s">
        <v>844</v>
      </c>
    </row>
    <row r="10" spans="1:12" s="259" customFormat="1" ht="44.25" customHeight="1">
      <c r="A10" s="260" t="s">
        <v>845</v>
      </c>
      <c r="B10" s="264">
        <v>0</v>
      </c>
      <c r="C10" s="266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7">
        <v>0</v>
      </c>
      <c r="K10" s="267">
        <v>0</v>
      </c>
      <c r="L10" s="261" t="s">
        <v>845</v>
      </c>
    </row>
    <row r="11" spans="1:12" s="183" customFormat="1" ht="44.25" customHeight="1">
      <c r="A11" s="257" t="s">
        <v>801</v>
      </c>
      <c r="B11" s="268">
        <v>0</v>
      </c>
      <c r="C11" s="269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58" t="s">
        <v>801</v>
      </c>
    </row>
    <row r="12" spans="1:12" s="262" customFormat="1" ht="18" customHeight="1">
      <c r="A12" s="755" t="s">
        <v>727</v>
      </c>
      <c r="B12" s="756"/>
      <c r="C12" s="756"/>
      <c r="L12" s="263" t="s">
        <v>728</v>
      </c>
    </row>
  </sheetData>
  <mergeCells count="13">
    <mergeCell ref="A12:C12"/>
    <mergeCell ref="L2:L5"/>
    <mergeCell ref="A1:K1"/>
    <mergeCell ref="A2:A5"/>
    <mergeCell ref="B2:C3"/>
    <mergeCell ref="D2:E2"/>
    <mergeCell ref="F2:G2"/>
    <mergeCell ref="H2:I2"/>
    <mergeCell ref="J2:K2"/>
    <mergeCell ref="D3:E3"/>
    <mergeCell ref="F3:G3"/>
    <mergeCell ref="H3:I3"/>
    <mergeCell ref="J3:K3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2"/>
  <sheetViews>
    <sheetView zoomScaleSheetLayoutView="100" workbookViewId="0" topLeftCell="A10">
      <selection activeCell="E25" sqref="E25"/>
    </sheetView>
  </sheetViews>
  <sheetFormatPr defaultColWidth="9.140625" defaultRowHeight="12.75"/>
  <cols>
    <col min="1" max="1" width="14.57421875" style="271" customWidth="1"/>
    <col min="2" max="2" width="10.140625" style="271" customWidth="1"/>
    <col min="3" max="7" width="9.28125" style="271" customWidth="1"/>
    <col min="8" max="8" width="10.00390625" style="271" customWidth="1"/>
    <col min="9" max="11" width="9.00390625" style="284" customWidth="1"/>
    <col min="12" max="12" width="9.57421875" style="284" customWidth="1"/>
    <col min="13" max="14" width="9.00390625" style="284" customWidth="1"/>
    <col min="15" max="15" width="19.140625" style="271" customWidth="1"/>
    <col min="16" max="17" width="7.421875" style="271" customWidth="1"/>
    <col min="18" max="18" width="7.28125" style="271" customWidth="1"/>
    <col min="19" max="20" width="5.28125" style="271" customWidth="1"/>
    <col min="21" max="21" width="7.28125" style="271" customWidth="1"/>
    <col min="22" max="22" width="5.7109375" style="271" bestFit="1" customWidth="1"/>
    <col min="23" max="23" width="7.140625" style="271" customWidth="1"/>
    <col min="24" max="24" width="6.57421875" style="271" customWidth="1"/>
    <col min="25" max="25" width="4.8515625" style="271" customWidth="1"/>
    <col min="26" max="27" width="5.28125" style="271" customWidth="1"/>
    <col min="28" max="28" width="12.140625" style="271" customWidth="1"/>
    <col min="29" max="16384" width="9.140625" style="271" customWidth="1"/>
  </cols>
  <sheetData>
    <row r="1" spans="1:28" s="307" customFormat="1" ht="32.25" customHeight="1">
      <c r="A1" s="761" t="s">
        <v>1222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6" s="563" customFormat="1" ht="16.5" customHeight="1">
      <c r="A2" s="560" t="s">
        <v>731</v>
      </c>
      <c r="B2" s="561"/>
      <c r="C2" s="561"/>
      <c r="D2" s="561"/>
      <c r="E2" s="561"/>
      <c r="F2" s="561"/>
      <c r="G2" s="561"/>
      <c r="H2" s="561"/>
      <c r="I2" s="562"/>
      <c r="J2" s="562"/>
      <c r="K2" s="562"/>
      <c r="L2" s="562"/>
      <c r="M2" s="562"/>
      <c r="N2" s="562"/>
      <c r="O2" s="778" t="s">
        <v>732</v>
      </c>
      <c r="P2" s="778"/>
      <c r="Q2" s="561"/>
      <c r="R2" s="561"/>
      <c r="S2" s="561"/>
      <c r="T2" s="561"/>
      <c r="U2" s="561"/>
      <c r="V2" s="561"/>
      <c r="W2" s="561"/>
      <c r="X2" s="561"/>
      <c r="Y2" s="561"/>
      <c r="Z2" s="561"/>
    </row>
    <row r="3" spans="1:15" s="564" customFormat="1" ht="19.5" customHeight="1">
      <c r="A3" s="773" t="s">
        <v>733</v>
      </c>
      <c r="B3" s="782" t="s">
        <v>54</v>
      </c>
      <c r="C3" s="764" t="s">
        <v>55</v>
      </c>
      <c r="D3" s="771"/>
      <c r="E3" s="771"/>
      <c r="F3" s="771"/>
      <c r="G3" s="772"/>
      <c r="H3" s="782" t="s">
        <v>56</v>
      </c>
      <c r="I3" s="779" t="s">
        <v>57</v>
      </c>
      <c r="J3" s="780"/>
      <c r="K3" s="780"/>
      <c r="L3" s="780"/>
      <c r="M3" s="780"/>
      <c r="N3" s="781"/>
      <c r="O3" s="777" t="s">
        <v>748</v>
      </c>
    </row>
    <row r="4" spans="1:15" s="563" customFormat="1" ht="19.5" customHeight="1">
      <c r="A4" s="774"/>
      <c r="B4" s="783"/>
      <c r="C4" s="753" t="s">
        <v>61</v>
      </c>
      <c r="D4" s="767"/>
      <c r="E4" s="767"/>
      <c r="F4" s="767"/>
      <c r="G4" s="768"/>
      <c r="H4" s="783"/>
      <c r="I4" s="784" t="s">
        <v>62</v>
      </c>
      <c r="J4" s="785"/>
      <c r="K4" s="785"/>
      <c r="L4" s="785"/>
      <c r="M4" s="785"/>
      <c r="N4" s="786"/>
      <c r="O4" s="758"/>
    </row>
    <row r="5" spans="1:15" s="564" customFormat="1" ht="25.5" customHeight="1">
      <c r="A5" s="775"/>
      <c r="B5" s="783"/>
      <c r="C5" s="557" t="s">
        <v>66</v>
      </c>
      <c r="D5" s="557" t="s">
        <v>67</v>
      </c>
      <c r="E5" s="557" t="s">
        <v>68</v>
      </c>
      <c r="F5" s="557" t="s">
        <v>69</v>
      </c>
      <c r="G5" s="557" t="s">
        <v>781</v>
      </c>
      <c r="H5" s="783"/>
      <c r="I5" s="565" t="s">
        <v>70</v>
      </c>
      <c r="J5" s="565" t="s">
        <v>71</v>
      </c>
      <c r="K5" s="565" t="s">
        <v>72</v>
      </c>
      <c r="L5" s="565" t="s">
        <v>73</v>
      </c>
      <c r="M5" s="565" t="s">
        <v>74</v>
      </c>
      <c r="N5" s="566" t="s">
        <v>730</v>
      </c>
      <c r="O5" s="759"/>
    </row>
    <row r="6" spans="1:15" s="563" customFormat="1" ht="24" customHeight="1">
      <c r="A6" s="776"/>
      <c r="B6" s="567" t="s">
        <v>77</v>
      </c>
      <c r="C6" s="568" t="s">
        <v>78</v>
      </c>
      <c r="D6" s="568" t="s">
        <v>79</v>
      </c>
      <c r="E6" s="568" t="s">
        <v>80</v>
      </c>
      <c r="F6" s="568" t="s">
        <v>750</v>
      </c>
      <c r="G6" s="568" t="s">
        <v>751</v>
      </c>
      <c r="H6" s="568" t="s">
        <v>81</v>
      </c>
      <c r="I6" s="569" t="s">
        <v>752</v>
      </c>
      <c r="J6" s="569" t="s">
        <v>753</v>
      </c>
      <c r="K6" s="569" t="s">
        <v>754</v>
      </c>
      <c r="L6" s="569" t="s">
        <v>734</v>
      </c>
      <c r="M6" s="570" t="s">
        <v>82</v>
      </c>
      <c r="N6" s="569" t="s">
        <v>735</v>
      </c>
      <c r="O6" s="760"/>
    </row>
    <row r="7" spans="1:15" s="275" customFormat="1" ht="15" customHeight="1">
      <c r="A7" s="260" t="s">
        <v>827</v>
      </c>
      <c r="B7" s="290">
        <v>112</v>
      </c>
      <c r="C7" s="264">
        <v>11</v>
      </c>
      <c r="D7" s="264">
        <v>23</v>
      </c>
      <c r="E7" s="264">
        <v>2</v>
      </c>
      <c r="F7" s="264">
        <v>0</v>
      </c>
      <c r="G7" s="264">
        <v>0</v>
      </c>
      <c r="H7" s="264">
        <v>12</v>
      </c>
      <c r="I7" s="285">
        <v>6</v>
      </c>
      <c r="J7" s="285">
        <v>0</v>
      </c>
      <c r="K7" s="285">
        <v>0</v>
      </c>
      <c r="L7" s="285">
        <v>0</v>
      </c>
      <c r="M7" s="285">
        <v>0</v>
      </c>
      <c r="N7" s="285">
        <v>0</v>
      </c>
      <c r="O7" s="261" t="s">
        <v>827</v>
      </c>
    </row>
    <row r="8" spans="1:15" s="275" customFormat="1" ht="15" customHeight="1">
      <c r="A8" s="260" t="s">
        <v>738</v>
      </c>
      <c r="B8" s="290">
        <v>121</v>
      </c>
      <c r="C8" s="264">
        <v>7</v>
      </c>
      <c r="D8" s="264">
        <v>28</v>
      </c>
      <c r="E8" s="264">
        <v>6</v>
      </c>
      <c r="F8" s="264">
        <v>0</v>
      </c>
      <c r="G8" s="264">
        <v>0</v>
      </c>
      <c r="H8" s="264">
        <v>14</v>
      </c>
      <c r="I8" s="285">
        <v>5</v>
      </c>
      <c r="J8" s="285">
        <v>0</v>
      </c>
      <c r="K8" s="285">
        <v>0</v>
      </c>
      <c r="L8" s="285">
        <v>0</v>
      </c>
      <c r="M8" s="285">
        <v>0</v>
      </c>
      <c r="N8" s="285">
        <v>0</v>
      </c>
      <c r="O8" s="261" t="s">
        <v>738</v>
      </c>
    </row>
    <row r="9" spans="1:15" s="275" customFormat="1" ht="15" customHeight="1">
      <c r="A9" s="260" t="s">
        <v>828</v>
      </c>
      <c r="B9" s="290">
        <v>129</v>
      </c>
      <c r="C9" s="264">
        <v>12</v>
      </c>
      <c r="D9" s="264">
        <v>24</v>
      </c>
      <c r="E9" s="264">
        <v>6</v>
      </c>
      <c r="F9" s="264">
        <v>0</v>
      </c>
      <c r="G9" s="264">
        <v>0</v>
      </c>
      <c r="H9" s="264">
        <v>14</v>
      </c>
      <c r="I9" s="285">
        <v>6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61" t="s">
        <v>828</v>
      </c>
    </row>
    <row r="10" spans="1:15" s="275" customFormat="1" ht="15" customHeight="1">
      <c r="A10" s="260" t="s">
        <v>844</v>
      </c>
      <c r="B10" s="290">
        <v>138</v>
      </c>
      <c r="C10" s="264">
        <v>12</v>
      </c>
      <c r="D10" s="264">
        <v>24</v>
      </c>
      <c r="E10" s="264">
        <v>6</v>
      </c>
      <c r="F10" s="264">
        <v>0</v>
      </c>
      <c r="G10" s="264">
        <v>0</v>
      </c>
      <c r="H10" s="264">
        <v>15</v>
      </c>
      <c r="I10" s="285">
        <v>6</v>
      </c>
      <c r="J10" s="285">
        <v>0</v>
      </c>
      <c r="K10" s="285">
        <v>0</v>
      </c>
      <c r="L10" s="285">
        <v>0</v>
      </c>
      <c r="M10" s="285">
        <v>0</v>
      </c>
      <c r="N10" s="285">
        <v>0</v>
      </c>
      <c r="O10" s="261" t="s">
        <v>844</v>
      </c>
    </row>
    <row r="11" spans="1:15" s="275" customFormat="1" ht="15" customHeight="1">
      <c r="A11" s="260" t="s">
        <v>845</v>
      </c>
      <c r="B11" s="290">
        <v>156</v>
      </c>
      <c r="C11" s="264">
        <v>8</v>
      </c>
      <c r="D11" s="264">
        <v>32</v>
      </c>
      <c r="E11" s="264">
        <v>1</v>
      </c>
      <c r="F11" s="264">
        <v>0</v>
      </c>
      <c r="G11" s="264">
        <v>0</v>
      </c>
      <c r="H11" s="264">
        <v>16</v>
      </c>
      <c r="I11" s="285">
        <v>4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61" t="s">
        <v>845</v>
      </c>
    </row>
    <row r="12" spans="1:15" s="262" customFormat="1" ht="15" customHeight="1">
      <c r="A12" s="180" t="s">
        <v>739</v>
      </c>
      <c r="B12" s="856">
        <v>157</v>
      </c>
      <c r="C12" s="854">
        <v>8</v>
      </c>
      <c r="D12" s="854">
        <v>33</v>
      </c>
      <c r="E12" s="854">
        <v>8</v>
      </c>
      <c r="F12" s="854">
        <v>0</v>
      </c>
      <c r="G12" s="854">
        <v>0</v>
      </c>
      <c r="H12" s="854">
        <v>16</v>
      </c>
      <c r="I12" s="857">
        <v>2</v>
      </c>
      <c r="J12" s="857">
        <v>0</v>
      </c>
      <c r="K12" s="857">
        <v>0</v>
      </c>
      <c r="L12" s="857">
        <v>0</v>
      </c>
      <c r="M12" s="857">
        <v>2</v>
      </c>
      <c r="N12" s="857">
        <v>0</v>
      </c>
      <c r="O12" s="182" t="s">
        <v>739</v>
      </c>
    </row>
    <row r="13" spans="1:15" s="279" customFormat="1" ht="15" customHeight="1">
      <c r="A13" s="232" t="s">
        <v>740</v>
      </c>
      <c r="B13" s="294">
        <v>9</v>
      </c>
      <c r="C13" s="278">
        <v>0</v>
      </c>
      <c r="D13" s="278">
        <v>1</v>
      </c>
      <c r="E13" s="278">
        <v>0</v>
      </c>
      <c r="F13" s="278">
        <v>0</v>
      </c>
      <c r="G13" s="278">
        <v>0</v>
      </c>
      <c r="H13" s="278">
        <v>0</v>
      </c>
      <c r="I13" s="287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303" t="s">
        <v>779</v>
      </c>
    </row>
    <row r="14" spans="1:15" s="279" customFormat="1" ht="15" customHeight="1">
      <c r="A14" s="232" t="s">
        <v>741</v>
      </c>
      <c r="B14" s="294">
        <v>63</v>
      </c>
      <c r="C14" s="278">
        <v>5</v>
      </c>
      <c r="D14" s="278">
        <v>13</v>
      </c>
      <c r="E14" s="278">
        <v>3</v>
      </c>
      <c r="F14" s="298" t="s">
        <v>737</v>
      </c>
      <c r="G14" s="298" t="s">
        <v>737</v>
      </c>
      <c r="H14" s="278">
        <v>6</v>
      </c>
      <c r="I14" s="287">
        <v>1</v>
      </c>
      <c r="J14" s="299" t="s">
        <v>737</v>
      </c>
      <c r="K14" s="299" t="s">
        <v>737</v>
      </c>
      <c r="L14" s="299" t="s">
        <v>737</v>
      </c>
      <c r="M14" s="299" t="s">
        <v>737</v>
      </c>
      <c r="N14" s="299" t="s">
        <v>737</v>
      </c>
      <c r="O14" s="303" t="s">
        <v>780</v>
      </c>
    </row>
    <row r="15" spans="1:15" s="279" customFormat="1" ht="15" customHeight="1">
      <c r="A15" s="232" t="s">
        <v>742</v>
      </c>
      <c r="B15" s="294">
        <v>51</v>
      </c>
      <c r="C15" s="278">
        <v>1</v>
      </c>
      <c r="D15" s="278">
        <v>14</v>
      </c>
      <c r="E15" s="278">
        <v>3</v>
      </c>
      <c r="F15" s="298" t="s">
        <v>737</v>
      </c>
      <c r="G15" s="298" t="s">
        <v>737</v>
      </c>
      <c r="H15" s="278">
        <v>6</v>
      </c>
      <c r="I15" s="287">
        <v>1</v>
      </c>
      <c r="J15" s="299" t="s">
        <v>737</v>
      </c>
      <c r="K15" s="299" t="s">
        <v>737</v>
      </c>
      <c r="L15" s="299" t="s">
        <v>737</v>
      </c>
      <c r="M15" s="299" t="s">
        <v>737</v>
      </c>
      <c r="N15" s="299" t="s">
        <v>737</v>
      </c>
      <c r="O15" s="303" t="s">
        <v>782</v>
      </c>
    </row>
    <row r="16" spans="1:15" s="279" customFormat="1" ht="15" customHeight="1">
      <c r="A16" s="233" t="s">
        <v>743</v>
      </c>
      <c r="B16" s="300">
        <v>34</v>
      </c>
      <c r="C16" s="282">
        <v>2</v>
      </c>
      <c r="D16" s="282">
        <v>5</v>
      </c>
      <c r="E16" s="282">
        <v>2</v>
      </c>
      <c r="F16" s="283" t="s">
        <v>737</v>
      </c>
      <c r="G16" s="283" t="s">
        <v>737</v>
      </c>
      <c r="H16" s="282">
        <v>4</v>
      </c>
      <c r="I16" s="289" t="s">
        <v>737</v>
      </c>
      <c r="J16" s="289" t="s">
        <v>737</v>
      </c>
      <c r="K16" s="289" t="s">
        <v>737</v>
      </c>
      <c r="L16" s="289" t="s">
        <v>737</v>
      </c>
      <c r="M16" s="288">
        <v>2</v>
      </c>
      <c r="N16" s="289" t="s">
        <v>737</v>
      </c>
      <c r="O16" s="304" t="s">
        <v>783</v>
      </c>
    </row>
    <row r="17" spans="9:14" s="279" customFormat="1" ht="12.75" customHeight="1">
      <c r="I17" s="301"/>
      <c r="J17" s="301"/>
      <c r="K17" s="301"/>
      <c r="L17" s="301"/>
      <c r="M17" s="301"/>
      <c r="N17" s="301"/>
    </row>
    <row r="18" spans="1:15" s="571" customFormat="1" ht="19.5" customHeight="1">
      <c r="A18" s="773" t="s">
        <v>733</v>
      </c>
      <c r="B18" s="764" t="s">
        <v>745</v>
      </c>
      <c r="C18" s="771"/>
      <c r="D18" s="772"/>
      <c r="E18" s="764" t="s">
        <v>746</v>
      </c>
      <c r="F18" s="771"/>
      <c r="G18" s="772"/>
      <c r="H18" s="764" t="s">
        <v>747</v>
      </c>
      <c r="I18" s="771"/>
      <c r="J18" s="772"/>
      <c r="K18" s="764" t="s">
        <v>58</v>
      </c>
      <c r="L18" s="773"/>
      <c r="M18" s="764" t="s">
        <v>59</v>
      </c>
      <c r="N18" s="772"/>
      <c r="O18" s="766" t="s">
        <v>748</v>
      </c>
    </row>
    <row r="19" spans="1:15" s="573" customFormat="1" ht="19.5" customHeight="1">
      <c r="A19" s="774"/>
      <c r="B19" s="753" t="s">
        <v>63</v>
      </c>
      <c r="C19" s="767"/>
      <c r="D19" s="768"/>
      <c r="E19" s="753" t="s">
        <v>64</v>
      </c>
      <c r="F19" s="767"/>
      <c r="G19" s="768"/>
      <c r="H19" s="753" t="s">
        <v>65</v>
      </c>
      <c r="I19" s="767"/>
      <c r="J19" s="768"/>
      <c r="K19" s="572"/>
      <c r="L19" s="556"/>
      <c r="M19" s="572"/>
      <c r="N19" s="556"/>
      <c r="O19" s="758"/>
    </row>
    <row r="20" spans="1:15" s="573" customFormat="1" ht="19.5" customHeight="1">
      <c r="A20" s="775"/>
      <c r="B20" s="575" t="s">
        <v>749</v>
      </c>
      <c r="C20" s="575">
        <v>46</v>
      </c>
      <c r="D20" s="575" t="s">
        <v>788</v>
      </c>
      <c r="E20" s="575" t="s">
        <v>789</v>
      </c>
      <c r="F20" s="575">
        <v>27</v>
      </c>
      <c r="G20" s="575">
        <v>35</v>
      </c>
      <c r="H20" s="557" t="s">
        <v>74</v>
      </c>
      <c r="I20" s="557" t="s">
        <v>75</v>
      </c>
      <c r="J20" s="557" t="s">
        <v>76</v>
      </c>
      <c r="K20" s="576"/>
      <c r="L20" s="577"/>
      <c r="M20" s="576"/>
      <c r="N20" s="577"/>
      <c r="O20" s="759"/>
    </row>
    <row r="21" spans="1:15" s="573" customFormat="1" ht="24" customHeight="1">
      <c r="A21" s="776"/>
      <c r="B21" s="568" t="s">
        <v>784</v>
      </c>
      <c r="C21" s="568"/>
      <c r="D21" s="568" t="s">
        <v>785</v>
      </c>
      <c r="E21" s="568" t="s">
        <v>83</v>
      </c>
      <c r="F21" s="568"/>
      <c r="G21" s="568"/>
      <c r="H21" s="570" t="s">
        <v>82</v>
      </c>
      <c r="I21" s="570" t="s">
        <v>84</v>
      </c>
      <c r="J21" s="569" t="s">
        <v>736</v>
      </c>
      <c r="K21" s="769" t="s">
        <v>786</v>
      </c>
      <c r="L21" s="770"/>
      <c r="M21" s="769" t="s">
        <v>787</v>
      </c>
      <c r="N21" s="770"/>
      <c r="O21" s="760"/>
    </row>
    <row r="22" spans="1:15" ht="15" customHeight="1">
      <c r="A22" s="260" t="s">
        <v>827</v>
      </c>
      <c r="B22" s="264">
        <v>0</v>
      </c>
      <c r="C22" s="291">
        <v>2</v>
      </c>
      <c r="D22" s="264">
        <v>2</v>
      </c>
      <c r="E22" s="292" t="s">
        <v>737</v>
      </c>
      <c r="F22" s="264">
        <v>4</v>
      </c>
      <c r="G22" s="264">
        <v>1</v>
      </c>
      <c r="H22" s="264">
        <v>4</v>
      </c>
      <c r="I22" s="264">
        <v>0</v>
      </c>
      <c r="J22" s="264">
        <v>0</v>
      </c>
      <c r="K22" s="271"/>
      <c r="L22" s="264">
        <v>2</v>
      </c>
      <c r="M22" s="271"/>
      <c r="N22" s="264">
        <v>1</v>
      </c>
      <c r="O22" s="261" t="s">
        <v>827</v>
      </c>
    </row>
    <row r="23" spans="1:15" ht="15" customHeight="1">
      <c r="A23" s="260" t="s">
        <v>738</v>
      </c>
      <c r="B23" s="264">
        <v>0</v>
      </c>
      <c r="C23" s="293">
        <v>2</v>
      </c>
      <c r="D23" s="264">
        <v>3</v>
      </c>
      <c r="E23" s="292" t="s">
        <v>737</v>
      </c>
      <c r="F23" s="264">
        <v>4</v>
      </c>
      <c r="G23" s="264">
        <v>1</v>
      </c>
      <c r="H23" s="264">
        <v>4</v>
      </c>
      <c r="I23" s="264">
        <v>0</v>
      </c>
      <c r="J23" s="264">
        <v>0</v>
      </c>
      <c r="K23" s="271"/>
      <c r="L23" s="264">
        <v>2</v>
      </c>
      <c r="M23" s="271"/>
      <c r="N23" s="264">
        <v>1</v>
      </c>
      <c r="O23" s="261" t="s">
        <v>738</v>
      </c>
    </row>
    <row r="24" spans="1:15" ht="15" customHeight="1">
      <c r="A24" s="260" t="s">
        <v>828</v>
      </c>
      <c r="B24" s="264">
        <v>0</v>
      </c>
      <c r="C24" s="293">
        <v>2</v>
      </c>
      <c r="D24" s="264">
        <v>3</v>
      </c>
      <c r="E24" s="292" t="s">
        <v>737</v>
      </c>
      <c r="F24" s="264">
        <v>5</v>
      </c>
      <c r="G24" s="264">
        <v>1</v>
      </c>
      <c r="H24" s="264">
        <v>5</v>
      </c>
      <c r="I24" s="264">
        <v>0</v>
      </c>
      <c r="J24" s="264">
        <v>0</v>
      </c>
      <c r="K24" s="271"/>
      <c r="L24" s="264">
        <v>1</v>
      </c>
      <c r="M24" s="271"/>
      <c r="N24" s="264">
        <v>2</v>
      </c>
      <c r="O24" s="261" t="s">
        <v>828</v>
      </c>
    </row>
    <row r="25" spans="1:15" ht="15" customHeight="1">
      <c r="A25" s="260" t="s">
        <v>844</v>
      </c>
      <c r="B25" s="264">
        <v>0</v>
      </c>
      <c r="C25" s="293">
        <v>2</v>
      </c>
      <c r="D25" s="264">
        <v>3</v>
      </c>
      <c r="E25" s="292" t="s">
        <v>737</v>
      </c>
      <c r="F25" s="264">
        <v>5</v>
      </c>
      <c r="G25" s="264">
        <v>1</v>
      </c>
      <c r="H25" s="264">
        <v>6</v>
      </c>
      <c r="I25" s="264">
        <v>0</v>
      </c>
      <c r="J25" s="264">
        <v>0</v>
      </c>
      <c r="K25" s="271"/>
      <c r="L25" s="264">
        <v>2</v>
      </c>
      <c r="M25" s="271"/>
      <c r="N25" s="264">
        <v>2</v>
      </c>
      <c r="O25" s="261" t="s">
        <v>844</v>
      </c>
    </row>
    <row r="26" spans="1:15" ht="15" customHeight="1">
      <c r="A26" s="260" t="s">
        <v>845</v>
      </c>
      <c r="B26" s="264">
        <v>0</v>
      </c>
      <c r="C26" s="293">
        <v>1</v>
      </c>
      <c r="D26" s="264">
        <v>4</v>
      </c>
      <c r="E26" s="292" t="s">
        <v>737</v>
      </c>
      <c r="F26" s="264">
        <v>5</v>
      </c>
      <c r="G26" s="264">
        <v>1</v>
      </c>
      <c r="H26" s="264">
        <v>6</v>
      </c>
      <c r="I26" s="264">
        <v>0</v>
      </c>
      <c r="J26" s="264">
        <v>1</v>
      </c>
      <c r="K26" s="271"/>
      <c r="L26" s="264">
        <v>4</v>
      </c>
      <c r="M26" s="271"/>
      <c r="N26" s="264">
        <v>0</v>
      </c>
      <c r="O26" s="261" t="s">
        <v>845</v>
      </c>
    </row>
    <row r="27" spans="1:15" ht="15" customHeight="1">
      <c r="A27" s="180" t="s">
        <v>739</v>
      </c>
      <c r="B27" s="854">
        <v>0</v>
      </c>
      <c r="C27" s="854">
        <v>1</v>
      </c>
      <c r="D27" s="854">
        <v>3</v>
      </c>
      <c r="E27" s="855" t="s">
        <v>873</v>
      </c>
      <c r="F27" s="854">
        <v>5</v>
      </c>
      <c r="G27" s="854">
        <v>1</v>
      </c>
      <c r="H27" s="854">
        <v>7</v>
      </c>
      <c r="I27" s="854">
        <v>0</v>
      </c>
      <c r="J27" s="854">
        <v>1</v>
      </c>
      <c r="K27" s="378"/>
      <c r="L27" s="854">
        <v>3</v>
      </c>
      <c r="M27" s="378"/>
      <c r="N27" s="854">
        <v>1</v>
      </c>
      <c r="O27" s="182" t="s">
        <v>739</v>
      </c>
    </row>
    <row r="28" spans="1:15" ht="15" customHeight="1">
      <c r="A28" s="232" t="s">
        <v>740</v>
      </c>
      <c r="B28" s="296">
        <v>0</v>
      </c>
      <c r="C28" s="278">
        <v>0</v>
      </c>
      <c r="D28" s="278">
        <v>0</v>
      </c>
      <c r="E28" s="297" t="s">
        <v>737</v>
      </c>
      <c r="F28" s="278">
        <v>0</v>
      </c>
      <c r="G28" s="278">
        <v>0</v>
      </c>
      <c r="H28" s="278">
        <v>1</v>
      </c>
      <c r="I28" s="296">
        <v>0</v>
      </c>
      <c r="J28" s="278">
        <v>1</v>
      </c>
      <c r="K28" s="271"/>
      <c r="L28" s="278">
        <v>0</v>
      </c>
      <c r="M28" s="271"/>
      <c r="N28" s="296">
        <v>0</v>
      </c>
      <c r="O28" s="303" t="s">
        <v>779</v>
      </c>
    </row>
    <row r="29" spans="1:15" ht="15" customHeight="1">
      <c r="A29" s="232" t="s">
        <v>741</v>
      </c>
      <c r="B29" s="298" t="s">
        <v>737</v>
      </c>
      <c r="C29" s="298" t="s">
        <v>737</v>
      </c>
      <c r="D29" s="278">
        <v>3</v>
      </c>
      <c r="E29" s="297" t="s">
        <v>737</v>
      </c>
      <c r="F29" s="278">
        <v>3</v>
      </c>
      <c r="G29" s="278"/>
      <c r="H29" s="278">
        <v>2</v>
      </c>
      <c r="I29" s="298" t="s">
        <v>737</v>
      </c>
      <c r="J29" s="298" t="s">
        <v>737</v>
      </c>
      <c r="K29" s="271"/>
      <c r="L29" s="278">
        <v>2</v>
      </c>
      <c r="M29" s="271"/>
      <c r="N29" s="297" t="s">
        <v>737</v>
      </c>
      <c r="O29" s="303" t="s">
        <v>780</v>
      </c>
    </row>
    <row r="30" spans="1:15" ht="15" customHeight="1">
      <c r="A30" s="232" t="s">
        <v>742</v>
      </c>
      <c r="B30" s="298" t="s">
        <v>737</v>
      </c>
      <c r="C30" s="278">
        <v>1</v>
      </c>
      <c r="D30" s="298" t="s">
        <v>737</v>
      </c>
      <c r="E30" s="297" t="s">
        <v>737</v>
      </c>
      <c r="F30" s="278">
        <v>1</v>
      </c>
      <c r="G30" s="278">
        <v>1</v>
      </c>
      <c r="H30" s="278">
        <v>2</v>
      </c>
      <c r="I30" s="298" t="s">
        <v>737</v>
      </c>
      <c r="J30" s="298" t="s">
        <v>737</v>
      </c>
      <c r="K30" s="271"/>
      <c r="L30" s="278">
        <v>1</v>
      </c>
      <c r="M30" s="271"/>
      <c r="N30" s="297" t="s">
        <v>737</v>
      </c>
      <c r="O30" s="303" t="s">
        <v>782</v>
      </c>
    </row>
    <row r="31" spans="1:15" ht="15" customHeight="1">
      <c r="A31" s="233" t="s">
        <v>743</v>
      </c>
      <c r="B31" s="283" t="s">
        <v>737</v>
      </c>
      <c r="C31" s="283" t="s">
        <v>737</v>
      </c>
      <c r="D31" s="283" t="s">
        <v>737</v>
      </c>
      <c r="E31" s="283" t="s">
        <v>737</v>
      </c>
      <c r="F31" s="282">
        <v>1</v>
      </c>
      <c r="G31" s="283" t="s">
        <v>737</v>
      </c>
      <c r="H31" s="282">
        <v>2</v>
      </c>
      <c r="I31" s="283" t="s">
        <v>737</v>
      </c>
      <c r="J31" s="283" t="s">
        <v>737</v>
      </c>
      <c r="K31" s="305"/>
      <c r="L31" s="283" t="s">
        <v>737</v>
      </c>
      <c r="M31" s="305"/>
      <c r="N31" s="306">
        <v>1</v>
      </c>
      <c r="O31" s="304" t="s">
        <v>783</v>
      </c>
    </row>
    <row r="32" spans="1:27" ht="12.75">
      <c r="A32" s="242" t="s">
        <v>777</v>
      </c>
      <c r="B32" s="279"/>
      <c r="C32" s="279"/>
      <c r="D32" s="279"/>
      <c r="E32" s="279"/>
      <c r="F32" s="279"/>
      <c r="G32" s="279"/>
      <c r="H32" s="279"/>
      <c r="I32" s="301"/>
      <c r="J32" s="301"/>
      <c r="K32" s="301"/>
      <c r="L32" s="301"/>
      <c r="M32" s="301"/>
      <c r="N32" s="301"/>
      <c r="O32" s="302" t="s">
        <v>778</v>
      </c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</row>
  </sheetData>
  <mergeCells count="22">
    <mergeCell ref="O2:P2"/>
    <mergeCell ref="A3:A6"/>
    <mergeCell ref="C3:G3"/>
    <mergeCell ref="I3:N3"/>
    <mergeCell ref="H3:H5"/>
    <mergeCell ref="C4:G4"/>
    <mergeCell ref="I4:N4"/>
    <mergeCell ref="B3:B5"/>
    <mergeCell ref="M18:N18"/>
    <mergeCell ref="A18:A21"/>
    <mergeCell ref="B18:D18"/>
    <mergeCell ref="O3:O6"/>
    <mergeCell ref="A1:O1"/>
    <mergeCell ref="O18:O21"/>
    <mergeCell ref="B19:D19"/>
    <mergeCell ref="E19:G19"/>
    <mergeCell ref="H19:J19"/>
    <mergeCell ref="K21:L21"/>
    <mergeCell ref="M21:N21"/>
    <mergeCell ref="E18:G18"/>
    <mergeCell ref="H18:J18"/>
    <mergeCell ref="K18:L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4"/>
  <sheetViews>
    <sheetView zoomScaleSheetLayoutView="100" workbookViewId="0" topLeftCell="A10">
      <selection activeCell="I24" sqref="I24"/>
    </sheetView>
  </sheetViews>
  <sheetFormatPr defaultColWidth="9.140625" defaultRowHeight="12.75"/>
  <cols>
    <col min="1" max="1" width="12.421875" style="271" customWidth="1"/>
    <col min="2" max="3" width="10.00390625" style="271" customWidth="1"/>
    <col min="4" max="4" width="9.7109375" style="271" customWidth="1"/>
    <col min="5" max="5" width="8.7109375" style="271" customWidth="1"/>
    <col min="6" max="6" width="10.140625" style="271" customWidth="1"/>
    <col min="7" max="7" width="10.00390625" style="271" customWidth="1"/>
    <col min="8" max="8" width="8.8515625" style="271" customWidth="1"/>
    <col min="9" max="9" width="8.7109375" style="284" customWidth="1"/>
    <col min="10" max="10" width="8.00390625" style="284" customWidth="1"/>
    <col min="11" max="11" width="8.421875" style="284" customWidth="1"/>
    <col min="12" max="12" width="10.28125" style="284" customWidth="1"/>
    <col min="13" max="13" width="10.140625" style="284" customWidth="1"/>
    <col min="14" max="14" width="9.8515625" style="284" customWidth="1"/>
    <col min="15" max="15" width="20.7109375" style="271" customWidth="1"/>
    <col min="16" max="17" width="7.421875" style="271" customWidth="1"/>
    <col min="18" max="18" width="7.28125" style="271" customWidth="1"/>
    <col min="19" max="20" width="5.28125" style="271" customWidth="1"/>
    <col min="21" max="21" width="7.28125" style="271" customWidth="1"/>
    <col min="22" max="22" width="5.7109375" style="271" bestFit="1" customWidth="1"/>
    <col min="23" max="23" width="7.140625" style="271" customWidth="1"/>
    <col min="24" max="24" width="6.57421875" style="271" customWidth="1"/>
    <col min="25" max="25" width="4.8515625" style="271" customWidth="1"/>
    <col min="26" max="27" width="5.28125" style="271" customWidth="1"/>
    <col min="28" max="28" width="12.140625" style="271" customWidth="1"/>
    <col min="29" max="16384" width="9.140625" style="271" customWidth="1"/>
  </cols>
  <sheetData>
    <row r="1" spans="1:28" s="307" customFormat="1" ht="32.25" customHeight="1">
      <c r="A1" s="761" t="s">
        <v>1223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6" s="563" customFormat="1" ht="18.75" customHeight="1">
      <c r="A2" s="560" t="s">
        <v>731</v>
      </c>
      <c r="B2" s="561"/>
      <c r="C2" s="561"/>
      <c r="D2" s="561"/>
      <c r="E2" s="561"/>
      <c r="F2" s="561"/>
      <c r="G2" s="561"/>
      <c r="H2" s="561"/>
      <c r="I2" s="562"/>
      <c r="J2" s="562"/>
      <c r="K2" s="562"/>
      <c r="L2" s="562"/>
      <c r="M2" s="562"/>
      <c r="N2" s="562"/>
      <c r="O2" s="578" t="s">
        <v>732</v>
      </c>
      <c r="P2" s="579"/>
      <c r="Q2" s="561"/>
      <c r="R2" s="561"/>
      <c r="S2" s="561"/>
      <c r="T2" s="561"/>
      <c r="U2" s="561"/>
      <c r="V2" s="561"/>
      <c r="W2" s="561"/>
      <c r="X2" s="561"/>
      <c r="Y2" s="561"/>
      <c r="Z2" s="561"/>
    </row>
    <row r="3" spans="1:15" s="563" customFormat="1" ht="13.5" customHeight="1">
      <c r="A3" s="765" t="s">
        <v>729</v>
      </c>
      <c r="B3" s="792" t="s">
        <v>86</v>
      </c>
      <c r="C3" s="797"/>
      <c r="D3" s="580" t="s">
        <v>87</v>
      </c>
      <c r="E3" s="580" t="s">
        <v>88</v>
      </c>
      <c r="F3" s="580" t="s">
        <v>89</v>
      </c>
      <c r="G3" s="792" t="s">
        <v>90</v>
      </c>
      <c r="H3" s="797"/>
      <c r="I3" s="565" t="s">
        <v>91</v>
      </c>
      <c r="J3" s="565" t="s">
        <v>92</v>
      </c>
      <c r="K3" s="565" t="s">
        <v>93</v>
      </c>
      <c r="L3" s="565" t="s">
        <v>744</v>
      </c>
      <c r="M3" s="565" t="s">
        <v>94</v>
      </c>
      <c r="N3" s="565" t="s">
        <v>755</v>
      </c>
      <c r="O3" s="789" t="s">
        <v>748</v>
      </c>
    </row>
    <row r="4" spans="1:15" s="563" customFormat="1" ht="12.75" customHeight="1">
      <c r="A4" s="763"/>
      <c r="B4" s="787" t="s">
        <v>100</v>
      </c>
      <c r="C4" s="788"/>
      <c r="D4" s="581"/>
      <c r="E4" s="582" t="s">
        <v>756</v>
      </c>
      <c r="F4" s="582" t="s">
        <v>101</v>
      </c>
      <c r="G4" s="787" t="s">
        <v>102</v>
      </c>
      <c r="H4" s="788"/>
      <c r="I4" s="583"/>
      <c r="J4" s="583"/>
      <c r="K4" s="583"/>
      <c r="L4" s="584" t="s">
        <v>757</v>
      </c>
      <c r="M4" s="583" t="s">
        <v>758</v>
      </c>
      <c r="N4" s="584" t="s">
        <v>103</v>
      </c>
      <c r="O4" s="758"/>
    </row>
    <row r="5" spans="1:15" s="563" customFormat="1" ht="12.75" customHeight="1">
      <c r="A5" s="763"/>
      <c r="B5" s="585" t="s">
        <v>762</v>
      </c>
      <c r="C5" s="585" t="s">
        <v>763</v>
      </c>
      <c r="D5" s="581" t="s">
        <v>764</v>
      </c>
      <c r="E5" s="581" t="s">
        <v>764</v>
      </c>
      <c r="F5" s="581"/>
      <c r="G5" s="580" t="s">
        <v>104</v>
      </c>
      <c r="H5" s="580" t="s">
        <v>105</v>
      </c>
      <c r="I5" s="586"/>
      <c r="J5" s="586"/>
      <c r="K5" s="586"/>
      <c r="L5" s="583" t="s">
        <v>764</v>
      </c>
      <c r="M5" s="587"/>
      <c r="N5" s="587"/>
      <c r="O5" s="758"/>
    </row>
    <row r="6" spans="1:15" s="563" customFormat="1" ht="13.5" customHeight="1">
      <c r="A6" s="763"/>
      <c r="B6" s="581" t="s">
        <v>765</v>
      </c>
      <c r="C6" s="581" t="s">
        <v>766</v>
      </c>
      <c r="D6" s="588"/>
      <c r="E6" s="589" t="s">
        <v>764</v>
      </c>
      <c r="F6" s="588"/>
      <c r="G6" s="582" t="s">
        <v>109</v>
      </c>
      <c r="H6" s="582" t="s">
        <v>110</v>
      </c>
      <c r="I6" s="583"/>
      <c r="J6" s="583"/>
      <c r="K6" s="583"/>
      <c r="L6" s="587"/>
      <c r="M6" s="587"/>
      <c r="N6" s="587"/>
      <c r="O6" s="758"/>
    </row>
    <row r="7" spans="1:15" s="555" customFormat="1" ht="39" customHeight="1">
      <c r="A7" s="754"/>
      <c r="B7" s="559" t="s">
        <v>767</v>
      </c>
      <c r="C7" s="559" t="s">
        <v>768</v>
      </c>
      <c r="D7" s="559" t="s">
        <v>793</v>
      </c>
      <c r="E7" s="590" t="s">
        <v>111</v>
      </c>
      <c r="F7" s="559" t="s">
        <v>794</v>
      </c>
      <c r="G7" s="559" t="s">
        <v>112</v>
      </c>
      <c r="H7" s="559" t="s">
        <v>769</v>
      </c>
      <c r="I7" s="591" t="s">
        <v>113</v>
      </c>
      <c r="J7" s="591" t="s">
        <v>114</v>
      </c>
      <c r="K7" s="591" t="s">
        <v>115</v>
      </c>
      <c r="L7" s="592" t="s">
        <v>790</v>
      </c>
      <c r="M7" s="593" t="s">
        <v>791</v>
      </c>
      <c r="N7" s="592" t="s">
        <v>792</v>
      </c>
      <c r="O7" s="796"/>
    </row>
    <row r="8" spans="1:15" s="275" customFormat="1" ht="15" customHeight="1">
      <c r="A8" s="260" t="s">
        <v>827</v>
      </c>
      <c r="B8" s="291">
        <v>6</v>
      </c>
      <c r="C8" s="264">
        <v>15</v>
      </c>
      <c r="D8" s="264">
        <v>4</v>
      </c>
      <c r="E8" s="264">
        <v>0</v>
      </c>
      <c r="F8" s="264">
        <v>2</v>
      </c>
      <c r="G8" s="264">
        <v>0</v>
      </c>
      <c r="H8" s="273">
        <v>0</v>
      </c>
      <c r="I8" s="285">
        <v>0</v>
      </c>
      <c r="J8" s="285">
        <v>0</v>
      </c>
      <c r="K8" s="285">
        <v>2</v>
      </c>
      <c r="L8" s="285">
        <v>0</v>
      </c>
      <c r="M8" s="285">
        <v>0</v>
      </c>
      <c r="N8" s="285">
        <v>0</v>
      </c>
      <c r="O8" s="261" t="s">
        <v>827</v>
      </c>
    </row>
    <row r="9" spans="1:15" s="275" customFormat="1" ht="15" customHeight="1">
      <c r="A9" s="260" t="s">
        <v>770</v>
      </c>
      <c r="B9" s="291">
        <v>5</v>
      </c>
      <c r="C9" s="264">
        <v>17</v>
      </c>
      <c r="D9" s="264">
        <v>4</v>
      </c>
      <c r="E9" s="264">
        <v>0</v>
      </c>
      <c r="F9" s="264">
        <v>2</v>
      </c>
      <c r="G9" s="264">
        <v>0</v>
      </c>
      <c r="H9" s="273">
        <v>0</v>
      </c>
      <c r="I9" s="285">
        <v>0</v>
      </c>
      <c r="J9" s="285">
        <v>0</v>
      </c>
      <c r="K9" s="285">
        <v>2</v>
      </c>
      <c r="L9" s="285">
        <v>0</v>
      </c>
      <c r="M9" s="285">
        <v>0</v>
      </c>
      <c r="N9" s="285">
        <v>0</v>
      </c>
      <c r="O9" s="261" t="s">
        <v>770</v>
      </c>
    </row>
    <row r="10" spans="1:15" s="275" customFormat="1" ht="15" customHeight="1">
      <c r="A10" s="260" t="s">
        <v>828</v>
      </c>
      <c r="B10" s="291">
        <v>1</v>
      </c>
      <c r="C10" s="264">
        <v>23</v>
      </c>
      <c r="D10" s="264">
        <v>5</v>
      </c>
      <c r="E10" s="264">
        <v>0</v>
      </c>
      <c r="F10" s="264">
        <v>2</v>
      </c>
      <c r="G10" s="264">
        <v>0</v>
      </c>
      <c r="H10" s="273">
        <v>0</v>
      </c>
      <c r="I10" s="285">
        <v>0</v>
      </c>
      <c r="J10" s="285">
        <v>0</v>
      </c>
      <c r="K10" s="285">
        <v>2</v>
      </c>
      <c r="L10" s="285">
        <v>0</v>
      </c>
      <c r="M10" s="285">
        <v>0</v>
      </c>
      <c r="N10" s="285">
        <v>0</v>
      </c>
      <c r="O10" s="261" t="s">
        <v>828</v>
      </c>
    </row>
    <row r="11" spans="1:15" s="275" customFormat="1" ht="15" customHeight="1">
      <c r="A11" s="260" t="s">
        <v>844</v>
      </c>
      <c r="B11" s="291" t="s">
        <v>799</v>
      </c>
      <c r="C11" s="264">
        <v>26</v>
      </c>
      <c r="D11" s="264">
        <v>4</v>
      </c>
      <c r="E11" s="264">
        <v>0</v>
      </c>
      <c r="F11" s="264">
        <v>2</v>
      </c>
      <c r="G11" s="264">
        <v>0</v>
      </c>
      <c r="H11" s="273">
        <v>0</v>
      </c>
      <c r="I11" s="285">
        <v>0</v>
      </c>
      <c r="J11" s="285">
        <v>0</v>
      </c>
      <c r="K11" s="285">
        <v>2</v>
      </c>
      <c r="L11" s="285">
        <v>0</v>
      </c>
      <c r="M11" s="285">
        <v>0</v>
      </c>
      <c r="N11" s="285">
        <v>0</v>
      </c>
      <c r="O11" s="261" t="s">
        <v>844</v>
      </c>
    </row>
    <row r="12" spans="1:15" s="275" customFormat="1" ht="15" customHeight="1">
      <c r="A12" s="260" t="s">
        <v>845</v>
      </c>
      <c r="B12" s="291" t="s">
        <v>799</v>
      </c>
      <c r="C12" s="264">
        <v>29</v>
      </c>
      <c r="D12" s="264">
        <v>4</v>
      </c>
      <c r="E12" s="264">
        <v>0</v>
      </c>
      <c r="F12" s="264">
        <v>4</v>
      </c>
      <c r="G12" s="264">
        <v>3</v>
      </c>
      <c r="H12" s="273">
        <v>0</v>
      </c>
      <c r="I12" s="285">
        <v>0</v>
      </c>
      <c r="J12" s="285">
        <v>0</v>
      </c>
      <c r="K12" s="285">
        <v>2</v>
      </c>
      <c r="L12" s="285">
        <v>0</v>
      </c>
      <c r="M12" s="285">
        <v>0</v>
      </c>
      <c r="N12" s="285">
        <v>0</v>
      </c>
      <c r="O12" s="261" t="s">
        <v>845</v>
      </c>
    </row>
    <row r="13" spans="1:15" s="262" customFormat="1" ht="15" customHeight="1">
      <c r="A13" s="180" t="s">
        <v>771</v>
      </c>
      <c r="B13" s="858">
        <v>2</v>
      </c>
      <c r="C13" s="854">
        <v>29</v>
      </c>
      <c r="D13" s="854">
        <v>5</v>
      </c>
      <c r="E13" s="854">
        <v>0</v>
      </c>
      <c r="F13" s="854">
        <v>4</v>
      </c>
      <c r="G13" s="854">
        <v>3</v>
      </c>
      <c r="H13" s="859">
        <v>0</v>
      </c>
      <c r="I13" s="857">
        <v>0</v>
      </c>
      <c r="J13" s="857">
        <v>0</v>
      </c>
      <c r="K13" s="857">
        <v>2</v>
      </c>
      <c r="L13" s="857">
        <v>0</v>
      </c>
      <c r="M13" s="857">
        <v>0</v>
      </c>
      <c r="N13" s="857">
        <v>0</v>
      </c>
      <c r="O13" s="182" t="s">
        <v>771</v>
      </c>
    </row>
    <row r="14" spans="1:15" s="275" customFormat="1" ht="15" customHeight="1">
      <c r="A14" s="232" t="s">
        <v>772</v>
      </c>
      <c r="B14" s="272" t="s">
        <v>773</v>
      </c>
      <c r="C14" s="313">
        <v>1</v>
      </c>
      <c r="D14" s="313">
        <v>1</v>
      </c>
      <c r="E14" s="264">
        <v>0</v>
      </c>
      <c r="F14" s="313">
        <v>1</v>
      </c>
      <c r="G14" s="274" t="s">
        <v>773</v>
      </c>
      <c r="H14" s="273">
        <v>0</v>
      </c>
      <c r="I14" s="285">
        <v>0</v>
      </c>
      <c r="J14" s="285">
        <v>0</v>
      </c>
      <c r="K14" s="286" t="s">
        <v>773</v>
      </c>
      <c r="L14" s="285">
        <v>0</v>
      </c>
      <c r="M14" s="285">
        <v>0</v>
      </c>
      <c r="N14" s="285">
        <v>0</v>
      </c>
      <c r="O14" s="303" t="s">
        <v>779</v>
      </c>
    </row>
    <row r="15" spans="1:15" s="279" customFormat="1" ht="15" customHeight="1">
      <c r="A15" s="232" t="s">
        <v>774</v>
      </c>
      <c r="B15" s="276">
        <v>1</v>
      </c>
      <c r="C15" s="278">
        <v>12</v>
      </c>
      <c r="D15" s="278">
        <v>2</v>
      </c>
      <c r="E15" s="278">
        <v>0</v>
      </c>
      <c r="F15" s="278">
        <v>1</v>
      </c>
      <c r="G15" s="278">
        <v>1</v>
      </c>
      <c r="H15" s="277">
        <v>0</v>
      </c>
      <c r="I15" s="287">
        <v>0</v>
      </c>
      <c r="J15" s="287">
        <v>0</v>
      </c>
      <c r="K15" s="287">
        <v>1</v>
      </c>
      <c r="L15" s="287">
        <v>0</v>
      </c>
      <c r="M15" s="287">
        <v>0</v>
      </c>
      <c r="N15" s="287">
        <v>0</v>
      </c>
      <c r="O15" s="303" t="s">
        <v>780</v>
      </c>
    </row>
    <row r="16" spans="1:15" s="279" customFormat="1" ht="15" customHeight="1">
      <c r="A16" s="232" t="s">
        <v>775</v>
      </c>
      <c r="B16" s="276">
        <v>1</v>
      </c>
      <c r="C16" s="278">
        <v>9</v>
      </c>
      <c r="D16" s="278">
        <v>1</v>
      </c>
      <c r="E16" s="278">
        <v>0</v>
      </c>
      <c r="F16" s="278">
        <v>1</v>
      </c>
      <c r="G16" s="278">
        <v>1</v>
      </c>
      <c r="H16" s="277">
        <v>0</v>
      </c>
      <c r="I16" s="287">
        <v>0</v>
      </c>
      <c r="J16" s="287">
        <v>0</v>
      </c>
      <c r="K16" s="287">
        <v>1</v>
      </c>
      <c r="L16" s="287">
        <v>0</v>
      </c>
      <c r="M16" s="287">
        <v>0</v>
      </c>
      <c r="N16" s="287">
        <v>0</v>
      </c>
      <c r="O16" s="303" t="s">
        <v>782</v>
      </c>
    </row>
    <row r="17" spans="1:15" s="279" customFormat="1" ht="15" customHeight="1">
      <c r="A17" s="233" t="s">
        <v>776</v>
      </c>
      <c r="B17" s="280" t="s">
        <v>773</v>
      </c>
      <c r="C17" s="282">
        <v>7</v>
      </c>
      <c r="D17" s="282">
        <v>1</v>
      </c>
      <c r="E17" s="282">
        <v>0</v>
      </c>
      <c r="F17" s="282">
        <v>1</v>
      </c>
      <c r="G17" s="282">
        <v>1</v>
      </c>
      <c r="H17" s="281">
        <v>0</v>
      </c>
      <c r="I17" s="288">
        <v>0</v>
      </c>
      <c r="J17" s="288">
        <v>0</v>
      </c>
      <c r="K17" s="289" t="s">
        <v>773</v>
      </c>
      <c r="L17" s="288">
        <v>0</v>
      </c>
      <c r="M17" s="288">
        <v>0</v>
      </c>
      <c r="N17" s="288">
        <v>0</v>
      </c>
      <c r="O17" s="304" t="s">
        <v>783</v>
      </c>
    </row>
    <row r="18" spans="1:28" s="279" customFormat="1" ht="15" customHeight="1">
      <c r="A18" s="308"/>
      <c r="B18" s="309"/>
      <c r="C18" s="310"/>
      <c r="D18" s="310"/>
      <c r="E18" s="310"/>
      <c r="F18" s="310"/>
      <c r="G18" s="296"/>
      <c r="H18" s="310"/>
      <c r="I18" s="295"/>
      <c r="J18" s="295"/>
      <c r="K18" s="311"/>
      <c r="L18" s="295"/>
      <c r="M18" s="295"/>
      <c r="N18" s="295"/>
      <c r="O18" s="296"/>
      <c r="P18" s="310"/>
      <c r="Q18" s="296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2"/>
    </row>
    <row r="19" spans="1:15" s="571" customFormat="1" ht="12.75" customHeight="1">
      <c r="A19" s="765" t="s">
        <v>729</v>
      </c>
      <c r="B19" s="580" t="s">
        <v>95</v>
      </c>
      <c r="C19" s="580" t="s">
        <v>96</v>
      </c>
      <c r="D19" s="580" t="s">
        <v>97</v>
      </c>
      <c r="E19" s="580" t="s">
        <v>795</v>
      </c>
      <c r="F19" s="792" t="s">
        <v>98</v>
      </c>
      <c r="G19" s="793"/>
      <c r="H19" s="793"/>
      <c r="I19" s="794"/>
      <c r="J19" s="792" t="s">
        <v>796</v>
      </c>
      <c r="K19" s="793"/>
      <c r="L19" s="794"/>
      <c r="M19" s="792" t="s">
        <v>99</v>
      </c>
      <c r="N19" s="794"/>
      <c r="O19" s="789" t="s">
        <v>748</v>
      </c>
    </row>
    <row r="20" spans="1:15" s="573" customFormat="1" ht="12.75" customHeight="1">
      <c r="A20" s="763"/>
      <c r="B20" s="581"/>
      <c r="C20" s="581"/>
      <c r="D20" s="581"/>
      <c r="E20" s="594"/>
      <c r="F20" s="787" t="s">
        <v>759</v>
      </c>
      <c r="G20" s="795"/>
      <c r="H20" s="795"/>
      <c r="I20" s="788"/>
      <c r="J20" s="787" t="s">
        <v>760</v>
      </c>
      <c r="K20" s="795"/>
      <c r="L20" s="788"/>
      <c r="M20" s="787" t="s">
        <v>761</v>
      </c>
      <c r="N20" s="788"/>
      <c r="O20" s="790"/>
    </row>
    <row r="21" spans="1:15" s="573" customFormat="1" ht="12.75" customHeight="1">
      <c r="A21" s="763"/>
      <c r="B21" s="588"/>
      <c r="C21" s="588"/>
      <c r="D21" s="588"/>
      <c r="E21" s="588"/>
      <c r="F21" s="787" t="s">
        <v>106</v>
      </c>
      <c r="G21" s="795"/>
      <c r="H21" s="795"/>
      <c r="I21" s="788"/>
      <c r="J21" s="787" t="s">
        <v>107</v>
      </c>
      <c r="K21" s="795"/>
      <c r="L21" s="788"/>
      <c r="M21" s="787" t="s">
        <v>108</v>
      </c>
      <c r="N21" s="788"/>
      <c r="O21" s="790"/>
    </row>
    <row r="22" spans="1:15" s="573" customFormat="1" ht="12.75">
      <c r="A22" s="763"/>
      <c r="B22" s="581"/>
      <c r="C22" s="581"/>
      <c r="D22" s="581"/>
      <c r="E22" s="581"/>
      <c r="F22" s="595"/>
      <c r="G22" s="596"/>
      <c r="H22" s="596"/>
      <c r="I22" s="596"/>
      <c r="J22" s="595"/>
      <c r="K22" s="596"/>
      <c r="L22" s="597"/>
      <c r="M22" s="596"/>
      <c r="N22" s="597"/>
      <c r="O22" s="790"/>
    </row>
    <row r="23" spans="1:15" s="573" customFormat="1" ht="24.75" customHeight="1">
      <c r="A23" s="754"/>
      <c r="B23" s="559" t="s">
        <v>116</v>
      </c>
      <c r="C23" s="559" t="s">
        <v>117</v>
      </c>
      <c r="D23" s="559" t="s">
        <v>118</v>
      </c>
      <c r="E23" s="559" t="s">
        <v>119</v>
      </c>
      <c r="F23" s="598">
        <v>7</v>
      </c>
      <c r="G23" s="598">
        <v>10</v>
      </c>
      <c r="H23" s="598">
        <v>14</v>
      </c>
      <c r="I23" s="598">
        <v>18</v>
      </c>
      <c r="J23" s="598">
        <v>5</v>
      </c>
      <c r="K23" s="598">
        <v>50</v>
      </c>
      <c r="L23" s="598">
        <v>100</v>
      </c>
      <c r="M23" s="598">
        <v>20</v>
      </c>
      <c r="N23" s="598">
        <v>30</v>
      </c>
      <c r="O23" s="791"/>
    </row>
    <row r="24" spans="1:15" ht="15" customHeight="1">
      <c r="A24" s="260" t="s">
        <v>827</v>
      </c>
      <c r="B24" s="264">
        <v>2</v>
      </c>
      <c r="C24" s="264">
        <v>4</v>
      </c>
      <c r="D24" s="264">
        <v>7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1" t="s">
        <v>827</v>
      </c>
    </row>
    <row r="25" spans="1:15" ht="15" customHeight="1">
      <c r="A25" s="260" t="s">
        <v>770</v>
      </c>
      <c r="B25" s="264">
        <v>3</v>
      </c>
      <c r="C25" s="264">
        <v>4</v>
      </c>
      <c r="D25" s="264">
        <v>7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1" t="s">
        <v>770</v>
      </c>
    </row>
    <row r="26" spans="1:15" ht="15" customHeight="1">
      <c r="A26" s="260" t="s">
        <v>828</v>
      </c>
      <c r="B26" s="264">
        <v>2</v>
      </c>
      <c r="C26" s="264">
        <v>5</v>
      </c>
      <c r="D26" s="264">
        <v>8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1" t="s">
        <v>828</v>
      </c>
    </row>
    <row r="27" spans="1:15" ht="15" customHeight="1">
      <c r="A27" s="260" t="s">
        <v>844</v>
      </c>
      <c r="B27" s="264">
        <v>3</v>
      </c>
      <c r="C27" s="264">
        <v>7</v>
      </c>
      <c r="D27" s="264">
        <v>10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1" t="s">
        <v>844</v>
      </c>
    </row>
    <row r="28" spans="1:15" ht="15" customHeight="1">
      <c r="A28" s="260" t="s">
        <v>845</v>
      </c>
      <c r="B28" s="264">
        <v>5</v>
      </c>
      <c r="C28" s="264">
        <v>9</v>
      </c>
      <c r="D28" s="264">
        <v>17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1" t="s">
        <v>845</v>
      </c>
    </row>
    <row r="29" spans="1:15" ht="15" customHeight="1">
      <c r="A29" s="180" t="s">
        <v>771</v>
      </c>
      <c r="B29" s="854">
        <v>5</v>
      </c>
      <c r="C29" s="854">
        <v>7</v>
      </c>
      <c r="D29" s="854">
        <v>9</v>
      </c>
      <c r="E29" s="854">
        <v>0</v>
      </c>
      <c r="F29" s="854">
        <v>0</v>
      </c>
      <c r="G29" s="854">
        <v>0</v>
      </c>
      <c r="H29" s="854">
        <v>0</v>
      </c>
      <c r="I29" s="854">
        <v>0</v>
      </c>
      <c r="J29" s="854">
        <v>0</v>
      </c>
      <c r="K29" s="854">
        <v>0</v>
      </c>
      <c r="L29" s="854">
        <v>0</v>
      </c>
      <c r="M29" s="854">
        <v>0</v>
      </c>
      <c r="N29" s="854">
        <v>0</v>
      </c>
      <c r="O29" s="182" t="s">
        <v>771</v>
      </c>
    </row>
    <row r="30" spans="1:15" ht="15" customHeight="1">
      <c r="A30" s="232" t="s">
        <v>772</v>
      </c>
      <c r="B30" s="274" t="s">
        <v>773</v>
      </c>
      <c r="C30" s="313">
        <v>3</v>
      </c>
      <c r="D30" s="274" t="s">
        <v>773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303" t="s">
        <v>779</v>
      </c>
    </row>
    <row r="31" spans="1:15" ht="15" customHeight="1">
      <c r="A31" s="232" t="s">
        <v>774</v>
      </c>
      <c r="B31" s="278">
        <v>2</v>
      </c>
      <c r="C31" s="278">
        <v>2</v>
      </c>
      <c r="D31" s="278">
        <v>3</v>
      </c>
      <c r="E31" s="278">
        <v>0</v>
      </c>
      <c r="F31" s="278">
        <v>0</v>
      </c>
      <c r="G31" s="278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303" t="s">
        <v>780</v>
      </c>
    </row>
    <row r="32" spans="1:15" ht="15" customHeight="1">
      <c r="A32" s="232" t="s">
        <v>775</v>
      </c>
      <c r="B32" s="278">
        <v>2</v>
      </c>
      <c r="C32" s="278">
        <v>1</v>
      </c>
      <c r="D32" s="278">
        <v>3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303" t="s">
        <v>782</v>
      </c>
    </row>
    <row r="33" spans="1:15" ht="15" customHeight="1">
      <c r="A33" s="233" t="s">
        <v>776</v>
      </c>
      <c r="B33" s="282">
        <v>1</v>
      </c>
      <c r="C33" s="282">
        <v>1</v>
      </c>
      <c r="D33" s="282">
        <v>3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304" t="s">
        <v>783</v>
      </c>
    </row>
    <row r="34" spans="1:27" ht="14.25" customHeight="1">
      <c r="A34" s="242" t="s">
        <v>777</v>
      </c>
      <c r="B34" s="279"/>
      <c r="C34" s="279"/>
      <c r="D34" s="279"/>
      <c r="E34" s="279"/>
      <c r="F34" s="279"/>
      <c r="G34" s="279"/>
      <c r="H34" s="279"/>
      <c r="I34" s="301"/>
      <c r="J34" s="301"/>
      <c r="K34" s="301"/>
      <c r="L34" s="301"/>
      <c r="M34" s="301"/>
      <c r="N34" s="301"/>
      <c r="O34" s="302" t="s">
        <v>778</v>
      </c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</row>
  </sheetData>
  <mergeCells count="18">
    <mergeCell ref="O3:O7"/>
    <mergeCell ref="J21:L21"/>
    <mergeCell ref="A19:A23"/>
    <mergeCell ref="G4:H4"/>
    <mergeCell ref="A3:A7"/>
    <mergeCell ref="B3:C3"/>
    <mergeCell ref="G3:H3"/>
    <mergeCell ref="B4:C4"/>
    <mergeCell ref="A1:O1"/>
    <mergeCell ref="M21:N21"/>
    <mergeCell ref="O19:O23"/>
    <mergeCell ref="F19:I19"/>
    <mergeCell ref="J19:L19"/>
    <mergeCell ref="M19:N19"/>
    <mergeCell ref="F20:I20"/>
    <mergeCell ref="J20:L20"/>
    <mergeCell ref="M20:N20"/>
    <mergeCell ref="F21:I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E10">
      <selection activeCell="E15" sqref="E15"/>
    </sheetView>
  </sheetViews>
  <sheetFormatPr defaultColWidth="9.140625" defaultRowHeight="12.75"/>
  <cols>
    <col min="1" max="1" width="12.140625" style="322" customWidth="1"/>
    <col min="2" max="3" width="10.00390625" style="322" customWidth="1"/>
    <col min="4" max="4" width="9.00390625" style="322" customWidth="1"/>
    <col min="5" max="5" width="9.28125" style="322" customWidth="1"/>
    <col min="6" max="6" width="8.57421875" style="322" customWidth="1"/>
    <col min="7" max="7" width="9.421875" style="322" customWidth="1"/>
    <col min="8" max="8" width="9.28125" style="322" customWidth="1"/>
    <col min="9" max="9" width="9.00390625" style="322" customWidth="1"/>
    <col min="10" max="10" width="8.8515625" style="322" customWidth="1"/>
    <col min="11" max="11" width="8.7109375" style="322" customWidth="1"/>
    <col min="12" max="12" width="8.28125" style="322" customWidth="1"/>
    <col min="13" max="13" width="8.140625" style="322" customWidth="1"/>
    <col min="14" max="14" width="7.7109375" style="322" customWidth="1"/>
    <col min="15" max="15" width="8.140625" style="322" customWidth="1"/>
    <col min="16" max="17" width="8.7109375" style="322" customWidth="1"/>
    <col min="18" max="18" width="11.140625" style="322" customWidth="1"/>
    <col min="19" max="19" width="13.8515625" style="322" hidden="1" customWidth="1"/>
    <col min="20" max="16384" width="9.140625" style="322" customWidth="1"/>
  </cols>
  <sheetData>
    <row r="1" spans="1:18" s="314" customFormat="1" ht="32.25" customHeight="1">
      <c r="A1" s="732" t="s">
        <v>1224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19" s="53" customFormat="1" ht="15" customHeight="1">
      <c r="A2" s="53" t="s">
        <v>440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36" t="s">
        <v>441</v>
      </c>
      <c r="S2" s="44"/>
    </row>
    <row r="3" spans="1:19" s="53" customFormat="1" ht="34.5" customHeight="1">
      <c r="A3" s="743" t="s">
        <v>447</v>
      </c>
      <c r="B3" s="798" t="s">
        <v>120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20"/>
      <c r="R3" s="727" t="s">
        <v>446</v>
      </c>
      <c r="S3" s="44"/>
    </row>
    <row r="4" spans="1:19" s="53" customFormat="1" ht="34.5" customHeight="1">
      <c r="A4" s="725"/>
      <c r="B4" s="472" t="s">
        <v>121</v>
      </c>
      <c r="C4" s="472" t="s">
        <v>122</v>
      </c>
      <c r="D4" s="799" t="s">
        <v>123</v>
      </c>
      <c r="E4" s="719"/>
      <c r="F4" s="719"/>
      <c r="G4" s="719"/>
      <c r="H4" s="719"/>
      <c r="I4" s="719"/>
      <c r="J4" s="719"/>
      <c r="K4" s="719"/>
      <c r="L4" s="720"/>
      <c r="M4" s="723" t="s">
        <v>124</v>
      </c>
      <c r="N4" s="719"/>
      <c r="O4" s="719"/>
      <c r="P4" s="719"/>
      <c r="Q4" s="720"/>
      <c r="R4" s="728"/>
      <c r="S4" s="44"/>
    </row>
    <row r="5" spans="1:19" s="53" customFormat="1" ht="34.5" customHeight="1">
      <c r="A5" s="725"/>
      <c r="B5" s="475" t="s">
        <v>125</v>
      </c>
      <c r="C5" s="475" t="s">
        <v>125</v>
      </c>
      <c r="D5" s="472" t="s">
        <v>442</v>
      </c>
      <c r="E5" s="472" t="s">
        <v>126</v>
      </c>
      <c r="F5" s="472" t="s">
        <v>127</v>
      </c>
      <c r="G5" s="554" t="s">
        <v>128</v>
      </c>
      <c r="H5" s="472" t="s">
        <v>129</v>
      </c>
      <c r="I5" s="554" t="s">
        <v>130</v>
      </c>
      <c r="J5" s="472" t="s">
        <v>131</v>
      </c>
      <c r="K5" s="472" t="s">
        <v>132</v>
      </c>
      <c r="L5" s="551" t="s">
        <v>133</v>
      </c>
      <c r="M5" s="472" t="s">
        <v>442</v>
      </c>
      <c r="N5" s="472" t="s">
        <v>134</v>
      </c>
      <c r="O5" s="472" t="s">
        <v>135</v>
      </c>
      <c r="P5" s="472" t="s">
        <v>136</v>
      </c>
      <c r="Q5" s="472" t="s">
        <v>137</v>
      </c>
      <c r="R5" s="728"/>
      <c r="S5" s="44"/>
    </row>
    <row r="6" spans="1:19" s="53" customFormat="1" ht="34.5" customHeight="1">
      <c r="A6" s="725"/>
      <c r="B6" s="475" t="s">
        <v>138</v>
      </c>
      <c r="C6" s="475" t="s">
        <v>139</v>
      </c>
      <c r="D6" s="475"/>
      <c r="E6" s="475" t="s">
        <v>140</v>
      </c>
      <c r="F6" s="475" t="s">
        <v>141</v>
      </c>
      <c r="H6" s="475"/>
      <c r="I6" s="475"/>
      <c r="J6" s="475"/>
      <c r="K6" s="494" t="s">
        <v>142</v>
      </c>
      <c r="L6" s="475"/>
      <c r="N6" s="599"/>
      <c r="P6" s="600" t="s">
        <v>82</v>
      </c>
      <c r="Q6" s="600"/>
      <c r="R6" s="728"/>
      <c r="S6" s="44"/>
    </row>
    <row r="7" spans="1:19" s="53" customFormat="1" ht="34.5" customHeight="1">
      <c r="A7" s="726"/>
      <c r="B7" s="477" t="s">
        <v>143</v>
      </c>
      <c r="C7" s="477" t="s">
        <v>144</v>
      </c>
      <c r="D7" s="477" t="s">
        <v>145</v>
      </c>
      <c r="E7" s="477" t="s">
        <v>146</v>
      </c>
      <c r="F7" s="477" t="s">
        <v>146</v>
      </c>
      <c r="G7" s="477" t="s">
        <v>147</v>
      </c>
      <c r="H7" s="477" t="s">
        <v>148</v>
      </c>
      <c r="I7" s="477" t="s">
        <v>149</v>
      </c>
      <c r="J7" s="477" t="s">
        <v>150</v>
      </c>
      <c r="K7" s="477" t="s">
        <v>151</v>
      </c>
      <c r="L7" s="531" t="s">
        <v>152</v>
      </c>
      <c r="M7" s="477" t="s">
        <v>145</v>
      </c>
      <c r="N7" s="477" t="s">
        <v>153</v>
      </c>
      <c r="O7" s="477" t="s">
        <v>154</v>
      </c>
      <c r="P7" s="477" t="s">
        <v>155</v>
      </c>
      <c r="Q7" s="477" t="s">
        <v>152</v>
      </c>
      <c r="R7" s="729"/>
      <c r="S7" s="44"/>
    </row>
    <row r="8" spans="1:19" s="172" customFormat="1" ht="36" customHeight="1">
      <c r="A8" s="177" t="s">
        <v>827</v>
      </c>
      <c r="B8" s="210">
        <v>21555</v>
      </c>
      <c r="C8" s="207">
        <v>17625</v>
      </c>
      <c r="D8" s="207">
        <v>19073</v>
      </c>
      <c r="E8" s="207">
        <v>4692</v>
      </c>
      <c r="F8" s="207">
        <v>5117</v>
      </c>
      <c r="G8" s="207">
        <v>147</v>
      </c>
      <c r="H8" s="207">
        <v>4445</v>
      </c>
      <c r="I8" s="207">
        <v>400</v>
      </c>
      <c r="J8" s="207">
        <v>71</v>
      </c>
      <c r="K8" s="207">
        <v>3112</v>
      </c>
      <c r="L8" s="207">
        <v>1089</v>
      </c>
      <c r="M8" s="207">
        <v>19073</v>
      </c>
      <c r="N8" s="207">
        <v>2745</v>
      </c>
      <c r="O8" s="207">
        <v>202</v>
      </c>
      <c r="P8" s="207">
        <v>16126</v>
      </c>
      <c r="Q8" s="208">
        <v>0</v>
      </c>
      <c r="R8" s="315" t="s">
        <v>156</v>
      </c>
      <c r="S8" s="173"/>
    </row>
    <row r="9" spans="1:19" s="172" customFormat="1" ht="36" customHeight="1">
      <c r="A9" s="177" t="s">
        <v>157</v>
      </c>
      <c r="B9" s="210">
        <v>21794</v>
      </c>
      <c r="C9" s="207">
        <v>17518</v>
      </c>
      <c r="D9" s="207">
        <v>18609</v>
      </c>
      <c r="E9" s="207">
        <v>3784</v>
      </c>
      <c r="F9" s="207">
        <v>5708</v>
      </c>
      <c r="G9" s="207">
        <v>115</v>
      </c>
      <c r="H9" s="207">
        <v>4363</v>
      </c>
      <c r="I9" s="207">
        <v>407</v>
      </c>
      <c r="J9" s="207">
        <v>85</v>
      </c>
      <c r="K9" s="207">
        <v>3148</v>
      </c>
      <c r="L9" s="207">
        <v>999</v>
      </c>
      <c r="M9" s="207">
        <v>18609</v>
      </c>
      <c r="N9" s="207">
        <v>1428</v>
      </c>
      <c r="O9" s="207">
        <v>274</v>
      </c>
      <c r="P9" s="207">
        <v>16907</v>
      </c>
      <c r="Q9" s="208">
        <v>0</v>
      </c>
      <c r="R9" s="315" t="s">
        <v>157</v>
      </c>
      <c r="S9" s="173"/>
    </row>
    <row r="10" spans="1:19" s="172" customFormat="1" ht="36" customHeight="1">
      <c r="A10" s="177" t="s">
        <v>828</v>
      </c>
      <c r="B10" s="210">
        <v>23249</v>
      </c>
      <c r="C10" s="207">
        <v>18588</v>
      </c>
      <c r="D10" s="207">
        <v>19721</v>
      </c>
      <c r="E10" s="207">
        <v>3537</v>
      </c>
      <c r="F10" s="207">
        <v>5740</v>
      </c>
      <c r="G10" s="207">
        <v>78</v>
      </c>
      <c r="H10" s="207">
        <v>4969</v>
      </c>
      <c r="I10" s="207">
        <v>365</v>
      </c>
      <c r="J10" s="207">
        <v>92</v>
      </c>
      <c r="K10" s="207">
        <v>3433</v>
      </c>
      <c r="L10" s="207">
        <v>1507</v>
      </c>
      <c r="M10" s="207">
        <v>19721</v>
      </c>
      <c r="N10" s="207">
        <v>757</v>
      </c>
      <c r="O10" s="207">
        <v>409</v>
      </c>
      <c r="P10" s="207">
        <v>17692</v>
      </c>
      <c r="Q10" s="208">
        <v>863</v>
      </c>
      <c r="R10" s="315" t="s">
        <v>828</v>
      </c>
      <c r="S10" s="173"/>
    </row>
    <row r="11" spans="1:19" s="172" customFormat="1" ht="36" customHeight="1">
      <c r="A11" s="177" t="s">
        <v>844</v>
      </c>
      <c r="B11" s="210">
        <v>25010</v>
      </c>
      <c r="C11" s="207">
        <v>19879</v>
      </c>
      <c r="D11" s="207">
        <v>20995</v>
      </c>
      <c r="E11" s="207">
        <v>3984</v>
      </c>
      <c r="F11" s="207">
        <v>6548</v>
      </c>
      <c r="G11" s="207">
        <v>101</v>
      </c>
      <c r="H11" s="207">
        <v>5195</v>
      </c>
      <c r="I11" s="207">
        <v>345</v>
      </c>
      <c r="J11" s="207">
        <v>96</v>
      </c>
      <c r="K11" s="207">
        <v>3338</v>
      </c>
      <c r="L11" s="207">
        <v>1388</v>
      </c>
      <c r="M11" s="207">
        <v>20995</v>
      </c>
      <c r="N11" s="207">
        <v>589</v>
      </c>
      <c r="O11" s="207">
        <v>925</v>
      </c>
      <c r="P11" s="207">
        <v>18436</v>
      </c>
      <c r="Q11" s="208">
        <v>1045</v>
      </c>
      <c r="R11" s="315" t="s">
        <v>844</v>
      </c>
      <c r="S11" s="173"/>
    </row>
    <row r="12" spans="1:19" s="172" customFormat="1" ht="36" customHeight="1">
      <c r="A12" s="177" t="s">
        <v>845</v>
      </c>
      <c r="B12" s="210">
        <v>25845</v>
      </c>
      <c r="C12" s="207">
        <v>20435</v>
      </c>
      <c r="D12" s="207">
        <v>21456</v>
      </c>
      <c r="E12" s="207">
        <v>4268</v>
      </c>
      <c r="F12" s="207">
        <v>6706</v>
      </c>
      <c r="G12" s="207">
        <v>106</v>
      </c>
      <c r="H12" s="207">
        <v>5328</v>
      </c>
      <c r="I12" s="207">
        <v>338</v>
      </c>
      <c r="J12" s="207">
        <v>106</v>
      </c>
      <c r="K12" s="207">
        <v>3245</v>
      </c>
      <c r="L12" s="207">
        <v>1359</v>
      </c>
      <c r="M12" s="207">
        <v>21456</v>
      </c>
      <c r="N12" s="207">
        <v>593</v>
      </c>
      <c r="O12" s="207">
        <v>881</v>
      </c>
      <c r="P12" s="207">
        <v>19327</v>
      </c>
      <c r="Q12" s="208">
        <v>655</v>
      </c>
      <c r="R12" s="315" t="s">
        <v>845</v>
      </c>
      <c r="S12" s="173"/>
    </row>
    <row r="13" spans="1:19" s="183" customFormat="1" ht="36" customHeight="1">
      <c r="A13" s="316" t="s">
        <v>158</v>
      </c>
      <c r="B13" s="323">
        <f>SUM(B14:B16)</f>
        <v>28417</v>
      </c>
      <c r="C13" s="209">
        <f>SUM(C14:C16)</f>
        <v>22697</v>
      </c>
      <c r="D13" s="209">
        <f>SUM(E13:L13)</f>
        <v>23919</v>
      </c>
      <c r="E13" s="209">
        <f aca="true" t="shared" si="0" ref="E13:L13">SUM(E14:E16)</f>
        <v>5107</v>
      </c>
      <c r="F13" s="209">
        <f t="shared" si="0"/>
        <v>8027</v>
      </c>
      <c r="G13" s="209">
        <f t="shared" si="0"/>
        <v>49</v>
      </c>
      <c r="H13" s="209">
        <f t="shared" si="0"/>
        <v>6678</v>
      </c>
      <c r="I13" s="209">
        <f t="shared" si="0"/>
        <v>148</v>
      </c>
      <c r="J13" s="209">
        <f t="shared" si="0"/>
        <v>56</v>
      </c>
      <c r="K13" s="209">
        <f t="shared" si="0"/>
        <v>3854</v>
      </c>
      <c r="L13" s="209">
        <f t="shared" si="0"/>
        <v>0</v>
      </c>
      <c r="M13" s="209">
        <f>SUM(N13:Q13)</f>
        <v>23919</v>
      </c>
      <c r="N13" s="209">
        <f>SUM(N14:N16)</f>
        <v>507</v>
      </c>
      <c r="O13" s="209">
        <f>SUM(O14:O16)</f>
        <v>876</v>
      </c>
      <c r="P13" s="209">
        <f>SUM(P14:P16)</f>
        <v>21454</v>
      </c>
      <c r="Q13" s="235">
        <f>SUM(Q14:Q16)</f>
        <v>1082</v>
      </c>
      <c r="R13" s="318" t="s">
        <v>158</v>
      </c>
      <c r="S13" s="319"/>
    </row>
    <row r="14" spans="1:20" s="172" customFormat="1" ht="36" customHeight="1">
      <c r="A14" s="232" t="s">
        <v>159</v>
      </c>
      <c r="B14" s="210">
        <v>16317</v>
      </c>
      <c r="C14" s="207">
        <v>12967</v>
      </c>
      <c r="D14" s="207">
        <f>SUM(E14:L14)</f>
        <v>13586</v>
      </c>
      <c r="E14" s="207">
        <v>2956</v>
      </c>
      <c r="F14" s="207">
        <v>4645</v>
      </c>
      <c r="G14" s="207">
        <v>23</v>
      </c>
      <c r="H14" s="207">
        <v>3798</v>
      </c>
      <c r="I14" s="207">
        <v>61</v>
      </c>
      <c r="J14" s="207">
        <v>32</v>
      </c>
      <c r="K14" s="207">
        <v>2071</v>
      </c>
      <c r="L14" s="207" t="s">
        <v>797</v>
      </c>
      <c r="M14" s="207">
        <f>SUM(N14:Q14)</f>
        <v>13585</v>
      </c>
      <c r="N14" s="207">
        <v>232</v>
      </c>
      <c r="O14" s="207">
        <v>252</v>
      </c>
      <c r="P14" s="207">
        <v>12195</v>
      </c>
      <c r="Q14" s="208">
        <v>906</v>
      </c>
      <c r="R14" s="320" t="s">
        <v>160</v>
      </c>
      <c r="S14" s="173"/>
      <c r="T14" s="321" t="s">
        <v>161</v>
      </c>
    </row>
    <row r="15" spans="1:19" s="172" customFormat="1" ht="36" customHeight="1">
      <c r="A15" s="232" t="s">
        <v>162</v>
      </c>
      <c r="B15" s="210">
        <v>7321</v>
      </c>
      <c r="C15" s="207">
        <v>5842</v>
      </c>
      <c r="D15" s="207">
        <f>SUM(E15:L15)</f>
        <v>6212</v>
      </c>
      <c r="E15" s="207">
        <v>1285</v>
      </c>
      <c r="F15" s="207">
        <v>2020</v>
      </c>
      <c r="G15" s="207">
        <v>9</v>
      </c>
      <c r="H15" s="207">
        <v>1740</v>
      </c>
      <c r="I15" s="207">
        <v>53</v>
      </c>
      <c r="J15" s="207">
        <v>13</v>
      </c>
      <c r="K15" s="207">
        <v>1092</v>
      </c>
      <c r="L15" s="207" t="s">
        <v>797</v>
      </c>
      <c r="M15" s="207">
        <f>SUM(N15:Q15)</f>
        <v>6213</v>
      </c>
      <c r="N15" s="207">
        <v>158</v>
      </c>
      <c r="O15" s="207">
        <v>339</v>
      </c>
      <c r="P15" s="207">
        <v>5642</v>
      </c>
      <c r="Q15" s="208">
        <v>74</v>
      </c>
      <c r="R15" s="320" t="s">
        <v>163</v>
      </c>
      <c r="S15" s="173"/>
    </row>
    <row r="16" spans="1:19" s="172" customFormat="1" ht="36.75" customHeight="1">
      <c r="A16" s="233" t="s">
        <v>164</v>
      </c>
      <c r="B16" s="211">
        <v>4779</v>
      </c>
      <c r="C16" s="199">
        <v>3888</v>
      </c>
      <c r="D16" s="199">
        <f>SUM(E16:L16)</f>
        <v>4121</v>
      </c>
      <c r="E16" s="199">
        <v>866</v>
      </c>
      <c r="F16" s="199">
        <v>1362</v>
      </c>
      <c r="G16" s="199">
        <v>17</v>
      </c>
      <c r="H16" s="199">
        <v>1140</v>
      </c>
      <c r="I16" s="199">
        <v>34</v>
      </c>
      <c r="J16" s="199">
        <v>11</v>
      </c>
      <c r="K16" s="199">
        <v>691</v>
      </c>
      <c r="L16" s="199" t="s">
        <v>797</v>
      </c>
      <c r="M16" s="199">
        <f>SUM(N16:Q16)</f>
        <v>4121</v>
      </c>
      <c r="N16" s="199">
        <v>117</v>
      </c>
      <c r="O16" s="199">
        <v>285</v>
      </c>
      <c r="P16" s="199">
        <v>3617</v>
      </c>
      <c r="Q16" s="199">
        <v>102</v>
      </c>
      <c r="R16" s="252" t="s">
        <v>165</v>
      </c>
      <c r="S16" s="173"/>
    </row>
    <row r="17" spans="1:18" s="271" customFormat="1" ht="18.75" customHeight="1">
      <c r="A17" s="242" t="s">
        <v>942</v>
      </c>
      <c r="R17" s="222" t="s">
        <v>943</v>
      </c>
    </row>
  </sheetData>
  <mergeCells count="6">
    <mergeCell ref="A1:R1"/>
    <mergeCell ref="B3:Q3"/>
    <mergeCell ref="D4:L4"/>
    <mergeCell ref="M4:Q4"/>
    <mergeCell ref="A3:A7"/>
    <mergeCell ref="R3:R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0">
      <selection activeCell="O20" sqref="O20"/>
    </sheetView>
  </sheetViews>
  <sheetFormatPr defaultColWidth="9.140625" defaultRowHeight="12.75"/>
  <cols>
    <col min="1" max="1" width="12.7109375" style="322" customWidth="1"/>
    <col min="2" max="2" width="9.7109375" style="322" customWidth="1"/>
    <col min="3" max="3" width="8.421875" style="322" customWidth="1"/>
    <col min="4" max="4" width="8.00390625" style="322" customWidth="1"/>
    <col min="5" max="5" width="8.140625" style="322" customWidth="1"/>
    <col min="6" max="6" width="7.7109375" style="322" customWidth="1"/>
    <col min="7" max="7" width="9.00390625" style="322" customWidth="1"/>
    <col min="8" max="8" width="9.7109375" style="322" customWidth="1"/>
    <col min="9" max="9" width="8.28125" style="322" customWidth="1"/>
    <col min="10" max="10" width="8.140625" style="322" customWidth="1"/>
    <col min="11" max="11" width="7.57421875" style="322" customWidth="1"/>
    <col min="12" max="12" width="7.421875" style="322" customWidth="1"/>
    <col min="13" max="13" width="9.7109375" style="322" customWidth="1"/>
    <col min="14" max="14" width="8.7109375" style="322" customWidth="1"/>
    <col min="15" max="15" width="9.8515625" style="322" customWidth="1"/>
    <col min="16" max="16" width="11.28125" style="322" customWidth="1"/>
    <col min="17" max="17" width="8.7109375" style="322" customWidth="1"/>
    <col min="18" max="18" width="12.00390625" style="322" customWidth="1"/>
    <col min="19" max="16384" width="9.140625" style="322" customWidth="1"/>
  </cols>
  <sheetData>
    <row r="1" spans="1:18" s="314" customFormat="1" ht="32.25" customHeight="1">
      <c r="A1" s="732" t="s">
        <v>1225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18" s="53" customFormat="1" ht="18" customHeight="1">
      <c r="A2" s="53" t="s">
        <v>553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36" t="s">
        <v>419</v>
      </c>
      <c r="R2" s="44"/>
    </row>
    <row r="3" spans="1:18" s="53" customFormat="1" ht="30" customHeight="1">
      <c r="A3" s="743"/>
      <c r="B3" s="798" t="s">
        <v>166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1"/>
      <c r="R3" s="727"/>
    </row>
    <row r="4" spans="1:18" s="53" customFormat="1" ht="30" customHeight="1">
      <c r="A4" s="725"/>
      <c r="B4" s="472" t="s">
        <v>167</v>
      </c>
      <c r="C4" s="723" t="s">
        <v>168</v>
      </c>
      <c r="D4" s="719"/>
      <c r="E4" s="719"/>
      <c r="F4" s="720"/>
      <c r="G4" s="554" t="s">
        <v>169</v>
      </c>
      <c r="H4" s="554" t="s">
        <v>170</v>
      </c>
      <c r="I4" s="723" t="s">
        <v>171</v>
      </c>
      <c r="J4" s="719"/>
      <c r="K4" s="719"/>
      <c r="L4" s="719"/>
      <c r="M4" s="719"/>
      <c r="N4" s="719"/>
      <c r="O4" s="719"/>
      <c r="P4" s="719"/>
      <c r="Q4" s="720"/>
      <c r="R4" s="728"/>
    </row>
    <row r="5" spans="1:18" s="53" customFormat="1" ht="30" customHeight="1">
      <c r="A5" s="725"/>
      <c r="B5" s="551" t="s">
        <v>172</v>
      </c>
      <c r="C5" s="472" t="s">
        <v>420</v>
      </c>
      <c r="D5" s="472" t="s">
        <v>173</v>
      </c>
      <c r="E5" s="472" t="s">
        <v>174</v>
      </c>
      <c r="F5" s="472" t="s">
        <v>175</v>
      </c>
      <c r="G5" s="475" t="s">
        <v>176</v>
      </c>
      <c r="H5" s="475" t="s">
        <v>177</v>
      </c>
      <c r="I5" s="551" t="s">
        <v>420</v>
      </c>
      <c r="J5" s="551" t="s">
        <v>178</v>
      </c>
      <c r="K5" s="553" t="s">
        <v>179</v>
      </c>
      <c r="L5" s="553" t="s">
        <v>180</v>
      </c>
      <c r="M5" s="553" t="s">
        <v>181</v>
      </c>
      <c r="N5" s="551" t="s">
        <v>182</v>
      </c>
      <c r="O5" s="553" t="s">
        <v>183</v>
      </c>
      <c r="P5" s="553" t="s">
        <v>184</v>
      </c>
      <c r="Q5" s="553" t="s">
        <v>185</v>
      </c>
      <c r="R5" s="728"/>
    </row>
    <row r="6" spans="1:18" s="53" customFormat="1" ht="30" customHeight="1">
      <c r="A6" s="725"/>
      <c r="B6" s="475" t="s">
        <v>186</v>
      </c>
      <c r="C6" s="475"/>
      <c r="D6" s="553" t="s">
        <v>187</v>
      </c>
      <c r="E6" s="475" t="s">
        <v>188</v>
      </c>
      <c r="F6" s="475"/>
      <c r="G6" s="475" t="s">
        <v>189</v>
      </c>
      <c r="H6" s="551" t="s">
        <v>190</v>
      </c>
      <c r="I6" s="475"/>
      <c r="J6" s="475"/>
      <c r="K6" s="475"/>
      <c r="L6" s="475"/>
      <c r="M6" s="475"/>
      <c r="N6" s="475"/>
      <c r="O6" s="475"/>
      <c r="P6" s="475"/>
      <c r="Q6" s="475"/>
      <c r="R6" s="728"/>
    </row>
    <row r="7" spans="1:18" s="53" customFormat="1" ht="30" customHeight="1">
      <c r="A7" s="726"/>
      <c r="B7" s="477" t="s">
        <v>191</v>
      </c>
      <c r="C7" s="477" t="s">
        <v>421</v>
      </c>
      <c r="D7" s="477" t="s">
        <v>192</v>
      </c>
      <c r="E7" s="477" t="s">
        <v>193</v>
      </c>
      <c r="F7" s="477" t="s">
        <v>363</v>
      </c>
      <c r="G7" s="477" t="s">
        <v>194</v>
      </c>
      <c r="H7" s="477" t="s">
        <v>195</v>
      </c>
      <c r="I7" s="477" t="s">
        <v>421</v>
      </c>
      <c r="J7" s="477" t="s">
        <v>196</v>
      </c>
      <c r="K7" s="477" t="s">
        <v>197</v>
      </c>
      <c r="L7" s="477" t="s">
        <v>198</v>
      </c>
      <c r="M7" s="477" t="s">
        <v>199</v>
      </c>
      <c r="N7" s="477" t="s">
        <v>200</v>
      </c>
      <c r="O7" s="477" t="s">
        <v>201</v>
      </c>
      <c r="P7" s="477" t="s">
        <v>202</v>
      </c>
      <c r="Q7" s="531" t="s">
        <v>363</v>
      </c>
      <c r="R7" s="729"/>
    </row>
    <row r="8" spans="1:18" s="172" customFormat="1" ht="24.75" customHeight="1">
      <c r="A8" s="177" t="s">
        <v>827</v>
      </c>
      <c r="B8" s="195">
        <v>1714</v>
      </c>
      <c r="C8" s="195">
        <v>919</v>
      </c>
      <c r="D8" s="195">
        <v>596</v>
      </c>
      <c r="E8" s="327">
        <v>146</v>
      </c>
      <c r="F8" s="195">
        <v>177</v>
      </c>
      <c r="G8" s="195">
        <v>913</v>
      </c>
      <c r="H8" s="195">
        <v>795</v>
      </c>
      <c r="I8" s="195">
        <v>913</v>
      </c>
      <c r="J8" s="195">
        <v>15</v>
      </c>
      <c r="K8" s="195">
        <v>360</v>
      </c>
      <c r="L8" s="195">
        <v>99</v>
      </c>
      <c r="M8" s="195">
        <v>12</v>
      </c>
      <c r="N8" s="195">
        <v>96</v>
      </c>
      <c r="O8" s="195">
        <v>12</v>
      </c>
      <c r="P8" s="195">
        <v>209</v>
      </c>
      <c r="Q8" s="195">
        <v>110</v>
      </c>
      <c r="R8" s="176" t="s">
        <v>827</v>
      </c>
    </row>
    <row r="9" spans="1:18" s="172" customFormat="1" ht="24.75" customHeight="1">
      <c r="A9" s="177" t="s">
        <v>361</v>
      </c>
      <c r="B9" s="195">
        <v>2243</v>
      </c>
      <c r="C9" s="195">
        <v>1235</v>
      </c>
      <c r="D9" s="195">
        <v>703</v>
      </c>
      <c r="E9" s="327">
        <v>260</v>
      </c>
      <c r="F9" s="195">
        <v>272</v>
      </c>
      <c r="G9" s="195">
        <v>1083</v>
      </c>
      <c r="H9" s="195">
        <v>1008</v>
      </c>
      <c r="I9" s="195">
        <v>1083</v>
      </c>
      <c r="J9" s="195">
        <v>33</v>
      </c>
      <c r="K9" s="195">
        <v>322</v>
      </c>
      <c r="L9" s="195">
        <v>131</v>
      </c>
      <c r="M9" s="195">
        <v>17</v>
      </c>
      <c r="N9" s="195">
        <v>110</v>
      </c>
      <c r="O9" s="195">
        <v>16</v>
      </c>
      <c r="P9" s="195">
        <v>301</v>
      </c>
      <c r="Q9" s="195">
        <v>153</v>
      </c>
      <c r="R9" s="176" t="s">
        <v>361</v>
      </c>
    </row>
    <row r="10" spans="1:18" s="172" customFormat="1" ht="24.75" customHeight="1">
      <c r="A10" s="177" t="s">
        <v>828</v>
      </c>
      <c r="B10" s="195">
        <v>2901</v>
      </c>
      <c r="C10" s="195">
        <v>1585</v>
      </c>
      <c r="D10" s="195">
        <v>782</v>
      </c>
      <c r="E10" s="327">
        <v>341</v>
      </c>
      <c r="F10" s="195">
        <v>462</v>
      </c>
      <c r="G10" s="195">
        <v>1170</v>
      </c>
      <c r="H10" s="195">
        <v>1316</v>
      </c>
      <c r="I10" s="195">
        <v>1170</v>
      </c>
      <c r="J10" s="195">
        <v>21</v>
      </c>
      <c r="K10" s="195">
        <v>390</v>
      </c>
      <c r="L10" s="195">
        <v>148</v>
      </c>
      <c r="M10" s="195">
        <v>12</v>
      </c>
      <c r="N10" s="195">
        <v>97</v>
      </c>
      <c r="O10" s="195">
        <v>18</v>
      </c>
      <c r="P10" s="195">
        <v>308</v>
      </c>
      <c r="Q10" s="195">
        <v>176</v>
      </c>
      <c r="R10" s="176" t="s">
        <v>828</v>
      </c>
    </row>
    <row r="11" spans="1:18" s="172" customFormat="1" ht="24.75" customHeight="1">
      <c r="A11" s="177" t="s">
        <v>844</v>
      </c>
      <c r="B11" s="195">
        <v>4075</v>
      </c>
      <c r="C11" s="195">
        <v>2224</v>
      </c>
      <c r="D11" s="195">
        <v>772</v>
      </c>
      <c r="E11" s="327">
        <v>692</v>
      </c>
      <c r="F11" s="195">
        <v>760</v>
      </c>
      <c r="G11" s="195">
        <v>1269</v>
      </c>
      <c r="H11" s="195">
        <v>1851</v>
      </c>
      <c r="I11" s="195">
        <v>1269</v>
      </c>
      <c r="J11" s="195">
        <v>38</v>
      </c>
      <c r="K11" s="195">
        <v>457</v>
      </c>
      <c r="L11" s="195">
        <v>106</v>
      </c>
      <c r="M11" s="195">
        <v>21</v>
      </c>
      <c r="N11" s="195">
        <v>93</v>
      </c>
      <c r="O11" s="195">
        <v>8</v>
      </c>
      <c r="P11" s="195">
        <v>277</v>
      </c>
      <c r="Q11" s="195">
        <v>269</v>
      </c>
      <c r="R11" s="176" t="s">
        <v>844</v>
      </c>
    </row>
    <row r="12" spans="1:18" s="172" customFormat="1" ht="24.75" customHeight="1">
      <c r="A12" s="177" t="s">
        <v>845</v>
      </c>
      <c r="B12" s="195">
        <v>4174</v>
      </c>
      <c r="C12" s="195">
        <v>2281</v>
      </c>
      <c r="D12" s="195">
        <v>853</v>
      </c>
      <c r="E12" s="327">
        <v>900</v>
      </c>
      <c r="F12" s="195">
        <v>528</v>
      </c>
      <c r="G12" s="195">
        <v>1278</v>
      </c>
      <c r="H12" s="195">
        <v>1893</v>
      </c>
      <c r="I12" s="195">
        <v>1278</v>
      </c>
      <c r="J12" s="195">
        <v>13</v>
      </c>
      <c r="K12" s="195">
        <v>417</v>
      </c>
      <c r="L12" s="195">
        <v>105</v>
      </c>
      <c r="M12" s="195">
        <v>18</v>
      </c>
      <c r="N12" s="195">
        <v>99</v>
      </c>
      <c r="O12" s="195">
        <v>15</v>
      </c>
      <c r="P12" s="195">
        <v>339</v>
      </c>
      <c r="Q12" s="195">
        <v>272</v>
      </c>
      <c r="R12" s="176" t="s">
        <v>845</v>
      </c>
    </row>
    <row r="13" spans="1:18" s="183" customFormat="1" ht="37.5" customHeight="1">
      <c r="A13" s="180" t="s">
        <v>801</v>
      </c>
      <c r="B13" s="198">
        <f aca="true" t="shared" si="0" ref="B13:Q13">SUM(B14:B17)</f>
        <v>4223</v>
      </c>
      <c r="C13" s="198">
        <f t="shared" si="0"/>
        <v>2352</v>
      </c>
      <c r="D13" s="198">
        <f t="shared" si="0"/>
        <v>873</v>
      </c>
      <c r="E13" s="198">
        <f t="shared" si="0"/>
        <v>964</v>
      </c>
      <c r="F13" s="198">
        <f t="shared" si="0"/>
        <v>515</v>
      </c>
      <c r="G13" s="198">
        <f t="shared" si="0"/>
        <v>1436</v>
      </c>
      <c r="H13" s="198">
        <f t="shared" si="0"/>
        <v>1871</v>
      </c>
      <c r="I13" s="198">
        <f t="shared" si="0"/>
        <v>1436</v>
      </c>
      <c r="J13" s="198">
        <f t="shared" si="0"/>
        <v>16</v>
      </c>
      <c r="K13" s="198">
        <f t="shared" si="0"/>
        <v>550</v>
      </c>
      <c r="L13" s="198">
        <f t="shared" si="0"/>
        <v>51</v>
      </c>
      <c r="M13" s="198">
        <f t="shared" si="0"/>
        <v>15</v>
      </c>
      <c r="N13" s="198">
        <f t="shared" si="0"/>
        <v>197</v>
      </c>
      <c r="O13" s="198">
        <f t="shared" si="0"/>
        <v>44</v>
      </c>
      <c r="P13" s="198">
        <f t="shared" si="0"/>
        <v>268</v>
      </c>
      <c r="Q13" s="198">
        <f t="shared" si="0"/>
        <v>295</v>
      </c>
      <c r="R13" s="182" t="s">
        <v>801</v>
      </c>
    </row>
    <row r="14" spans="1:18" s="172" customFormat="1" ht="37.5" customHeight="1">
      <c r="A14" s="232" t="s">
        <v>203</v>
      </c>
      <c r="B14" s="210">
        <v>2222</v>
      </c>
      <c r="C14" s="207">
        <f>SUM(D14:F14)</f>
        <v>1242</v>
      </c>
      <c r="D14" s="207">
        <v>444</v>
      </c>
      <c r="E14" s="207">
        <v>520</v>
      </c>
      <c r="F14" s="207">
        <v>278</v>
      </c>
      <c r="G14" s="207">
        <v>691</v>
      </c>
      <c r="H14" s="207">
        <v>980</v>
      </c>
      <c r="I14" s="207">
        <f>SUM(J14:Q14)</f>
        <v>691</v>
      </c>
      <c r="J14" s="207">
        <v>10</v>
      </c>
      <c r="K14" s="170">
        <v>195</v>
      </c>
      <c r="L14" s="207">
        <v>29</v>
      </c>
      <c r="M14" s="207">
        <v>10</v>
      </c>
      <c r="N14" s="207">
        <v>95</v>
      </c>
      <c r="O14" s="207">
        <v>2</v>
      </c>
      <c r="P14" s="207">
        <v>201</v>
      </c>
      <c r="Q14" s="208">
        <f>SUM(G14-J14-K14-L14-M14-N14-O14-P14)</f>
        <v>149</v>
      </c>
      <c r="R14" s="213" t="s">
        <v>204</v>
      </c>
    </row>
    <row r="15" spans="1:18" s="172" customFormat="1" ht="37.5" customHeight="1">
      <c r="A15" s="232" t="s">
        <v>205</v>
      </c>
      <c r="B15" s="210">
        <v>1172</v>
      </c>
      <c r="C15" s="207">
        <f>SUM(D15:F15)</f>
        <v>636</v>
      </c>
      <c r="D15" s="207">
        <v>250</v>
      </c>
      <c r="E15" s="207">
        <v>242</v>
      </c>
      <c r="F15" s="207">
        <v>144</v>
      </c>
      <c r="G15" s="207">
        <v>407</v>
      </c>
      <c r="H15" s="207">
        <v>536</v>
      </c>
      <c r="I15" s="207">
        <f>SUM(J15:Q15)</f>
        <v>407</v>
      </c>
      <c r="J15" s="207">
        <v>4</v>
      </c>
      <c r="K15" s="207">
        <v>158</v>
      </c>
      <c r="L15" s="207">
        <v>17</v>
      </c>
      <c r="M15" s="207">
        <v>3</v>
      </c>
      <c r="N15" s="207">
        <v>100</v>
      </c>
      <c r="O15" s="207">
        <v>2</v>
      </c>
      <c r="P15" s="207">
        <v>50</v>
      </c>
      <c r="Q15" s="208">
        <f>SUM(G15-J15-K15-L15-M15-N15-O15-P15)</f>
        <v>73</v>
      </c>
      <c r="R15" s="213" t="s">
        <v>206</v>
      </c>
    </row>
    <row r="16" spans="1:18" s="172" customFormat="1" ht="37.5" customHeight="1">
      <c r="A16" s="232" t="s">
        <v>869</v>
      </c>
      <c r="B16" s="210">
        <v>743</v>
      </c>
      <c r="C16" s="207">
        <f>SUM(D16:F16)</f>
        <v>418</v>
      </c>
      <c r="D16" s="207">
        <v>139</v>
      </c>
      <c r="E16" s="207">
        <v>202</v>
      </c>
      <c r="F16" s="207">
        <v>77</v>
      </c>
      <c r="G16" s="207">
        <v>262</v>
      </c>
      <c r="H16" s="207">
        <v>325</v>
      </c>
      <c r="I16" s="207">
        <f>SUM(J16:Q16)</f>
        <v>262</v>
      </c>
      <c r="J16" s="207">
        <v>2</v>
      </c>
      <c r="K16" s="207">
        <v>177</v>
      </c>
      <c r="L16" s="207">
        <v>5</v>
      </c>
      <c r="M16" s="207">
        <v>2</v>
      </c>
      <c r="N16" s="207" t="s">
        <v>797</v>
      </c>
      <c r="O16" s="207">
        <v>2</v>
      </c>
      <c r="P16" s="207">
        <v>17</v>
      </c>
      <c r="Q16" s="208">
        <v>57</v>
      </c>
      <c r="R16" s="324" t="s">
        <v>207</v>
      </c>
    </row>
    <row r="17" spans="1:18" s="172" customFormat="1" ht="37.5" customHeight="1">
      <c r="A17" s="233" t="s">
        <v>208</v>
      </c>
      <c r="B17" s="211">
        <v>86</v>
      </c>
      <c r="C17" s="199">
        <f>SUM(D17:F17)</f>
        <v>56</v>
      </c>
      <c r="D17" s="199">
        <v>40</v>
      </c>
      <c r="E17" s="199" t="s">
        <v>797</v>
      </c>
      <c r="F17" s="199">
        <v>16</v>
      </c>
      <c r="G17" s="199">
        <v>76</v>
      </c>
      <c r="H17" s="199">
        <v>30</v>
      </c>
      <c r="I17" s="199">
        <f>SUM(J17:Q17)</f>
        <v>76</v>
      </c>
      <c r="J17" s="199" t="s">
        <v>797</v>
      </c>
      <c r="K17" s="199">
        <v>20</v>
      </c>
      <c r="L17" s="199" t="s">
        <v>797</v>
      </c>
      <c r="M17" s="199" t="s">
        <v>797</v>
      </c>
      <c r="N17" s="199">
        <v>2</v>
      </c>
      <c r="O17" s="199">
        <v>38</v>
      </c>
      <c r="P17" s="199" t="s">
        <v>797</v>
      </c>
      <c r="Q17" s="212">
        <v>16</v>
      </c>
      <c r="R17" s="252" t="s">
        <v>712</v>
      </c>
    </row>
    <row r="18" spans="1:18" s="271" customFormat="1" ht="12.75">
      <c r="A18" s="242" t="s">
        <v>942</v>
      </c>
      <c r="R18" s="222" t="s">
        <v>946</v>
      </c>
    </row>
    <row r="19" spans="1:18" s="172" customFormat="1" ht="18" customHeight="1">
      <c r="A19" s="172" t="s">
        <v>209</v>
      </c>
      <c r="M19" s="325" t="s">
        <v>210</v>
      </c>
      <c r="O19" s="325"/>
      <c r="P19" s="325"/>
      <c r="Q19" s="325"/>
      <c r="R19" s="325"/>
    </row>
    <row r="20" spans="1:10" s="172" customFormat="1" ht="18" customHeight="1">
      <c r="A20" s="325" t="s">
        <v>211</v>
      </c>
      <c r="B20" s="226"/>
      <c r="C20" s="226"/>
      <c r="D20" s="226"/>
      <c r="E20" s="226"/>
      <c r="F20" s="226"/>
      <c r="G20" s="226"/>
      <c r="H20" s="226"/>
      <c r="I20" s="226"/>
      <c r="J20" s="226"/>
    </row>
    <row r="22" ht="14.25">
      <c r="B22" s="326"/>
    </row>
    <row r="23" ht="14.25">
      <c r="B23" s="326"/>
    </row>
    <row r="24" ht="14.25">
      <c r="B24" s="326"/>
    </row>
  </sheetData>
  <mergeCells count="6">
    <mergeCell ref="A1:R1"/>
    <mergeCell ref="B3:Q3"/>
    <mergeCell ref="C4:F4"/>
    <mergeCell ref="I4:Q4"/>
    <mergeCell ref="R3:R7"/>
    <mergeCell ref="A3:A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7">
      <selection activeCell="E9" sqref="E9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8" width="8.7109375" style="0" customWidth="1"/>
    <col min="9" max="9" width="10.8515625" style="0" customWidth="1"/>
    <col min="10" max="11" width="10.7109375" style="0" customWidth="1"/>
    <col min="12" max="12" width="19.8515625" style="0" customWidth="1"/>
    <col min="13" max="13" width="9.140625" style="0" hidden="1" customWidth="1"/>
  </cols>
  <sheetData>
    <row r="1" spans="1:12" s="44" customFormat="1" ht="41.25" customHeight="1">
      <c r="A1" s="651" t="s">
        <v>930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4" s="8" customFormat="1" ht="18" customHeight="1">
      <c r="A2" s="54" t="s">
        <v>832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00" t="s">
        <v>825</v>
      </c>
      <c r="M2" s="7"/>
      <c r="N2" s="7"/>
    </row>
    <row r="3" spans="1:14" s="5" customFormat="1" ht="27.75" customHeight="1">
      <c r="A3" s="641" t="s">
        <v>640</v>
      </c>
      <c r="B3" s="664" t="s">
        <v>833</v>
      </c>
      <c r="C3" s="689" t="s">
        <v>834</v>
      </c>
      <c r="D3" s="657"/>
      <c r="E3" s="657"/>
      <c r="F3" s="657"/>
      <c r="G3" s="657" t="s">
        <v>826</v>
      </c>
      <c r="H3" s="657"/>
      <c r="I3" s="664" t="s">
        <v>835</v>
      </c>
      <c r="J3" s="664" t="s">
        <v>836</v>
      </c>
      <c r="K3" s="664" t="s">
        <v>837</v>
      </c>
      <c r="L3" s="644" t="s">
        <v>639</v>
      </c>
      <c r="M3" s="14"/>
      <c r="N3" s="14"/>
    </row>
    <row r="4" spans="1:14" s="5" customFormat="1" ht="48" customHeight="1">
      <c r="A4" s="642"/>
      <c r="B4" s="643"/>
      <c r="C4" s="27" t="s">
        <v>838</v>
      </c>
      <c r="D4" s="33" t="s">
        <v>839</v>
      </c>
      <c r="E4" s="33" t="s">
        <v>840</v>
      </c>
      <c r="F4" s="33" t="s">
        <v>841</v>
      </c>
      <c r="G4" s="33" t="s">
        <v>842</v>
      </c>
      <c r="H4" s="33" t="s">
        <v>843</v>
      </c>
      <c r="I4" s="643"/>
      <c r="J4" s="643"/>
      <c r="K4" s="643"/>
      <c r="L4" s="645"/>
      <c r="M4" s="14"/>
      <c r="N4" s="14"/>
    </row>
    <row r="5" spans="1:14" s="5" customFormat="1" ht="21.75" customHeight="1">
      <c r="A5" s="23" t="s">
        <v>625</v>
      </c>
      <c r="B5" s="440">
        <v>259</v>
      </c>
      <c r="C5" s="434">
        <v>196</v>
      </c>
      <c r="D5" s="434">
        <v>19</v>
      </c>
      <c r="E5" s="434">
        <v>19</v>
      </c>
      <c r="F5" s="434">
        <v>68</v>
      </c>
      <c r="G5" s="434">
        <v>64</v>
      </c>
      <c r="H5" s="434">
        <v>26</v>
      </c>
      <c r="I5" s="426">
        <v>3</v>
      </c>
      <c r="J5" s="426">
        <v>60</v>
      </c>
      <c r="K5" s="25">
        <v>0</v>
      </c>
      <c r="L5" s="131" t="s">
        <v>892</v>
      </c>
      <c r="M5" s="14"/>
      <c r="N5" s="14"/>
    </row>
    <row r="6" spans="1:14" s="5" customFormat="1" ht="21.75" customHeight="1">
      <c r="A6" s="23" t="s">
        <v>809</v>
      </c>
      <c r="B6" s="440">
        <v>223</v>
      </c>
      <c r="C6" s="434">
        <v>164</v>
      </c>
      <c r="D6" s="434">
        <v>7</v>
      </c>
      <c r="E6" s="434">
        <v>40</v>
      </c>
      <c r="F6" s="434">
        <v>41</v>
      </c>
      <c r="G6" s="434">
        <v>38</v>
      </c>
      <c r="H6" s="434">
        <v>38</v>
      </c>
      <c r="I6" s="426" t="s">
        <v>799</v>
      </c>
      <c r="J6" s="426">
        <v>59</v>
      </c>
      <c r="K6" s="25">
        <v>0</v>
      </c>
      <c r="L6" s="132" t="s">
        <v>636</v>
      </c>
      <c r="M6" s="14"/>
      <c r="N6" s="14"/>
    </row>
    <row r="7" spans="1:12" s="14" customFormat="1" ht="21.75" customHeight="1">
      <c r="A7" s="23" t="s">
        <v>626</v>
      </c>
      <c r="B7" s="440">
        <v>268</v>
      </c>
      <c r="C7" s="434">
        <v>205</v>
      </c>
      <c r="D7" s="434">
        <v>19</v>
      </c>
      <c r="E7" s="434">
        <v>19</v>
      </c>
      <c r="F7" s="434">
        <v>69</v>
      </c>
      <c r="G7" s="434">
        <v>62</v>
      </c>
      <c r="H7" s="434">
        <v>36</v>
      </c>
      <c r="I7" s="426">
        <v>3</v>
      </c>
      <c r="J7" s="426">
        <v>60</v>
      </c>
      <c r="K7" s="25">
        <v>0</v>
      </c>
      <c r="L7" s="130" t="s">
        <v>893</v>
      </c>
    </row>
    <row r="8" spans="1:12" s="14" customFormat="1" ht="21.75" customHeight="1">
      <c r="A8" s="24" t="s">
        <v>810</v>
      </c>
      <c r="B8" s="440">
        <v>215</v>
      </c>
      <c r="C8" s="434">
        <v>155</v>
      </c>
      <c r="D8" s="434">
        <v>7</v>
      </c>
      <c r="E8" s="434">
        <v>38</v>
      </c>
      <c r="F8" s="434">
        <v>37</v>
      </c>
      <c r="G8" s="434">
        <v>31</v>
      </c>
      <c r="H8" s="434">
        <v>42</v>
      </c>
      <c r="I8" s="426" t="s">
        <v>799</v>
      </c>
      <c r="J8" s="426">
        <v>60</v>
      </c>
      <c r="K8" s="25">
        <v>0</v>
      </c>
      <c r="L8" s="132" t="s">
        <v>638</v>
      </c>
    </row>
    <row r="9" spans="1:13" s="14" customFormat="1" ht="21.75" customHeight="1">
      <c r="A9" s="23" t="s">
        <v>627</v>
      </c>
      <c r="B9" s="440">
        <v>268</v>
      </c>
      <c r="C9" s="434">
        <v>205</v>
      </c>
      <c r="D9" s="434">
        <v>19</v>
      </c>
      <c r="E9" s="434">
        <v>19</v>
      </c>
      <c r="F9" s="434">
        <v>69</v>
      </c>
      <c r="G9" s="434">
        <v>62</v>
      </c>
      <c r="H9" s="434">
        <v>36</v>
      </c>
      <c r="I9" s="426">
        <v>3</v>
      </c>
      <c r="J9" s="426">
        <v>60</v>
      </c>
      <c r="K9" s="25">
        <v>0</v>
      </c>
      <c r="L9" s="650" t="s">
        <v>602</v>
      </c>
      <c r="M9" s="686"/>
    </row>
    <row r="10" spans="1:13" s="14" customFormat="1" ht="21.75" customHeight="1">
      <c r="A10" s="23" t="s">
        <v>811</v>
      </c>
      <c r="B10" s="440">
        <v>215</v>
      </c>
      <c r="C10" s="434">
        <v>155</v>
      </c>
      <c r="D10" s="434">
        <v>7</v>
      </c>
      <c r="E10" s="434">
        <v>38</v>
      </c>
      <c r="F10" s="434">
        <v>37</v>
      </c>
      <c r="G10" s="434">
        <v>31</v>
      </c>
      <c r="H10" s="434">
        <v>42</v>
      </c>
      <c r="I10" s="426" t="s">
        <v>799</v>
      </c>
      <c r="J10" s="426">
        <v>60</v>
      </c>
      <c r="K10" s="25">
        <v>0</v>
      </c>
      <c r="L10" s="687" t="s">
        <v>604</v>
      </c>
      <c r="M10" s="687"/>
    </row>
    <row r="11" spans="1:13" s="21" customFormat="1" ht="21.75" customHeight="1">
      <c r="A11" s="23" t="s">
        <v>628</v>
      </c>
      <c r="B11" s="441">
        <v>268</v>
      </c>
      <c r="C11" s="435">
        <v>206</v>
      </c>
      <c r="D11" s="435">
        <v>19</v>
      </c>
      <c r="E11" s="435">
        <v>19</v>
      </c>
      <c r="F11" s="435">
        <v>71</v>
      </c>
      <c r="G11" s="435">
        <v>58</v>
      </c>
      <c r="H11" s="435">
        <v>39</v>
      </c>
      <c r="I11" s="428">
        <v>2</v>
      </c>
      <c r="J11" s="428">
        <v>60</v>
      </c>
      <c r="K11" s="26">
        <v>0</v>
      </c>
      <c r="L11" s="686" t="s">
        <v>606</v>
      </c>
      <c r="M11" s="686"/>
    </row>
    <row r="12" spans="1:13" s="21" customFormat="1" ht="21.75" customHeight="1">
      <c r="A12" s="24" t="s">
        <v>812</v>
      </c>
      <c r="B12" s="441">
        <v>215</v>
      </c>
      <c r="C12" s="435">
        <v>161</v>
      </c>
      <c r="D12" s="435">
        <v>7</v>
      </c>
      <c r="E12" s="435">
        <v>38</v>
      </c>
      <c r="F12" s="435">
        <v>36</v>
      </c>
      <c r="G12" s="435">
        <v>36</v>
      </c>
      <c r="H12" s="435">
        <v>44</v>
      </c>
      <c r="I12" s="428" t="s">
        <v>799</v>
      </c>
      <c r="J12" s="428">
        <v>54</v>
      </c>
      <c r="K12" s="26">
        <v>0</v>
      </c>
      <c r="L12" s="687" t="s">
        <v>608</v>
      </c>
      <c r="M12" s="687"/>
    </row>
    <row r="13" spans="1:13" s="21" customFormat="1" ht="21.75" customHeight="1">
      <c r="A13" s="24" t="s">
        <v>629</v>
      </c>
      <c r="B13" s="442">
        <v>269</v>
      </c>
      <c r="C13" s="435">
        <v>207</v>
      </c>
      <c r="D13" s="435">
        <v>19</v>
      </c>
      <c r="E13" s="435">
        <v>19</v>
      </c>
      <c r="F13" s="435">
        <v>71</v>
      </c>
      <c r="G13" s="435">
        <v>58</v>
      </c>
      <c r="H13" s="435">
        <v>40</v>
      </c>
      <c r="I13" s="428">
        <v>2</v>
      </c>
      <c r="J13" s="428">
        <v>60</v>
      </c>
      <c r="K13" s="26">
        <v>0</v>
      </c>
      <c r="L13" s="686" t="s">
        <v>610</v>
      </c>
      <c r="M13" s="686"/>
    </row>
    <row r="14" spans="1:13" s="21" customFormat="1" ht="21.75" customHeight="1">
      <c r="A14" s="24" t="s">
        <v>800</v>
      </c>
      <c r="B14" s="442">
        <v>215</v>
      </c>
      <c r="C14" s="435">
        <v>161</v>
      </c>
      <c r="D14" s="435">
        <v>7</v>
      </c>
      <c r="E14" s="435">
        <v>38</v>
      </c>
      <c r="F14" s="435">
        <v>40</v>
      </c>
      <c r="G14" s="435">
        <v>35</v>
      </c>
      <c r="H14" s="435">
        <v>41</v>
      </c>
      <c r="I14" s="428" t="s">
        <v>799</v>
      </c>
      <c r="J14" s="428">
        <v>54</v>
      </c>
      <c r="K14" s="26">
        <v>0</v>
      </c>
      <c r="L14" s="686" t="s">
        <v>612</v>
      </c>
      <c r="M14" s="686"/>
    </row>
    <row r="15" spans="1:14" s="17" customFormat="1" ht="21.75" customHeight="1">
      <c r="A15" s="47" t="s">
        <v>846</v>
      </c>
      <c r="B15" s="443">
        <f aca="true" t="shared" si="0" ref="B15:J15">SUM(B16:B17)</f>
        <v>626</v>
      </c>
      <c r="C15" s="436">
        <f t="shared" si="0"/>
        <v>479</v>
      </c>
      <c r="D15" s="436">
        <f t="shared" si="0"/>
        <v>26</v>
      </c>
      <c r="E15" s="436">
        <f t="shared" si="0"/>
        <v>138</v>
      </c>
      <c r="F15" s="436">
        <f t="shared" si="0"/>
        <v>121</v>
      </c>
      <c r="G15" s="436">
        <f t="shared" si="0"/>
        <v>107</v>
      </c>
      <c r="H15" s="436">
        <f t="shared" si="0"/>
        <v>87</v>
      </c>
      <c r="I15" s="438">
        <f t="shared" si="0"/>
        <v>2</v>
      </c>
      <c r="J15" s="438">
        <f t="shared" si="0"/>
        <v>145</v>
      </c>
      <c r="K15" s="48" t="s">
        <v>797</v>
      </c>
      <c r="L15" s="460" t="s">
        <v>847</v>
      </c>
      <c r="M15" s="16"/>
      <c r="N15" s="16"/>
    </row>
    <row r="16" spans="1:12" s="21" customFormat="1" ht="21.75" customHeight="1">
      <c r="A16" s="107" t="s">
        <v>635</v>
      </c>
      <c r="B16" s="441">
        <f>SUM(C16,I16:K16)</f>
        <v>264</v>
      </c>
      <c r="C16" s="435">
        <f>SUM(D16:H16)</f>
        <v>201</v>
      </c>
      <c r="D16" s="435">
        <v>7</v>
      </c>
      <c r="E16" s="435">
        <v>70</v>
      </c>
      <c r="F16" s="435">
        <v>48</v>
      </c>
      <c r="G16" s="435">
        <v>31</v>
      </c>
      <c r="H16" s="435">
        <v>45</v>
      </c>
      <c r="I16" s="428" t="s">
        <v>797</v>
      </c>
      <c r="J16" s="428">
        <v>63</v>
      </c>
      <c r="K16" s="26" t="s">
        <v>797</v>
      </c>
      <c r="L16" s="497" t="s">
        <v>693</v>
      </c>
    </row>
    <row r="17" spans="1:12" s="21" customFormat="1" ht="21.75" customHeight="1">
      <c r="A17" s="108" t="s">
        <v>848</v>
      </c>
      <c r="B17" s="444">
        <f>SUM(C17,I17:K17)</f>
        <v>362</v>
      </c>
      <c r="C17" s="437">
        <f>SUM(D17:H17)</f>
        <v>278</v>
      </c>
      <c r="D17" s="437">
        <v>19</v>
      </c>
      <c r="E17" s="437">
        <v>68</v>
      </c>
      <c r="F17" s="437">
        <v>73</v>
      </c>
      <c r="G17" s="437">
        <v>76</v>
      </c>
      <c r="H17" s="437">
        <v>42</v>
      </c>
      <c r="I17" s="439">
        <v>2</v>
      </c>
      <c r="J17" s="439">
        <v>82</v>
      </c>
      <c r="K17" s="43" t="s">
        <v>797</v>
      </c>
      <c r="L17" s="498" t="s">
        <v>894</v>
      </c>
    </row>
    <row r="18" spans="1:11" s="5" customFormat="1" ht="18.75" customHeight="1">
      <c r="A18" s="1" t="s">
        <v>595</v>
      </c>
      <c r="K18" s="5" t="s">
        <v>808</v>
      </c>
    </row>
    <row r="19" s="29" customFormat="1" ht="13.5"/>
    <row r="20" s="29" customFormat="1" ht="13.5"/>
    <row r="21" s="29" customFormat="1" ht="13.5"/>
    <row r="22" s="29" customFormat="1" ht="13.5"/>
    <row r="23" s="29" customFormat="1" ht="13.5"/>
    <row r="24" s="29" customFormat="1" ht="13.5"/>
    <row r="25" s="29" customFormat="1" ht="13.5"/>
    <row r="26" s="29" customFormat="1" ht="13.5"/>
    <row r="27" s="29" customFormat="1" ht="13.5"/>
    <row r="28" s="29" customFormat="1" ht="13.5"/>
    <row r="29" s="29" customFormat="1" ht="13.5"/>
    <row r="30" s="29" customFormat="1" ht="13.5"/>
    <row r="31" s="29" customFormat="1" ht="13.5"/>
    <row r="32" s="29" customFormat="1" ht="13.5"/>
    <row r="33" s="29" customFormat="1" ht="13.5"/>
    <row r="34" s="29" customFormat="1" ht="13.5"/>
    <row r="35" s="29" customFormat="1" ht="13.5"/>
    <row r="36" s="29" customFormat="1" ht="13.5"/>
    <row r="37" s="29" customFormat="1" ht="13.5"/>
    <row r="38" s="29" customFormat="1" ht="13.5"/>
  </sheetData>
  <mergeCells count="15">
    <mergeCell ref="A1:L1"/>
    <mergeCell ref="A3:A4"/>
    <mergeCell ref="B3:B4"/>
    <mergeCell ref="C3:F3"/>
    <mergeCell ref="G3:H3"/>
    <mergeCell ref="I3:I4"/>
    <mergeCell ref="J3:J4"/>
    <mergeCell ref="K3:K4"/>
    <mergeCell ref="L3:L4"/>
    <mergeCell ref="L13:M13"/>
    <mergeCell ref="L14:M14"/>
    <mergeCell ref="L9:M9"/>
    <mergeCell ref="L10:M10"/>
    <mergeCell ref="L11:M11"/>
    <mergeCell ref="L12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7">
      <selection activeCell="J6" sqref="J6"/>
    </sheetView>
  </sheetViews>
  <sheetFormatPr defaultColWidth="9.140625" defaultRowHeight="12.75"/>
  <cols>
    <col min="1" max="1" width="10.140625" style="172" customWidth="1"/>
    <col min="2" max="3" width="9.00390625" style="172" customWidth="1"/>
    <col min="4" max="5" width="9.140625" style="325" customWidth="1"/>
    <col min="6" max="7" width="8.140625" style="172" customWidth="1"/>
    <col min="8" max="9" width="9.140625" style="325" customWidth="1"/>
    <col min="10" max="11" width="8.7109375" style="179" customWidth="1"/>
    <col min="12" max="12" width="9.00390625" style="172" customWidth="1"/>
    <col min="13" max="13" width="8.8515625" style="172" customWidth="1"/>
    <col min="14" max="14" width="9.57421875" style="172" customWidth="1"/>
    <col min="15" max="15" width="9.00390625" style="172" customWidth="1"/>
    <col min="16" max="16" width="10.7109375" style="172" customWidth="1"/>
    <col min="17" max="16384" width="9.140625" style="172" customWidth="1"/>
  </cols>
  <sheetData>
    <row r="1" spans="1:16" ht="32.25" customHeight="1">
      <c r="A1" s="732" t="s">
        <v>1226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</row>
    <row r="2" spans="1:16" s="53" customFormat="1" ht="17.25" customHeight="1">
      <c r="A2" s="508" t="s">
        <v>212</v>
      </c>
      <c r="B2" s="508"/>
      <c r="C2" s="601"/>
      <c r="D2" s="602"/>
      <c r="E2" s="602"/>
      <c r="F2" s="44"/>
      <c r="G2" s="44"/>
      <c r="H2" s="602"/>
      <c r="I2" s="602"/>
      <c r="J2" s="603"/>
      <c r="K2" s="603"/>
      <c r="L2" s="44"/>
      <c r="M2" s="44"/>
      <c r="N2" s="44"/>
      <c r="O2" s="44"/>
      <c r="P2" s="604" t="s">
        <v>213</v>
      </c>
    </row>
    <row r="3" spans="1:16" s="53" customFormat="1" ht="39.75" customHeight="1">
      <c r="A3" s="724" t="s">
        <v>448</v>
      </c>
      <c r="B3" s="605" t="s">
        <v>214</v>
      </c>
      <c r="C3" s="607"/>
      <c r="D3" s="605" t="s">
        <v>944</v>
      </c>
      <c r="E3" s="607"/>
      <c r="F3" s="605" t="s">
        <v>215</v>
      </c>
      <c r="G3" s="607"/>
      <c r="H3" s="608" t="s">
        <v>216</v>
      </c>
      <c r="I3" s="609"/>
      <c r="J3" s="610" t="s">
        <v>217</v>
      </c>
      <c r="K3" s="611"/>
      <c r="L3" s="605" t="s">
        <v>218</v>
      </c>
      <c r="M3" s="612"/>
      <c r="N3" s="605" t="s">
        <v>219</v>
      </c>
      <c r="O3" s="612"/>
      <c r="P3" s="805" t="s">
        <v>449</v>
      </c>
    </row>
    <row r="4" spans="1:16" s="53" customFormat="1" ht="33.75" customHeight="1">
      <c r="A4" s="726"/>
      <c r="B4" s="613" t="s">
        <v>220</v>
      </c>
      <c r="C4" s="614" t="s">
        <v>221</v>
      </c>
      <c r="D4" s="613" t="s">
        <v>220</v>
      </c>
      <c r="E4" s="614" t="s">
        <v>221</v>
      </c>
      <c r="F4" s="613" t="s">
        <v>220</v>
      </c>
      <c r="G4" s="614" t="s">
        <v>221</v>
      </c>
      <c r="H4" s="613" t="s">
        <v>220</v>
      </c>
      <c r="I4" s="614" t="s">
        <v>221</v>
      </c>
      <c r="J4" s="613" t="s">
        <v>220</v>
      </c>
      <c r="K4" s="615" t="s">
        <v>221</v>
      </c>
      <c r="L4" s="613" t="s">
        <v>220</v>
      </c>
      <c r="M4" s="615" t="s">
        <v>221</v>
      </c>
      <c r="N4" s="613" t="s">
        <v>220</v>
      </c>
      <c r="O4" s="615" t="s">
        <v>221</v>
      </c>
      <c r="P4" s="729"/>
    </row>
    <row r="5" spans="1:16" ht="19.5" customHeight="1">
      <c r="A5" s="178" t="s">
        <v>827</v>
      </c>
      <c r="B5" s="184">
        <v>3979</v>
      </c>
      <c r="C5" s="184">
        <v>4811</v>
      </c>
      <c r="D5" s="227">
        <v>500</v>
      </c>
      <c r="E5" s="227">
        <v>24</v>
      </c>
      <c r="F5" s="227">
        <v>2</v>
      </c>
      <c r="G5" s="227">
        <v>0</v>
      </c>
      <c r="H5" s="227">
        <v>0</v>
      </c>
      <c r="I5" s="227">
        <v>0</v>
      </c>
      <c r="J5" s="227">
        <v>1</v>
      </c>
      <c r="K5" s="227">
        <v>1</v>
      </c>
      <c r="L5" s="227">
        <v>3318</v>
      </c>
      <c r="M5" s="227">
        <v>4701</v>
      </c>
      <c r="N5" s="227">
        <v>0</v>
      </c>
      <c r="O5" s="230">
        <v>0</v>
      </c>
      <c r="P5" s="179" t="s">
        <v>827</v>
      </c>
    </row>
    <row r="6" spans="1:16" ht="19.5" customHeight="1">
      <c r="A6" s="178" t="s">
        <v>361</v>
      </c>
      <c r="B6" s="184">
        <v>3890</v>
      </c>
      <c r="C6" s="184">
        <v>4834</v>
      </c>
      <c r="D6" s="227">
        <v>443</v>
      </c>
      <c r="E6" s="227">
        <v>39</v>
      </c>
      <c r="F6" s="227">
        <v>0</v>
      </c>
      <c r="G6" s="227">
        <v>0</v>
      </c>
      <c r="H6" s="227">
        <v>0</v>
      </c>
      <c r="I6" s="227">
        <v>0</v>
      </c>
      <c r="J6" s="227">
        <v>0</v>
      </c>
      <c r="K6" s="227">
        <v>0</v>
      </c>
      <c r="L6" s="227">
        <v>3323</v>
      </c>
      <c r="M6" s="227">
        <v>4727</v>
      </c>
      <c r="N6" s="227">
        <v>0</v>
      </c>
      <c r="O6" s="230">
        <v>0</v>
      </c>
      <c r="P6" s="179" t="s">
        <v>361</v>
      </c>
    </row>
    <row r="7" spans="1:16" ht="19.5" customHeight="1">
      <c r="A7" s="178" t="s">
        <v>828</v>
      </c>
      <c r="B7" s="184">
        <v>4252</v>
      </c>
      <c r="C7" s="184">
        <v>5588</v>
      </c>
      <c r="D7" s="227">
        <v>515</v>
      </c>
      <c r="E7" s="227">
        <v>36</v>
      </c>
      <c r="F7" s="227">
        <v>0</v>
      </c>
      <c r="G7" s="227">
        <v>0</v>
      </c>
      <c r="H7" s="227">
        <v>0</v>
      </c>
      <c r="I7" s="227">
        <v>0</v>
      </c>
      <c r="J7" s="227">
        <v>4</v>
      </c>
      <c r="K7" s="227">
        <v>6</v>
      </c>
      <c r="L7" s="227">
        <v>3609</v>
      </c>
      <c r="M7" s="227">
        <v>5506</v>
      </c>
      <c r="N7" s="227">
        <v>0</v>
      </c>
      <c r="O7" s="230">
        <v>0</v>
      </c>
      <c r="P7" s="179" t="s">
        <v>828</v>
      </c>
    </row>
    <row r="8" spans="1:16" ht="19.5" customHeight="1">
      <c r="A8" s="178" t="s">
        <v>844</v>
      </c>
      <c r="B8" s="184">
        <v>4032</v>
      </c>
      <c r="C8" s="184">
        <v>5356</v>
      </c>
      <c r="D8" s="227">
        <v>568</v>
      </c>
      <c r="E8" s="227">
        <v>28</v>
      </c>
      <c r="F8" s="227">
        <v>1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3301</v>
      </c>
      <c r="M8" s="227">
        <v>5174</v>
      </c>
      <c r="N8" s="227">
        <v>0</v>
      </c>
      <c r="O8" s="230">
        <v>0</v>
      </c>
      <c r="P8" s="179" t="s">
        <v>844</v>
      </c>
    </row>
    <row r="9" spans="1:16" ht="19.5" customHeight="1">
      <c r="A9" s="178" t="s">
        <v>845</v>
      </c>
      <c r="B9" s="184">
        <v>3894</v>
      </c>
      <c r="C9" s="184">
        <v>5167</v>
      </c>
      <c r="D9" s="227">
        <v>578</v>
      </c>
      <c r="E9" s="227">
        <v>37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3166</v>
      </c>
      <c r="M9" s="227">
        <v>5024</v>
      </c>
      <c r="N9" s="227">
        <v>0</v>
      </c>
      <c r="O9" s="230">
        <v>0</v>
      </c>
      <c r="P9" s="179" t="s">
        <v>845</v>
      </c>
    </row>
    <row r="10" spans="1:16" s="319" customFormat="1" ht="19.5" customHeight="1">
      <c r="A10" s="257" t="s">
        <v>801</v>
      </c>
      <c r="B10" s="181">
        <f>SUM(D10,F10,H10,J10,L10,N10,B20,D20,F20)</f>
        <v>4103</v>
      </c>
      <c r="C10" s="181">
        <f>SUM(E10,G10,I10,K10,M10,O10,C20,E20,G20)</f>
        <v>5456</v>
      </c>
      <c r="D10" s="332">
        <v>571</v>
      </c>
      <c r="E10" s="332">
        <v>30</v>
      </c>
      <c r="F10" s="332">
        <v>0</v>
      </c>
      <c r="G10" s="332">
        <v>0</v>
      </c>
      <c r="H10" s="332">
        <v>0</v>
      </c>
      <c r="I10" s="332">
        <v>0</v>
      </c>
      <c r="J10" s="332">
        <v>1</v>
      </c>
      <c r="K10" s="332">
        <v>21</v>
      </c>
      <c r="L10" s="332">
        <v>3276</v>
      </c>
      <c r="M10" s="332">
        <v>5230</v>
      </c>
      <c r="N10" s="332">
        <v>0</v>
      </c>
      <c r="O10" s="332">
        <v>0</v>
      </c>
      <c r="P10" s="258" t="s">
        <v>801</v>
      </c>
    </row>
    <row r="11" spans="2:15" s="53" customFormat="1" ht="13.5" customHeight="1">
      <c r="B11" s="618"/>
      <c r="C11" s="618"/>
      <c r="D11" s="619"/>
      <c r="E11" s="619"/>
      <c r="F11" s="44"/>
      <c r="G11" s="44"/>
      <c r="H11" s="602"/>
      <c r="I11" s="602"/>
      <c r="J11" s="603"/>
      <c r="K11" s="603"/>
      <c r="L11" s="620"/>
      <c r="M11" s="620"/>
      <c r="N11" s="823"/>
      <c r="O11" s="823"/>
    </row>
    <row r="12" spans="1:16" ht="27.75" customHeight="1">
      <c r="A12" s="802" t="s">
        <v>448</v>
      </c>
      <c r="B12" s="809" t="s">
        <v>222</v>
      </c>
      <c r="C12" s="810"/>
      <c r="D12" s="813" t="s">
        <v>223</v>
      </c>
      <c r="E12" s="814"/>
      <c r="F12" s="813" t="s">
        <v>224</v>
      </c>
      <c r="G12" s="814"/>
      <c r="H12" s="328" t="s">
        <v>225</v>
      </c>
      <c r="I12" s="334"/>
      <c r="J12" s="335"/>
      <c r="K12" s="335"/>
      <c r="L12" s="336"/>
      <c r="M12" s="818" t="s">
        <v>226</v>
      </c>
      <c r="N12" s="819"/>
      <c r="O12" s="820"/>
      <c r="P12" s="806" t="s">
        <v>450</v>
      </c>
    </row>
    <row r="13" spans="1:16" ht="27" customHeight="1">
      <c r="A13" s="803"/>
      <c r="B13" s="811"/>
      <c r="C13" s="812"/>
      <c r="D13" s="815"/>
      <c r="E13" s="816"/>
      <c r="F13" s="808"/>
      <c r="G13" s="817"/>
      <c r="H13" s="337" t="s">
        <v>227</v>
      </c>
      <c r="I13" s="338"/>
      <c r="J13" s="339"/>
      <c r="K13" s="340" t="s">
        <v>228</v>
      </c>
      <c r="L13" s="339"/>
      <c r="M13" s="807"/>
      <c r="N13" s="821"/>
      <c r="O13" s="822"/>
      <c r="P13" s="807"/>
    </row>
    <row r="14" spans="1:16" ht="34.5" customHeight="1">
      <c r="A14" s="804"/>
      <c r="B14" s="329" t="s">
        <v>220</v>
      </c>
      <c r="C14" s="330" t="s">
        <v>221</v>
      </c>
      <c r="D14" s="329" t="s">
        <v>220</v>
      </c>
      <c r="E14" s="330" t="s">
        <v>221</v>
      </c>
      <c r="F14" s="329" t="s">
        <v>220</v>
      </c>
      <c r="G14" s="330" t="s">
        <v>221</v>
      </c>
      <c r="H14" s="331" t="s">
        <v>229</v>
      </c>
      <c r="I14" s="330" t="s">
        <v>230</v>
      </c>
      <c r="J14" s="331" t="s">
        <v>231</v>
      </c>
      <c r="K14" s="331" t="s">
        <v>232</v>
      </c>
      <c r="L14" s="331" t="s">
        <v>233</v>
      </c>
      <c r="M14" s="331" t="s">
        <v>229</v>
      </c>
      <c r="N14" s="331" t="s">
        <v>234</v>
      </c>
      <c r="O14" s="331" t="s">
        <v>235</v>
      </c>
      <c r="P14" s="808"/>
    </row>
    <row r="15" spans="1:16" ht="19.5" customHeight="1">
      <c r="A15" s="178" t="s">
        <v>827</v>
      </c>
      <c r="B15" s="227">
        <v>0</v>
      </c>
      <c r="C15" s="227">
        <v>0</v>
      </c>
      <c r="D15" s="227">
        <v>112</v>
      </c>
      <c r="E15" s="227">
        <v>38</v>
      </c>
      <c r="F15" s="227">
        <v>46</v>
      </c>
      <c r="G15" s="227">
        <v>47</v>
      </c>
      <c r="H15" s="184">
        <v>4811</v>
      </c>
      <c r="I15" s="227">
        <v>198</v>
      </c>
      <c r="J15" s="341">
        <v>4613</v>
      </c>
      <c r="K15" s="341">
        <v>0</v>
      </c>
      <c r="L15" s="227">
        <v>0</v>
      </c>
      <c r="M15" s="184">
        <v>13635</v>
      </c>
      <c r="N15" s="227">
        <v>5600</v>
      </c>
      <c r="O15" s="230">
        <v>8035</v>
      </c>
      <c r="P15" s="179" t="s">
        <v>827</v>
      </c>
    </row>
    <row r="16" spans="1:16" ht="19.5" customHeight="1">
      <c r="A16" s="178" t="s">
        <v>361</v>
      </c>
      <c r="B16" s="227">
        <v>0</v>
      </c>
      <c r="C16" s="227">
        <v>0</v>
      </c>
      <c r="D16" s="227">
        <v>85</v>
      </c>
      <c r="E16" s="227">
        <v>20</v>
      </c>
      <c r="F16" s="227">
        <v>39</v>
      </c>
      <c r="G16" s="227">
        <v>48</v>
      </c>
      <c r="H16" s="184">
        <v>4834</v>
      </c>
      <c r="I16" s="227">
        <v>169</v>
      </c>
      <c r="J16" s="341">
        <v>4665</v>
      </c>
      <c r="K16" s="341">
        <v>0</v>
      </c>
      <c r="L16" s="227">
        <v>0</v>
      </c>
      <c r="M16" s="184">
        <v>8301</v>
      </c>
      <c r="N16" s="227">
        <v>791</v>
      </c>
      <c r="O16" s="230">
        <v>7510</v>
      </c>
      <c r="P16" s="179" t="s">
        <v>361</v>
      </c>
    </row>
    <row r="17" spans="1:16" ht="19.5" customHeight="1">
      <c r="A17" s="178" t="s">
        <v>828</v>
      </c>
      <c r="B17" s="227">
        <v>0</v>
      </c>
      <c r="C17" s="227">
        <v>0</v>
      </c>
      <c r="D17" s="227">
        <v>90</v>
      </c>
      <c r="E17" s="227">
        <v>5</v>
      </c>
      <c r="F17" s="227">
        <v>34</v>
      </c>
      <c r="G17" s="227">
        <v>35</v>
      </c>
      <c r="H17" s="184">
        <v>5588</v>
      </c>
      <c r="I17" s="227">
        <v>160</v>
      </c>
      <c r="J17" s="341">
        <v>5428</v>
      </c>
      <c r="K17" s="341">
        <v>0</v>
      </c>
      <c r="L17" s="227">
        <v>0</v>
      </c>
      <c r="M17" s="184">
        <v>17420</v>
      </c>
      <c r="N17" s="227">
        <v>699</v>
      </c>
      <c r="O17" s="230">
        <v>16721</v>
      </c>
      <c r="P17" s="179" t="s">
        <v>828</v>
      </c>
    </row>
    <row r="18" spans="1:16" ht="19.5" customHeight="1">
      <c r="A18" s="178" t="s">
        <v>844</v>
      </c>
      <c r="B18" s="227">
        <v>0</v>
      </c>
      <c r="C18" s="227">
        <v>0</v>
      </c>
      <c r="D18" s="227">
        <v>103</v>
      </c>
      <c r="E18" s="227">
        <v>77</v>
      </c>
      <c r="F18" s="227">
        <v>59</v>
      </c>
      <c r="G18" s="227">
        <v>77</v>
      </c>
      <c r="H18" s="184">
        <v>5299</v>
      </c>
      <c r="I18" s="227">
        <v>160</v>
      </c>
      <c r="J18" s="341">
        <v>5139</v>
      </c>
      <c r="K18" s="341">
        <v>0</v>
      </c>
      <c r="L18" s="227">
        <v>0</v>
      </c>
      <c r="M18" s="184">
        <v>7611</v>
      </c>
      <c r="N18" s="227">
        <v>416</v>
      </c>
      <c r="O18" s="230">
        <v>7195</v>
      </c>
      <c r="P18" s="179" t="s">
        <v>844</v>
      </c>
    </row>
    <row r="19" spans="1:16" ht="19.5" customHeight="1">
      <c r="A19" s="178" t="s">
        <v>845</v>
      </c>
      <c r="B19" s="227">
        <v>0</v>
      </c>
      <c r="C19" s="227">
        <v>0</v>
      </c>
      <c r="D19" s="227">
        <v>105</v>
      </c>
      <c r="E19" s="227">
        <v>58</v>
      </c>
      <c r="F19" s="227">
        <v>45</v>
      </c>
      <c r="G19" s="227">
        <v>48</v>
      </c>
      <c r="H19" s="184">
        <v>5059</v>
      </c>
      <c r="I19" s="227">
        <v>220</v>
      </c>
      <c r="J19" s="341">
        <v>4839</v>
      </c>
      <c r="K19" s="341">
        <v>0</v>
      </c>
      <c r="L19" s="227">
        <v>0</v>
      </c>
      <c r="M19" s="184">
        <v>6054</v>
      </c>
      <c r="N19" s="227">
        <v>998</v>
      </c>
      <c r="O19" s="230">
        <v>5056</v>
      </c>
      <c r="P19" s="179" t="s">
        <v>845</v>
      </c>
    </row>
    <row r="20" spans="1:16" s="319" customFormat="1" ht="26.25" customHeight="1">
      <c r="A20" s="257" t="s">
        <v>801</v>
      </c>
      <c r="B20" s="342">
        <v>0</v>
      </c>
      <c r="C20" s="332">
        <v>0</v>
      </c>
      <c r="D20" s="332">
        <v>90</v>
      </c>
      <c r="E20" s="332">
        <v>16</v>
      </c>
      <c r="F20" s="332">
        <v>165</v>
      </c>
      <c r="G20" s="332">
        <v>159</v>
      </c>
      <c r="H20" s="332">
        <f>SUM(I20:J20)</f>
        <v>5456</v>
      </c>
      <c r="I20" s="332">
        <v>223</v>
      </c>
      <c r="J20" s="332">
        <v>5233</v>
      </c>
      <c r="K20" s="332">
        <v>0</v>
      </c>
      <c r="L20" s="332">
        <v>0</v>
      </c>
      <c r="M20" s="181">
        <f>SUM(N20:O20)</f>
        <v>2659</v>
      </c>
      <c r="N20" s="332">
        <v>992</v>
      </c>
      <c r="O20" s="332">
        <v>1667</v>
      </c>
      <c r="P20" s="258" t="s">
        <v>801</v>
      </c>
    </row>
    <row r="21" spans="1:15" ht="15" customHeight="1">
      <c r="A21" s="343" t="s">
        <v>945</v>
      </c>
      <c r="B21" s="173"/>
      <c r="C21" s="173"/>
      <c r="D21" s="173"/>
      <c r="E21" s="173"/>
      <c r="F21" s="173"/>
      <c r="G21" s="173"/>
      <c r="H21" s="173"/>
      <c r="J21" s="172"/>
      <c r="K21" s="243" t="s">
        <v>947</v>
      </c>
      <c r="L21" s="333"/>
      <c r="M21" s="333"/>
      <c r="N21" s="333"/>
      <c r="O21" s="333"/>
    </row>
    <row r="22" spans="1:11" ht="15" customHeight="1">
      <c r="A22" s="325" t="s">
        <v>236</v>
      </c>
      <c r="J22" s="172" t="s">
        <v>948</v>
      </c>
      <c r="K22" s="172"/>
    </row>
    <row r="23" ht="15" customHeight="1"/>
  </sheetData>
  <mergeCells count="11">
    <mergeCell ref="A2:B2"/>
    <mergeCell ref="A1:P1"/>
    <mergeCell ref="A3:A4"/>
    <mergeCell ref="N11:O11"/>
    <mergeCell ref="A12:A14"/>
    <mergeCell ref="P3:P4"/>
    <mergeCell ref="P12:P14"/>
    <mergeCell ref="B12:C13"/>
    <mergeCell ref="D12:E13"/>
    <mergeCell ref="F12:G13"/>
    <mergeCell ref="M12:O13"/>
  </mergeCell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4">
      <selection activeCell="F8" sqref="F8"/>
    </sheetView>
  </sheetViews>
  <sheetFormatPr defaultColWidth="9.140625" defaultRowHeight="12.75"/>
  <cols>
    <col min="1" max="1" width="13.421875" style="172" customWidth="1"/>
    <col min="2" max="4" width="11.7109375" style="172" customWidth="1"/>
    <col min="5" max="7" width="13.421875" style="172" customWidth="1"/>
    <col min="8" max="9" width="14.8515625" style="172" customWidth="1"/>
    <col min="10" max="10" width="13.421875" style="172" customWidth="1"/>
    <col min="11" max="11" width="14.8515625" style="172" customWidth="1"/>
    <col min="12" max="12" width="9.140625" style="172" hidden="1" customWidth="1"/>
    <col min="13" max="16384" width="9.140625" style="172" customWidth="1"/>
  </cols>
  <sheetData>
    <row r="1" spans="1:11" ht="32.25" customHeight="1">
      <c r="A1" s="732" t="s">
        <v>1227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1" s="53" customFormat="1" ht="22.5" customHeight="1">
      <c r="A2" s="621" t="s">
        <v>237</v>
      </c>
      <c r="B2" s="461"/>
      <c r="C2" s="461"/>
      <c r="D2" s="44"/>
      <c r="E2" s="44"/>
      <c r="F2" s="44"/>
      <c r="G2" s="44"/>
      <c r="H2" s="44"/>
      <c r="J2" s="465"/>
      <c r="K2" s="604" t="s">
        <v>238</v>
      </c>
    </row>
    <row r="3" spans="1:12" s="53" customFormat="1" ht="27.75" customHeight="1">
      <c r="A3" s="724" t="s">
        <v>452</v>
      </c>
      <c r="B3" s="472" t="s">
        <v>453</v>
      </c>
      <c r="C3" s="472" t="s">
        <v>454</v>
      </c>
      <c r="D3" s="472" t="s">
        <v>455</v>
      </c>
      <c r="E3" s="733" t="s">
        <v>456</v>
      </c>
      <c r="F3" s="824"/>
      <c r="G3" s="824"/>
      <c r="H3" s="824"/>
      <c r="I3" s="824"/>
      <c r="J3" s="825"/>
      <c r="K3" s="751" t="s">
        <v>457</v>
      </c>
      <c r="L3" s="489"/>
    </row>
    <row r="4" spans="1:12" s="53" customFormat="1" ht="27.75" customHeight="1">
      <c r="A4" s="745"/>
      <c r="B4" s="537"/>
      <c r="C4" s="537"/>
      <c r="D4" s="537"/>
      <c r="E4" s="826" t="s">
        <v>458</v>
      </c>
      <c r="F4" s="827"/>
      <c r="G4" s="827"/>
      <c r="H4" s="827"/>
      <c r="I4" s="827"/>
      <c r="J4" s="746"/>
      <c r="K4" s="748"/>
      <c r="L4" s="489"/>
    </row>
    <row r="5" spans="1:12" s="53" customFormat="1" ht="27.75" customHeight="1">
      <c r="A5" s="745"/>
      <c r="B5" s="622" t="s">
        <v>459</v>
      </c>
      <c r="C5" s="537"/>
      <c r="D5" s="537" t="s">
        <v>460</v>
      </c>
      <c r="E5" s="552" t="s">
        <v>461</v>
      </c>
      <c r="F5" s="551" t="s">
        <v>462</v>
      </c>
      <c r="G5" s="551" t="s">
        <v>463</v>
      </c>
      <c r="H5" s="551" t="s">
        <v>464</v>
      </c>
      <c r="I5" s="551" t="s">
        <v>465</v>
      </c>
      <c r="J5" s="551" t="s">
        <v>466</v>
      </c>
      <c r="K5" s="748"/>
      <c r="L5" s="489"/>
    </row>
    <row r="6" spans="1:12" s="53" customFormat="1" ht="35.25" customHeight="1">
      <c r="A6" s="746"/>
      <c r="B6" s="540" t="s">
        <v>467</v>
      </c>
      <c r="C6" s="540" t="s">
        <v>468</v>
      </c>
      <c r="D6" s="540" t="s">
        <v>469</v>
      </c>
      <c r="E6" s="542" t="s">
        <v>470</v>
      </c>
      <c r="F6" s="541" t="s">
        <v>471</v>
      </c>
      <c r="G6" s="540" t="s">
        <v>472</v>
      </c>
      <c r="H6" s="541" t="s">
        <v>473</v>
      </c>
      <c r="I6" s="541" t="s">
        <v>474</v>
      </c>
      <c r="J6" s="541" t="s">
        <v>475</v>
      </c>
      <c r="K6" s="749"/>
      <c r="L6" s="489"/>
    </row>
    <row r="7" spans="1:12" s="1" customFormat="1" ht="28.5" customHeight="1">
      <c r="A7" s="355" t="s">
        <v>476</v>
      </c>
      <c r="B7" s="403" t="s">
        <v>797</v>
      </c>
      <c r="C7" s="404" t="s">
        <v>797</v>
      </c>
      <c r="D7" s="410" t="s">
        <v>797</v>
      </c>
      <c r="E7" s="359">
        <f>SUM(F7:J7)</f>
        <v>1618</v>
      </c>
      <c r="F7" s="359">
        <v>0</v>
      </c>
      <c r="G7" s="359">
        <v>0</v>
      </c>
      <c r="H7" s="359">
        <v>0</v>
      </c>
      <c r="I7" s="359">
        <v>0</v>
      </c>
      <c r="J7" s="359">
        <v>1618</v>
      </c>
      <c r="K7" s="346" t="s">
        <v>477</v>
      </c>
      <c r="L7" s="349"/>
    </row>
    <row r="8" spans="1:12" s="1" customFormat="1" ht="28.5" customHeight="1">
      <c r="A8" s="350" t="s">
        <v>478</v>
      </c>
      <c r="B8" s="405">
        <v>3</v>
      </c>
      <c r="C8" s="406" t="s">
        <v>797</v>
      </c>
      <c r="D8" s="411" t="s">
        <v>797</v>
      </c>
      <c r="E8" s="360">
        <f>SUM(F8:J8)</f>
        <v>1473517</v>
      </c>
      <c r="F8" s="360">
        <v>0</v>
      </c>
      <c r="G8" s="360">
        <v>848450</v>
      </c>
      <c r="H8" s="360">
        <v>0</v>
      </c>
      <c r="I8" s="360">
        <v>0</v>
      </c>
      <c r="J8" s="360">
        <v>625067</v>
      </c>
      <c r="K8" s="347" t="s">
        <v>479</v>
      </c>
      <c r="L8" s="349"/>
    </row>
    <row r="9" spans="1:12" s="66" customFormat="1" ht="28.5" customHeight="1">
      <c r="A9" s="350" t="s">
        <v>480</v>
      </c>
      <c r="B9" s="405" t="s">
        <v>797</v>
      </c>
      <c r="C9" s="405" t="s">
        <v>797</v>
      </c>
      <c r="D9" s="412" t="s">
        <v>797</v>
      </c>
      <c r="E9" s="360">
        <f>SUM(F9:J9)</f>
        <v>5972409</v>
      </c>
      <c r="F9" s="360">
        <v>32800</v>
      </c>
      <c r="G9" s="360">
        <v>658414</v>
      </c>
      <c r="H9" s="360">
        <v>15848</v>
      </c>
      <c r="I9" s="360">
        <v>5055269</v>
      </c>
      <c r="J9" s="360">
        <v>210078</v>
      </c>
      <c r="K9" s="348" t="s">
        <v>481</v>
      </c>
      <c r="L9" s="349"/>
    </row>
    <row r="10" spans="1:12" s="66" customFormat="1" ht="28.5" customHeight="1">
      <c r="A10" s="99" t="s">
        <v>482</v>
      </c>
      <c r="B10" s="405" t="s">
        <v>797</v>
      </c>
      <c r="C10" s="405">
        <v>505</v>
      </c>
      <c r="D10" s="412">
        <v>8506.5</v>
      </c>
      <c r="E10" s="360">
        <f>SUM(F10:J10)</f>
        <v>60776939</v>
      </c>
      <c r="F10" s="360">
        <v>1075400</v>
      </c>
      <c r="G10" s="360">
        <v>1275025</v>
      </c>
      <c r="H10" s="360">
        <v>52872</v>
      </c>
      <c r="I10" s="360">
        <v>41557077</v>
      </c>
      <c r="J10" s="360">
        <v>16816565</v>
      </c>
      <c r="K10" s="347" t="s">
        <v>483</v>
      </c>
      <c r="L10" s="349"/>
    </row>
    <row r="11" spans="1:12" s="66" customFormat="1" ht="28.5" customHeight="1">
      <c r="A11" s="350" t="s">
        <v>484</v>
      </c>
      <c r="B11" s="405">
        <v>1</v>
      </c>
      <c r="C11" s="405" t="s">
        <v>797</v>
      </c>
      <c r="D11" s="412" t="s">
        <v>797</v>
      </c>
      <c r="E11" s="360">
        <v>6268258</v>
      </c>
      <c r="F11" s="360">
        <v>122000</v>
      </c>
      <c r="G11" s="360">
        <v>85987</v>
      </c>
      <c r="H11" s="360">
        <v>7362</v>
      </c>
      <c r="I11" s="360">
        <v>5799497</v>
      </c>
      <c r="J11" s="361">
        <v>253412</v>
      </c>
      <c r="K11" s="828" t="s">
        <v>485</v>
      </c>
      <c r="L11" s="828"/>
    </row>
    <row r="12" spans="1:12" s="66" customFormat="1" ht="28.5" customHeight="1">
      <c r="A12" s="350" t="s">
        <v>486</v>
      </c>
      <c r="B12" s="405">
        <v>3</v>
      </c>
      <c r="C12" s="405">
        <v>390</v>
      </c>
      <c r="D12" s="412">
        <v>10446</v>
      </c>
      <c r="E12" s="360">
        <v>6268258</v>
      </c>
      <c r="F12" s="360">
        <v>1673000</v>
      </c>
      <c r="G12" s="360">
        <v>484643</v>
      </c>
      <c r="H12" s="360">
        <v>816296</v>
      </c>
      <c r="I12" s="360">
        <v>37040622</v>
      </c>
      <c r="J12" s="361">
        <v>14354077</v>
      </c>
      <c r="K12" s="829" t="s">
        <v>487</v>
      </c>
      <c r="L12" s="829"/>
    </row>
    <row r="13" spans="1:12" s="345" customFormat="1" ht="28.5" customHeight="1">
      <c r="A13" s="350" t="s">
        <v>488</v>
      </c>
      <c r="B13" s="407" t="s">
        <v>797</v>
      </c>
      <c r="C13" s="407">
        <v>9</v>
      </c>
      <c r="D13" s="413">
        <v>27</v>
      </c>
      <c r="E13" s="161">
        <v>198000</v>
      </c>
      <c r="F13" s="161" t="s">
        <v>797</v>
      </c>
      <c r="G13" s="161" t="s">
        <v>797</v>
      </c>
      <c r="H13" s="161">
        <v>2648</v>
      </c>
      <c r="I13" s="161">
        <v>194000</v>
      </c>
      <c r="J13" s="362">
        <v>1352</v>
      </c>
      <c r="K13" s="828" t="s">
        <v>489</v>
      </c>
      <c r="L13" s="828"/>
    </row>
    <row r="14" spans="1:12" s="345" customFormat="1" ht="28.5" customHeight="1">
      <c r="A14" s="99" t="s">
        <v>490</v>
      </c>
      <c r="B14" s="407" t="s">
        <v>797</v>
      </c>
      <c r="C14" s="407">
        <v>98</v>
      </c>
      <c r="D14" s="413">
        <v>4390</v>
      </c>
      <c r="E14" s="360">
        <f>SUM(F14:J14)</f>
        <v>9318000</v>
      </c>
      <c r="F14" s="161" t="s">
        <v>797</v>
      </c>
      <c r="G14" s="161">
        <v>22511</v>
      </c>
      <c r="H14" s="161">
        <v>3351664</v>
      </c>
      <c r="I14" s="161">
        <v>5791000</v>
      </c>
      <c r="J14" s="362">
        <v>152825</v>
      </c>
      <c r="K14" s="829" t="s">
        <v>491</v>
      </c>
      <c r="L14" s="829"/>
    </row>
    <row r="15" spans="1:12" s="345" customFormat="1" ht="28.5" customHeight="1">
      <c r="A15" s="351" t="s">
        <v>492</v>
      </c>
      <c r="B15" s="408" t="s">
        <v>797</v>
      </c>
      <c r="C15" s="408">
        <v>3</v>
      </c>
      <c r="D15" s="414" t="s">
        <v>797</v>
      </c>
      <c r="E15" s="170">
        <f>SUM(F15:J15)</f>
        <v>784000</v>
      </c>
      <c r="F15" s="170">
        <v>30000</v>
      </c>
      <c r="G15" s="170">
        <v>21000</v>
      </c>
      <c r="H15" s="170">
        <v>0</v>
      </c>
      <c r="I15" s="170">
        <v>313000</v>
      </c>
      <c r="J15" s="363">
        <v>420000</v>
      </c>
      <c r="K15" s="353" t="s">
        <v>492</v>
      </c>
      <c r="L15" s="22"/>
    </row>
    <row r="16" spans="1:11" s="183" customFormat="1" ht="28.5" customHeight="1">
      <c r="A16" s="257" t="s">
        <v>801</v>
      </c>
      <c r="B16" s="409">
        <v>2</v>
      </c>
      <c r="C16" s="409">
        <v>3</v>
      </c>
      <c r="D16" s="415">
        <v>1541</v>
      </c>
      <c r="E16" s="171">
        <f>SUM(F16:J16)</f>
        <v>429000</v>
      </c>
      <c r="F16" s="171">
        <v>15000</v>
      </c>
      <c r="G16" s="171" t="s">
        <v>797</v>
      </c>
      <c r="H16" s="171">
        <v>7000</v>
      </c>
      <c r="I16" s="171">
        <v>235000</v>
      </c>
      <c r="J16" s="364">
        <v>172000</v>
      </c>
      <c r="K16" s="231" t="s">
        <v>801</v>
      </c>
    </row>
    <row r="17" spans="1:12" ht="18" customHeight="1">
      <c r="A17" s="218" t="s">
        <v>493</v>
      </c>
      <c r="B17" s="356"/>
      <c r="C17" s="356"/>
      <c r="D17" s="357"/>
      <c r="E17" s="357"/>
      <c r="F17" s="357"/>
      <c r="G17" s="357"/>
      <c r="H17" s="354"/>
      <c r="I17" s="354"/>
      <c r="J17" s="302"/>
      <c r="K17" s="358" t="s">
        <v>494</v>
      </c>
      <c r="L17" s="354"/>
    </row>
  </sheetData>
  <mergeCells count="9">
    <mergeCell ref="K11:L11"/>
    <mergeCell ref="K12:L12"/>
    <mergeCell ref="K13:L13"/>
    <mergeCell ref="K14:L14"/>
    <mergeCell ref="A1:K1"/>
    <mergeCell ref="E3:J3"/>
    <mergeCell ref="E4:J4"/>
    <mergeCell ref="A3:A6"/>
    <mergeCell ref="K3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9">
      <selection activeCell="L35" sqref="L35"/>
    </sheetView>
  </sheetViews>
  <sheetFormatPr defaultColWidth="9.140625" defaultRowHeight="12.75"/>
  <cols>
    <col min="1" max="1" width="12.28125" style="172" customWidth="1"/>
    <col min="2" max="2" width="9.7109375" style="172" customWidth="1"/>
    <col min="3" max="3" width="9.57421875" style="172" customWidth="1"/>
    <col min="4" max="4" width="9.421875" style="172" customWidth="1"/>
    <col min="5" max="5" width="9.57421875" style="172" customWidth="1"/>
    <col min="6" max="6" width="9.140625" style="172" customWidth="1"/>
    <col min="7" max="7" width="8.8515625" style="172" customWidth="1"/>
    <col min="8" max="8" width="12.00390625" style="172" customWidth="1"/>
    <col min="9" max="10" width="10.140625" style="172" customWidth="1"/>
    <col min="11" max="11" width="9.8515625" style="172" customWidth="1"/>
    <col min="12" max="12" width="12.28125" style="172" customWidth="1"/>
    <col min="13" max="13" width="17.140625" style="172" customWidth="1"/>
    <col min="14" max="14" width="9.8515625" style="172" customWidth="1"/>
    <col min="15" max="15" width="16.00390625" style="172" customWidth="1"/>
    <col min="16" max="16384" width="9.140625" style="172" customWidth="1"/>
  </cols>
  <sheetData>
    <row r="1" spans="1:15" ht="32.25" customHeight="1">
      <c r="A1" s="732" t="s">
        <v>1228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s="53" customFormat="1" ht="16.5" customHeight="1">
      <c r="A2" s="623" t="s">
        <v>239</v>
      </c>
      <c r="B2" s="62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36" t="s">
        <v>240</v>
      </c>
    </row>
    <row r="3" spans="1:15" s="53" customFormat="1" ht="15.75" customHeight="1">
      <c r="A3" s="743" t="s">
        <v>495</v>
      </c>
      <c r="B3" s="472" t="s">
        <v>420</v>
      </c>
      <c r="C3" s="472" t="s">
        <v>241</v>
      </c>
      <c r="D3" s="554" t="s">
        <v>242</v>
      </c>
      <c r="E3" s="472" t="s">
        <v>243</v>
      </c>
      <c r="F3" s="472" t="s">
        <v>244</v>
      </c>
      <c r="G3" s="472" t="s">
        <v>245</v>
      </c>
      <c r="H3" s="472" t="s">
        <v>246</v>
      </c>
      <c r="I3" s="554" t="s">
        <v>247</v>
      </c>
      <c r="J3" s="472" t="s">
        <v>248</v>
      </c>
      <c r="K3" s="472" t="s">
        <v>249</v>
      </c>
      <c r="L3" s="472" t="s">
        <v>250</v>
      </c>
      <c r="M3" s="472" t="s">
        <v>251</v>
      </c>
      <c r="N3" s="472" t="s">
        <v>252</v>
      </c>
      <c r="O3" s="727" t="s">
        <v>446</v>
      </c>
    </row>
    <row r="4" spans="1:15" s="53" customFormat="1" ht="15.75" customHeight="1">
      <c r="A4" s="725"/>
      <c r="B4" s="475"/>
      <c r="C4" s="551" t="s">
        <v>253</v>
      </c>
      <c r="D4" s="553" t="s">
        <v>254</v>
      </c>
      <c r="E4" s="551" t="s">
        <v>255</v>
      </c>
      <c r="F4" s="551" t="s">
        <v>255</v>
      </c>
      <c r="G4" s="475"/>
      <c r="H4" s="551" t="s">
        <v>256</v>
      </c>
      <c r="I4" s="553" t="s">
        <v>254</v>
      </c>
      <c r="J4" s="551" t="s">
        <v>255</v>
      </c>
      <c r="K4" s="475"/>
      <c r="L4" s="551" t="s">
        <v>253</v>
      </c>
      <c r="M4" s="551" t="s">
        <v>253</v>
      </c>
      <c r="N4" s="475" t="s">
        <v>60</v>
      </c>
      <c r="O4" s="728"/>
    </row>
    <row r="5" spans="1:15" s="53" customFormat="1" ht="15.75" customHeight="1">
      <c r="A5" s="725"/>
      <c r="B5" s="475"/>
      <c r="C5" s="475"/>
      <c r="D5" s="475"/>
      <c r="E5" s="551" t="s">
        <v>257</v>
      </c>
      <c r="F5" s="624" t="s">
        <v>258</v>
      </c>
      <c r="G5" s="475"/>
      <c r="H5" s="475"/>
      <c r="I5" s="475"/>
      <c r="J5" s="551" t="s">
        <v>259</v>
      </c>
      <c r="K5" s="475"/>
      <c r="L5" s="625"/>
      <c r="M5" s="475"/>
      <c r="N5" s="475"/>
      <c r="O5" s="728"/>
    </row>
    <row r="6" spans="1:15" s="53" customFormat="1" ht="15.75" customHeight="1">
      <c r="A6" s="725"/>
      <c r="B6" s="475"/>
      <c r="C6" s="475"/>
      <c r="D6" s="475"/>
      <c r="E6" s="475" t="s">
        <v>260</v>
      </c>
      <c r="F6" s="475"/>
      <c r="G6" s="475"/>
      <c r="H6" s="475" t="s">
        <v>261</v>
      </c>
      <c r="I6" s="475"/>
      <c r="J6" s="475" t="s">
        <v>262</v>
      </c>
      <c r="K6" s="475"/>
      <c r="L6" s="475" t="s">
        <v>263</v>
      </c>
      <c r="M6" s="475" t="s">
        <v>264</v>
      </c>
      <c r="N6" s="475"/>
      <c r="O6" s="728"/>
    </row>
    <row r="7" spans="1:15" s="53" customFormat="1" ht="15.75" customHeight="1">
      <c r="A7" s="725"/>
      <c r="B7" s="475"/>
      <c r="C7" s="626"/>
      <c r="D7" s="475"/>
      <c r="E7" s="475" t="s">
        <v>265</v>
      </c>
      <c r="F7" s="475"/>
      <c r="G7" s="475"/>
      <c r="H7" s="475" t="s">
        <v>266</v>
      </c>
      <c r="I7" s="475"/>
      <c r="J7" s="475" t="s">
        <v>265</v>
      </c>
      <c r="K7" s="475"/>
      <c r="L7" s="475" t="s">
        <v>265</v>
      </c>
      <c r="M7" s="475" t="s">
        <v>265</v>
      </c>
      <c r="N7" s="475"/>
      <c r="O7" s="728"/>
    </row>
    <row r="8" spans="1:15" s="53" customFormat="1" ht="22.5" customHeight="1">
      <c r="A8" s="726"/>
      <c r="B8" s="477" t="s">
        <v>421</v>
      </c>
      <c r="C8" s="627" t="s">
        <v>949</v>
      </c>
      <c r="D8" s="628" t="s">
        <v>267</v>
      </c>
      <c r="E8" s="477" t="s">
        <v>268</v>
      </c>
      <c r="F8" s="477" t="s">
        <v>269</v>
      </c>
      <c r="G8" s="477" t="s">
        <v>270</v>
      </c>
      <c r="H8" s="477" t="s">
        <v>271</v>
      </c>
      <c r="I8" s="477" t="s">
        <v>272</v>
      </c>
      <c r="J8" s="531" t="s">
        <v>273</v>
      </c>
      <c r="K8" s="477" t="s">
        <v>274</v>
      </c>
      <c r="L8" s="628" t="s">
        <v>275</v>
      </c>
      <c r="M8" s="477" t="s">
        <v>276</v>
      </c>
      <c r="N8" s="477" t="s">
        <v>277</v>
      </c>
      <c r="O8" s="729"/>
    </row>
    <row r="9" spans="1:15" ht="16.5" customHeight="1">
      <c r="A9" s="177" t="s">
        <v>827</v>
      </c>
      <c r="B9" s="863">
        <v>7980</v>
      </c>
      <c r="C9" s="863">
        <v>3862</v>
      </c>
      <c r="D9" s="863">
        <v>131</v>
      </c>
      <c r="E9" s="863">
        <v>187</v>
      </c>
      <c r="F9" s="863">
        <v>33</v>
      </c>
      <c r="G9" s="863">
        <v>636</v>
      </c>
      <c r="H9" s="868">
        <v>176</v>
      </c>
      <c r="I9" s="868">
        <v>8</v>
      </c>
      <c r="J9" s="863">
        <v>260</v>
      </c>
      <c r="K9" s="863">
        <v>605</v>
      </c>
      <c r="L9" s="868">
        <v>38</v>
      </c>
      <c r="M9" s="872">
        <v>243</v>
      </c>
      <c r="N9" s="863">
        <v>221</v>
      </c>
      <c r="O9" s="176" t="s">
        <v>827</v>
      </c>
    </row>
    <row r="10" spans="1:15" ht="16.5" customHeight="1">
      <c r="A10" s="177" t="s">
        <v>361</v>
      </c>
      <c r="B10" s="863">
        <v>8581</v>
      </c>
      <c r="C10" s="863">
        <v>4178</v>
      </c>
      <c r="D10" s="863">
        <v>131</v>
      </c>
      <c r="E10" s="863">
        <v>214</v>
      </c>
      <c r="F10" s="863">
        <v>31</v>
      </c>
      <c r="G10" s="863">
        <v>662</v>
      </c>
      <c r="H10" s="868">
        <v>195</v>
      </c>
      <c r="I10" s="868">
        <v>9</v>
      </c>
      <c r="J10" s="863">
        <v>319</v>
      </c>
      <c r="K10" s="863">
        <v>629</v>
      </c>
      <c r="L10" s="868">
        <v>39</v>
      </c>
      <c r="M10" s="872">
        <v>247</v>
      </c>
      <c r="N10" s="863">
        <v>241</v>
      </c>
      <c r="O10" s="176" t="s">
        <v>361</v>
      </c>
    </row>
    <row r="11" spans="1:15" ht="16.5" customHeight="1">
      <c r="A11" s="177" t="s">
        <v>828</v>
      </c>
      <c r="B11" s="863">
        <v>9328</v>
      </c>
      <c r="C11" s="863">
        <v>4340</v>
      </c>
      <c r="D11" s="863">
        <v>120</v>
      </c>
      <c r="E11" s="863">
        <v>215</v>
      </c>
      <c r="F11" s="863">
        <v>36</v>
      </c>
      <c r="G11" s="863">
        <v>709</v>
      </c>
      <c r="H11" s="868">
        <v>221</v>
      </c>
      <c r="I11" s="868">
        <v>9</v>
      </c>
      <c r="J11" s="863">
        <v>384</v>
      </c>
      <c r="K11" s="863">
        <v>630</v>
      </c>
      <c r="L11" s="868">
        <v>39</v>
      </c>
      <c r="M11" s="872">
        <v>252</v>
      </c>
      <c r="N11" s="863">
        <v>245</v>
      </c>
      <c r="O11" s="176" t="s">
        <v>828</v>
      </c>
    </row>
    <row r="12" spans="1:15" ht="16.5" customHeight="1">
      <c r="A12" s="177" t="s">
        <v>844</v>
      </c>
      <c r="B12" s="863">
        <v>9672</v>
      </c>
      <c r="C12" s="863">
        <v>4926</v>
      </c>
      <c r="D12" s="863">
        <v>118</v>
      </c>
      <c r="E12" s="863">
        <v>218</v>
      </c>
      <c r="F12" s="863">
        <v>46</v>
      </c>
      <c r="G12" s="863">
        <v>686</v>
      </c>
      <c r="H12" s="868">
        <v>248</v>
      </c>
      <c r="I12" s="868">
        <v>10</v>
      </c>
      <c r="J12" s="863">
        <v>381</v>
      </c>
      <c r="K12" s="863">
        <v>248</v>
      </c>
      <c r="L12" s="868">
        <v>37</v>
      </c>
      <c r="M12" s="872">
        <v>256</v>
      </c>
      <c r="N12" s="863">
        <v>253</v>
      </c>
      <c r="O12" s="176" t="s">
        <v>844</v>
      </c>
    </row>
    <row r="13" spans="1:15" ht="16.5" customHeight="1">
      <c r="A13" s="177" t="s">
        <v>845</v>
      </c>
      <c r="B13" s="863">
        <v>9976</v>
      </c>
      <c r="C13" s="863">
        <v>5070</v>
      </c>
      <c r="D13" s="863">
        <v>119</v>
      </c>
      <c r="E13" s="863">
        <v>231</v>
      </c>
      <c r="F13" s="863">
        <v>45</v>
      </c>
      <c r="G13" s="863">
        <v>686</v>
      </c>
      <c r="H13" s="868">
        <v>259</v>
      </c>
      <c r="I13" s="868">
        <v>10</v>
      </c>
      <c r="J13" s="863">
        <v>427</v>
      </c>
      <c r="K13" s="863">
        <v>258</v>
      </c>
      <c r="L13" s="868">
        <v>37</v>
      </c>
      <c r="M13" s="872">
        <v>260</v>
      </c>
      <c r="N13" s="863">
        <v>266</v>
      </c>
      <c r="O13" s="176" t="s">
        <v>845</v>
      </c>
    </row>
    <row r="14" spans="1:15" s="183" customFormat="1" ht="16.5" customHeight="1">
      <c r="A14" s="180" t="s">
        <v>801</v>
      </c>
      <c r="B14" s="864">
        <f>SUM(B15:B17)</f>
        <v>10271</v>
      </c>
      <c r="C14" s="864">
        <f aca="true" t="shared" si="0" ref="C14:N14">SUM(C15:C17)</f>
        <v>4923</v>
      </c>
      <c r="D14" s="864">
        <f t="shared" si="0"/>
        <v>110</v>
      </c>
      <c r="E14" s="864">
        <f t="shared" si="0"/>
        <v>237</v>
      </c>
      <c r="F14" s="864">
        <f t="shared" si="0"/>
        <v>51</v>
      </c>
      <c r="G14" s="864">
        <f t="shared" si="0"/>
        <v>684</v>
      </c>
      <c r="H14" s="869">
        <f t="shared" si="0"/>
        <v>281</v>
      </c>
      <c r="I14" s="869">
        <f t="shared" si="0"/>
        <v>12</v>
      </c>
      <c r="J14" s="864">
        <f t="shared" si="0"/>
        <v>445</v>
      </c>
      <c r="K14" s="864">
        <f t="shared" si="0"/>
        <v>580</v>
      </c>
      <c r="L14" s="869">
        <f t="shared" si="0"/>
        <v>44</v>
      </c>
      <c r="M14" s="873">
        <f t="shared" si="0"/>
        <v>272</v>
      </c>
      <c r="N14" s="864">
        <f t="shared" si="0"/>
        <v>269</v>
      </c>
      <c r="O14" s="182" t="s">
        <v>801</v>
      </c>
    </row>
    <row r="15" spans="1:15" ht="16.5" customHeight="1">
      <c r="A15" s="232" t="s">
        <v>203</v>
      </c>
      <c r="B15" s="863">
        <f>SUM(C15:N15)+SUM(B30:L30)</f>
        <v>5011</v>
      </c>
      <c r="C15" s="863">
        <v>2365</v>
      </c>
      <c r="D15" s="863">
        <v>81</v>
      </c>
      <c r="E15" s="863">
        <v>102</v>
      </c>
      <c r="F15" s="863">
        <v>32</v>
      </c>
      <c r="G15" s="863">
        <v>469</v>
      </c>
      <c r="H15" s="868">
        <v>151</v>
      </c>
      <c r="I15" s="868">
        <v>9</v>
      </c>
      <c r="J15" s="863">
        <v>365</v>
      </c>
      <c r="K15" s="863">
        <v>198</v>
      </c>
      <c r="L15" s="868">
        <v>19</v>
      </c>
      <c r="M15" s="872">
        <v>122</v>
      </c>
      <c r="N15" s="863">
        <v>104</v>
      </c>
      <c r="O15" s="176" t="s">
        <v>204</v>
      </c>
    </row>
    <row r="16" spans="1:15" ht="16.5" customHeight="1">
      <c r="A16" s="232" t="s">
        <v>205</v>
      </c>
      <c r="B16" s="863">
        <f>SUM(C16:N16)+SUM(B31:L31)</f>
        <v>3304</v>
      </c>
      <c r="C16" s="865">
        <v>1762</v>
      </c>
      <c r="D16" s="865">
        <v>14</v>
      </c>
      <c r="E16" s="865">
        <v>77</v>
      </c>
      <c r="F16" s="865">
        <v>14</v>
      </c>
      <c r="G16" s="865">
        <v>148</v>
      </c>
      <c r="H16" s="870">
        <v>80</v>
      </c>
      <c r="I16" s="870">
        <v>2</v>
      </c>
      <c r="J16" s="865">
        <v>69</v>
      </c>
      <c r="K16" s="865">
        <v>189</v>
      </c>
      <c r="L16" s="870">
        <v>14</v>
      </c>
      <c r="M16" s="874">
        <v>88</v>
      </c>
      <c r="N16" s="865">
        <v>51</v>
      </c>
      <c r="O16" s="176" t="s">
        <v>206</v>
      </c>
    </row>
    <row r="17" spans="1:15" ht="16.5" customHeight="1">
      <c r="A17" s="233" t="s">
        <v>869</v>
      </c>
      <c r="B17" s="866">
        <f>SUM(C17:N17)+SUM(B32:L32)</f>
        <v>1956</v>
      </c>
      <c r="C17" s="867">
        <v>796</v>
      </c>
      <c r="D17" s="867">
        <v>15</v>
      </c>
      <c r="E17" s="867">
        <v>58</v>
      </c>
      <c r="F17" s="867">
        <v>5</v>
      </c>
      <c r="G17" s="867">
        <v>67</v>
      </c>
      <c r="H17" s="871">
        <v>50</v>
      </c>
      <c r="I17" s="871">
        <v>1</v>
      </c>
      <c r="J17" s="867">
        <v>11</v>
      </c>
      <c r="K17" s="867">
        <v>193</v>
      </c>
      <c r="L17" s="871">
        <v>11</v>
      </c>
      <c r="M17" s="875">
        <v>62</v>
      </c>
      <c r="N17" s="867">
        <v>114</v>
      </c>
      <c r="O17" s="174" t="s">
        <v>207</v>
      </c>
    </row>
    <row r="18" spans="1:15" s="53" customFormat="1" ht="10.5" customHeigh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</row>
    <row r="19" spans="1:13" s="53" customFormat="1" ht="18" customHeight="1">
      <c r="A19" s="743" t="s">
        <v>497</v>
      </c>
      <c r="B19" s="472" t="s">
        <v>278</v>
      </c>
      <c r="C19" s="554" t="s">
        <v>279</v>
      </c>
      <c r="D19" s="472" t="s">
        <v>280</v>
      </c>
      <c r="E19" s="554" t="s">
        <v>281</v>
      </c>
      <c r="F19" s="472" t="s">
        <v>282</v>
      </c>
      <c r="G19" s="472" t="s">
        <v>283</v>
      </c>
      <c r="H19" s="472" t="s">
        <v>284</v>
      </c>
      <c r="I19" s="472" t="s">
        <v>285</v>
      </c>
      <c r="J19" s="472" t="s">
        <v>286</v>
      </c>
      <c r="K19" s="554" t="s">
        <v>287</v>
      </c>
      <c r="L19" s="554" t="s">
        <v>175</v>
      </c>
      <c r="M19" s="727" t="s">
        <v>496</v>
      </c>
    </row>
    <row r="20" spans="1:13" s="53" customFormat="1" ht="18" customHeight="1">
      <c r="A20" s="725"/>
      <c r="B20" s="551" t="s">
        <v>254</v>
      </c>
      <c r="C20" s="629" t="s">
        <v>288</v>
      </c>
      <c r="D20" s="551" t="s">
        <v>253</v>
      </c>
      <c r="E20" s="551" t="s">
        <v>289</v>
      </c>
      <c r="F20" s="551" t="s">
        <v>289</v>
      </c>
      <c r="G20" s="551" t="s">
        <v>254</v>
      </c>
      <c r="H20" s="551" t="s">
        <v>290</v>
      </c>
      <c r="I20" s="475"/>
      <c r="J20" s="475"/>
      <c r="K20" s="475"/>
      <c r="L20" s="475"/>
      <c r="M20" s="728"/>
    </row>
    <row r="21" spans="1:13" s="53" customFormat="1" ht="18" customHeight="1">
      <c r="A21" s="725"/>
      <c r="B21" s="475"/>
      <c r="C21" s="553" t="s">
        <v>289</v>
      </c>
      <c r="D21" s="475"/>
      <c r="E21" s="475" t="s">
        <v>291</v>
      </c>
      <c r="F21" s="475"/>
      <c r="G21" s="475"/>
      <c r="H21" s="475" t="s">
        <v>292</v>
      </c>
      <c r="I21" s="475"/>
      <c r="J21" s="475"/>
      <c r="K21" s="475"/>
      <c r="L21" s="475"/>
      <c r="M21" s="728"/>
    </row>
    <row r="22" spans="1:13" s="53" customFormat="1" ht="18" customHeight="1">
      <c r="A22" s="725"/>
      <c r="B22" s="475"/>
      <c r="C22" s="475"/>
      <c r="D22" s="475"/>
      <c r="E22" s="475" t="s">
        <v>293</v>
      </c>
      <c r="F22" s="475"/>
      <c r="G22" s="475"/>
      <c r="H22" s="475" t="s">
        <v>294</v>
      </c>
      <c r="I22" s="475" t="s">
        <v>295</v>
      </c>
      <c r="J22" s="475" t="s">
        <v>296</v>
      </c>
      <c r="K22" s="475" t="s">
        <v>297</v>
      </c>
      <c r="L22" s="475"/>
      <c r="M22" s="728"/>
    </row>
    <row r="23" spans="1:13" s="53" customFormat="1" ht="15" customHeight="1">
      <c r="A23" s="726"/>
      <c r="B23" s="477" t="s">
        <v>298</v>
      </c>
      <c r="C23" s="477" t="s">
        <v>299</v>
      </c>
      <c r="D23" s="477" t="s">
        <v>300</v>
      </c>
      <c r="E23" s="477" t="s">
        <v>301</v>
      </c>
      <c r="F23" s="531" t="s">
        <v>302</v>
      </c>
      <c r="G23" s="477" t="s">
        <v>303</v>
      </c>
      <c r="H23" s="477" t="s">
        <v>304</v>
      </c>
      <c r="I23" s="477" t="s">
        <v>305</v>
      </c>
      <c r="J23" s="477" t="s">
        <v>306</v>
      </c>
      <c r="K23" s="477" t="s">
        <v>307</v>
      </c>
      <c r="L23" s="477" t="s">
        <v>363</v>
      </c>
      <c r="M23" s="729"/>
    </row>
    <row r="24" spans="1:13" ht="16.5" customHeight="1">
      <c r="A24" s="177" t="s">
        <v>827</v>
      </c>
      <c r="B24" s="863">
        <v>191</v>
      </c>
      <c r="C24" s="863">
        <v>220</v>
      </c>
      <c r="D24" s="863">
        <v>11</v>
      </c>
      <c r="E24" s="863">
        <v>354</v>
      </c>
      <c r="F24" s="863">
        <v>9</v>
      </c>
      <c r="G24" s="365">
        <v>3</v>
      </c>
      <c r="H24" s="868">
        <v>303</v>
      </c>
      <c r="I24" s="365">
        <v>1</v>
      </c>
      <c r="J24" s="863">
        <v>25</v>
      </c>
      <c r="K24" s="863">
        <v>463</v>
      </c>
      <c r="L24" s="184">
        <v>0</v>
      </c>
      <c r="M24" s="176" t="s">
        <v>827</v>
      </c>
    </row>
    <row r="25" spans="1:13" ht="16.5" customHeight="1">
      <c r="A25" s="177" t="s">
        <v>361</v>
      </c>
      <c r="B25" s="863">
        <v>194</v>
      </c>
      <c r="C25" s="863">
        <v>230</v>
      </c>
      <c r="D25" s="863">
        <v>12</v>
      </c>
      <c r="E25" s="863">
        <v>382</v>
      </c>
      <c r="F25" s="863">
        <v>10</v>
      </c>
      <c r="G25" s="365">
        <v>3</v>
      </c>
      <c r="H25" s="868">
        <v>339</v>
      </c>
      <c r="I25" s="365">
        <v>1</v>
      </c>
      <c r="J25" s="863">
        <v>26</v>
      </c>
      <c r="K25" s="863">
        <v>489</v>
      </c>
      <c r="L25" s="184">
        <v>0</v>
      </c>
      <c r="M25" s="176" t="s">
        <v>361</v>
      </c>
    </row>
    <row r="26" spans="1:13" ht="16.5" customHeight="1">
      <c r="A26" s="177" t="s">
        <v>828</v>
      </c>
      <c r="B26" s="863">
        <v>459</v>
      </c>
      <c r="C26" s="863">
        <v>234</v>
      </c>
      <c r="D26" s="863">
        <v>13</v>
      </c>
      <c r="E26" s="863">
        <v>531</v>
      </c>
      <c r="F26" s="863">
        <v>12</v>
      </c>
      <c r="G26" s="365">
        <v>3</v>
      </c>
      <c r="H26" s="868">
        <v>360</v>
      </c>
      <c r="I26" s="365">
        <v>1</v>
      </c>
      <c r="J26" s="863">
        <v>28</v>
      </c>
      <c r="K26" s="863">
        <v>487</v>
      </c>
      <c r="L26" s="184">
        <v>0</v>
      </c>
      <c r="M26" s="176" t="s">
        <v>828</v>
      </c>
    </row>
    <row r="27" spans="1:13" ht="16.5" customHeight="1">
      <c r="A27" s="177" t="s">
        <v>844</v>
      </c>
      <c r="B27" s="863">
        <v>462</v>
      </c>
      <c r="C27" s="863">
        <v>229</v>
      </c>
      <c r="D27" s="863">
        <v>16</v>
      </c>
      <c r="E27" s="863">
        <v>542</v>
      </c>
      <c r="F27" s="863">
        <v>12</v>
      </c>
      <c r="G27" s="365">
        <v>4</v>
      </c>
      <c r="H27" s="868">
        <v>353</v>
      </c>
      <c r="I27" s="365">
        <v>1</v>
      </c>
      <c r="J27" s="863">
        <v>29</v>
      </c>
      <c r="K27" s="863">
        <v>597</v>
      </c>
      <c r="L27" s="184">
        <v>0</v>
      </c>
      <c r="M27" s="176" t="s">
        <v>844</v>
      </c>
    </row>
    <row r="28" spans="1:13" ht="16.5" customHeight="1">
      <c r="A28" s="177" t="s">
        <v>845</v>
      </c>
      <c r="B28" s="863">
        <v>462</v>
      </c>
      <c r="C28" s="863">
        <v>231</v>
      </c>
      <c r="D28" s="863">
        <v>18</v>
      </c>
      <c r="E28" s="863">
        <v>586</v>
      </c>
      <c r="F28" s="863">
        <v>17</v>
      </c>
      <c r="G28" s="365">
        <v>4</v>
      </c>
      <c r="H28" s="868">
        <v>349</v>
      </c>
      <c r="I28" s="365">
        <v>1</v>
      </c>
      <c r="J28" s="863">
        <v>30</v>
      </c>
      <c r="K28" s="863">
        <v>610</v>
      </c>
      <c r="L28" s="184">
        <v>0</v>
      </c>
      <c r="M28" s="176" t="s">
        <v>845</v>
      </c>
    </row>
    <row r="29" spans="1:13" s="183" customFormat="1" ht="16.5" customHeight="1">
      <c r="A29" s="180" t="s">
        <v>801</v>
      </c>
      <c r="B29" s="864">
        <f aca="true" t="shared" si="1" ref="B29:K29">SUM(B30:B32)</f>
        <v>505</v>
      </c>
      <c r="C29" s="864">
        <f t="shared" si="1"/>
        <v>234</v>
      </c>
      <c r="D29" s="864">
        <f t="shared" si="1"/>
        <v>18</v>
      </c>
      <c r="E29" s="864">
        <f t="shared" si="1"/>
        <v>580</v>
      </c>
      <c r="F29" s="864">
        <f t="shared" si="1"/>
        <v>20</v>
      </c>
      <c r="G29" s="181">
        <f t="shared" si="1"/>
        <v>4</v>
      </c>
      <c r="H29" s="869">
        <f t="shared" si="1"/>
        <v>365</v>
      </c>
      <c r="I29" s="181">
        <f t="shared" si="1"/>
        <v>1</v>
      </c>
      <c r="J29" s="864">
        <f t="shared" si="1"/>
        <v>32</v>
      </c>
      <c r="K29" s="864">
        <f t="shared" si="1"/>
        <v>604</v>
      </c>
      <c r="L29" s="181">
        <v>0</v>
      </c>
      <c r="M29" s="182" t="s">
        <v>801</v>
      </c>
    </row>
    <row r="30" spans="1:13" ht="16.5" customHeight="1">
      <c r="A30" s="232" t="s">
        <v>203</v>
      </c>
      <c r="B30" s="863">
        <v>96</v>
      </c>
      <c r="C30" s="863">
        <v>125</v>
      </c>
      <c r="D30" s="863">
        <v>7</v>
      </c>
      <c r="E30" s="863">
        <v>99</v>
      </c>
      <c r="F30" s="863">
        <v>9</v>
      </c>
      <c r="G30" s="185">
        <v>3</v>
      </c>
      <c r="H30" s="868">
        <v>198</v>
      </c>
      <c r="I30" s="185">
        <v>1</v>
      </c>
      <c r="J30" s="863">
        <v>14</v>
      </c>
      <c r="K30" s="863">
        <v>442</v>
      </c>
      <c r="L30" s="253" t="s">
        <v>797</v>
      </c>
      <c r="M30" s="176" t="s">
        <v>204</v>
      </c>
    </row>
    <row r="31" spans="1:13" ht="16.5" customHeight="1">
      <c r="A31" s="232" t="s">
        <v>205</v>
      </c>
      <c r="B31" s="863">
        <v>321</v>
      </c>
      <c r="C31" s="863">
        <v>84</v>
      </c>
      <c r="D31" s="863">
        <v>6</v>
      </c>
      <c r="E31" s="863">
        <v>153</v>
      </c>
      <c r="F31" s="863">
        <v>7</v>
      </c>
      <c r="G31" s="185" t="s">
        <v>799</v>
      </c>
      <c r="H31" s="868">
        <v>83</v>
      </c>
      <c r="I31" s="185" t="s">
        <v>799</v>
      </c>
      <c r="J31" s="863">
        <v>15</v>
      </c>
      <c r="K31" s="863">
        <v>127</v>
      </c>
      <c r="L31" s="253" t="s">
        <v>797</v>
      </c>
      <c r="M31" s="176" t="s">
        <v>206</v>
      </c>
    </row>
    <row r="32" spans="1:15" ht="16.5" customHeight="1">
      <c r="A32" s="233" t="s">
        <v>869</v>
      </c>
      <c r="B32" s="867">
        <v>88</v>
      </c>
      <c r="C32" s="867">
        <v>25</v>
      </c>
      <c r="D32" s="867">
        <v>5</v>
      </c>
      <c r="E32" s="867">
        <v>328</v>
      </c>
      <c r="F32" s="867">
        <v>4</v>
      </c>
      <c r="G32" s="187">
        <v>1</v>
      </c>
      <c r="H32" s="871">
        <v>84</v>
      </c>
      <c r="I32" s="187" t="s">
        <v>799</v>
      </c>
      <c r="J32" s="867">
        <v>3</v>
      </c>
      <c r="K32" s="867">
        <v>35</v>
      </c>
      <c r="L32" s="366" t="s">
        <v>797</v>
      </c>
      <c r="M32" s="174" t="s">
        <v>207</v>
      </c>
      <c r="N32" s="133"/>
      <c r="O32" s="133"/>
    </row>
    <row r="33" spans="1:13" s="271" customFormat="1" ht="15.75" customHeight="1">
      <c r="A33" s="242" t="s">
        <v>942</v>
      </c>
      <c r="M33" s="222" t="s">
        <v>943</v>
      </c>
    </row>
    <row r="36" spans="1:2" ht="12.75">
      <c r="A36" s="315"/>
      <c r="B36" s="367"/>
    </row>
    <row r="37" spans="1:2" ht="12.75">
      <c r="A37" s="315"/>
      <c r="B37" s="367"/>
    </row>
    <row r="38" spans="1:2" ht="12.75">
      <c r="A38" s="315"/>
      <c r="B38" s="367"/>
    </row>
    <row r="39" spans="1:2" ht="12.75">
      <c r="A39" s="315"/>
      <c r="B39" s="367"/>
    </row>
    <row r="40" spans="1:2" ht="12.75">
      <c r="A40" s="315"/>
      <c r="B40" s="367"/>
    </row>
    <row r="41" ht="12.75">
      <c r="B41" s="368"/>
    </row>
    <row r="42" ht="12.75">
      <c r="B42" s="368"/>
    </row>
  </sheetData>
  <mergeCells count="5">
    <mergeCell ref="A1:O1"/>
    <mergeCell ref="A3:A8"/>
    <mergeCell ref="A19:A23"/>
    <mergeCell ref="O3:O8"/>
    <mergeCell ref="M19:M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0">
      <selection activeCell="B14" sqref="B14:J14"/>
    </sheetView>
  </sheetViews>
  <sheetFormatPr defaultColWidth="9.140625" defaultRowHeight="12.75"/>
  <cols>
    <col min="1" max="1" width="12.28125" style="172" customWidth="1"/>
    <col min="2" max="2" width="13.140625" style="172" customWidth="1"/>
    <col min="3" max="3" width="14.421875" style="172" customWidth="1"/>
    <col min="4" max="4" width="9.7109375" style="172" customWidth="1"/>
    <col min="5" max="5" width="15.57421875" style="172" customWidth="1"/>
    <col min="6" max="6" width="9.421875" style="172" customWidth="1"/>
    <col min="7" max="7" width="15.7109375" style="172" customWidth="1"/>
    <col min="8" max="8" width="12.00390625" style="172" customWidth="1"/>
    <col min="9" max="9" width="12.28125" style="172" customWidth="1"/>
    <col min="10" max="10" width="12.00390625" style="172" customWidth="1"/>
    <col min="11" max="11" width="13.00390625" style="172" customWidth="1"/>
    <col min="12" max="16384" width="9.140625" style="172" customWidth="1"/>
  </cols>
  <sheetData>
    <row r="1" spans="1:11" ht="32.25" customHeight="1">
      <c r="A1" s="830" t="s">
        <v>1229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</row>
    <row r="2" spans="1:11" s="53" customFormat="1" ht="17.25" customHeight="1">
      <c r="A2" s="461" t="s">
        <v>308</v>
      </c>
      <c r="B2" s="461"/>
      <c r="C2" s="44"/>
      <c r="D2" s="44"/>
      <c r="E2" s="44"/>
      <c r="F2" s="44"/>
      <c r="G2" s="44"/>
      <c r="H2" s="44"/>
      <c r="J2" s="604"/>
      <c r="K2" s="604" t="s">
        <v>309</v>
      </c>
    </row>
    <row r="3" spans="1:11" s="53" customFormat="1" ht="19.5" customHeight="1">
      <c r="A3" s="724" t="s">
        <v>451</v>
      </c>
      <c r="B3" s="733" t="s">
        <v>310</v>
      </c>
      <c r="C3" s="734"/>
      <c r="D3" s="733" t="s">
        <v>319</v>
      </c>
      <c r="E3" s="734"/>
      <c r="F3" s="733" t="s">
        <v>320</v>
      </c>
      <c r="G3" s="734"/>
      <c r="H3" s="723" t="s">
        <v>321</v>
      </c>
      <c r="I3" s="800"/>
      <c r="J3" s="801"/>
      <c r="K3" s="805" t="s">
        <v>449</v>
      </c>
    </row>
    <row r="4" spans="1:11" s="53" customFormat="1" ht="19.5" customHeight="1">
      <c r="A4" s="725"/>
      <c r="B4" s="494"/>
      <c r="C4" s="472" t="s">
        <v>322</v>
      </c>
      <c r="D4" s="494"/>
      <c r="E4" s="472" t="s">
        <v>323</v>
      </c>
      <c r="F4" s="494"/>
      <c r="G4" s="472" t="s">
        <v>323</v>
      </c>
      <c r="H4" s="472" t="s">
        <v>324</v>
      </c>
      <c r="I4" s="472" t="s">
        <v>325</v>
      </c>
      <c r="J4" s="472" t="s">
        <v>326</v>
      </c>
      <c r="K4" s="728"/>
    </row>
    <row r="5" spans="1:11" s="53" customFormat="1" ht="19.5" customHeight="1">
      <c r="A5" s="725"/>
      <c r="B5" s="494"/>
      <c r="C5" s="475" t="s">
        <v>327</v>
      </c>
      <c r="D5" s="494"/>
      <c r="E5" s="475" t="s">
        <v>328</v>
      </c>
      <c r="F5" s="494"/>
      <c r="G5" s="475" t="s">
        <v>328</v>
      </c>
      <c r="H5" s="475" t="s">
        <v>329</v>
      </c>
      <c r="I5" s="475" t="s">
        <v>329</v>
      </c>
      <c r="J5" s="475" t="s">
        <v>329</v>
      </c>
      <c r="K5" s="728"/>
    </row>
    <row r="6" spans="1:11" s="53" customFormat="1" ht="19.5" customHeight="1">
      <c r="A6" s="726"/>
      <c r="B6" s="495" t="s">
        <v>330</v>
      </c>
      <c r="C6" s="477" t="s">
        <v>331</v>
      </c>
      <c r="D6" s="495" t="s">
        <v>332</v>
      </c>
      <c r="E6" s="477" t="s">
        <v>333</v>
      </c>
      <c r="F6" s="495" t="s">
        <v>334</v>
      </c>
      <c r="G6" s="477" t="s">
        <v>333</v>
      </c>
      <c r="H6" s="477" t="s">
        <v>335</v>
      </c>
      <c r="I6" s="477" t="s">
        <v>336</v>
      </c>
      <c r="J6" s="477" t="s">
        <v>337</v>
      </c>
      <c r="K6" s="729"/>
    </row>
    <row r="7" spans="1:12" ht="21" customHeight="1">
      <c r="A7" s="178" t="s">
        <v>827</v>
      </c>
      <c r="B7" s="227">
        <v>3318</v>
      </c>
      <c r="C7" s="876">
        <v>183.13</v>
      </c>
      <c r="D7" s="525">
        <v>117</v>
      </c>
      <c r="E7" s="877">
        <v>21.4</v>
      </c>
      <c r="F7" s="227">
        <v>4584</v>
      </c>
      <c r="G7" s="878">
        <v>838.2</v>
      </c>
      <c r="H7" s="868">
        <v>1152</v>
      </c>
      <c r="I7" s="870">
        <v>1970</v>
      </c>
      <c r="J7" s="897">
        <v>196</v>
      </c>
      <c r="K7" s="179" t="s">
        <v>827</v>
      </c>
      <c r="L7" s="321"/>
    </row>
    <row r="8" spans="1:12" ht="21" customHeight="1">
      <c r="A8" s="178" t="s">
        <v>338</v>
      </c>
      <c r="B8" s="227">
        <v>3323</v>
      </c>
      <c r="C8" s="876">
        <v>158.2</v>
      </c>
      <c r="D8" s="525">
        <v>107</v>
      </c>
      <c r="E8" s="877">
        <v>19.4</v>
      </c>
      <c r="F8" s="227">
        <v>4620</v>
      </c>
      <c r="G8" s="878">
        <v>836.5</v>
      </c>
      <c r="H8" s="868">
        <v>1088</v>
      </c>
      <c r="I8" s="870">
        <v>2084</v>
      </c>
      <c r="J8" s="897">
        <v>151</v>
      </c>
      <c r="K8" s="179" t="s">
        <v>338</v>
      </c>
      <c r="L8" s="321"/>
    </row>
    <row r="9" spans="1:12" ht="21" customHeight="1">
      <c r="A9" s="178" t="s">
        <v>828</v>
      </c>
      <c r="B9" s="227">
        <v>3609</v>
      </c>
      <c r="C9" s="876">
        <v>163.2</v>
      </c>
      <c r="D9" s="525">
        <v>120</v>
      </c>
      <c r="E9" s="877">
        <v>22.4</v>
      </c>
      <c r="F9" s="227">
        <v>5386</v>
      </c>
      <c r="G9" s="878">
        <v>1008.6</v>
      </c>
      <c r="H9" s="868">
        <v>1241</v>
      </c>
      <c r="I9" s="870">
        <v>2151</v>
      </c>
      <c r="J9" s="897">
        <v>217</v>
      </c>
      <c r="K9" s="179" t="s">
        <v>828</v>
      </c>
      <c r="L9" s="321"/>
    </row>
    <row r="10" spans="1:12" ht="21" customHeight="1">
      <c r="A10" s="178" t="s">
        <v>844</v>
      </c>
      <c r="B10" s="227">
        <v>3301</v>
      </c>
      <c r="C10" s="879">
        <v>160</v>
      </c>
      <c r="D10" s="525">
        <v>91</v>
      </c>
      <c r="E10" s="877">
        <v>16.9</v>
      </c>
      <c r="F10" s="227">
        <v>5083</v>
      </c>
      <c r="G10" s="878">
        <v>945.3</v>
      </c>
      <c r="H10" s="868">
        <v>865</v>
      </c>
      <c r="I10" s="870">
        <v>2245</v>
      </c>
      <c r="J10" s="897">
        <v>191</v>
      </c>
      <c r="K10" s="179" t="s">
        <v>844</v>
      </c>
      <c r="L10" s="321"/>
    </row>
    <row r="11" spans="1:12" ht="21" customHeight="1">
      <c r="A11" s="178" t="s">
        <v>845</v>
      </c>
      <c r="B11" s="227">
        <v>3166</v>
      </c>
      <c r="C11" s="879">
        <v>148.4</v>
      </c>
      <c r="D11" s="525">
        <v>108</v>
      </c>
      <c r="E11" s="877">
        <v>20</v>
      </c>
      <c r="F11" s="227">
        <v>4916</v>
      </c>
      <c r="G11" s="878">
        <v>911.4</v>
      </c>
      <c r="H11" s="868">
        <v>850</v>
      </c>
      <c r="I11" s="870">
        <v>2083</v>
      </c>
      <c r="J11" s="897">
        <v>233</v>
      </c>
      <c r="K11" s="179" t="s">
        <v>845</v>
      </c>
      <c r="L11" s="321"/>
    </row>
    <row r="12" spans="1:12" s="183" customFormat="1" ht="21" customHeight="1">
      <c r="A12" s="257" t="s">
        <v>552</v>
      </c>
      <c r="B12" s="332">
        <v>3276</v>
      </c>
      <c r="C12" s="880">
        <f>B12/222025*10000</f>
        <v>147.55095146942912</v>
      </c>
      <c r="D12" s="886">
        <v>108</v>
      </c>
      <c r="E12" s="881">
        <v>19.9</v>
      </c>
      <c r="F12" s="332">
        <v>5122</v>
      </c>
      <c r="G12" s="882">
        <v>945.5</v>
      </c>
      <c r="H12" s="885">
        <v>877</v>
      </c>
      <c r="I12" s="885">
        <v>2162</v>
      </c>
      <c r="J12" s="885">
        <v>237</v>
      </c>
      <c r="K12" s="258" t="s">
        <v>552</v>
      </c>
      <c r="L12" s="883"/>
    </row>
    <row r="13" spans="1:12" s="53" customFormat="1" ht="18" customHeight="1">
      <c r="A13" s="603"/>
      <c r="B13" s="603"/>
      <c r="C13" s="603"/>
      <c r="D13" s="616"/>
      <c r="E13" s="603"/>
      <c r="F13" s="603"/>
      <c r="G13" s="603"/>
      <c r="H13" s="603"/>
      <c r="I13" s="603"/>
      <c r="J13" s="603"/>
      <c r="K13" s="603"/>
      <c r="L13" s="630"/>
    </row>
    <row r="14" spans="1:12" s="53" customFormat="1" ht="19.5" customHeight="1">
      <c r="A14" s="724" t="s">
        <v>451</v>
      </c>
      <c r="B14" s="723" t="s">
        <v>339</v>
      </c>
      <c r="C14" s="800"/>
      <c r="D14" s="800"/>
      <c r="E14" s="800"/>
      <c r="F14" s="800"/>
      <c r="G14" s="800"/>
      <c r="H14" s="800"/>
      <c r="I14" s="800"/>
      <c r="J14" s="801"/>
      <c r="K14" s="805" t="s">
        <v>449</v>
      </c>
      <c r="L14" s="630"/>
    </row>
    <row r="15" spans="1:12" s="53" customFormat="1" ht="18.75" customHeight="1">
      <c r="A15" s="725"/>
      <c r="B15" s="631" t="s">
        <v>340</v>
      </c>
      <c r="C15" s="831" t="s">
        <v>341</v>
      </c>
      <c r="D15" s="725"/>
      <c r="E15" s="831" t="s">
        <v>342</v>
      </c>
      <c r="F15" s="725"/>
      <c r="G15" s="831" t="s">
        <v>343</v>
      </c>
      <c r="H15" s="725"/>
      <c r="I15" s="551" t="s">
        <v>344</v>
      </c>
      <c r="J15" s="551" t="s">
        <v>345</v>
      </c>
      <c r="K15" s="728"/>
      <c r="L15" s="630"/>
    </row>
    <row r="16" spans="1:12" s="53" customFormat="1" ht="7.5" customHeight="1" hidden="1">
      <c r="A16" s="725"/>
      <c r="B16" s="491"/>
      <c r="C16" s="833"/>
      <c r="D16" s="834"/>
      <c r="E16" s="728"/>
      <c r="F16" s="725"/>
      <c r="G16" s="728"/>
      <c r="H16" s="725"/>
      <c r="I16" s="475"/>
      <c r="J16" s="475"/>
      <c r="K16" s="728"/>
      <c r="L16" s="630"/>
    </row>
    <row r="17" spans="1:12" s="53" customFormat="1" ht="19.5" customHeight="1">
      <c r="A17" s="726"/>
      <c r="B17" s="492" t="s">
        <v>346</v>
      </c>
      <c r="C17" s="729" t="s">
        <v>347</v>
      </c>
      <c r="D17" s="726"/>
      <c r="E17" s="729" t="s">
        <v>348</v>
      </c>
      <c r="F17" s="726"/>
      <c r="G17" s="735" t="s">
        <v>349</v>
      </c>
      <c r="H17" s="726"/>
      <c r="I17" s="531" t="s">
        <v>350</v>
      </c>
      <c r="J17" s="531" t="s">
        <v>351</v>
      </c>
      <c r="K17" s="729"/>
      <c r="L17" s="630"/>
    </row>
    <row r="18" spans="1:11" ht="21" customHeight="1">
      <c r="A18" s="178" t="s">
        <v>827</v>
      </c>
      <c r="B18" s="227">
        <v>3487</v>
      </c>
      <c r="C18" s="832">
        <v>714</v>
      </c>
      <c r="D18" s="832"/>
      <c r="E18" s="894">
        <v>1610</v>
      </c>
      <c r="F18" s="894"/>
      <c r="G18" s="892">
        <v>40</v>
      </c>
      <c r="H18" s="892"/>
      <c r="I18" s="887">
        <v>330</v>
      </c>
      <c r="J18" s="888">
        <v>715</v>
      </c>
      <c r="K18" s="179" t="s">
        <v>827</v>
      </c>
    </row>
    <row r="19" spans="1:11" ht="21" customHeight="1">
      <c r="A19" s="178" t="s">
        <v>352</v>
      </c>
      <c r="B19" s="227">
        <v>1875</v>
      </c>
      <c r="C19" s="832">
        <v>430</v>
      </c>
      <c r="D19" s="832"/>
      <c r="E19" s="894">
        <v>805</v>
      </c>
      <c r="F19" s="894"/>
      <c r="G19" s="892">
        <v>30</v>
      </c>
      <c r="H19" s="892"/>
      <c r="I19" s="887">
        <v>95</v>
      </c>
      <c r="J19" s="888">
        <v>88</v>
      </c>
      <c r="K19" s="179" t="s">
        <v>352</v>
      </c>
    </row>
    <row r="20" spans="1:11" ht="21" customHeight="1">
      <c r="A20" s="178" t="s">
        <v>353</v>
      </c>
      <c r="B20" s="227">
        <v>2096</v>
      </c>
      <c r="C20" s="832">
        <v>431</v>
      </c>
      <c r="D20" s="832"/>
      <c r="E20" s="894">
        <v>826</v>
      </c>
      <c r="F20" s="894"/>
      <c r="G20" s="892">
        <v>17</v>
      </c>
      <c r="H20" s="892"/>
      <c r="I20" s="887">
        <v>87</v>
      </c>
      <c r="J20" s="888">
        <v>152</v>
      </c>
      <c r="K20" s="179" t="s">
        <v>362</v>
      </c>
    </row>
    <row r="21" spans="1:11" ht="21" customHeight="1">
      <c r="A21" s="178" t="s">
        <v>829</v>
      </c>
      <c r="B21" s="352">
        <v>1880</v>
      </c>
      <c r="C21" s="837">
        <v>406</v>
      </c>
      <c r="D21" s="837"/>
      <c r="E21" s="895">
        <v>777</v>
      </c>
      <c r="F21" s="895"/>
      <c r="G21" s="893">
        <v>8</v>
      </c>
      <c r="H21" s="893"/>
      <c r="I21" s="889">
        <v>61</v>
      </c>
      <c r="J21" s="890">
        <v>166</v>
      </c>
      <c r="K21" s="344" t="s">
        <v>829</v>
      </c>
    </row>
    <row r="22" spans="1:11" ht="21" customHeight="1">
      <c r="A22" s="178" t="s">
        <v>830</v>
      </c>
      <c r="B22" s="352">
        <v>1946</v>
      </c>
      <c r="C22" s="837">
        <v>448</v>
      </c>
      <c r="D22" s="837"/>
      <c r="E22" s="895">
        <v>466</v>
      </c>
      <c r="F22" s="895"/>
      <c r="G22" s="893">
        <v>4</v>
      </c>
      <c r="H22" s="893"/>
      <c r="I22" s="889">
        <v>58</v>
      </c>
      <c r="J22" s="890">
        <v>244</v>
      </c>
      <c r="K22" s="344" t="s">
        <v>830</v>
      </c>
    </row>
    <row r="23" spans="1:11" s="183" customFormat="1" ht="21" customHeight="1">
      <c r="A23" s="257" t="s">
        <v>801</v>
      </c>
      <c r="B23" s="332">
        <v>2023</v>
      </c>
      <c r="C23" s="835">
        <v>275</v>
      </c>
      <c r="D23" s="835"/>
      <c r="E23" s="896">
        <v>649</v>
      </c>
      <c r="F23" s="896"/>
      <c r="G23" s="836" t="s">
        <v>873</v>
      </c>
      <c r="H23" s="836"/>
      <c r="I23" s="891">
        <v>231</v>
      </c>
      <c r="J23" s="891">
        <v>98</v>
      </c>
      <c r="K23" s="258" t="s">
        <v>801</v>
      </c>
    </row>
    <row r="24" spans="1:11" ht="18" customHeight="1">
      <c r="A24" s="369" t="s">
        <v>354</v>
      </c>
      <c r="B24" s="133"/>
      <c r="C24" s="173"/>
      <c r="D24" s="321"/>
      <c r="E24" s="173"/>
      <c r="F24" s="173"/>
      <c r="G24" s="370" t="s">
        <v>355</v>
      </c>
      <c r="H24" s="236"/>
      <c r="J24" s="190"/>
      <c r="K24" s="190" t="s">
        <v>1348</v>
      </c>
    </row>
    <row r="25" spans="1:4" ht="12.75">
      <c r="A25" s="371" t="s">
        <v>356</v>
      </c>
      <c r="D25" s="321"/>
    </row>
    <row r="26" spans="5:7" ht="12.75">
      <c r="E26" s="246" t="s">
        <v>60</v>
      </c>
      <c r="F26" s="172" t="s">
        <v>60</v>
      </c>
      <c r="G26" s="372" t="s">
        <v>357</v>
      </c>
    </row>
  </sheetData>
  <mergeCells count="37">
    <mergeCell ref="A14:A17"/>
    <mergeCell ref="K3:K6"/>
    <mergeCell ref="K14:K17"/>
    <mergeCell ref="C22:D22"/>
    <mergeCell ref="E22:F22"/>
    <mergeCell ref="G22:H22"/>
    <mergeCell ref="C18:D18"/>
    <mergeCell ref="E18:F18"/>
    <mergeCell ref="G18:H18"/>
    <mergeCell ref="C19:D19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E19:F19"/>
    <mergeCell ref="G19:H19"/>
    <mergeCell ref="C16:D16"/>
    <mergeCell ref="E16:F16"/>
    <mergeCell ref="G16:H16"/>
    <mergeCell ref="C17:D17"/>
    <mergeCell ref="E17:F17"/>
    <mergeCell ref="G17:H17"/>
    <mergeCell ref="B14:J14"/>
    <mergeCell ref="C15:D15"/>
    <mergeCell ref="E15:F15"/>
    <mergeCell ref="G15:H15"/>
    <mergeCell ref="A1:K1"/>
    <mergeCell ref="B3:C3"/>
    <mergeCell ref="D3:E3"/>
    <mergeCell ref="F3:G3"/>
    <mergeCell ref="H3:J3"/>
    <mergeCell ref="A3:A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3">
      <selection activeCell="J32" sqref="J32"/>
    </sheetView>
  </sheetViews>
  <sheetFormatPr defaultColWidth="9.140625" defaultRowHeight="12.75"/>
  <cols>
    <col min="1" max="1" width="12.00390625" style="256" customWidth="1"/>
    <col min="2" max="2" width="9.28125" style="256" customWidth="1"/>
    <col min="3" max="3" width="9.7109375" style="256" customWidth="1"/>
    <col min="4" max="4" width="8.57421875" style="256" customWidth="1"/>
    <col min="5" max="5" width="8.421875" style="256" customWidth="1"/>
    <col min="6" max="6" width="8.57421875" style="256" customWidth="1"/>
    <col min="7" max="7" width="9.00390625" style="256" customWidth="1"/>
    <col min="8" max="8" width="9.140625" style="256" customWidth="1"/>
    <col min="9" max="9" width="8.7109375" style="256" customWidth="1"/>
    <col min="10" max="10" width="9.7109375" style="256" customWidth="1"/>
    <col min="11" max="11" width="9.57421875" style="256" customWidth="1"/>
    <col min="12" max="12" width="8.8515625" style="256" customWidth="1"/>
    <col min="13" max="13" width="9.00390625" style="256" customWidth="1"/>
    <col min="14" max="14" width="11.57421875" style="256" customWidth="1"/>
    <col min="15" max="16" width="10.00390625" style="256" customWidth="1"/>
    <col min="17" max="17" width="10.28125" style="256" customWidth="1"/>
    <col min="18" max="18" width="14.00390625" style="256" customWidth="1"/>
    <col min="19" max="16384" width="9.140625" style="256" customWidth="1"/>
  </cols>
  <sheetData>
    <row r="1" spans="1:18" s="373" customFormat="1" ht="32.25" customHeight="1">
      <c r="A1" s="732" t="s">
        <v>1230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18" s="617" customFormat="1" ht="17.25" customHeight="1">
      <c r="A2" s="535" t="s">
        <v>358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R2" s="617" t="s">
        <v>359</v>
      </c>
    </row>
    <row r="3" spans="1:18" s="632" customFormat="1" ht="20.25" customHeight="1">
      <c r="A3" s="743" t="s">
        <v>498</v>
      </c>
      <c r="B3" s="472" t="s">
        <v>360</v>
      </c>
      <c r="C3" s="723" t="s">
        <v>1113</v>
      </c>
      <c r="D3" s="800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20"/>
      <c r="R3" s="727" t="s">
        <v>716</v>
      </c>
    </row>
    <row r="4" spans="1:18" s="632" customFormat="1" ht="17.25" customHeight="1">
      <c r="A4" s="725"/>
      <c r="B4" s="475"/>
      <c r="C4" s="551" t="s">
        <v>1114</v>
      </c>
      <c r="D4" s="551" t="s">
        <v>1115</v>
      </c>
      <c r="E4" s="551" t="s">
        <v>1116</v>
      </c>
      <c r="F4" s="551" t="s">
        <v>1117</v>
      </c>
      <c r="G4" s="551" t="s">
        <v>1118</v>
      </c>
      <c r="H4" s="551" t="s">
        <v>1119</v>
      </c>
      <c r="I4" s="551" t="s">
        <v>1120</v>
      </c>
      <c r="J4" s="551" t="s">
        <v>1121</v>
      </c>
      <c r="K4" s="551" t="s">
        <v>1122</v>
      </c>
      <c r="L4" s="551" t="s">
        <v>1123</v>
      </c>
      <c r="M4" s="551" t="s">
        <v>1124</v>
      </c>
      <c r="N4" s="551" t="s">
        <v>1125</v>
      </c>
      <c r="O4" s="551" t="s">
        <v>1126</v>
      </c>
      <c r="P4" s="551" t="s">
        <v>1127</v>
      </c>
      <c r="Q4" s="551" t="s">
        <v>1128</v>
      </c>
      <c r="R4" s="728"/>
    </row>
    <row r="5" spans="1:18" s="632" customFormat="1" ht="17.25" customHeight="1">
      <c r="A5" s="725"/>
      <c r="B5" s="475"/>
      <c r="C5" s="551" t="s">
        <v>1129</v>
      </c>
      <c r="D5" s="475" t="s">
        <v>1130</v>
      </c>
      <c r="E5" s="475" t="s">
        <v>1131</v>
      </c>
      <c r="F5" s="475" t="s">
        <v>1132</v>
      </c>
      <c r="G5" s="475" t="s">
        <v>1133</v>
      </c>
      <c r="H5" s="475" t="s">
        <v>1134</v>
      </c>
      <c r="I5" s="475"/>
      <c r="J5" s="475"/>
      <c r="K5" s="475" t="s">
        <v>1131</v>
      </c>
      <c r="L5" s="475" t="s">
        <v>1135</v>
      </c>
      <c r="M5" s="475" t="s">
        <v>1135</v>
      </c>
      <c r="N5" s="475" t="s">
        <v>1131</v>
      </c>
      <c r="O5" s="475" t="s">
        <v>1136</v>
      </c>
      <c r="P5" s="551" t="s">
        <v>1137</v>
      </c>
      <c r="Q5" s="475"/>
      <c r="R5" s="728"/>
    </row>
    <row r="6" spans="1:18" s="53" customFormat="1" ht="23.25" customHeight="1">
      <c r="A6" s="726"/>
      <c r="B6" s="477" t="s">
        <v>1138</v>
      </c>
      <c r="C6" s="478" t="s">
        <v>1139</v>
      </c>
      <c r="D6" s="477" t="s">
        <v>1140</v>
      </c>
      <c r="E6" s="477" t="s">
        <v>1141</v>
      </c>
      <c r="F6" s="477" t="s">
        <v>1142</v>
      </c>
      <c r="G6" s="477" t="s">
        <v>1143</v>
      </c>
      <c r="H6" s="477" t="s">
        <v>1144</v>
      </c>
      <c r="I6" s="477" t="s">
        <v>1145</v>
      </c>
      <c r="J6" s="477" t="s">
        <v>1146</v>
      </c>
      <c r="K6" s="477" t="s">
        <v>1147</v>
      </c>
      <c r="L6" s="477" t="s">
        <v>1148</v>
      </c>
      <c r="M6" s="477" t="s">
        <v>1149</v>
      </c>
      <c r="N6" s="477" t="s">
        <v>1150</v>
      </c>
      <c r="O6" s="477" t="s">
        <v>1151</v>
      </c>
      <c r="P6" s="478" t="s">
        <v>1152</v>
      </c>
      <c r="Q6" s="531" t="s">
        <v>364</v>
      </c>
      <c r="R6" s="729"/>
    </row>
    <row r="7" spans="1:18" s="374" customFormat="1" ht="24" customHeight="1">
      <c r="A7" s="177" t="s">
        <v>827</v>
      </c>
      <c r="B7" s="193">
        <v>198464</v>
      </c>
      <c r="C7" s="185" t="s">
        <v>850</v>
      </c>
      <c r="D7" s="193">
        <v>140486</v>
      </c>
      <c r="E7" s="863">
        <v>652</v>
      </c>
      <c r="F7" s="863">
        <v>1307</v>
      </c>
      <c r="G7" s="863">
        <v>3748</v>
      </c>
      <c r="H7" s="863">
        <v>2047</v>
      </c>
      <c r="I7" s="863">
        <v>269</v>
      </c>
      <c r="J7" s="193">
        <v>3327</v>
      </c>
      <c r="K7" s="863">
        <v>19</v>
      </c>
      <c r="L7" s="863">
        <v>2488</v>
      </c>
      <c r="M7" s="184">
        <v>0</v>
      </c>
      <c r="N7" s="868">
        <v>260</v>
      </c>
      <c r="O7" s="184">
        <v>0</v>
      </c>
      <c r="P7" s="253" t="s">
        <v>1153</v>
      </c>
      <c r="Q7" s="865">
        <v>43861</v>
      </c>
      <c r="R7" s="217" t="s">
        <v>827</v>
      </c>
    </row>
    <row r="8" spans="1:18" s="374" customFormat="1" ht="24" customHeight="1">
      <c r="A8" s="177" t="s">
        <v>365</v>
      </c>
      <c r="B8" s="193">
        <v>197243</v>
      </c>
      <c r="C8" s="863" t="s">
        <v>1154</v>
      </c>
      <c r="D8" s="193">
        <v>125580</v>
      </c>
      <c r="E8" s="863">
        <v>631</v>
      </c>
      <c r="F8" s="863">
        <v>1281</v>
      </c>
      <c r="G8" s="863">
        <v>3726</v>
      </c>
      <c r="H8" s="863">
        <v>1950</v>
      </c>
      <c r="I8" s="863">
        <v>263</v>
      </c>
      <c r="J8" s="193">
        <v>4582</v>
      </c>
      <c r="K8" s="863">
        <v>22</v>
      </c>
      <c r="L8" s="863">
        <v>2617</v>
      </c>
      <c r="M8" s="184">
        <v>0</v>
      </c>
      <c r="N8" s="868">
        <v>421</v>
      </c>
      <c r="O8" s="184">
        <v>0</v>
      </c>
      <c r="P8" s="863">
        <v>37623</v>
      </c>
      <c r="Q8" s="865">
        <v>17566</v>
      </c>
      <c r="R8" s="217" t="s">
        <v>365</v>
      </c>
    </row>
    <row r="9" spans="1:18" s="374" customFormat="1" ht="24" customHeight="1">
      <c r="A9" s="177" t="s">
        <v>828</v>
      </c>
      <c r="B9" s="193">
        <v>172020</v>
      </c>
      <c r="C9" s="863">
        <v>820</v>
      </c>
      <c r="D9" s="193">
        <v>106025</v>
      </c>
      <c r="E9" s="863">
        <v>292</v>
      </c>
      <c r="F9" s="863">
        <v>1209</v>
      </c>
      <c r="G9" s="863">
        <v>5719</v>
      </c>
      <c r="H9" s="863">
        <v>1732</v>
      </c>
      <c r="I9" s="863">
        <v>320</v>
      </c>
      <c r="J9" s="193">
        <v>4639</v>
      </c>
      <c r="K9" s="863">
        <v>28</v>
      </c>
      <c r="L9" s="863">
        <v>1025</v>
      </c>
      <c r="M9" s="184">
        <v>0</v>
      </c>
      <c r="N9" s="868">
        <v>225</v>
      </c>
      <c r="O9" s="184">
        <v>0</v>
      </c>
      <c r="P9" s="863">
        <v>34840</v>
      </c>
      <c r="Q9" s="865">
        <v>15146</v>
      </c>
      <c r="R9" s="217" t="s">
        <v>828</v>
      </c>
    </row>
    <row r="10" spans="1:18" s="374" customFormat="1" ht="24" customHeight="1">
      <c r="A10" s="177" t="s">
        <v>844</v>
      </c>
      <c r="B10" s="193">
        <v>255196</v>
      </c>
      <c r="C10" s="863">
        <v>697</v>
      </c>
      <c r="D10" s="193">
        <v>188650</v>
      </c>
      <c r="E10" s="863">
        <v>160</v>
      </c>
      <c r="F10" s="863">
        <v>1347</v>
      </c>
      <c r="G10" s="863">
        <v>8054</v>
      </c>
      <c r="H10" s="863">
        <v>2173</v>
      </c>
      <c r="I10" s="863">
        <v>48</v>
      </c>
      <c r="J10" s="193">
        <v>14958</v>
      </c>
      <c r="K10" s="863">
        <v>33</v>
      </c>
      <c r="L10" s="863">
        <v>1155</v>
      </c>
      <c r="M10" s="184">
        <v>0</v>
      </c>
      <c r="N10" s="868">
        <v>204</v>
      </c>
      <c r="O10" s="184">
        <v>0</v>
      </c>
      <c r="P10" s="863">
        <v>24447</v>
      </c>
      <c r="Q10" s="865">
        <v>13270</v>
      </c>
      <c r="R10" s="217" t="s">
        <v>844</v>
      </c>
    </row>
    <row r="11" spans="1:18" s="374" customFormat="1" ht="24" customHeight="1">
      <c r="A11" s="177" t="s">
        <v>845</v>
      </c>
      <c r="B11" s="193">
        <v>176675</v>
      </c>
      <c r="C11" s="863">
        <v>337</v>
      </c>
      <c r="D11" s="193">
        <v>130965</v>
      </c>
      <c r="E11" s="863">
        <v>43</v>
      </c>
      <c r="F11" s="863">
        <v>477</v>
      </c>
      <c r="G11" s="863">
        <v>6595</v>
      </c>
      <c r="H11" s="863">
        <v>1776</v>
      </c>
      <c r="I11" s="863">
        <v>7</v>
      </c>
      <c r="J11" s="193">
        <v>20774</v>
      </c>
      <c r="K11" s="863">
        <v>8</v>
      </c>
      <c r="L11" s="863">
        <v>503</v>
      </c>
      <c r="M11" s="184">
        <v>0</v>
      </c>
      <c r="N11" s="868">
        <v>121</v>
      </c>
      <c r="O11" s="184">
        <v>0</v>
      </c>
      <c r="P11" s="863">
        <v>8646</v>
      </c>
      <c r="Q11" s="865">
        <v>6423</v>
      </c>
      <c r="R11" s="217" t="s">
        <v>845</v>
      </c>
    </row>
    <row r="12" spans="1:18" s="378" customFormat="1" ht="24" customHeight="1">
      <c r="A12" s="180" t="s">
        <v>852</v>
      </c>
      <c r="B12" s="860">
        <v>113615</v>
      </c>
      <c r="C12" s="864">
        <v>308</v>
      </c>
      <c r="D12" s="860">
        <v>68653</v>
      </c>
      <c r="E12" s="864">
        <v>27</v>
      </c>
      <c r="F12" s="864">
        <v>499</v>
      </c>
      <c r="G12" s="864">
        <v>5054</v>
      </c>
      <c r="H12" s="864">
        <v>1726</v>
      </c>
      <c r="I12" s="864">
        <v>5</v>
      </c>
      <c r="J12" s="860">
        <v>20065</v>
      </c>
      <c r="K12" s="864">
        <v>6</v>
      </c>
      <c r="L12" s="864">
        <v>746</v>
      </c>
      <c r="M12" s="181">
        <v>0</v>
      </c>
      <c r="N12" s="898">
        <v>76</v>
      </c>
      <c r="O12" s="317">
        <v>0</v>
      </c>
      <c r="P12" s="899">
        <v>10860</v>
      </c>
      <c r="Q12" s="864">
        <v>5590</v>
      </c>
      <c r="R12" s="377" t="s">
        <v>852</v>
      </c>
    </row>
    <row r="13" spans="1:18" s="375" customFormat="1" ht="24" customHeight="1">
      <c r="A13" s="232" t="s">
        <v>1155</v>
      </c>
      <c r="B13" s="193">
        <v>82684</v>
      </c>
      <c r="C13" s="863">
        <v>246</v>
      </c>
      <c r="D13" s="193">
        <v>41147</v>
      </c>
      <c r="E13" s="863">
        <v>24</v>
      </c>
      <c r="F13" s="863">
        <v>453</v>
      </c>
      <c r="G13" s="863">
        <v>4022</v>
      </c>
      <c r="H13" s="863">
        <v>1305</v>
      </c>
      <c r="I13" s="863">
        <v>5</v>
      </c>
      <c r="J13" s="193">
        <v>16453</v>
      </c>
      <c r="K13" s="863">
        <v>4</v>
      </c>
      <c r="L13" s="863">
        <v>629</v>
      </c>
      <c r="M13" s="184">
        <v>0</v>
      </c>
      <c r="N13" s="868">
        <v>61</v>
      </c>
      <c r="O13" s="184">
        <v>0</v>
      </c>
      <c r="P13" s="863">
        <v>10530</v>
      </c>
      <c r="Q13" s="863">
        <v>4805</v>
      </c>
      <c r="R13" s="213" t="s">
        <v>1156</v>
      </c>
    </row>
    <row r="14" spans="1:18" s="375" customFormat="1" ht="24" customHeight="1">
      <c r="A14" s="233" t="s">
        <v>1233</v>
      </c>
      <c r="B14" s="862">
        <v>30931</v>
      </c>
      <c r="C14" s="867">
        <v>62</v>
      </c>
      <c r="D14" s="194">
        <v>24506</v>
      </c>
      <c r="E14" s="867">
        <v>3</v>
      </c>
      <c r="F14" s="867">
        <v>46</v>
      </c>
      <c r="G14" s="867">
        <v>1032</v>
      </c>
      <c r="H14" s="867">
        <v>421</v>
      </c>
      <c r="I14" s="187" t="s">
        <v>799</v>
      </c>
      <c r="J14" s="194">
        <v>3612</v>
      </c>
      <c r="K14" s="867">
        <v>2</v>
      </c>
      <c r="L14" s="867">
        <v>117</v>
      </c>
      <c r="M14" s="220">
        <v>0</v>
      </c>
      <c r="N14" s="871">
        <v>15</v>
      </c>
      <c r="O14" s="220">
        <v>0</v>
      </c>
      <c r="P14" s="867">
        <v>330</v>
      </c>
      <c r="Q14" s="867">
        <v>785</v>
      </c>
      <c r="R14" s="201" t="s">
        <v>1234</v>
      </c>
    </row>
    <row r="15" spans="1:18" s="632" customFormat="1" ht="12" customHeight="1">
      <c r="A15" s="633"/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</row>
    <row r="16" spans="2:13" ht="3" customHeight="1" hidden="1">
      <c r="B16" s="379" t="s">
        <v>85</v>
      </c>
      <c r="M16" s="379" t="s">
        <v>85</v>
      </c>
    </row>
    <row r="17" spans="1:15" s="632" customFormat="1" ht="20.25" customHeight="1">
      <c r="A17" s="743" t="s">
        <v>498</v>
      </c>
      <c r="B17" s="723" t="s">
        <v>1235</v>
      </c>
      <c r="C17" s="838"/>
      <c r="D17" s="838"/>
      <c r="E17" s="838"/>
      <c r="F17" s="838"/>
      <c r="G17" s="838"/>
      <c r="H17" s="838"/>
      <c r="I17" s="839"/>
      <c r="J17" s="723" t="s">
        <v>499</v>
      </c>
      <c r="K17" s="800"/>
      <c r="L17" s="800"/>
      <c r="M17" s="801"/>
      <c r="N17" s="727" t="s">
        <v>721</v>
      </c>
      <c r="O17" s="840"/>
    </row>
    <row r="18" spans="1:15" s="632" customFormat="1" ht="18.75" customHeight="1">
      <c r="A18" s="725"/>
      <c r="B18" s="472" t="s">
        <v>1236</v>
      </c>
      <c r="C18" s="472" t="s">
        <v>1237</v>
      </c>
      <c r="D18" s="472" t="s">
        <v>1238</v>
      </c>
      <c r="E18" s="472" t="s">
        <v>1239</v>
      </c>
      <c r="F18" s="472" t="s">
        <v>1128</v>
      </c>
      <c r="G18" s="472" t="s">
        <v>1240</v>
      </c>
      <c r="H18" s="472" t="s">
        <v>1241</v>
      </c>
      <c r="I18" s="472" t="s">
        <v>1128</v>
      </c>
      <c r="J18" s="472" t="s">
        <v>1242</v>
      </c>
      <c r="K18" s="472" t="s">
        <v>1243</v>
      </c>
      <c r="L18" s="472" t="s">
        <v>1244</v>
      </c>
      <c r="M18" s="634" t="s">
        <v>1245</v>
      </c>
      <c r="N18" s="841"/>
      <c r="O18" s="842"/>
    </row>
    <row r="19" spans="1:15" s="632" customFormat="1" ht="18.75" customHeight="1">
      <c r="A19" s="725"/>
      <c r="B19" s="475"/>
      <c r="C19" s="475" t="s">
        <v>1246</v>
      </c>
      <c r="D19" s="475"/>
      <c r="E19" s="475" t="s">
        <v>1247</v>
      </c>
      <c r="F19" s="475" t="s">
        <v>1248</v>
      </c>
      <c r="G19" s="475"/>
      <c r="H19" s="475" t="s">
        <v>1249</v>
      </c>
      <c r="I19" s="475"/>
      <c r="J19" s="475"/>
      <c r="K19" s="475" t="s">
        <v>1250</v>
      </c>
      <c r="L19" s="475"/>
      <c r="M19" s="494"/>
      <c r="N19" s="841"/>
      <c r="O19" s="842"/>
    </row>
    <row r="20" spans="1:15" s="53" customFormat="1" ht="18.75" customHeight="1">
      <c r="A20" s="726"/>
      <c r="B20" s="477" t="s">
        <v>1251</v>
      </c>
      <c r="C20" s="477" t="s">
        <v>1252</v>
      </c>
      <c r="D20" s="477" t="s">
        <v>1253</v>
      </c>
      <c r="E20" s="477" t="s">
        <v>1254</v>
      </c>
      <c r="F20" s="531" t="s">
        <v>364</v>
      </c>
      <c r="G20" s="477" t="s">
        <v>1255</v>
      </c>
      <c r="H20" s="477" t="s">
        <v>1255</v>
      </c>
      <c r="I20" s="531" t="s">
        <v>364</v>
      </c>
      <c r="J20" s="477" t="s">
        <v>1256</v>
      </c>
      <c r="K20" s="477" t="s">
        <v>1257</v>
      </c>
      <c r="L20" s="477" t="s">
        <v>1258</v>
      </c>
      <c r="M20" s="495" t="s">
        <v>364</v>
      </c>
      <c r="N20" s="737"/>
      <c r="O20" s="843"/>
    </row>
    <row r="21" spans="1:15" s="374" customFormat="1" ht="21.75" customHeight="1">
      <c r="A21" s="177" t="s">
        <v>827</v>
      </c>
      <c r="B21" s="193">
        <v>27532</v>
      </c>
      <c r="C21" s="193">
        <v>113534</v>
      </c>
      <c r="D21" s="193">
        <v>48426</v>
      </c>
      <c r="E21" s="193">
        <v>3980</v>
      </c>
      <c r="F21" s="193">
        <v>4992</v>
      </c>
      <c r="G21" s="193">
        <v>30027</v>
      </c>
      <c r="H21" s="193">
        <v>163978</v>
      </c>
      <c r="I21" s="193">
        <v>4459</v>
      </c>
      <c r="J21" s="193">
        <v>6736</v>
      </c>
      <c r="K21" s="184">
        <v>0</v>
      </c>
      <c r="L21" s="193">
        <v>69436</v>
      </c>
      <c r="M21" s="861">
        <v>122292</v>
      </c>
      <c r="N21" s="807" t="s">
        <v>827</v>
      </c>
      <c r="O21" s="821"/>
    </row>
    <row r="22" spans="1:15" s="374" customFormat="1" ht="21.75" customHeight="1">
      <c r="A22" s="177" t="s">
        <v>365</v>
      </c>
      <c r="B22" s="193">
        <v>22344</v>
      </c>
      <c r="C22" s="193">
        <v>120037</v>
      </c>
      <c r="D22" s="193">
        <v>47174</v>
      </c>
      <c r="E22" s="193">
        <v>3877</v>
      </c>
      <c r="F22" s="193">
        <v>3811</v>
      </c>
      <c r="G22" s="193">
        <v>30839</v>
      </c>
      <c r="H22" s="193">
        <v>163104</v>
      </c>
      <c r="I22" s="193">
        <v>3300</v>
      </c>
      <c r="J22" s="193">
        <v>6174</v>
      </c>
      <c r="K22" s="184">
        <v>4</v>
      </c>
      <c r="L22" s="193">
        <v>74985</v>
      </c>
      <c r="M22" s="861">
        <v>116080</v>
      </c>
      <c r="N22" s="807" t="s">
        <v>365</v>
      </c>
      <c r="O22" s="821"/>
    </row>
    <row r="23" spans="1:15" s="374" customFormat="1" ht="21.75" customHeight="1">
      <c r="A23" s="177" t="s">
        <v>828</v>
      </c>
      <c r="B23" s="193">
        <v>17436</v>
      </c>
      <c r="C23" s="193">
        <v>111574</v>
      </c>
      <c r="D23" s="193">
        <v>36034</v>
      </c>
      <c r="E23" s="193">
        <v>3013</v>
      </c>
      <c r="F23" s="193">
        <v>3963</v>
      </c>
      <c r="G23" s="193">
        <v>32140</v>
      </c>
      <c r="H23" s="193">
        <v>136404</v>
      </c>
      <c r="I23" s="193">
        <v>3476</v>
      </c>
      <c r="J23" s="193">
        <v>8054</v>
      </c>
      <c r="K23" s="184">
        <v>1</v>
      </c>
      <c r="L23" s="193">
        <v>57777</v>
      </c>
      <c r="M23" s="861">
        <v>106188</v>
      </c>
      <c r="N23" s="807" t="s">
        <v>828</v>
      </c>
      <c r="O23" s="821"/>
    </row>
    <row r="24" spans="1:15" s="374" customFormat="1" ht="21.75" customHeight="1">
      <c r="A24" s="177" t="s">
        <v>844</v>
      </c>
      <c r="B24" s="193">
        <v>25167</v>
      </c>
      <c r="C24" s="193">
        <v>175376</v>
      </c>
      <c r="D24" s="193">
        <v>48703</v>
      </c>
      <c r="E24" s="193">
        <v>1796</v>
      </c>
      <c r="F24" s="193">
        <v>4154</v>
      </c>
      <c r="G24" s="193">
        <v>57810</v>
      </c>
      <c r="H24" s="193">
        <v>194139</v>
      </c>
      <c r="I24" s="193">
        <v>3247</v>
      </c>
      <c r="J24" s="193">
        <v>10543</v>
      </c>
      <c r="K24" s="184">
        <v>1</v>
      </c>
      <c r="L24" s="193">
        <v>46949</v>
      </c>
      <c r="M24" s="861">
        <v>197703</v>
      </c>
      <c r="N24" s="807" t="s">
        <v>844</v>
      </c>
      <c r="O24" s="821"/>
    </row>
    <row r="25" spans="1:15" s="374" customFormat="1" ht="21.75" customHeight="1">
      <c r="A25" s="177" t="s">
        <v>851</v>
      </c>
      <c r="B25" s="193">
        <v>16153</v>
      </c>
      <c r="C25" s="193">
        <v>126907</v>
      </c>
      <c r="D25" s="193">
        <v>29826</v>
      </c>
      <c r="E25" s="193">
        <v>590</v>
      </c>
      <c r="F25" s="193">
        <v>3199</v>
      </c>
      <c r="G25" s="193">
        <v>45817</v>
      </c>
      <c r="H25" s="193">
        <v>128492</v>
      </c>
      <c r="I25" s="193">
        <v>2366</v>
      </c>
      <c r="J25" s="193">
        <v>8536</v>
      </c>
      <c r="K25" s="184">
        <v>7</v>
      </c>
      <c r="L25" s="193">
        <v>18645</v>
      </c>
      <c r="M25" s="861">
        <v>149487</v>
      </c>
      <c r="N25" s="807" t="s">
        <v>851</v>
      </c>
      <c r="O25" s="821"/>
    </row>
    <row r="26" spans="1:15" s="381" customFormat="1" ht="21.75" customHeight="1">
      <c r="A26" s="380" t="s">
        <v>852</v>
      </c>
      <c r="B26" s="860">
        <v>9133</v>
      </c>
      <c r="C26" s="860">
        <v>81206</v>
      </c>
      <c r="D26" s="860">
        <v>19565</v>
      </c>
      <c r="E26" s="860">
        <v>1446</v>
      </c>
      <c r="F26" s="860">
        <v>2265</v>
      </c>
      <c r="G26" s="860">
        <v>22128</v>
      </c>
      <c r="H26" s="860">
        <v>89806</v>
      </c>
      <c r="I26" s="860">
        <v>1681</v>
      </c>
      <c r="J26" s="860">
        <v>6857</v>
      </c>
      <c r="K26" s="181">
        <v>2</v>
      </c>
      <c r="L26" s="860">
        <v>19977</v>
      </c>
      <c r="M26" s="860">
        <v>86779</v>
      </c>
      <c r="N26" s="848" t="s">
        <v>852</v>
      </c>
      <c r="O26" s="849"/>
    </row>
    <row r="27" spans="1:15" s="383" customFormat="1" ht="21.75" customHeight="1">
      <c r="A27" s="382" t="s">
        <v>1155</v>
      </c>
      <c r="B27" s="193">
        <v>6577</v>
      </c>
      <c r="C27" s="193">
        <v>59253</v>
      </c>
      <c r="D27" s="193">
        <v>13576</v>
      </c>
      <c r="E27" s="193">
        <v>1315</v>
      </c>
      <c r="F27" s="193">
        <v>1963</v>
      </c>
      <c r="G27" s="193">
        <v>15261</v>
      </c>
      <c r="H27" s="193">
        <v>65886</v>
      </c>
      <c r="I27" s="193">
        <v>1527</v>
      </c>
      <c r="J27" s="193">
        <v>5390</v>
      </c>
      <c r="K27" s="184">
        <v>2</v>
      </c>
      <c r="L27" s="193">
        <v>18011</v>
      </c>
      <c r="M27" s="193">
        <v>59281</v>
      </c>
      <c r="N27" s="844" t="s">
        <v>1156</v>
      </c>
      <c r="O27" s="845"/>
    </row>
    <row r="28" spans="1:15" s="383" customFormat="1" ht="21.75" customHeight="1">
      <c r="A28" s="384" t="s">
        <v>1233</v>
      </c>
      <c r="B28" s="194">
        <v>2556</v>
      </c>
      <c r="C28" s="194">
        <v>21953</v>
      </c>
      <c r="D28" s="194">
        <v>5989</v>
      </c>
      <c r="E28" s="194">
        <v>131</v>
      </c>
      <c r="F28" s="194">
        <v>302</v>
      </c>
      <c r="G28" s="194">
        <v>6867</v>
      </c>
      <c r="H28" s="194">
        <v>23920</v>
      </c>
      <c r="I28" s="194">
        <v>144</v>
      </c>
      <c r="J28" s="194">
        <v>1467</v>
      </c>
      <c r="K28" s="220">
        <v>0</v>
      </c>
      <c r="L28" s="194">
        <v>1966</v>
      </c>
      <c r="M28" s="194">
        <v>27498</v>
      </c>
      <c r="N28" s="846" t="s">
        <v>1234</v>
      </c>
      <c r="O28" s="847"/>
    </row>
    <row r="29" spans="1:15" s="375" customFormat="1" ht="14.25" customHeight="1">
      <c r="A29" s="385" t="s">
        <v>1259</v>
      </c>
      <c r="B29" s="386"/>
      <c r="C29" s="386"/>
      <c r="D29" s="387"/>
      <c r="E29" s="374"/>
      <c r="F29" s="374"/>
      <c r="G29" s="374"/>
      <c r="H29" s="374"/>
      <c r="I29" s="374"/>
      <c r="J29" s="374"/>
      <c r="K29" s="374"/>
      <c r="L29" s="374"/>
      <c r="M29" s="374"/>
      <c r="O29" s="388" t="s">
        <v>1260</v>
      </c>
    </row>
    <row r="30" s="375" customFormat="1" ht="11.25" customHeight="1">
      <c r="A30" s="375" t="s">
        <v>1261</v>
      </c>
    </row>
  </sheetData>
  <mergeCells count="16">
    <mergeCell ref="N27:O27"/>
    <mergeCell ref="N28:O28"/>
    <mergeCell ref="N21:O21"/>
    <mergeCell ref="N22:O22"/>
    <mergeCell ref="N23:O23"/>
    <mergeCell ref="N24:O24"/>
    <mergeCell ref="N25:O25"/>
    <mergeCell ref="N26:O26"/>
    <mergeCell ref="A1:R1"/>
    <mergeCell ref="C3:Q3"/>
    <mergeCell ref="J17:M17"/>
    <mergeCell ref="A3:A6"/>
    <mergeCell ref="A17:A20"/>
    <mergeCell ref="R3:R6"/>
    <mergeCell ref="B17:I17"/>
    <mergeCell ref="N17:O2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E10" sqref="E10"/>
    </sheetView>
  </sheetViews>
  <sheetFormatPr defaultColWidth="9.140625" defaultRowHeight="12.75"/>
  <cols>
    <col min="1" max="1" width="12.57421875" style="172" customWidth="1"/>
    <col min="2" max="2" width="10.8515625" style="172" customWidth="1"/>
    <col min="3" max="3" width="10.00390625" style="172" customWidth="1"/>
    <col min="4" max="4" width="11.00390625" style="172" customWidth="1"/>
    <col min="5" max="5" width="10.8515625" style="172" customWidth="1"/>
    <col min="6" max="6" width="12.140625" style="172" customWidth="1"/>
    <col min="7" max="7" width="10.421875" style="172" customWidth="1"/>
    <col min="8" max="8" width="10.00390625" style="172" customWidth="1"/>
    <col min="9" max="9" width="11.00390625" style="172" customWidth="1"/>
    <col min="10" max="10" width="10.8515625" style="172" customWidth="1"/>
    <col min="11" max="11" width="10.00390625" style="172" customWidth="1"/>
    <col min="12" max="12" width="12.57421875" style="172" customWidth="1"/>
    <col min="13" max="16384" width="9.140625" style="172" customWidth="1"/>
  </cols>
  <sheetData>
    <row r="1" spans="1:11" ht="32.25" customHeight="1">
      <c r="A1" s="732" t="s">
        <v>1231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2" s="53" customFormat="1" ht="18" customHeight="1">
      <c r="A2" s="53" t="s">
        <v>1322</v>
      </c>
      <c r="B2" s="44"/>
      <c r="C2" s="44"/>
      <c r="D2" s="44"/>
      <c r="E2" s="44"/>
      <c r="F2" s="44"/>
      <c r="G2" s="44"/>
      <c r="H2" s="44"/>
      <c r="I2" s="44"/>
      <c r="K2" s="465"/>
      <c r="L2" s="465" t="s">
        <v>1323</v>
      </c>
    </row>
    <row r="3" spans="1:12" s="53" customFormat="1" ht="27.75" customHeight="1">
      <c r="A3" s="724" t="s">
        <v>500</v>
      </c>
      <c r="B3" s="472" t="s">
        <v>1262</v>
      </c>
      <c r="C3" s="805" t="s">
        <v>1263</v>
      </c>
      <c r="D3" s="739"/>
      <c r="E3" s="739"/>
      <c r="F3" s="739"/>
      <c r="G3" s="734"/>
      <c r="H3" s="805" t="s">
        <v>1264</v>
      </c>
      <c r="I3" s="739"/>
      <c r="J3" s="739"/>
      <c r="K3" s="734"/>
      <c r="L3" s="850" t="s">
        <v>501</v>
      </c>
    </row>
    <row r="4" spans="1:12" s="53" customFormat="1" ht="27.75" customHeight="1">
      <c r="A4" s="725"/>
      <c r="B4" s="475"/>
      <c r="C4" s="635"/>
      <c r="D4" s="472" t="s">
        <v>1265</v>
      </c>
      <c r="E4" s="472" t="s">
        <v>1266</v>
      </c>
      <c r="F4" s="472" t="s">
        <v>1267</v>
      </c>
      <c r="G4" s="472" t="s">
        <v>1268</v>
      </c>
      <c r="H4" s="635"/>
      <c r="I4" s="472" t="s">
        <v>1266</v>
      </c>
      <c r="J4" s="472" t="s">
        <v>1267</v>
      </c>
      <c r="K4" s="472" t="s">
        <v>1269</v>
      </c>
      <c r="L4" s="833"/>
    </row>
    <row r="5" spans="1:12" s="53" customFormat="1" ht="27.75" customHeight="1">
      <c r="A5" s="726"/>
      <c r="B5" s="477" t="s">
        <v>421</v>
      </c>
      <c r="C5" s="495"/>
      <c r="D5" s="531" t="s">
        <v>1270</v>
      </c>
      <c r="E5" s="477" t="s">
        <v>1271</v>
      </c>
      <c r="F5" s="531" t="s">
        <v>1272</v>
      </c>
      <c r="G5" s="477" t="s">
        <v>1273</v>
      </c>
      <c r="H5" s="492"/>
      <c r="I5" s="477" t="s">
        <v>1271</v>
      </c>
      <c r="J5" s="531" t="s">
        <v>1272</v>
      </c>
      <c r="K5" s="477" t="s">
        <v>1274</v>
      </c>
      <c r="L5" s="851"/>
    </row>
    <row r="6" spans="1:12" ht="34.5" customHeight="1">
      <c r="A6" s="178" t="s">
        <v>827</v>
      </c>
      <c r="B6" s="865">
        <v>294308</v>
      </c>
      <c r="C6" s="865">
        <v>168748</v>
      </c>
      <c r="D6" s="525">
        <v>21388</v>
      </c>
      <c r="E6" s="525">
        <v>145682</v>
      </c>
      <c r="F6" s="884">
        <v>20</v>
      </c>
      <c r="G6" s="525">
        <v>1658</v>
      </c>
      <c r="H6" s="865">
        <v>125560</v>
      </c>
      <c r="I6" s="900">
        <v>96397</v>
      </c>
      <c r="J6" s="900">
        <v>1955</v>
      </c>
      <c r="K6" s="901">
        <v>27208</v>
      </c>
      <c r="L6" s="344" t="s">
        <v>827</v>
      </c>
    </row>
    <row r="7" spans="1:12" ht="34.5" customHeight="1">
      <c r="A7" s="178" t="s">
        <v>361</v>
      </c>
      <c r="B7" s="865">
        <v>308772</v>
      </c>
      <c r="C7" s="865">
        <v>179630</v>
      </c>
      <c r="D7" s="525">
        <v>22477</v>
      </c>
      <c r="E7" s="525">
        <v>155366</v>
      </c>
      <c r="F7" s="884">
        <v>20</v>
      </c>
      <c r="G7" s="525">
        <v>1767</v>
      </c>
      <c r="H7" s="865">
        <v>129142</v>
      </c>
      <c r="I7" s="900">
        <v>100079</v>
      </c>
      <c r="J7" s="900">
        <v>2022</v>
      </c>
      <c r="K7" s="901">
        <v>27041</v>
      </c>
      <c r="L7" s="344" t="s">
        <v>361</v>
      </c>
    </row>
    <row r="8" spans="1:12" ht="34.5" customHeight="1">
      <c r="A8" s="178" t="s">
        <v>828</v>
      </c>
      <c r="B8" s="865">
        <v>318758</v>
      </c>
      <c r="C8" s="865">
        <v>186850</v>
      </c>
      <c r="D8" s="525">
        <v>23246</v>
      </c>
      <c r="E8" s="525">
        <v>161734</v>
      </c>
      <c r="F8" s="884">
        <v>20</v>
      </c>
      <c r="G8" s="525">
        <v>1850</v>
      </c>
      <c r="H8" s="865">
        <v>131908</v>
      </c>
      <c r="I8" s="900">
        <v>102098</v>
      </c>
      <c r="J8" s="900">
        <v>2085</v>
      </c>
      <c r="K8" s="901">
        <v>27725</v>
      </c>
      <c r="L8" s="344" t="s">
        <v>828</v>
      </c>
    </row>
    <row r="9" spans="1:12" ht="34.5" customHeight="1">
      <c r="A9" s="178" t="s">
        <v>844</v>
      </c>
      <c r="B9" s="865">
        <v>327960</v>
      </c>
      <c r="C9" s="865">
        <v>194107</v>
      </c>
      <c r="D9" s="525">
        <v>24767</v>
      </c>
      <c r="E9" s="525">
        <v>167334</v>
      </c>
      <c r="F9" s="884">
        <v>19</v>
      </c>
      <c r="G9" s="525">
        <v>1987</v>
      </c>
      <c r="H9" s="865">
        <v>133853</v>
      </c>
      <c r="I9" s="900">
        <v>103760</v>
      </c>
      <c r="J9" s="900">
        <v>2165</v>
      </c>
      <c r="K9" s="901">
        <v>27928</v>
      </c>
      <c r="L9" s="344" t="s">
        <v>844</v>
      </c>
    </row>
    <row r="10" spans="1:12" ht="34.5" customHeight="1">
      <c r="A10" s="178" t="s">
        <v>845</v>
      </c>
      <c r="B10" s="865">
        <v>269287</v>
      </c>
      <c r="C10" s="865">
        <v>178443</v>
      </c>
      <c r="D10" s="525">
        <v>26270</v>
      </c>
      <c r="E10" s="525">
        <v>152164</v>
      </c>
      <c r="F10" s="884">
        <v>2</v>
      </c>
      <c r="G10" s="525">
        <v>7</v>
      </c>
      <c r="H10" s="865">
        <v>90844</v>
      </c>
      <c r="I10" s="900">
        <v>83432</v>
      </c>
      <c r="J10" s="900">
        <v>41</v>
      </c>
      <c r="K10" s="901">
        <v>7371</v>
      </c>
      <c r="L10" s="344" t="s">
        <v>845</v>
      </c>
    </row>
    <row r="11" spans="1:12" s="183" customFormat="1" ht="34.5" customHeight="1">
      <c r="A11" s="180" t="s">
        <v>801</v>
      </c>
      <c r="B11" s="899">
        <f>SUM(C11,H11)</f>
        <v>273429</v>
      </c>
      <c r="C11" s="899">
        <f>SUM(D11:G11)</f>
        <v>187796</v>
      </c>
      <c r="D11" s="899">
        <v>27381</v>
      </c>
      <c r="E11" s="899">
        <v>160406</v>
      </c>
      <c r="F11" s="898">
        <v>2</v>
      </c>
      <c r="G11" s="899">
        <v>7</v>
      </c>
      <c r="H11" s="899">
        <f>SUM(I11:K11)</f>
        <v>85633</v>
      </c>
      <c r="I11" s="899">
        <v>78556</v>
      </c>
      <c r="J11" s="899">
        <v>43</v>
      </c>
      <c r="K11" s="902">
        <v>7034</v>
      </c>
      <c r="L11" s="231" t="s">
        <v>801</v>
      </c>
    </row>
    <row r="12" spans="1:12" ht="34.5" customHeight="1">
      <c r="A12" s="232" t="s">
        <v>1275</v>
      </c>
      <c r="B12" s="903">
        <f>SUM(C12,H12)</f>
        <v>162702</v>
      </c>
      <c r="C12" s="865">
        <f>SUM(D12:G12)</f>
        <v>134611</v>
      </c>
      <c r="D12" s="865">
        <v>27004</v>
      </c>
      <c r="E12" s="865">
        <v>107599</v>
      </c>
      <c r="F12" s="870">
        <v>2</v>
      </c>
      <c r="G12" s="865">
        <v>6</v>
      </c>
      <c r="H12" s="865">
        <f>SUM(I12:K12)</f>
        <v>28091</v>
      </c>
      <c r="I12" s="865">
        <v>23316</v>
      </c>
      <c r="J12" s="865">
        <v>43</v>
      </c>
      <c r="K12" s="904">
        <v>4732</v>
      </c>
      <c r="L12" s="315" t="s">
        <v>1276</v>
      </c>
    </row>
    <row r="13" spans="1:12" ht="34.5" customHeight="1">
      <c r="A13" s="233" t="s">
        <v>1277</v>
      </c>
      <c r="B13" s="866">
        <f>SUM(C13,H13)</f>
        <v>110727</v>
      </c>
      <c r="C13" s="867">
        <f>SUM(D13:G13)</f>
        <v>53185</v>
      </c>
      <c r="D13" s="867">
        <v>377</v>
      </c>
      <c r="E13" s="867">
        <v>52807</v>
      </c>
      <c r="F13" s="871" t="s">
        <v>799</v>
      </c>
      <c r="G13" s="867">
        <v>1</v>
      </c>
      <c r="H13" s="867">
        <f>SUM(I13:K13)</f>
        <v>57542</v>
      </c>
      <c r="I13" s="867">
        <v>55240</v>
      </c>
      <c r="J13" s="867" t="s">
        <v>799</v>
      </c>
      <c r="K13" s="905">
        <v>2302</v>
      </c>
      <c r="L13" s="200" t="s">
        <v>1278</v>
      </c>
    </row>
    <row r="14" spans="1:11" ht="18" customHeight="1">
      <c r="A14" s="188" t="s">
        <v>354</v>
      </c>
      <c r="B14" s="133"/>
      <c r="C14" s="133"/>
      <c r="D14" s="173"/>
      <c r="E14" s="173"/>
      <c r="F14" s="173"/>
      <c r="G14" s="173"/>
      <c r="H14" s="173"/>
      <c r="I14" s="133" t="s">
        <v>502</v>
      </c>
      <c r="K14" s="190"/>
    </row>
    <row r="15" spans="1:11" ht="18" customHeight="1">
      <c r="A15" s="325" t="s">
        <v>506</v>
      </c>
      <c r="D15" s="173"/>
      <c r="E15" s="173"/>
      <c r="F15" s="173"/>
      <c r="G15" s="173"/>
      <c r="H15" s="173"/>
      <c r="I15" s="325" t="s">
        <v>503</v>
      </c>
      <c r="K15" s="179"/>
    </row>
  </sheetData>
  <mergeCells count="5">
    <mergeCell ref="L3:L5"/>
    <mergeCell ref="A1:K1"/>
    <mergeCell ref="C3:G3"/>
    <mergeCell ref="H3:K3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8.7109375" style="172" customWidth="1"/>
    <col min="2" max="2" width="9.57421875" style="172" customWidth="1"/>
    <col min="3" max="3" width="7.8515625" style="172" customWidth="1"/>
    <col min="4" max="4" width="9.8515625" style="172" customWidth="1"/>
    <col min="5" max="5" width="7.8515625" style="172" customWidth="1"/>
    <col min="6" max="6" width="9.421875" style="172" customWidth="1"/>
    <col min="7" max="7" width="8.421875" style="172" customWidth="1"/>
    <col min="8" max="8" width="9.57421875" style="172" customWidth="1"/>
    <col min="9" max="9" width="8.421875" style="172" customWidth="1"/>
    <col min="10" max="10" width="9.7109375" style="172" customWidth="1"/>
    <col min="11" max="11" width="8.00390625" style="172" customWidth="1"/>
    <col min="12" max="12" width="9.7109375" style="172" customWidth="1"/>
    <col min="13" max="13" width="7.421875" style="172" customWidth="1"/>
    <col min="14" max="14" width="9.57421875" style="172" customWidth="1"/>
    <col min="15" max="15" width="8.00390625" style="172" customWidth="1"/>
    <col min="16" max="16" width="9.8515625" style="172" customWidth="1"/>
    <col min="17" max="17" width="7.7109375" style="172" customWidth="1"/>
    <col min="18" max="18" width="10.00390625" style="172" customWidth="1"/>
    <col min="19" max="19" width="7.8515625" style="172" customWidth="1"/>
    <col min="20" max="20" width="8.7109375" style="172" customWidth="1"/>
    <col min="21" max="16384" width="9.140625" style="172" customWidth="1"/>
  </cols>
  <sheetData>
    <row r="1" spans="1:18" ht="32.25" customHeight="1">
      <c r="A1" s="732" t="s">
        <v>1232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20" s="53" customFormat="1" ht="21" customHeight="1">
      <c r="A2" s="53" t="s">
        <v>1322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852" t="s">
        <v>1279</v>
      </c>
      <c r="T2" s="852"/>
    </row>
    <row r="3" spans="1:20" s="53" customFormat="1" ht="33" customHeight="1">
      <c r="A3" s="724" t="s">
        <v>726</v>
      </c>
      <c r="B3" s="853" t="s">
        <v>1280</v>
      </c>
      <c r="C3" s="734"/>
      <c r="D3" s="798" t="s">
        <v>1281</v>
      </c>
      <c r="E3" s="719"/>
      <c r="F3" s="719"/>
      <c r="G3" s="719"/>
      <c r="H3" s="719"/>
      <c r="I3" s="719"/>
      <c r="J3" s="719"/>
      <c r="K3" s="720"/>
      <c r="L3" s="798" t="s">
        <v>1282</v>
      </c>
      <c r="M3" s="719"/>
      <c r="N3" s="719"/>
      <c r="O3" s="719"/>
      <c r="P3" s="719"/>
      <c r="Q3" s="719"/>
      <c r="R3" s="719"/>
      <c r="S3" s="720"/>
      <c r="T3" s="805" t="s">
        <v>504</v>
      </c>
    </row>
    <row r="4" spans="1:20" s="53" customFormat="1" ht="24.75" customHeight="1">
      <c r="A4" s="725"/>
      <c r="B4" s="472" t="s">
        <v>1283</v>
      </c>
      <c r="C4" s="472" t="s">
        <v>1284</v>
      </c>
      <c r="D4" s="733" t="s">
        <v>1285</v>
      </c>
      <c r="E4" s="734"/>
      <c r="F4" s="831" t="s">
        <v>1286</v>
      </c>
      <c r="G4" s="725"/>
      <c r="H4" s="831" t="s">
        <v>1287</v>
      </c>
      <c r="I4" s="725"/>
      <c r="J4" s="831" t="s">
        <v>1288</v>
      </c>
      <c r="K4" s="725"/>
      <c r="L4" s="733" t="s">
        <v>1285</v>
      </c>
      <c r="M4" s="734"/>
      <c r="N4" s="831" t="s">
        <v>1287</v>
      </c>
      <c r="O4" s="725"/>
      <c r="P4" s="831" t="s">
        <v>1289</v>
      </c>
      <c r="Q4" s="725"/>
      <c r="R4" s="831" t="s">
        <v>1290</v>
      </c>
      <c r="S4" s="725"/>
      <c r="T4" s="728"/>
    </row>
    <row r="5" spans="1:20" s="53" customFormat="1" ht="24.75" customHeight="1">
      <c r="A5" s="725"/>
      <c r="B5" s="475"/>
      <c r="C5" s="475"/>
      <c r="D5" s="729" t="s">
        <v>1291</v>
      </c>
      <c r="E5" s="726"/>
      <c r="F5" s="735" t="s">
        <v>1292</v>
      </c>
      <c r="G5" s="726"/>
      <c r="H5" s="729" t="s">
        <v>1293</v>
      </c>
      <c r="I5" s="726"/>
      <c r="J5" s="729" t="s">
        <v>1294</v>
      </c>
      <c r="K5" s="726"/>
      <c r="L5" s="729" t="s">
        <v>1291</v>
      </c>
      <c r="M5" s="726"/>
      <c r="N5" s="729" t="s">
        <v>1293</v>
      </c>
      <c r="O5" s="726"/>
      <c r="P5" s="735" t="s">
        <v>1295</v>
      </c>
      <c r="Q5" s="726"/>
      <c r="R5" s="729" t="s">
        <v>1296</v>
      </c>
      <c r="S5" s="726"/>
      <c r="T5" s="728"/>
    </row>
    <row r="6" spans="1:20" s="53" customFormat="1" ht="28.5" customHeight="1">
      <c r="A6" s="725"/>
      <c r="B6" s="599"/>
      <c r="C6" s="599"/>
      <c r="D6" s="472" t="s">
        <v>1297</v>
      </c>
      <c r="E6" s="472" t="s">
        <v>1298</v>
      </c>
      <c r="F6" s="472" t="s">
        <v>1297</v>
      </c>
      <c r="G6" s="472" t="s">
        <v>1298</v>
      </c>
      <c r="H6" s="472" t="s">
        <v>1297</v>
      </c>
      <c r="I6" s="472" t="s">
        <v>1298</v>
      </c>
      <c r="J6" s="472" t="s">
        <v>1297</v>
      </c>
      <c r="K6" s="472" t="s">
        <v>1298</v>
      </c>
      <c r="L6" s="472" t="s">
        <v>1297</v>
      </c>
      <c r="M6" s="472" t="s">
        <v>1298</v>
      </c>
      <c r="N6" s="472" t="s">
        <v>1297</v>
      </c>
      <c r="O6" s="472" t="s">
        <v>1298</v>
      </c>
      <c r="P6" s="472" t="s">
        <v>1297</v>
      </c>
      <c r="Q6" s="472" t="s">
        <v>1298</v>
      </c>
      <c r="R6" s="472" t="s">
        <v>1297</v>
      </c>
      <c r="S6" s="472" t="s">
        <v>1298</v>
      </c>
      <c r="T6" s="728"/>
    </row>
    <row r="7" spans="1:20" s="53" customFormat="1" ht="28.5" customHeight="1">
      <c r="A7" s="726"/>
      <c r="B7" s="531" t="s">
        <v>1299</v>
      </c>
      <c r="C7" s="477" t="s">
        <v>1300</v>
      </c>
      <c r="D7" s="531" t="s">
        <v>1299</v>
      </c>
      <c r="E7" s="477" t="s">
        <v>1300</v>
      </c>
      <c r="F7" s="531" t="s">
        <v>1299</v>
      </c>
      <c r="G7" s="477" t="s">
        <v>1300</v>
      </c>
      <c r="H7" s="531" t="s">
        <v>1299</v>
      </c>
      <c r="I7" s="477" t="s">
        <v>1300</v>
      </c>
      <c r="J7" s="531" t="s">
        <v>1299</v>
      </c>
      <c r="K7" s="477" t="s">
        <v>1300</v>
      </c>
      <c r="L7" s="531" t="s">
        <v>1299</v>
      </c>
      <c r="M7" s="477" t="s">
        <v>1300</v>
      </c>
      <c r="N7" s="531" t="s">
        <v>1299</v>
      </c>
      <c r="O7" s="477" t="s">
        <v>1300</v>
      </c>
      <c r="P7" s="531" t="s">
        <v>1299</v>
      </c>
      <c r="Q7" s="477" t="s">
        <v>1300</v>
      </c>
      <c r="R7" s="531" t="s">
        <v>1299</v>
      </c>
      <c r="S7" s="477" t="s">
        <v>1300</v>
      </c>
      <c r="T7" s="729"/>
    </row>
    <row r="8" spans="1:20" s="389" customFormat="1" ht="54.75" customHeight="1">
      <c r="A8" s="237" t="s">
        <v>827</v>
      </c>
      <c r="B8" s="185">
        <v>19570</v>
      </c>
      <c r="C8" s="185">
        <v>8054</v>
      </c>
      <c r="D8" s="185">
        <v>15970</v>
      </c>
      <c r="E8" s="185">
        <v>6526</v>
      </c>
      <c r="F8" s="238">
        <v>5873</v>
      </c>
      <c r="G8" s="238">
        <v>1551</v>
      </c>
      <c r="H8" s="238">
        <v>9457</v>
      </c>
      <c r="I8" s="238">
        <v>4823</v>
      </c>
      <c r="J8" s="238">
        <v>640</v>
      </c>
      <c r="K8" s="238">
        <v>152</v>
      </c>
      <c r="L8" s="185">
        <v>3600</v>
      </c>
      <c r="M8" s="185">
        <v>1528</v>
      </c>
      <c r="N8" s="238">
        <v>1984</v>
      </c>
      <c r="O8" s="238">
        <v>1079</v>
      </c>
      <c r="P8" s="238">
        <v>785</v>
      </c>
      <c r="Q8" s="238">
        <v>127</v>
      </c>
      <c r="R8" s="238">
        <v>831</v>
      </c>
      <c r="S8" s="237">
        <v>322</v>
      </c>
      <c r="T8" s="238" t="s">
        <v>827</v>
      </c>
    </row>
    <row r="9" spans="1:20" s="389" customFormat="1" ht="54.75" customHeight="1">
      <c r="A9" s="237" t="s">
        <v>1301</v>
      </c>
      <c r="B9" s="185">
        <v>19611</v>
      </c>
      <c r="C9" s="185">
        <v>8673</v>
      </c>
      <c r="D9" s="185">
        <v>15601</v>
      </c>
      <c r="E9" s="185">
        <v>6764</v>
      </c>
      <c r="F9" s="238">
        <v>5695</v>
      </c>
      <c r="G9" s="238">
        <v>1397</v>
      </c>
      <c r="H9" s="238">
        <v>9415</v>
      </c>
      <c r="I9" s="238">
        <v>5284</v>
      </c>
      <c r="J9" s="238">
        <v>491</v>
      </c>
      <c r="K9" s="238">
        <v>83</v>
      </c>
      <c r="L9" s="185">
        <v>4010</v>
      </c>
      <c r="M9" s="185">
        <v>1909</v>
      </c>
      <c r="N9" s="238">
        <v>2507</v>
      </c>
      <c r="O9" s="238">
        <v>1457</v>
      </c>
      <c r="P9" s="238">
        <v>846</v>
      </c>
      <c r="Q9" s="238">
        <v>137</v>
      </c>
      <c r="R9" s="238">
        <v>657</v>
      </c>
      <c r="S9" s="237">
        <v>315</v>
      </c>
      <c r="T9" s="238" t="s">
        <v>1301</v>
      </c>
    </row>
    <row r="10" spans="1:20" s="389" customFormat="1" ht="54.75" customHeight="1">
      <c r="A10" s="237" t="s">
        <v>828</v>
      </c>
      <c r="B10" s="185">
        <v>15064</v>
      </c>
      <c r="C10" s="185">
        <v>6052</v>
      </c>
      <c r="D10" s="185">
        <v>12641</v>
      </c>
      <c r="E10" s="185">
        <v>4935</v>
      </c>
      <c r="F10" s="238">
        <v>5858</v>
      </c>
      <c r="G10" s="238">
        <v>1279</v>
      </c>
      <c r="H10" s="238">
        <v>6452</v>
      </c>
      <c r="I10" s="238">
        <v>3611</v>
      </c>
      <c r="J10" s="238">
        <v>331</v>
      </c>
      <c r="K10" s="238">
        <v>45</v>
      </c>
      <c r="L10" s="185">
        <v>2423</v>
      </c>
      <c r="M10" s="185">
        <v>1117</v>
      </c>
      <c r="N10" s="238">
        <v>1446</v>
      </c>
      <c r="O10" s="238">
        <v>802</v>
      </c>
      <c r="P10" s="238">
        <v>549</v>
      </c>
      <c r="Q10" s="238">
        <v>113</v>
      </c>
      <c r="R10" s="238">
        <v>428</v>
      </c>
      <c r="S10" s="237">
        <v>202</v>
      </c>
      <c r="T10" s="238" t="s">
        <v>828</v>
      </c>
    </row>
    <row r="11" spans="1:20" s="389" customFormat="1" ht="54.75" customHeight="1">
      <c r="A11" s="237" t="s">
        <v>844</v>
      </c>
      <c r="B11" s="185">
        <v>22124</v>
      </c>
      <c r="C11" s="185">
        <v>12338</v>
      </c>
      <c r="D11" s="185">
        <v>17648</v>
      </c>
      <c r="E11" s="185">
        <v>9501</v>
      </c>
      <c r="F11" s="238">
        <v>7437</v>
      </c>
      <c r="G11" s="238">
        <v>2039</v>
      </c>
      <c r="H11" s="238">
        <v>9846</v>
      </c>
      <c r="I11" s="238">
        <v>7398</v>
      </c>
      <c r="J11" s="238">
        <v>365</v>
      </c>
      <c r="K11" s="238">
        <v>64</v>
      </c>
      <c r="L11" s="185">
        <v>4476</v>
      </c>
      <c r="M11" s="185">
        <v>2837</v>
      </c>
      <c r="N11" s="238">
        <v>3362</v>
      </c>
      <c r="O11" s="238">
        <v>2460</v>
      </c>
      <c r="P11" s="238">
        <v>651</v>
      </c>
      <c r="Q11" s="238">
        <v>120</v>
      </c>
      <c r="R11" s="238">
        <v>463</v>
      </c>
      <c r="S11" s="237">
        <v>257</v>
      </c>
      <c r="T11" s="238" t="s">
        <v>844</v>
      </c>
    </row>
    <row r="12" spans="1:20" s="389" customFormat="1" ht="54.75" customHeight="1">
      <c r="A12" s="237" t="s">
        <v>845</v>
      </c>
      <c r="B12" s="185">
        <v>48786</v>
      </c>
      <c r="C12" s="185">
        <v>23885</v>
      </c>
      <c r="D12" s="185">
        <v>36283</v>
      </c>
      <c r="E12" s="185">
        <v>17396</v>
      </c>
      <c r="F12" s="238">
        <v>7721</v>
      </c>
      <c r="G12" s="238">
        <v>1991</v>
      </c>
      <c r="H12" s="238">
        <v>28099</v>
      </c>
      <c r="I12" s="238">
        <v>15331</v>
      </c>
      <c r="J12" s="238">
        <v>463</v>
      </c>
      <c r="K12" s="238">
        <v>74</v>
      </c>
      <c r="L12" s="185">
        <v>12503</v>
      </c>
      <c r="M12" s="185">
        <v>6489</v>
      </c>
      <c r="N12" s="238">
        <v>11313</v>
      </c>
      <c r="O12" s="238">
        <v>6061</v>
      </c>
      <c r="P12" s="238">
        <v>698</v>
      </c>
      <c r="Q12" s="238">
        <v>132</v>
      </c>
      <c r="R12" s="238">
        <v>492</v>
      </c>
      <c r="S12" s="237">
        <v>296</v>
      </c>
      <c r="T12" s="238" t="s">
        <v>845</v>
      </c>
    </row>
    <row r="13" spans="1:20" s="183" customFormat="1" ht="54.75" customHeight="1">
      <c r="A13" s="257" t="s">
        <v>1302</v>
      </c>
      <c r="B13" s="332">
        <f>SUM(D13,L13)</f>
        <v>41092</v>
      </c>
      <c r="C13" s="332">
        <f>SUM(E13,M13)</f>
        <v>20321</v>
      </c>
      <c r="D13" s="332">
        <f>SUM(F13,H13,J13)</f>
        <v>31179</v>
      </c>
      <c r="E13" s="332">
        <f>SUM(G13,I13,K13)</f>
        <v>14867</v>
      </c>
      <c r="F13" s="332">
        <v>6940</v>
      </c>
      <c r="G13" s="332">
        <v>1088</v>
      </c>
      <c r="H13" s="332">
        <v>23774</v>
      </c>
      <c r="I13" s="332">
        <v>13718</v>
      </c>
      <c r="J13" s="332">
        <v>465</v>
      </c>
      <c r="K13" s="332">
        <v>61</v>
      </c>
      <c r="L13" s="332">
        <f>SUM(N13,P13,R13)</f>
        <v>9913</v>
      </c>
      <c r="M13" s="332">
        <f>SUM(O13,Q13,S13)</f>
        <v>5454</v>
      </c>
      <c r="N13" s="332">
        <v>8916</v>
      </c>
      <c r="O13" s="332">
        <v>5134</v>
      </c>
      <c r="P13" s="332">
        <v>586</v>
      </c>
      <c r="Q13" s="332">
        <v>101</v>
      </c>
      <c r="R13" s="332">
        <v>411</v>
      </c>
      <c r="S13" s="332">
        <v>219</v>
      </c>
      <c r="T13" s="258" t="s">
        <v>1302</v>
      </c>
    </row>
    <row r="14" spans="1:20" ht="19.5" customHeight="1">
      <c r="A14" s="369" t="s">
        <v>1303</v>
      </c>
      <c r="B14" s="133"/>
      <c r="C14" s="13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243" t="s">
        <v>507</v>
      </c>
      <c r="R14" s="222"/>
      <c r="S14" s="222"/>
      <c r="T14" s="222"/>
    </row>
    <row r="15" spans="1:20" ht="19.5" customHeight="1">
      <c r="A15" s="325" t="s">
        <v>505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325" t="s">
        <v>503</v>
      </c>
      <c r="R15" s="179"/>
      <c r="S15" s="179"/>
      <c r="T15" s="179"/>
    </row>
  </sheetData>
  <mergeCells count="23">
    <mergeCell ref="R5:S5"/>
    <mergeCell ref="D5:E5"/>
    <mergeCell ref="F5:G5"/>
    <mergeCell ref="H5:I5"/>
    <mergeCell ref="J5:K5"/>
    <mergeCell ref="L4:M4"/>
    <mergeCell ref="N4:O4"/>
    <mergeCell ref="P4:Q4"/>
    <mergeCell ref="R4:S4"/>
    <mergeCell ref="D4:E4"/>
    <mergeCell ref="F4:G4"/>
    <mergeCell ref="H4:I4"/>
    <mergeCell ref="J4:K4"/>
    <mergeCell ref="A1:R1"/>
    <mergeCell ref="S2:T2"/>
    <mergeCell ref="B3:C3"/>
    <mergeCell ref="D3:K3"/>
    <mergeCell ref="L3:S3"/>
    <mergeCell ref="A3:A7"/>
    <mergeCell ref="T3:T7"/>
    <mergeCell ref="L5:M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T13" sqref="T13"/>
    </sheetView>
  </sheetViews>
  <sheetFormatPr defaultColWidth="9.140625" defaultRowHeight="12.75"/>
  <cols>
    <col min="1" max="1" width="14.00390625" style="0" customWidth="1"/>
    <col min="3" max="3" width="8.7109375" style="0" customWidth="1"/>
    <col min="4" max="4" width="8.57421875" style="0" customWidth="1"/>
    <col min="5" max="5" width="7.8515625" style="0" customWidth="1"/>
    <col min="6" max="14" width="6.140625" style="0" customWidth="1"/>
    <col min="15" max="15" width="8.7109375" style="0" customWidth="1"/>
    <col min="16" max="16" width="7.28125" style="0" customWidth="1"/>
    <col min="17" max="19" width="8.57421875" style="0" customWidth="1"/>
    <col min="20" max="20" width="20.57421875" style="0" customWidth="1"/>
  </cols>
  <sheetData>
    <row r="1" spans="1:20" s="31" customFormat="1" ht="32.25" customHeight="1">
      <c r="A1" s="663" t="s">
        <v>895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</row>
    <row r="2" spans="1:20" s="8" customFormat="1" ht="13.5" customHeight="1">
      <c r="A2" s="54" t="s">
        <v>849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00" t="s">
        <v>831</v>
      </c>
    </row>
    <row r="3" spans="1:20" s="5" customFormat="1" ht="19.5" customHeight="1">
      <c r="A3" s="641" t="s">
        <v>897</v>
      </c>
      <c r="B3" s="664" t="s">
        <v>898</v>
      </c>
      <c r="C3" s="664" t="s">
        <v>899</v>
      </c>
      <c r="D3" s="664" t="s">
        <v>900</v>
      </c>
      <c r="E3" s="664" t="s">
        <v>901</v>
      </c>
      <c r="F3" s="639" t="s">
        <v>902</v>
      </c>
      <c r="G3" s="606"/>
      <c r="H3" s="606"/>
      <c r="I3" s="574"/>
      <c r="J3" s="606" t="s">
        <v>903</v>
      </c>
      <c r="K3" s="606"/>
      <c r="L3" s="606"/>
      <c r="M3" s="606"/>
      <c r="N3" s="606"/>
      <c r="O3" s="606"/>
      <c r="P3" s="606"/>
      <c r="Q3" s="664" t="s">
        <v>904</v>
      </c>
      <c r="R3" s="664" t="s">
        <v>641</v>
      </c>
      <c r="S3" s="666" t="s">
        <v>905</v>
      </c>
      <c r="T3" s="640" t="s">
        <v>906</v>
      </c>
    </row>
    <row r="4" spans="1:20" s="5" customFormat="1" ht="48.75" customHeight="1">
      <c r="A4" s="637"/>
      <c r="B4" s="638"/>
      <c r="C4" s="638"/>
      <c r="D4" s="638"/>
      <c r="E4" s="638"/>
      <c r="F4" s="114" t="s">
        <v>907</v>
      </c>
      <c r="G4" s="114" t="s">
        <v>908</v>
      </c>
      <c r="H4" s="69" t="s">
        <v>909</v>
      </c>
      <c r="I4" s="114" t="s">
        <v>910</v>
      </c>
      <c r="J4" s="115" t="s">
        <v>911</v>
      </c>
      <c r="K4" s="114" t="s">
        <v>912</v>
      </c>
      <c r="L4" s="116" t="s">
        <v>913</v>
      </c>
      <c r="M4" s="114" t="s">
        <v>914</v>
      </c>
      <c r="N4" s="114" t="s">
        <v>915</v>
      </c>
      <c r="O4" s="70" t="s">
        <v>916</v>
      </c>
      <c r="P4" s="113" t="s">
        <v>917</v>
      </c>
      <c r="Q4" s="646"/>
      <c r="R4" s="646"/>
      <c r="S4" s="647"/>
      <c r="T4" s="636"/>
    </row>
    <row r="5" spans="1:21" s="5" customFormat="1" ht="24.75" customHeight="1">
      <c r="A5" s="98" t="s">
        <v>625</v>
      </c>
      <c r="B5" s="152">
        <v>18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3</v>
      </c>
      <c r="L5" s="13">
        <v>1</v>
      </c>
      <c r="M5" s="13">
        <v>2</v>
      </c>
      <c r="N5" s="13">
        <v>0</v>
      </c>
      <c r="O5" s="13">
        <v>0</v>
      </c>
      <c r="P5" s="13">
        <v>0</v>
      </c>
      <c r="Q5" s="13">
        <v>12</v>
      </c>
      <c r="R5" s="13">
        <v>0</v>
      </c>
      <c r="S5" s="25" t="s">
        <v>850</v>
      </c>
      <c r="T5" s="131" t="s">
        <v>892</v>
      </c>
      <c r="U5" s="14"/>
    </row>
    <row r="6" spans="1:21" s="5" customFormat="1" ht="24.75" customHeight="1">
      <c r="A6" s="98" t="s">
        <v>809</v>
      </c>
      <c r="B6" s="153">
        <v>23</v>
      </c>
      <c r="C6" s="13">
        <v>0</v>
      </c>
      <c r="D6" s="13">
        <v>1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6</v>
      </c>
      <c r="L6" s="13">
        <v>5</v>
      </c>
      <c r="M6" s="13">
        <v>1</v>
      </c>
      <c r="N6" s="13">
        <v>0</v>
      </c>
      <c r="O6" s="13">
        <v>0</v>
      </c>
      <c r="P6" s="13">
        <v>0</v>
      </c>
      <c r="Q6" s="13">
        <v>10</v>
      </c>
      <c r="R6" s="13">
        <v>0</v>
      </c>
      <c r="S6" s="25">
        <v>0</v>
      </c>
      <c r="T6" s="132" t="s">
        <v>636</v>
      </c>
      <c r="U6" s="14"/>
    </row>
    <row r="7" spans="1:21" s="5" customFormat="1" ht="24.75" customHeight="1">
      <c r="A7" s="98" t="s">
        <v>626</v>
      </c>
      <c r="B7" s="153">
        <v>18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2</v>
      </c>
      <c r="L7" s="13">
        <v>1</v>
      </c>
      <c r="M7" s="13">
        <v>2</v>
      </c>
      <c r="N7" s="13">
        <v>0</v>
      </c>
      <c r="O7" s="13">
        <v>0</v>
      </c>
      <c r="P7" s="13">
        <v>1</v>
      </c>
      <c r="Q7" s="13">
        <v>9</v>
      </c>
      <c r="R7" s="13">
        <v>1</v>
      </c>
      <c r="S7" s="25" t="s">
        <v>799</v>
      </c>
      <c r="T7" s="130" t="s">
        <v>893</v>
      </c>
      <c r="U7" s="14"/>
    </row>
    <row r="8" spans="1:21" s="5" customFormat="1" ht="24.75" customHeight="1">
      <c r="A8" s="99" t="s">
        <v>810</v>
      </c>
      <c r="B8" s="153">
        <f>SUM(C8:S8)</f>
        <v>10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1</v>
      </c>
      <c r="L8" s="13">
        <v>2</v>
      </c>
      <c r="M8" s="13">
        <v>1</v>
      </c>
      <c r="N8" s="13">
        <v>1</v>
      </c>
      <c r="O8" s="13">
        <v>0</v>
      </c>
      <c r="P8" s="13">
        <v>1</v>
      </c>
      <c r="Q8" s="13">
        <v>2</v>
      </c>
      <c r="R8" s="13">
        <v>1</v>
      </c>
      <c r="S8" s="25" t="s">
        <v>799</v>
      </c>
      <c r="T8" s="132" t="s">
        <v>638</v>
      </c>
      <c r="U8" s="14"/>
    </row>
    <row r="9" spans="1:21" s="5" customFormat="1" ht="24.75" customHeight="1">
      <c r="A9" s="98" t="s">
        <v>627</v>
      </c>
      <c r="B9" s="153">
        <v>15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3</v>
      </c>
      <c r="K9" s="13">
        <v>1</v>
      </c>
      <c r="L9" s="13">
        <v>2</v>
      </c>
      <c r="M9" s="13">
        <v>0</v>
      </c>
      <c r="N9" s="13">
        <v>1</v>
      </c>
      <c r="O9" s="13">
        <v>0</v>
      </c>
      <c r="P9" s="13">
        <v>0</v>
      </c>
      <c r="Q9" s="13">
        <v>8</v>
      </c>
      <c r="R9" s="13">
        <v>0</v>
      </c>
      <c r="S9" s="25">
        <v>0</v>
      </c>
      <c r="T9" s="650" t="s">
        <v>602</v>
      </c>
      <c r="U9" s="686"/>
    </row>
    <row r="10" spans="1:21" s="5" customFormat="1" ht="24.75" customHeight="1">
      <c r="A10" s="98" t="s">
        <v>811</v>
      </c>
      <c r="B10" s="153">
        <f>SUM(C10:S10)</f>
        <v>16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2</v>
      </c>
      <c r="M10" s="13">
        <v>1</v>
      </c>
      <c r="N10" s="13">
        <v>1</v>
      </c>
      <c r="O10" s="13">
        <v>0</v>
      </c>
      <c r="P10" s="13">
        <v>2</v>
      </c>
      <c r="Q10" s="13">
        <v>4</v>
      </c>
      <c r="R10" s="13" t="s">
        <v>799</v>
      </c>
      <c r="S10" s="25">
        <v>0</v>
      </c>
      <c r="T10" s="687" t="s">
        <v>604</v>
      </c>
      <c r="U10" s="687"/>
    </row>
    <row r="11" spans="1:21" s="5" customFormat="1" ht="24.75" customHeight="1">
      <c r="A11" s="98" t="s">
        <v>628</v>
      </c>
      <c r="B11" s="153">
        <v>20</v>
      </c>
      <c r="C11" s="13">
        <f aca="true" t="shared" si="0" ref="C11:S11">SUM(C15:C23)</f>
        <v>0</v>
      </c>
      <c r="D11" s="13">
        <v>2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v>2</v>
      </c>
      <c r="J11" s="13">
        <v>4</v>
      </c>
      <c r="K11" s="13">
        <v>5</v>
      </c>
      <c r="L11" s="13">
        <v>2</v>
      </c>
      <c r="M11" s="13">
        <f t="shared" si="0"/>
        <v>0</v>
      </c>
      <c r="N11" s="13">
        <v>1</v>
      </c>
      <c r="O11" s="13">
        <f>SUM(O15:O23)</f>
        <v>0</v>
      </c>
      <c r="P11" s="13">
        <v>1</v>
      </c>
      <c r="Q11" s="13">
        <v>7</v>
      </c>
      <c r="R11" s="13">
        <f t="shared" si="0"/>
        <v>0</v>
      </c>
      <c r="S11" s="25">
        <f t="shared" si="0"/>
        <v>0</v>
      </c>
      <c r="T11" s="686" t="s">
        <v>606</v>
      </c>
      <c r="U11" s="686"/>
    </row>
    <row r="12" spans="1:21" s="5" customFormat="1" ht="24.75" customHeight="1">
      <c r="A12" s="99" t="s">
        <v>812</v>
      </c>
      <c r="B12" s="153">
        <f>SUM(C12:S12)</f>
        <v>7</v>
      </c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4</v>
      </c>
      <c r="R12" s="13">
        <v>0</v>
      </c>
      <c r="S12" s="25">
        <v>0</v>
      </c>
      <c r="T12" s="687" t="s">
        <v>608</v>
      </c>
      <c r="U12" s="687"/>
    </row>
    <row r="13" spans="1:20" s="22" customFormat="1" ht="24.75" customHeight="1">
      <c r="A13" s="19" t="s">
        <v>851</v>
      </c>
      <c r="B13" s="154">
        <v>27</v>
      </c>
      <c r="C13" s="15">
        <v>1</v>
      </c>
      <c r="D13" s="15">
        <v>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5">
        <v>11</v>
      </c>
      <c r="L13" s="15">
        <v>1</v>
      </c>
      <c r="M13" s="15" t="s">
        <v>799</v>
      </c>
      <c r="N13" s="15">
        <v>1</v>
      </c>
      <c r="O13" s="15" t="s">
        <v>799</v>
      </c>
      <c r="P13" s="109">
        <v>1</v>
      </c>
      <c r="Q13" s="15">
        <v>10</v>
      </c>
      <c r="R13" s="15" t="s">
        <v>799</v>
      </c>
      <c r="S13" s="26" t="s">
        <v>799</v>
      </c>
      <c r="T13" s="20" t="s">
        <v>851</v>
      </c>
    </row>
    <row r="14" spans="1:20" s="17" customFormat="1" ht="24.75" customHeight="1">
      <c r="A14" s="18" t="s">
        <v>852</v>
      </c>
      <c r="B14" s="155">
        <f>SUM(B15:B22)</f>
        <v>26</v>
      </c>
      <c r="C14" s="50">
        <f aca="true" t="shared" si="1" ref="C14:S14">SUM(C15:C22)</f>
        <v>0</v>
      </c>
      <c r="D14" s="50">
        <f t="shared" si="1"/>
        <v>0</v>
      </c>
      <c r="E14" s="50">
        <f t="shared" si="1"/>
        <v>0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8</v>
      </c>
      <c r="K14" s="50">
        <f t="shared" si="1"/>
        <v>5</v>
      </c>
      <c r="L14" s="50">
        <f t="shared" si="1"/>
        <v>0</v>
      </c>
      <c r="M14" s="50">
        <f t="shared" si="1"/>
        <v>0</v>
      </c>
      <c r="N14" s="50">
        <f t="shared" si="1"/>
        <v>4</v>
      </c>
      <c r="O14" s="50">
        <f t="shared" si="1"/>
        <v>0</v>
      </c>
      <c r="P14" s="110" t="s">
        <v>797</v>
      </c>
      <c r="Q14" s="50">
        <f t="shared" si="1"/>
        <v>9</v>
      </c>
      <c r="R14" s="50">
        <f t="shared" si="1"/>
        <v>0</v>
      </c>
      <c r="S14" s="50">
        <f t="shared" si="1"/>
        <v>0</v>
      </c>
      <c r="T14" s="45" t="s">
        <v>852</v>
      </c>
    </row>
    <row r="15" spans="1:20" s="5" customFormat="1" ht="24.75" customHeight="1">
      <c r="A15" s="46" t="s">
        <v>853</v>
      </c>
      <c r="B15" s="152">
        <f>SUM(C15:S15)</f>
        <v>5</v>
      </c>
      <c r="C15" s="13" t="s">
        <v>797</v>
      </c>
      <c r="D15" s="13" t="s">
        <v>797</v>
      </c>
      <c r="E15" s="13" t="s">
        <v>797</v>
      </c>
      <c r="F15" s="13" t="s">
        <v>797</v>
      </c>
      <c r="G15" s="13" t="s">
        <v>797</v>
      </c>
      <c r="H15" s="13" t="s">
        <v>797</v>
      </c>
      <c r="I15" s="13" t="s">
        <v>797</v>
      </c>
      <c r="J15" s="13" t="s">
        <v>797</v>
      </c>
      <c r="K15" s="13" t="s">
        <v>797</v>
      </c>
      <c r="L15" s="13" t="s">
        <v>797</v>
      </c>
      <c r="M15" s="13" t="s">
        <v>797</v>
      </c>
      <c r="N15" s="13">
        <v>4</v>
      </c>
      <c r="O15" s="13" t="s">
        <v>797</v>
      </c>
      <c r="P15" s="13" t="s">
        <v>797</v>
      </c>
      <c r="Q15" s="51">
        <v>1</v>
      </c>
      <c r="R15" s="13" t="s">
        <v>797</v>
      </c>
      <c r="S15" s="13" t="s">
        <v>797</v>
      </c>
      <c r="T15" s="52" t="s">
        <v>854</v>
      </c>
    </row>
    <row r="16" spans="1:20" s="5" customFormat="1" ht="24.75" customHeight="1">
      <c r="A16" s="46" t="s">
        <v>855</v>
      </c>
      <c r="B16" s="152">
        <f aca="true" t="shared" si="2" ref="B16:B22">SUM(C16:S16)</f>
        <v>15</v>
      </c>
      <c r="C16" s="13" t="s">
        <v>797</v>
      </c>
      <c r="D16" s="13" t="s">
        <v>797</v>
      </c>
      <c r="E16" s="13" t="s">
        <v>797</v>
      </c>
      <c r="F16" s="13" t="s">
        <v>797</v>
      </c>
      <c r="G16" s="13" t="s">
        <v>797</v>
      </c>
      <c r="H16" s="13" t="s">
        <v>797</v>
      </c>
      <c r="I16" s="13" t="s">
        <v>797</v>
      </c>
      <c r="J16" s="13">
        <v>5</v>
      </c>
      <c r="K16" s="51">
        <v>5</v>
      </c>
      <c r="L16" s="13" t="s">
        <v>797</v>
      </c>
      <c r="M16" s="13" t="s">
        <v>797</v>
      </c>
      <c r="N16" s="13" t="s">
        <v>797</v>
      </c>
      <c r="O16" s="13" t="s">
        <v>797</v>
      </c>
      <c r="P16" s="13" t="s">
        <v>797</v>
      </c>
      <c r="Q16" s="13">
        <v>5</v>
      </c>
      <c r="R16" s="13" t="s">
        <v>797</v>
      </c>
      <c r="S16" s="13" t="s">
        <v>797</v>
      </c>
      <c r="T16" s="52" t="s">
        <v>856</v>
      </c>
    </row>
    <row r="17" spans="1:20" s="5" customFormat="1" ht="24.75" customHeight="1">
      <c r="A17" s="46" t="s">
        <v>857</v>
      </c>
      <c r="B17" s="152" t="s">
        <v>799</v>
      </c>
      <c r="C17" s="13" t="s">
        <v>797</v>
      </c>
      <c r="D17" s="13" t="s">
        <v>797</v>
      </c>
      <c r="E17" s="13" t="s">
        <v>797</v>
      </c>
      <c r="F17" s="13" t="s">
        <v>797</v>
      </c>
      <c r="G17" s="13" t="s">
        <v>797</v>
      </c>
      <c r="H17" s="13" t="s">
        <v>797</v>
      </c>
      <c r="I17" s="13" t="s">
        <v>797</v>
      </c>
      <c r="J17" s="13" t="s">
        <v>797</v>
      </c>
      <c r="K17" s="13" t="s">
        <v>797</v>
      </c>
      <c r="L17" s="13" t="s">
        <v>797</v>
      </c>
      <c r="M17" s="13" t="s">
        <v>797</v>
      </c>
      <c r="N17" s="13" t="s">
        <v>797</v>
      </c>
      <c r="O17" s="13" t="s">
        <v>797</v>
      </c>
      <c r="P17" s="13" t="s">
        <v>797</v>
      </c>
      <c r="Q17" s="13" t="s">
        <v>797</v>
      </c>
      <c r="R17" s="13" t="s">
        <v>797</v>
      </c>
      <c r="S17" s="13" t="s">
        <v>797</v>
      </c>
      <c r="T17" s="52" t="s">
        <v>858</v>
      </c>
    </row>
    <row r="18" spans="1:20" s="5" customFormat="1" ht="24.75" customHeight="1">
      <c r="A18" s="46" t="s">
        <v>859</v>
      </c>
      <c r="B18" s="152" t="s">
        <v>799</v>
      </c>
      <c r="C18" s="13" t="s">
        <v>797</v>
      </c>
      <c r="D18" s="13" t="s">
        <v>797</v>
      </c>
      <c r="E18" s="13" t="s">
        <v>797</v>
      </c>
      <c r="F18" s="13" t="s">
        <v>797</v>
      </c>
      <c r="G18" s="13" t="s">
        <v>797</v>
      </c>
      <c r="H18" s="13" t="s">
        <v>797</v>
      </c>
      <c r="I18" s="13" t="s">
        <v>797</v>
      </c>
      <c r="J18" s="13" t="s">
        <v>797</v>
      </c>
      <c r="K18" s="13" t="s">
        <v>797</v>
      </c>
      <c r="L18" s="13" t="s">
        <v>797</v>
      </c>
      <c r="M18" s="13" t="s">
        <v>797</v>
      </c>
      <c r="N18" s="13" t="s">
        <v>797</v>
      </c>
      <c r="O18" s="13" t="s">
        <v>797</v>
      </c>
      <c r="P18" s="13" t="s">
        <v>797</v>
      </c>
      <c r="Q18" s="13" t="s">
        <v>797</v>
      </c>
      <c r="R18" s="13" t="s">
        <v>797</v>
      </c>
      <c r="S18" s="13" t="s">
        <v>797</v>
      </c>
      <c r="T18" s="52" t="s">
        <v>860</v>
      </c>
    </row>
    <row r="19" spans="1:20" s="5" customFormat="1" ht="24.75" customHeight="1">
      <c r="A19" s="46" t="s">
        <v>861</v>
      </c>
      <c r="B19" s="152">
        <f t="shared" si="2"/>
        <v>1</v>
      </c>
      <c r="C19" s="13" t="s">
        <v>797</v>
      </c>
      <c r="D19" s="13" t="s">
        <v>797</v>
      </c>
      <c r="E19" s="13" t="s">
        <v>797</v>
      </c>
      <c r="F19" s="13" t="s">
        <v>797</v>
      </c>
      <c r="G19" s="13" t="s">
        <v>797</v>
      </c>
      <c r="H19" s="13" t="s">
        <v>797</v>
      </c>
      <c r="I19" s="13" t="s">
        <v>797</v>
      </c>
      <c r="J19" s="13" t="s">
        <v>797</v>
      </c>
      <c r="K19" s="13" t="s">
        <v>797</v>
      </c>
      <c r="L19" s="13" t="s">
        <v>797</v>
      </c>
      <c r="M19" s="13" t="s">
        <v>797</v>
      </c>
      <c r="N19" s="13" t="s">
        <v>797</v>
      </c>
      <c r="O19" s="13" t="s">
        <v>797</v>
      </c>
      <c r="P19" s="13" t="s">
        <v>797</v>
      </c>
      <c r="Q19" s="13">
        <v>1</v>
      </c>
      <c r="R19" s="13" t="s">
        <v>797</v>
      </c>
      <c r="S19" s="13" t="s">
        <v>797</v>
      </c>
      <c r="T19" s="52" t="s">
        <v>862</v>
      </c>
    </row>
    <row r="20" spans="1:20" s="5" customFormat="1" ht="24.75" customHeight="1">
      <c r="A20" s="46" t="s">
        <v>863</v>
      </c>
      <c r="B20" s="152">
        <f t="shared" si="2"/>
        <v>3</v>
      </c>
      <c r="C20" s="13" t="s">
        <v>797</v>
      </c>
      <c r="D20" s="13" t="s">
        <v>797</v>
      </c>
      <c r="E20" s="13" t="s">
        <v>797</v>
      </c>
      <c r="F20" s="13" t="s">
        <v>797</v>
      </c>
      <c r="G20" s="13" t="s">
        <v>797</v>
      </c>
      <c r="H20" s="13" t="s">
        <v>797</v>
      </c>
      <c r="I20" s="13" t="s">
        <v>797</v>
      </c>
      <c r="J20" s="13">
        <v>3</v>
      </c>
      <c r="K20" s="13" t="s">
        <v>797</v>
      </c>
      <c r="L20" s="13" t="s">
        <v>797</v>
      </c>
      <c r="M20" s="13" t="s">
        <v>797</v>
      </c>
      <c r="N20" s="13" t="s">
        <v>797</v>
      </c>
      <c r="O20" s="13" t="s">
        <v>797</v>
      </c>
      <c r="P20" s="13" t="s">
        <v>797</v>
      </c>
      <c r="Q20" s="13" t="s">
        <v>797</v>
      </c>
      <c r="R20" s="13" t="s">
        <v>797</v>
      </c>
      <c r="S20" s="13" t="s">
        <v>797</v>
      </c>
      <c r="T20" s="52" t="s">
        <v>864</v>
      </c>
    </row>
    <row r="21" spans="1:20" s="5" customFormat="1" ht="24.75" customHeight="1">
      <c r="A21" s="46" t="s">
        <v>865</v>
      </c>
      <c r="B21" s="152" t="s">
        <v>814</v>
      </c>
      <c r="C21" s="13" t="s">
        <v>797</v>
      </c>
      <c r="D21" s="13" t="s">
        <v>797</v>
      </c>
      <c r="E21" s="13" t="s">
        <v>797</v>
      </c>
      <c r="F21" s="13" t="s">
        <v>797</v>
      </c>
      <c r="G21" s="13" t="s">
        <v>797</v>
      </c>
      <c r="H21" s="13" t="s">
        <v>797</v>
      </c>
      <c r="I21" s="13" t="s">
        <v>797</v>
      </c>
      <c r="J21" s="13" t="s">
        <v>797</v>
      </c>
      <c r="K21" s="13" t="s">
        <v>797</v>
      </c>
      <c r="L21" s="13" t="s">
        <v>797</v>
      </c>
      <c r="M21" s="13" t="s">
        <v>797</v>
      </c>
      <c r="N21" s="13" t="s">
        <v>797</v>
      </c>
      <c r="O21" s="13" t="s">
        <v>797</v>
      </c>
      <c r="P21" s="13" t="s">
        <v>797</v>
      </c>
      <c r="Q21" s="13" t="s">
        <v>797</v>
      </c>
      <c r="R21" s="13" t="s">
        <v>797</v>
      </c>
      <c r="S21" s="13" t="s">
        <v>797</v>
      </c>
      <c r="T21" s="52" t="s">
        <v>866</v>
      </c>
    </row>
    <row r="22" spans="1:20" s="5" customFormat="1" ht="24.75" customHeight="1">
      <c r="A22" s="111" t="s">
        <v>867</v>
      </c>
      <c r="B22" s="156">
        <f t="shared" si="2"/>
        <v>2</v>
      </c>
      <c r="C22" s="40" t="s">
        <v>797</v>
      </c>
      <c r="D22" s="40" t="s">
        <v>797</v>
      </c>
      <c r="E22" s="40" t="s">
        <v>797</v>
      </c>
      <c r="F22" s="40" t="s">
        <v>797</v>
      </c>
      <c r="G22" s="40" t="s">
        <v>797</v>
      </c>
      <c r="H22" s="40" t="s">
        <v>797</v>
      </c>
      <c r="I22" s="40" t="s">
        <v>797</v>
      </c>
      <c r="J22" s="40" t="s">
        <v>797</v>
      </c>
      <c r="K22" s="40" t="s">
        <v>797</v>
      </c>
      <c r="L22" s="40" t="s">
        <v>797</v>
      </c>
      <c r="M22" s="40" t="s">
        <v>797</v>
      </c>
      <c r="N22" s="40" t="s">
        <v>797</v>
      </c>
      <c r="O22" s="40" t="s">
        <v>797</v>
      </c>
      <c r="P22" s="40" t="s">
        <v>797</v>
      </c>
      <c r="Q22" s="40">
        <v>2</v>
      </c>
      <c r="R22" s="40" t="s">
        <v>797</v>
      </c>
      <c r="S22" s="40" t="s">
        <v>797</v>
      </c>
      <c r="T22" s="112" t="s">
        <v>868</v>
      </c>
    </row>
    <row r="23" spans="1:20" s="5" customFormat="1" ht="16.5" customHeight="1">
      <c r="A23" s="1" t="s">
        <v>621</v>
      </c>
      <c r="J23" s="671" t="s">
        <v>622</v>
      </c>
      <c r="K23" s="671"/>
      <c r="L23" s="671"/>
      <c r="M23" s="671"/>
      <c r="N23" s="671"/>
      <c r="O23" s="671"/>
      <c r="P23" s="671"/>
      <c r="Q23" s="671"/>
      <c r="R23" s="671"/>
      <c r="S23" s="671"/>
      <c r="T23" s="671"/>
    </row>
  </sheetData>
  <mergeCells count="17">
    <mergeCell ref="J23:T23"/>
    <mergeCell ref="A1:T1"/>
    <mergeCell ref="A3:A4"/>
    <mergeCell ref="B3:B4"/>
    <mergeCell ref="C3:C4"/>
    <mergeCell ref="D3:D4"/>
    <mergeCell ref="E3:E4"/>
    <mergeCell ref="F3:I3"/>
    <mergeCell ref="J3:P3"/>
    <mergeCell ref="T10:U10"/>
    <mergeCell ref="T11:U11"/>
    <mergeCell ref="T12:U12"/>
    <mergeCell ref="Q3:Q4"/>
    <mergeCell ref="R3:R4"/>
    <mergeCell ref="S3:S4"/>
    <mergeCell ref="T9:U9"/>
    <mergeCell ref="T3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7"/>
  <sheetViews>
    <sheetView zoomScaleSheetLayoutView="100" workbookViewId="0" topLeftCell="D1">
      <selection activeCell="E25" sqref="E25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19" width="7.140625" style="0" customWidth="1"/>
    <col min="20" max="20" width="7.28125" style="0" customWidth="1"/>
  </cols>
  <sheetData>
    <row r="1" spans="1:21" s="53" customFormat="1" ht="32.25" customHeight="1">
      <c r="A1" s="688" t="s">
        <v>931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7.2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648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5" customFormat="1" ht="17.25" customHeight="1">
      <c r="A5" s="118" t="s">
        <v>625</v>
      </c>
      <c r="B5" s="158">
        <v>367</v>
      </c>
      <c r="C5" s="159">
        <v>155</v>
      </c>
      <c r="D5" s="159">
        <v>2</v>
      </c>
      <c r="E5" s="159">
        <v>7</v>
      </c>
      <c r="F5" s="159">
        <v>19</v>
      </c>
      <c r="G5" s="159">
        <v>10</v>
      </c>
      <c r="H5" s="159" t="s">
        <v>797</v>
      </c>
      <c r="I5" s="159">
        <v>6</v>
      </c>
      <c r="J5" s="159" t="s">
        <v>797</v>
      </c>
      <c r="K5" s="159" t="s">
        <v>797</v>
      </c>
      <c r="L5" s="159" t="s">
        <v>797</v>
      </c>
      <c r="M5" s="159">
        <v>3</v>
      </c>
      <c r="N5" s="159">
        <v>3</v>
      </c>
      <c r="O5" s="159">
        <v>6</v>
      </c>
      <c r="P5" s="159">
        <v>7</v>
      </c>
      <c r="Q5" s="159">
        <v>2</v>
      </c>
      <c r="R5" s="159">
        <v>2</v>
      </c>
      <c r="S5" s="159">
        <v>1</v>
      </c>
      <c r="T5" s="159">
        <v>144</v>
      </c>
      <c r="U5" s="14"/>
    </row>
    <row r="6" spans="1:21" s="5" customFormat="1" ht="17.25" customHeight="1">
      <c r="A6" s="118" t="s">
        <v>809</v>
      </c>
      <c r="B6" s="158">
        <v>233</v>
      </c>
      <c r="C6" s="159">
        <v>96</v>
      </c>
      <c r="D6" s="159">
        <v>8</v>
      </c>
      <c r="E6" s="159">
        <v>6</v>
      </c>
      <c r="F6" s="159">
        <v>18</v>
      </c>
      <c r="G6" s="159">
        <v>23</v>
      </c>
      <c r="H6" s="159">
        <v>0</v>
      </c>
      <c r="I6" s="159">
        <v>10</v>
      </c>
      <c r="J6" s="159">
        <v>0</v>
      </c>
      <c r="K6" s="159">
        <v>1</v>
      </c>
      <c r="L6" s="159">
        <v>2</v>
      </c>
      <c r="M6" s="159">
        <v>3</v>
      </c>
      <c r="N6" s="159">
        <v>5</v>
      </c>
      <c r="O6" s="159">
        <v>2</v>
      </c>
      <c r="P6" s="159">
        <v>2</v>
      </c>
      <c r="Q6" s="159">
        <v>0</v>
      </c>
      <c r="R6" s="159">
        <v>6</v>
      </c>
      <c r="S6" s="159">
        <v>0</v>
      </c>
      <c r="T6" s="159">
        <v>51</v>
      </c>
      <c r="U6" s="14"/>
    </row>
    <row r="7" spans="1:21" s="5" customFormat="1" ht="17.25" customHeight="1">
      <c r="A7" s="118" t="s">
        <v>626</v>
      </c>
      <c r="B7" s="158">
        <v>417</v>
      </c>
      <c r="C7" s="159">
        <v>154</v>
      </c>
      <c r="D7" s="159">
        <v>3</v>
      </c>
      <c r="E7" s="159">
        <v>3</v>
      </c>
      <c r="F7" s="159">
        <v>32</v>
      </c>
      <c r="G7" s="159">
        <v>12</v>
      </c>
      <c r="H7" s="159">
        <v>0</v>
      </c>
      <c r="I7" s="159">
        <v>6</v>
      </c>
      <c r="J7" s="159">
        <v>2</v>
      </c>
      <c r="K7" s="159">
        <v>0</v>
      </c>
      <c r="L7" s="159">
        <v>0</v>
      </c>
      <c r="M7" s="159">
        <v>7</v>
      </c>
      <c r="N7" s="159">
        <v>4</v>
      </c>
      <c r="O7" s="159">
        <v>6</v>
      </c>
      <c r="P7" s="159">
        <v>8</v>
      </c>
      <c r="Q7" s="159">
        <v>0</v>
      </c>
      <c r="R7" s="159">
        <v>19</v>
      </c>
      <c r="S7" s="159">
        <v>0</v>
      </c>
      <c r="T7" s="159">
        <v>161</v>
      </c>
      <c r="U7" s="14"/>
    </row>
    <row r="8" spans="1:21" s="5" customFormat="1" ht="17.25" customHeight="1">
      <c r="A8" s="119" t="s">
        <v>810</v>
      </c>
      <c r="B8" s="158">
        <v>235</v>
      </c>
      <c r="C8" s="159">
        <v>79</v>
      </c>
      <c r="D8" s="159">
        <v>9</v>
      </c>
      <c r="E8" s="159">
        <v>2</v>
      </c>
      <c r="F8" s="159">
        <v>14</v>
      </c>
      <c r="G8" s="159">
        <v>20</v>
      </c>
      <c r="H8" s="159">
        <v>0</v>
      </c>
      <c r="I8" s="159">
        <v>7</v>
      </c>
      <c r="J8" s="159">
        <v>0</v>
      </c>
      <c r="K8" s="159">
        <v>0</v>
      </c>
      <c r="L8" s="159">
        <v>5</v>
      </c>
      <c r="M8" s="159">
        <v>4</v>
      </c>
      <c r="N8" s="159">
        <v>2</v>
      </c>
      <c r="O8" s="159">
        <v>2</v>
      </c>
      <c r="P8" s="159">
        <v>9</v>
      </c>
      <c r="Q8" s="159">
        <v>1</v>
      </c>
      <c r="R8" s="159">
        <v>8</v>
      </c>
      <c r="S8" s="159">
        <v>0</v>
      </c>
      <c r="T8" s="159">
        <v>73</v>
      </c>
      <c r="U8" s="14"/>
    </row>
    <row r="9" spans="1:21" s="5" customFormat="1" ht="17.25" customHeight="1">
      <c r="A9" s="118" t="s">
        <v>627</v>
      </c>
      <c r="B9" s="158">
        <v>344</v>
      </c>
      <c r="C9" s="159">
        <v>134</v>
      </c>
      <c r="D9" s="159">
        <v>2</v>
      </c>
      <c r="E9" s="159">
        <v>6</v>
      </c>
      <c r="F9" s="159">
        <v>20</v>
      </c>
      <c r="G9" s="159">
        <v>12</v>
      </c>
      <c r="H9" s="159">
        <v>0</v>
      </c>
      <c r="I9" s="159">
        <v>9</v>
      </c>
      <c r="J9" s="159">
        <v>1</v>
      </c>
      <c r="K9" s="159">
        <v>0</v>
      </c>
      <c r="L9" s="159">
        <v>0</v>
      </c>
      <c r="M9" s="159">
        <v>8</v>
      </c>
      <c r="N9" s="159">
        <v>3</v>
      </c>
      <c r="O9" s="159">
        <v>2</v>
      </c>
      <c r="P9" s="159">
        <v>5</v>
      </c>
      <c r="Q9" s="159">
        <v>2</v>
      </c>
      <c r="R9" s="159">
        <v>20</v>
      </c>
      <c r="S9" s="159">
        <v>0</v>
      </c>
      <c r="T9" s="159">
        <v>120</v>
      </c>
      <c r="U9" s="14"/>
    </row>
    <row r="10" spans="1:21" s="5" customFormat="1" ht="17.25" customHeight="1">
      <c r="A10" s="118" t="s">
        <v>811</v>
      </c>
      <c r="B10" s="158">
        <v>323</v>
      </c>
      <c r="C10" s="159">
        <v>114</v>
      </c>
      <c r="D10" s="159">
        <v>17</v>
      </c>
      <c r="E10" s="159">
        <v>9</v>
      </c>
      <c r="F10" s="159">
        <v>22</v>
      </c>
      <c r="G10" s="159">
        <v>20</v>
      </c>
      <c r="H10" s="159">
        <v>0</v>
      </c>
      <c r="I10" s="159">
        <v>4</v>
      </c>
      <c r="J10" s="159">
        <v>0</v>
      </c>
      <c r="K10" s="159">
        <v>0</v>
      </c>
      <c r="L10" s="159">
        <v>2</v>
      </c>
      <c r="M10" s="159">
        <v>9</v>
      </c>
      <c r="N10" s="159">
        <v>0</v>
      </c>
      <c r="O10" s="159">
        <v>4</v>
      </c>
      <c r="P10" s="159">
        <v>4</v>
      </c>
      <c r="Q10" s="159">
        <v>0</v>
      </c>
      <c r="R10" s="159">
        <v>11</v>
      </c>
      <c r="S10" s="159">
        <v>0</v>
      </c>
      <c r="T10" s="159">
        <v>105</v>
      </c>
      <c r="U10" s="14"/>
    </row>
    <row r="11" spans="1:21" s="22" customFormat="1" ht="17.25" customHeight="1">
      <c r="A11" s="118" t="s">
        <v>628</v>
      </c>
      <c r="B11" s="160">
        <v>485</v>
      </c>
      <c r="C11" s="161">
        <v>155</v>
      </c>
      <c r="D11" s="143">
        <v>4</v>
      </c>
      <c r="E11" s="143">
        <v>8</v>
      </c>
      <c r="F11" s="143">
        <v>40</v>
      </c>
      <c r="G11" s="143">
        <v>15</v>
      </c>
      <c r="H11" s="143">
        <v>0</v>
      </c>
      <c r="I11" s="143">
        <v>11</v>
      </c>
      <c r="J11" s="143">
        <v>5</v>
      </c>
      <c r="K11" s="143">
        <v>1</v>
      </c>
      <c r="L11" s="143">
        <v>0</v>
      </c>
      <c r="M11" s="143">
        <v>10</v>
      </c>
      <c r="N11" s="143">
        <v>4</v>
      </c>
      <c r="O11" s="143">
        <v>9</v>
      </c>
      <c r="P11" s="161">
        <v>7</v>
      </c>
      <c r="Q11" s="143">
        <v>5</v>
      </c>
      <c r="R11" s="143">
        <v>23</v>
      </c>
      <c r="S11" s="143">
        <v>0</v>
      </c>
      <c r="T11" s="143">
        <v>188</v>
      </c>
      <c r="U11" s="21"/>
    </row>
    <row r="12" spans="1:21" s="22" customFormat="1" ht="17.25" customHeight="1">
      <c r="A12" s="119" t="s">
        <v>812</v>
      </c>
      <c r="B12" s="160">
        <v>252</v>
      </c>
      <c r="C12" s="161">
        <v>101</v>
      </c>
      <c r="D12" s="143">
        <v>9</v>
      </c>
      <c r="E12" s="143">
        <v>12</v>
      </c>
      <c r="F12" s="143">
        <v>21</v>
      </c>
      <c r="G12" s="143">
        <v>19</v>
      </c>
      <c r="H12" s="143">
        <v>0</v>
      </c>
      <c r="I12" s="143">
        <v>3</v>
      </c>
      <c r="J12" s="143">
        <v>0</v>
      </c>
      <c r="K12" s="143">
        <v>0</v>
      </c>
      <c r="L12" s="143">
        <v>6</v>
      </c>
      <c r="M12" s="143">
        <v>2</v>
      </c>
      <c r="N12" s="143">
        <v>3</v>
      </c>
      <c r="O12" s="143">
        <v>3</v>
      </c>
      <c r="P12" s="161">
        <v>3</v>
      </c>
      <c r="Q12" s="143">
        <v>0</v>
      </c>
      <c r="R12" s="143">
        <v>8</v>
      </c>
      <c r="S12" s="143">
        <v>0</v>
      </c>
      <c r="T12" s="143">
        <v>64</v>
      </c>
      <c r="U12" s="21"/>
    </row>
    <row r="13" spans="1:20" s="22" customFormat="1" ht="17.25" customHeight="1">
      <c r="A13" s="119" t="s">
        <v>629</v>
      </c>
      <c r="B13" s="160">
        <v>914</v>
      </c>
      <c r="C13" s="143">
        <v>336</v>
      </c>
      <c r="D13" s="143">
        <v>9</v>
      </c>
      <c r="E13" s="143">
        <v>28</v>
      </c>
      <c r="F13" s="143">
        <v>74</v>
      </c>
      <c r="G13" s="143">
        <v>13</v>
      </c>
      <c r="H13" s="143">
        <v>0</v>
      </c>
      <c r="I13" s="143">
        <v>6</v>
      </c>
      <c r="J13" s="143">
        <v>13</v>
      </c>
      <c r="K13" s="143">
        <v>0</v>
      </c>
      <c r="L13" s="143">
        <v>1</v>
      </c>
      <c r="M13" s="143">
        <v>22</v>
      </c>
      <c r="N13" s="143">
        <v>14</v>
      </c>
      <c r="O13" s="143">
        <v>27</v>
      </c>
      <c r="P13" s="143">
        <v>11</v>
      </c>
      <c r="Q13" s="143">
        <v>9</v>
      </c>
      <c r="R13" s="143">
        <v>39</v>
      </c>
      <c r="S13" s="143" t="s">
        <v>798</v>
      </c>
      <c r="T13" s="143">
        <v>311</v>
      </c>
    </row>
    <row r="14" spans="1:20" s="22" customFormat="1" ht="17.25" customHeight="1">
      <c r="A14" s="119" t="s">
        <v>800</v>
      </c>
      <c r="B14" s="160">
        <v>261</v>
      </c>
      <c r="C14" s="143">
        <v>83</v>
      </c>
      <c r="D14" s="143">
        <v>8</v>
      </c>
      <c r="E14" s="143">
        <v>16</v>
      </c>
      <c r="F14" s="143">
        <v>22</v>
      </c>
      <c r="G14" s="143">
        <v>12</v>
      </c>
      <c r="H14" s="143">
        <v>0</v>
      </c>
      <c r="I14" s="143">
        <v>12</v>
      </c>
      <c r="J14" s="143" t="s">
        <v>799</v>
      </c>
      <c r="K14" s="143">
        <v>0</v>
      </c>
      <c r="L14" s="143">
        <v>4</v>
      </c>
      <c r="M14" s="143">
        <v>5</v>
      </c>
      <c r="N14" s="143">
        <v>6</v>
      </c>
      <c r="O14" s="143">
        <v>1</v>
      </c>
      <c r="P14" s="143">
        <v>1</v>
      </c>
      <c r="Q14" s="143" t="s">
        <v>799</v>
      </c>
      <c r="R14" s="143">
        <v>9</v>
      </c>
      <c r="S14" s="143" t="s">
        <v>799</v>
      </c>
      <c r="T14" s="143">
        <v>83</v>
      </c>
    </row>
    <row r="15" spans="1:20" s="17" customFormat="1" ht="17.25" customHeight="1">
      <c r="A15" s="61" t="s">
        <v>801</v>
      </c>
      <c r="B15" s="157">
        <f>SUM(C15:T15)</f>
        <v>1131</v>
      </c>
      <c r="C15" s="162">
        <v>473</v>
      </c>
      <c r="D15" s="162">
        <v>36</v>
      </c>
      <c r="E15" s="162">
        <v>38</v>
      </c>
      <c r="F15" s="162">
        <v>105</v>
      </c>
      <c r="G15" s="162">
        <v>40</v>
      </c>
      <c r="H15" s="162" t="s">
        <v>797</v>
      </c>
      <c r="I15" s="162">
        <v>30</v>
      </c>
      <c r="J15" s="162">
        <v>10</v>
      </c>
      <c r="K15" s="162">
        <v>5</v>
      </c>
      <c r="L15" s="162">
        <v>9</v>
      </c>
      <c r="M15" s="162">
        <v>9</v>
      </c>
      <c r="N15" s="162">
        <v>14</v>
      </c>
      <c r="O15" s="162">
        <v>13</v>
      </c>
      <c r="P15" s="162">
        <v>10</v>
      </c>
      <c r="Q15" s="162">
        <v>1</v>
      </c>
      <c r="R15" s="162">
        <v>39</v>
      </c>
      <c r="S15" s="162" t="s">
        <v>797</v>
      </c>
      <c r="T15" s="162">
        <v>299</v>
      </c>
    </row>
    <row r="16" spans="1:20" s="38" customFormat="1" ht="17.25" customHeight="1">
      <c r="A16" s="134" t="s">
        <v>1076</v>
      </c>
      <c r="B16" s="163">
        <f aca="true" t="shared" si="0" ref="B16:B27">SUM(C16:T16)</f>
        <v>53</v>
      </c>
      <c r="C16" s="164">
        <v>25</v>
      </c>
      <c r="D16" s="143">
        <v>2</v>
      </c>
      <c r="E16" s="143" t="s">
        <v>799</v>
      </c>
      <c r="F16" s="142">
        <v>6</v>
      </c>
      <c r="G16" s="143">
        <v>5</v>
      </c>
      <c r="H16" s="143" t="s">
        <v>799</v>
      </c>
      <c r="I16" s="143">
        <v>1</v>
      </c>
      <c r="J16" s="143" t="s">
        <v>799</v>
      </c>
      <c r="K16" s="143" t="s">
        <v>799</v>
      </c>
      <c r="L16" s="143">
        <v>1</v>
      </c>
      <c r="M16" s="143">
        <v>2</v>
      </c>
      <c r="N16" s="143" t="s">
        <v>799</v>
      </c>
      <c r="O16" s="143" t="s">
        <v>799</v>
      </c>
      <c r="P16" s="143" t="s">
        <v>799</v>
      </c>
      <c r="Q16" s="142" t="s">
        <v>799</v>
      </c>
      <c r="R16" s="142">
        <v>2</v>
      </c>
      <c r="S16" s="143" t="s">
        <v>799</v>
      </c>
      <c r="T16" s="142">
        <v>9</v>
      </c>
    </row>
    <row r="17" spans="1:20" s="38" customFormat="1" ht="17.25" customHeight="1">
      <c r="A17" s="134" t="s">
        <v>1077</v>
      </c>
      <c r="B17" s="163">
        <f t="shared" si="0"/>
        <v>129</v>
      </c>
      <c r="C17" s="142">
        <v>64</v>
      </c>
      <c r="D17" s="143">
        <v>9</v>
      </c>
      <c r="E17" s="143">
        <v>7</v>
      </c>
      <c r="F17" s="143">
        <v>15</v>
      </c>
      <c r="G17" s="143">
        <v>2</v>
      </c>
      <c r="H17" s="143" t="s">
        <v>799</v>
      </c>
      <c r="I17" s="143">
        <v>11</v>
      </c>
      <c r="J17" s="143" t="s">
        <v>799</v>
      </c>
      <c r="K17" s="143">
        <v>2</v>
      </c>
      <c r="L17" s="143" t="s">
        <v>799</v>
      </c>
      <c r="M17" s="143" t="s">
        <v>799</v>
      </c>
      <c r="N17" s="143">
        <v>3</v>
      </c>
      <c r="O17" s="143">
        <v>3</v>
      </c>
      <c r="P17" s="143" t="s">
        <v>799</v>
      </c>
      <c r="Q17" s="143" t="s">
        <v>799</v>
      </c>
      <c r="R17" s="143">
        <v>2</v>
      </c>
      <c r="S17" s="143" t="s">
        <v>799</v>
      </c>
      <c r="T17" s="142">
        <v>11</v>
      </c>
    </row>
    <row r="18" spans="1:20" s="38" customFormat="1" ht="17.25" customHeight="1">
      <c r="A18" s="134" t="s">
        <v>1078</v>
      </c>
      <c r="B18" s="163">
        <f t="shared" si="0"/>
        <v>9</v>
      </c>
      <c r="C18" s="142">
        <v>5</v>
      </c>
      <c r="D18" s="143" t="s">
        <v>799</v>
      </c>
      <c r="E18" s="143" t="s">
        <v>799</v>
      </c>
      <c r="F18" s="143" t="s">
        <v>799</v>
      </c>
      <c r="G18" s="143">
        <v>1</v>
      </c>
      <c r="H18" s="143" t="s">
        <v>799</v>
      </c>
      <c r="I18" s="143" t="s">
        <v>799</v>
      </c>
      <c r="J18" s="143" t="s">
        <v>799</v>
      </c>
      <c r="K18" s="143" t="s">
        <v>799</v>
      </c>
      <c r="L18" s="143" t="s">
        <v>799</v>
      </c>
      <c r="M18" s="143" t="s">
        <v>799</v>
      </c>
      <c r="N18" s="143" t="s">
        <v>799</v>
      </c>
      <c r="O18" s="143">
        <v>1</v>
      </c>
      <c r="P18" s="143">
        <v>1</v>
      </c>
      <c r="Q18" s="143" t="s">
        <v>799</v>
      </c>
      <c r="R18" s="143">
        <v>1</v>
      </c>
      <c r="S18" s="143" t="s">
        <v>799</v>
      </c>
      <c r="T18" s="143" t="s">
        <v>799</v>
      </c>
    </row>
    <row r="19" spans="1:20" s="38" customFormat="1" ht="17.25" customHeight="1">
      <c r="A19" s="134" t="s">
        <v>1079</v>
      </c>
      <c r="B19" s="163">
        <f t="shared" si="0"/>
        <v>20</v>
      </c>
      <c r="C19" s="143">
        <v>15</v>
      </c>
      <c r="D19" s="143" t="s">
        <v>799</v>
      </c>
      <c r="E19" s="143">
        <v>2</v>
      </c>
      <c r="F19" s="143">
        <v>2</v>
      </c>
      <c r="G19" s="143" t="s">
        <v>799</v>
      </c>
      <c r="H19" s="143" t="s">
        <v>799</v>
      </c>
      <c r="I19" s="143" t="s">
        <v>799</v>
      </c>
      <c r="J19" s="143" t="s">
        <v>799</v>
      </c>
      <c r="K19" s="143" t="s">
        <v>799</v>
      </c>
      <c r="L19" s="143" t="s">
        <v>799</v>
      </c>
      <c r="M19" s="143" t="s">
        <v>799</v>
      </c>
      <c r="N19" s="143" t="s">
        <v>799</v>
      </c>
      <c r="O19" s="143">
        <v>1</v>
      </c>
      <c r="P19" s="143" t="s">
        <v>799</v>
      </c>
      <c r="Q19" s="143" t="s">
        <v>799</v>
      </c>
      <c r="R19" s="143" t="s">
        <v>799</v>
      </c>
      <c r="S19" s="143" t="s">
        <v>799</v>
      </c>
      <c r="T19" s="143" t="s">
        <v>799</v>
      </c>
    </row>
    <row r="20" spans="1:20" s="38" customFormat="1" ht="17.25" customHeight="1">
      <c r="A20" s="121" t="s">
        <v>870</v>
      </c>
      <c r="B20" s="163">
        <f t="shared" si="0"/>
        <v>1</v>
      </c>
      <c r="C20" s="143" t="s">
        <v>799</v>
      </c>
      <c r="D20" s="143" t="s">
        <v>799</v>
      </c>
      <c r="E20" s="143" t="s">
        <v>799</v>
      </c>
      <c r="F20" s="143" t="s">
        <v>799</v>
      </c>
      <c r="G20" s="143" t="s">
        <v>799</v>
      </c>
      <c r="H20" s="143" t="s">
        <v>799</v>
      </c>
      <c r="I20" s="143" t="s">
        <v>799</v>
      </c>
      <c r="J20" s="143" t="s">
        <v>799</v>
      </c>
      <c r="K20" s="143" t="s">
        <v>799</v>
      </c>
      <c r="L20" s="143" t="s">
        <v>799</v>
      </c>
      <c r="M20" s="143" t="s">
        <v>799</v>
      </c>
      <c r="N20" s="143" t="s">
        <v>799</v>
      </c>
      <c r="O20" s="143" t="s">
        <v>799</v>
      </c>
      <c r="P20" s="143" t="s">
        <v>799</v>
      </c>
      <c r="Q20" s="143">
        <v>1</v>
      </c>
      <c r="R20" s="143" t="s">
        <v>799</v>
      </c>
      <c r="S20" s="143" t="s">
        <v>799</v>
      </c>
      <c r="T20" s="143" t="s">
        <v>799</v>
      </c>
    </row>
    <row r="21" spans="1:20" s="38" customFormat="1" ht="17.25" customHeight="1">
      <c r="A21" s="121" t="s">
        <v>871</v>
      </c>
      <c r="B21" s="163">
        <f t="shared" si="0"/>
        <v>73</v>
      </c>
      <c r="C21" s="143">
        <v>46</v>
      </c>
      <c r="D21" s="143">
        <v>4</v>
      </c>
      <c r="E21" s="142">
        <v>1</v>
      </c>
      <c r="F21" s="143">
        <v>11</v>
      </c>
      <c r="G21" s="143">
        <v>1</v>
      </c>
      <c r="H21" s="143"/>
      <c r="I21" s="143">
        <v>1</v>
      </c>
      <c r="J21" s="143">
        <v>2</v>
      </c>
      <c r="K21" s="143">
        <v>1</v>
      </c>
      <c r="L21" s="143" t="s">
        <v>799</v>
      </c>
      <c r="M21" s="143" t="s">
        <v>799</v>
      </c>
      <c r="N21" s="143">
        <v>1</v>
      </c>
      <c r="O21" s="143" t="s">
        <v>799</v>
      </c>
      <c r="P21" s="143" t="s">
        <v>799</v>
      </c>
      <c r="Q21" s="143" t="s">
        <v>799</v>
      </c>
      <c r="R21" s="143" t="s">
        <v>799</v>
      </c>
      <c r="S21" s="143" t="s">
        <v>799</v>
      </c>
      <c r="T21" s="143">
        <v>5</v>
      </c>
    </row>
    <row r="22" spans="1:20" s="38" customFormat="1" ht="17.25" customHeight="1">
      <c r="A22" s="121" t="s">
        <v>950</v>
      </c>
      <c r="B22" s="163">
        <f t="shared" si="0"/>
        <v>7</v>
      </c>
      <c r="C22" s="143">
        <v>4</v>
      </c>
      <c r="D22" s="143">
        <v>2</v>
      </c>
      <c r="E22" s="142" t="s">
        <v>799</v>
      </c>
      <c r="F22" s="143">
        <v>1</v>
      </c>
      <c r="G22" s="143" t="s">
        <v>799</v>
      </c>
      <c r="H22" s="143" t="s">
        <v>799</v>
      </c>
      <c r="I22" s="143" t="s">
        <v>799</v>
      </c>
      <c r="J22" s="143" t="s">
        <v>799</v>
      </c>
      <c r="K22" s="143" t="s">
        <v>799</v>
      </c>
      <c r="L22" s="143" t="s">
        <v>799</v>
      </c>
      <c r="M22" s="143" t="s">
        <v>799</v>
      </c>
      <c r="N22" s="143" t="s">
        <v>799</v>
      </c>
      <c r="O22" s="143" t="s">
        <v>799</v>
      </c>
      <c r="P22" s="143" t="s">
        <v>799</v>
      </c>
      <c r="Q22" s="143" t="s">
        <v>799</v>
      </c>
      <c r="R22" s="143" t="s">
        <v>799</v>
      </c>
      <c r="S22" s="143" t="s">
        <v>799</v>
      </c>
      <c r="T22" s="143" t="s">
        <v>799</v>
      </c>
    </row>
    <row r="23" spans="1:20" s="38" customFormat="1" ht="17.25" customHeight="1">
      <c r="A23" s="121" t="s">
        <v>951</v>
      </c>
      <c r="B23" s="163">
        <f t="shared" si="0"/>
        <v>16</v>
      </c>
      <c r="C23" s="165">
        <v>1</v>
      </c>
      <c r="D23" s="143" t="s">
        <v>799</v>
      </c>
      <c r="E23" s="143">
        <v>4</v>
      </c>
      <c r="F23" s="143">
        <v>8</v>
      </c>
      <c r="G23" s="143" t="s">
        <v>799</v>
      </c>
      <c r="H23" s="143" t="s">
        <v>799</v>
      </c>
      <c r="I23" s="143" t="s">
        <v>799</v>
      </c>
      <c r="J23" s="143" t="s">
        <v>799</v>
      </c>
      <c r="K23" s="143" t="s">
        <v>799</v>
      </c>
      <c r="L23" s="143" t="s">
        <v>799</v>
      </c>
      <c r="M23" s="143" t="s">
        <v>799</v>
      </c>
      <c r="N23" s="143" t="s">
        <v>799</v>
      </c>
      <c r="O23" s="143" t="s">
        <v>799</v>
      </c>
      <c r="P23" s="143" t="s">
        <v>799</v>
      </c>
      <c r="Q23" s="143" t="s">
        <v>799</v>
      </c>
      <c r="R23" s="143" t="s">
        <v>799</v>
      </c>
      <c r="S23" s="143" t="s">
        <v>799</v>
      </c>
      <c r="T23" s="143">
        <v>3</v>
      </c>
    </row>
    <row r="24" spans="1:20" s="38" customFormat="1" ht="17.25" customHeight="1">
      <c r="A24" s="121" t="s">
        <v>952</v>
      </c>
      <c r="B24" s="163">
        <f t="shared" si="0"/>
        <v>2</v>
      </c>
      <c r="C24" s="165" t="s">
        <v>799</v>
      </c>
      <c r="D24" s="143" t="s">
        <v>799</v>
      </c>
      <c r="E24" s="143">
        <v>2</v>
      </c>
      <c r="F24" s="143"/>
      <c r="G24" s="143" t="s">
        <v>799</v>
      </c>
      <c r="H24" s="143" t="s">
        <v>799</v>
      </c>
      <c r="I24" s="143" t="s">
        <v>799</v>
      </c>
      <c r="J24" s="143" t="s">
        <v>799</v>
      </c>
      <c r="K24" s="143" t="s">
        <v>799</v>
      </c>
      <c r="L24" s="143" t="s">
        <v>799</v>
      </c>
      <c r="M24" s="143" t="s">
        <v>799</v>
      </c>
      <c r="N24" s="143" t="s">
        <v>799</v>
      </c>
      <c r="O24" s="143" t="s">
        <v>799</v>
      </c>
      <c r="P24" s="143" t="s">
        <v>799</v>
      </c>
      <c r="Q24" s="143" t="s">
        <v>799</v>
      </c>
      <c r="R24" s="143" t="s">
        <v>799</v>
      </c>
      <c r="S24" s="143" t="s">
        <v>799</v>
      </c>
      <c r="T24" s="143" t="s">
        <v>799</v>
      </c>
    </row>
    <row r="25" spans="1:20" s="38" customFormat="1" ht="17.25" customHeight="1">
      <c r="A25" s="121" t="s">
        <v>953</v>
      </c>
      <c r="B25" s="163">
        <f t="shared" si="0"/>
        <v>1</v>
      </c>
      <c r="C25" s="165" t="s">
        <v>799</v>
      </c>
      <c r="D25" s="143" t="s">
        <v>799</v>
      </c>
      <c r="E25" s="143" t="s">
        <v>799</v>
      </c>
      <c r="F25" s="143" t="s">
        <v>799</v>
      </c>
      <c r="G25" s="143" t="s">
        <v>799</v>
      </c>
      <c r="H25" s="143" t="s">
        <v>799</v>
      </c>
      <c r="I25" s="143" t="s">
        <v>799</v>
      </c>
      <c r="J25" s="143" t="s">
        <v>799</v>
      </c>
      <c r="K25" s="143" t="s">
        <v>799</v>
      </c>
      <c r="L25" s="143" t="s">
        <v>799</v>
      </c>
      <c r="M25" s="143" t="s">
        <v>799</v>
      </c>
      <c r="N25" s="143" t="s">
        <v>799</v>
      </c>
      <c r="O25" s="143" t="s">
        <v>799</v>
      </c>
      <c r="P25" s="143" t="s">
        <v>799</v>
      </c>
      <c r="Q25" s="143" t="s">
        <v>799</v>
      </c>
      <c r="R25" s="143" t="s">
        <v>799</v>
      </c>
      <c r="S25" s="143" t="s">
        <v>799</v>
      </c>
      <c r="T25" s="143">
        <v>1</v>
      </c>
    </row>
    <row r="26" spans="1:21" s="38" customFormat="1" ht="17.25" customHeight="1">
      <c r="A26" s="121" t="s">
        <v>923</v>
      </c>
      <c r="B26" s="163">
        <f t="shared" si="0"/>
        <v>2</v>
      </c>
      <c r="C26" s="143">
        <v>1</v>
      </c>
      <c r="D26" s="143" t="s">
        <v>799</v>
      </c>
      <c r="E26" s="143" t="s">
        <v>799</v>
      </c>
      <c r="F26" s="143" t="s">
        <v>799</v>
      </c>
      <c r="G26" s="143" t="s">
        <v>799</v>
      </c>
      <c r="H26" s="143" t="s">
        <v>799</v>
      </c>
      <c r="I26" s="143" t="s">
        <v>799</v>
      </c>
      <c r="J26" s="143" t="s">
        <v>799</v>
      </c>
      <c r="K26" s="143" t="s">
        <v>799</v>
      </c>
      <c r="L26" s="143" t="s">
        <v>799</v>
      </c>
      <c r="M26" s="143" t="s">
        <v>799</v>
      </c>
      <c r="N26" s="143" t="s">
        <v>799</v>
      </c>
      <c r="O26" s="143" t="s">
        <v>799</v>
      </c>
      <c r="P26" s="143" t="s">
        <v>799</v>
      </c>
      <c r="Q26" s="143" t="s">
        <v>799</v>
      </c>
      <c r="R26" s="143" t="s">
        <v>799</v>
      </c>
      <c r="S26" s="143" t="s">
        <v>799</v>
      </c>
      <c r="T26" s="143">
        <v>1</v>
      </c>
      <c r="U26" s="39"/>
    </row>
    <row r="27" spans="1:21" s="38" customFormat="1" ht="17.25" customHeight="1">
      <c r="A27" s="135" t="s">
        <v>954</v>
      </c>
      <c r="B27" s="166">
        <f t="shared" si="0"/>
        <v>1</v>
      </c>
      <c r="C27" s="151" t="s">
        <v>799</v>
      </c>
      <c r="D27" s="151" t="s">
        <v>799</v>
      </c>
      <c r="E27" s="151" t="s">
        <v>799</v>
      </c>
      <c r="F27" s="151" t="s">
        <v>799</v>
      </c>
      <c r="G27" s="151" t="s">
        <v>799</v>
      </c>
      <c r="H27" s="151" t="s">
        <v>799</v>
      </c>
      <c r="I27" s="151" t="s">
        <v>799</v>
      </c>
      <c r="J27" s="151" t="s">
        <v>799</v>
      </c>
      <c r="K27" s="151" t="s">
        <v>799</v>
      </c>
      <c r="L27" s="151" t="s">
        <v>799</v>
      </c>
      <c r="M27" s="151" t="s">
        <v>799</v>
      </c>
      <c r="N27" s="151" t="s">
        <v>799</v>
      </c>
      <c r="O27" s="151" t="s">
        <v>799</v>
      </c>
      <c r="P27" s="151" t="s">
        <v>799</v>
      </c>
      <c r="Q27" s="151" t="s">
        <v>799</v>
      </c>
      <c r="R27" s="151" t="s">
        <v>799</v>
      </c>
      <c r="S27" s="151" t="s">
        <v>799</v>
      </c>
      <c r="T27" s="151">
        <v>1</v>
      </c>
      <c r="U27" s="39"/>
    </row>
    <row r="28" spans="1:16" s="5" customFormat="1" ht="17.25" customHeight="1">
      <c r="A28" s="1" t="s">
        <v>918</v>
      </c>
      <c r="P28" s="5" t="s">
        <v>919</v>
      </c>
    </row>
    <row r="29" ht="17.25" customHeight="1"/>
    <row r="46" spans="1:21" s="38" customFormat="1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38" customFormat="1" ht="17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38" customFormat="1" ht="17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38" customFormat="1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38" customFormat="1" ht="17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38" customFormat="1" ht="17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38" customFormat="1" ht="17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38" customFormat="1" ht="17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38" customFormat="1" ht="17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38" customFormat="1" ht="17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38" customFormat="1" ht="17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38" customFormat="1" ht="17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38" customFormat="1" ht="17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38" customFormat="1" ht="17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38" customFormat="1" ht="17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38" customFormat="1" ht="17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38" customFormat="1" ht="17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38" customFormat="1" ht="17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38" customFormat="1" ht="1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38" customFormat="1" ht="17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38" customFormat="1" ht="17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38" customFormat="1" ht="17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38" customFormat="1" ht="17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38" customFormat="1" ht="17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38" customFormat="1" ht="17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38" customFormat="1" ht="17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38" customFormat="1" ht="17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38" customFormat="1" ht="17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38" customFormat="1" ht="17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38" customFormat="1" ht="17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38" customFormat="1" ht="17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38" customFormat="1" ht="17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38" customFormat="1" ht="17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38" customFormat="1" ht="17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38" customFormat="1" ht="17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38" customFormat="1" ht="17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38" customFormat="1" ht="17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38" customFormat="1" ht="17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38" customFormat="1" ht="17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38" customFormat="1" ht="1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38" customFormat="1" ht="17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38" customFormat="1" ht="17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38" customFormat="1" ht="1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38" customFormat="1" ht="17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38" customFormat="1" ht="17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38" customFormat="1" ht="17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38" customFormat="1" ht="17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38" customFormat="1" ht="17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38" customFormat="1" ht="17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38" customFormat="1" ht="17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38" customFormat="1" ht="17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38" customFormat="1" ht="17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38" customFormat="1" ht="17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38" customFormat="1" ht="17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38" customFormat="1" ht="17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38" customFormat="1" ht="1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38" customFormat="1" ht="17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38" customFormat="1" ht="17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38" customFormat="1" ht="17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38" customFormat="1" ht="17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38" customFormat="1" ht="17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38" customFormat="1" ht="17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38" customFormat="1" ht="17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38" customFormat="1" ht="17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38" customFormat="1" ht="1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38" customFormat="1" ht="1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38" customFormat="1" ht="1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38" customFormat="1" ht="17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38" customFormat="1" ht="17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65" customFormat="1" ht="17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65" customFormat="1" ht="17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65" customFormat="1" ht="17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65" customFormat="1" ht="17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65" customFormat="1" ht="17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65" customFormat="1" ht="17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65" customFormat="1" ht="17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65" customFormat="1" ht="17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65" customFormat="1" ht="17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65" customFormat="1" ht="17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65" customFormat="1" ht="17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65" customFormat="1" ht="17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65" customFormat="1" ht="17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65" customFormat="1" ht="17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65" customFormat="1" ht="17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65" customFormat="1" ht="17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65" customFormat="1" ht="17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65" customFormat="1" ht="17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65" customFormat="1" ht="17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65" customFormat="1" ht="17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65" customFormat="1" ht="17.2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65" customFormat="1" ht="17.2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65" customFormat="1" ht="17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65" customFormat="1" ht="17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65" customFormat="1" ht="17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65" customFormat="1" ht="17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65" customFormat="1" ht="17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65" customFormat="1" ht="17.2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65" customFormat="1" ht="17.2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65" customFormat="1" ht="17.2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65" customFormat="1" ht="17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65" customFormat="1" ht="17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65" customFormat="1" ht="17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65" customFormat="1" ht="17.2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65" customFormat="1" ht="17.2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65" customFormat="1" ht="17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65" customFormat="1" ht="17.2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65" customFormat="1" ht="17.2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65" customFormat="1" ht="17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65" customFormat="1" ht="17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65" customFormat="1" ht="17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38" customFormat="1" ht="17.2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38" customFormat="1" ht="17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38" customFormat="1" ht="17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38" customFormat="1" ht="17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38" customFormat="1" ht="17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38" customFormat="1" ht="17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38" customFormat="1" ht="17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38" customFormat="1" ht="17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65" customFormat="1" ht="17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65" customFormat="1" ht="17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65" customFormat="1" ht="17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65" customFormat="1" ht="17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65" customFormat="1" ht="17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65" customFormat="1" ht="17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65" customFormat="1" ht="17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65" customFormat="1" ht="17.2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65" customFormat="1" ht="17.2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65" customFormat="1" ht="17.2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65" customFormat="1" ht="17.2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65" customFormat="1" ht="17.2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65" customFormat="1" ht="17.2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65" customFormat="1" ht="17.2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65" customFormat="1" ht="17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65" customFormat="1" ht="17.2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65" customFormat="1" ht="17.2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65" customFormat="1" ht="17.2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65" customFormat="1" ht="17.2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65" customFormat="1" ht="17.2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65" customFormat="1" ht="17.2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5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</sheetData>
  <mergeCells count="1">
    <mergeCell ref="A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0"/>
  <sheetViews>
    <sheetView zoomScaleSheetLayoutView="100" workbookViewId="0" topLeftCell="A1">
      <selection activeCell="F30" sqref="F30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19" width="7.00390625" style="0" customWidth="1"/>
    <col min="20" max="20" width="7.42187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663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38" customFormat="1" ht="17.25" customHeight="1">
      <c r="A5" s="121" t="s">
        <v>955</v>
      </c>
      <c r="B5" s="62">
        <f aca="true" t="shared" si="0" ref="B5:B11">SUM(C5:T5)</f>
        <v>2</v>
      </c>
      <c r="C5" s="63">
        <v>2</v>
      </c>
      <c r="D5" s="15" t="s">
        <v>799</v>
      </c>
      <c r="E5" s="15" t="s">
        <v>799</v>
      </c>
      <c r="F5" s="15" t="s">
        <v>799</v>
      </c>
      <c r="G5" s="15" t="s">
        <v>799</v>
      </c>
      <c r="H5" s="15" t="s">
        <v>799</v>
      </c>
      <c r="I5" s="15" t="s">
        <v>799</v>
      </c>
      <c r="J5" s="15" t="s">
        <v>799</v>
      </c>
      <c r="K5" s="15" t="s">
        <v>799</v>
      </c>
      <c r="L5" s="15" t="s">
        <v>799</v>
      </c>
      <c r="M5" s="15" t="s">
        <v>799</v>
      </c>
      <c r="N5" s="35" t="s">
        <v>799</v>
      </c>
      <c r="O5" s="15" t="s">
        <v>799</v>
      </c>
      <c r="P5" s="15" t="s">
        <v>799</v>
      </c>
      <c r="Q5" s="35" t="s">
        <v>799</v>
      </c>
      <c r="R5" s="15" t="s">
        <v>799</v>
      </c>
      <c r="S5" s="15" t="s">
        <v>799</v>
      </c>
      <c r="T5" s="15" t="s">
        <v>799</v>
      </c>
      <c r="U5" s="39"/>
    </row>
    <row r="6" spans="1:21" s="38" customFormat="1" ht="17.25" customHeight="1">
      <c r="A6" s="121" t="s">
        <v>956</v>
      </c>
      <c r="B6" s="62">
        <f t="shared" si="0"/>
        <v>1</v>
      </c>
      <c r="C6" s="15">
        <v>1</v>
      </c>
      <c r="D6" s="15" t="s">
        <v>799</v>
      </c>
      <c r="E6" s="15" t="s">
        <v>799</v>
      </c>
      <c r="F6" s="15" t="s">
        <v>799</v>
      </c>
      <c r="G6" s="15" t="s">
        <v>799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35" t="s">
        <v>799</v>
      </c>
      <c r="O6" s="15" t="s">
        <v>799</v>
      </c>
      <c r="P6" s="15" t="s">
        <v>799</v>
      </c>
      <c r="Q6" s="35" t="s">
        <v>799</v>
      </c>
      <c r="R6" s="15" t="s">
        <v>799</v>
      </c>
      <c r="S6" s="15" t="s">
        <v>799</v>
      </c>
      <c r="T6" s="15" t="s">
        <v>799</v>
      </c>
      <c r="U6" s="39"/>
    </row>
    <row r="7" spans="1:21" s="38" customFormat="1" ht="17.25" customHeight="1">
      <c r="A7" s="121" t="s">
        <v>957</v>
      </c>
      <c r="B7" s="62">
        <f t="shared" si="0"/>
        <v>2</v>
      </c>
      <c r="C7" s="63" t="s">
        <v>799</v>
      </c>
      <c r="D7" s="15" t="s">
        <v>799</v>
      </c>
      <c r="E7" s="15" t="s">
        <v>799</v>
      </c>
      <c r="F7" s="15" t="s">
        <v>799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>
        <v>2</v>
      </c>
      <c r="O7" s="15" t="s">
        <v>799</v>
      </c>
      <c r="P7" s="15" t="s">
        <v>799</v>
      </c>
      <c r="Q7" s="35" t="s">
        <v>799</v>
      </c>
      <c r="R7" s="15" t="s">
        <v>799</v>
      </c>
      <c r="S7" s="15" t="s">
        <v>799</v>
      </c>
      <c r="T7" s="15" t="s">
        <v>799</v>
      </c>
      <c r="U7" s="39"/>
    </row>
    <row r="8" spans="1:21" s="38" customFormat="1" ht="17.25" customHeight="1">
      <c r="A8" s="121" t="s">
        <v>958</v>
      </c>
      <c r="B8" s="62">
        <f t="shared" si="0"/>
        <v>1</v>
      </c>
      <c r="C8" s="15" t="s">
        <v>799</v>
      </c>
      <c r="D8" s="15" t="s">
        <v>799</v>
      </c>
      <c r="E8" s="15" t="s">
        <v>799</v>
      </c>
      <c r="F8" s="15" t="s">
        <v>799</v>
      </c>
      <c r="G8" s="15" t="s">
        <v>799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 t="s">
        <v>799</v>
      </c>
      <c r="S8" s="15" t="s">
        <v>799</v>
      </c>
      <c r="T8" s="15">
        <v>1</v>
      </c>
      <c r="U8" s="39"/>
    </row>
    <row r="9" spans="1:21" s="38" customFormat="1" ht="17.25" customHeight="1">
      <c r="A9" s="121" t="s">
        <v>959</v>
      </c>
      <c r="B9" s="62">
        <f t="shared" si="0"/>
        <v>34</v>
      </c>
      <c r="C9" s="15">
        <v>13</v>
      </c>
      <c r="D9" s="15">
        <v>3</v>
      </c>
      <c r="E9" s="15">
        <v>2</v>
      </c>
      <c r="F9" s="15">
        <v>5</v>
      </c>
      <c r="G9" s="15" t="s">
        <v>799</v>
      </c>
      <c r="H9" s="15" t="s">
        <v>799</v>
      </c>
      <c r="I9" s="15" t="s">
        <v>799</v>
      </c>
      <c r="J9" s="15" t="s">
        <v>799</v>
      </c>
      <c r="K9" s="15" t="s">
        <v>799</v>
      </c>
      <c r="L9" s="15">
        <v>1</v>
      </c>
      <c r="M9" s="15">
        <v>1</v>
      </c>
      <c r="N9" s="15" t="s">
        <v>799</v>
      </c>
      <c r="O9" s="15" t="s">
        <v>799</v>
      </c>
      <c r="P9" s="15">
        <v>2</v>
      </c>
      <c r="Q9" s="15" t="s">
        <v>799</v>
      </c>
      <c r="R9" s="15" t="s">
        <v>799</v>
      </c>
      <c r="S9" s="15" t="s">
        <v>799</v>
      </c>
      <c r="T9" s="15">
        <v>7</v>
      </c>
      <c r="U9" s="39"/>
    </row>
    <row r="10" spans="1:21" s="38" customFormat="1" ht="17.25" customHeight="1">
      <c r="A10" s="121" t="s">
        <v>960</v>
      </c>
      <c r="B10" s="62">
        <f t="shared" si="0"/>
        <v>1</v>
      </c>
      <c r="C10" s="63">
        <v>1</v>
      </c>
      <c r="D10" s="15" t="s">
        <v>799</v>
      </c>
      <c r="E10" s="15" t="s">
        <v>799</v>
      </c>
      <c r="F10" s="15" t="s">
        <v>799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 t="s">
        <v>799</v>
      </c>
      <c r="M10" s="15" t="s">
        <v>799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 t="s">
        <v>799</v>
      </c>
      <c r="S10" s="15" t="s">
        <v>799</v>
      </c>
      <c r="T10" s="15" t="s">
        <v>799</v>
      </c>
      <c r="U10" s="39"/>
    </row>
    <row r="11" spans="1:21" s="38" customFormat="1" ht="17.25" customHeight="1">
      <c r="A11" s="121" t="s">
        <v>961</v>
      </c>
      <c r="B11" s="62">
        <f t="shared" si="0"/>
        <v>19</v>
      </c>
      <c r="C11" s="63">
        <v>7</v>
      </c>
      <c r="D11" s="15">
        <v>1</v>
      </c>
      <c r="E11" s="15">
        <v>1</v>
      </c>
      <c r="F11" s="15">
        <v>2</v>
      </c>
      <c r="G11" s="15">
        <v>1</v>
      </c>
      <c r="H11" s="15"/>
      <c r="I11" s="15">
        <v>1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>
        <v>6</v>
      </c>
      <c r="U11" s="39"/>
    </row>
    <row r="12" spans="1:21" s="8" customFormat="1" ht="17.25" customHeight="1">
      <c r="A12" s="121" t="s">
        <v>962</v>
      </c>
      <c r="B12" s="67">
        <f>SUM(C12:T12)</f>
        <v>5</v>
      </c>
      <c r="C12" s="68">
        <v>3</v>
      </c>
      <c r="D12" s="15" t="s">
        <v>799</v>
      </c>
      <c r="E12" s="15" t="s">
        <v>799</v>
      </c>
      <c r="F12" s="15" t="s">
        <v>799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15" t="s">
        <v>799</v>
      </c>
      <c r="N12" s="15">
        <v>1</v>
      </c>
      <c r="O12" s="15" t="s">
        <v>799</v>
      </c>
      <c r="P12" s="15" t="s">
        <v>799</v>
      </c>
      <c r="Q12" s="15" t="s">
        <v>799</v>
      </c>
      <c r="R12" s="15">
        <v>1</v>
      </c>
      <c r="S12" s="15" t="s">
        <v>799</v>
      </c>
      <c r="T12" s="15" t="s">
        <v>799</v>
      </c>
      <c r="U12" s="7"/>
    </row>
    <row r="13" spans="1:21" s="8" customFormat="1" ht="17.25" customHeight="1">
      <c r="A13" s="121" t="s">
        <v>963</v>
      </c>
      <c r="B13" s="67">
        <f>SUM(C13:T13)</f>
        <v>20</v>
      </c>
      <c r="C13" s="15">
        <v>5</v>
      </c>
      <c r="D13" s="15">
        <v>2</v>
      </c>
      <c r="E13" s="15">
        <v>1</v>
      </c>
      <c r="F13" s="15" t="s">
        <v>799</v>
      </c>
      <c r="G13" s="15" t="s">
        <v>799</v>
      </c>
      <c r="H13" s="15" t="s">
        <v>799</v>
      </c>
      <c r="I13" s="15">
        <v>1</v>
      </c>
      <c r="J13" s="15" t="s">
        <v>799</v>
      </c>
      <c r="K13" s="15" t="s">
        <v>799</v>
      </c>
      <c r="L13" s="15">
        <v>1</v>
      </c>
      <c r="M13" s="15" t="s">
        <v>799</v>
      </c>
      <c r="N13" s="68" t="s">
        <v>799</v>
      </c>
      <c r="O13" s="15" t="s">
        <v>799</v>
      </c>
      <c r="P13" s="15" t="s">
        <v>799</v>
      </c>
      <c r="Q13" s="15" t="s">
        <v>799</v>
      </c>
      <c r="R13" s="15">
        <v>3</v>
      </c>
      <c r="S13" s="15" t="s">
        <v>799</v>
      </c>
      <c r="T13" s="15">
        <v>7</v>
      </c>
      <c r="U13" s="7"/>
    </row>
    <row r="14" spans="1:21" s="8" customFormat="1" ht="17.25" customHeight="1">
      <c r="A14" s="121" t="s">
        <v>964</v>
      </c>
      <c r="B14" s="67">
        <f aca="true" t="shared" si="1" ref="B14:B27">SUM(C14:T14)</f>
        <v>1</v>
      </c>
      <c r="C14" s="63" t="s">
        <v>799</v>
      </c>
      <c r="D14" s="15" t="s">
        <v>799</v>
      </c>
      <c r="E14" s="15" t="s">
        <v>799</v>
      </c>
      <c r="F14" s="15" t="s">
        <v>799</v>
      </c>
      <c r="G14" s="15" t="s">
        <v>799</v>
      </c>
      <c r="H14" s="15" t="s">
        <v>799</v>
      </c>
      <c r="I14" s="15" t="s">
        <v>799</v>
      </c>
      <c r="J14" s="15" t="s">
        <v>799</v>
      </c>
      <c r="K14" s="15" t="s">
        <v>799</v>
      </c>
      <c r="L14" s="15" t="s">
        <v>799</v>
      </c>
      <c r="M14" s="15" t="s">
        <v>799</v>
      </c>
      <c r="N14" s="15" t="s">
        <v>799</v>
      </c>
      <c r="O14" s="15">
        <v>1</v>
      </c>
      <c r="P14" s="15" t="s">
        <v>799</v>
      </c>
      <c r="Q14" s="15" t="s">
        <v>799</v>
      </c>
      <c r="R14" s="15" t="s">
        <v>799</v>
      </c>
      <c r="S14" s="15" t="s">
        <v>799</v>
      </c>
      <c r="T14" s="15" t="s">
        <v>799</v>
      </c>
      <c r="U14" s="7"/>
    </row>
    <row r="15" spans="1:21" s="8" customFormat="1" ht="17.25" customHeight="1">
      <c r="A15" s="136" t="s">
        <v>965</v>
      </c>
      <c r="B15" s="67">
        <f t="shared" si="1"/>
        <v>4</v>
      </c>
      <c r="C15" s="15" t="s">
        <v>799</v>
      </c>
      <c r="D15" s="15" t="s">
        <v>799</v>
      </c>
      <c r="E15" s="15" t="s">
        <v>799</v>
      </c>
      <c r="F15" s="15" t="s">
        <v>799</v>
      </c>
      <c r="G15" s="15" t="s">
        <v>799</v>
      </c>
      <c r="H15" s="15" t="s">
        <v>799</v>
      </c>
      <c r="I15" s="15" t="s">
        <v>799</v>
      </c>
      <c r="J15" s="15" t="s">
        <v>799</v>
      </c>
      <c r="K15" s="15" t="s">
        <v>799</v>
      </c>
      <c r="L15" s="15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15" t="s">
        <v>799</v>
      </c>
      <c r="S15" s="15" t="s">
        <v>799</v>
      </c>
      <c r="T15" s="15">
        <v>4</v>
      </c>
      <c r="U15" s="7"/>
    </row>
    <row r="16" spans="1:21" s="8" customFormat="1" ht="17.25" customHeight="1">
      <c r="A16" s="121" t="s">
        <v>966</v>
      </c>
      <c r="B16" s="67">
        <f t="shared" si="1"/>
        <v>52</v>
      </c>
      <c r="C16" s="68">
        <v>25</v>
      </c>
      <c r="D16" s="15" t="s">
        <v>799</v>
      </c>
      <c r="E16" s="68">
        <v>2</v>
      </c>
      <c r="F16" s="15">
        <v>4</v>
      </c>
      <c r="G16" s="15" t="s">
        <v>799</v>
      </c>
      <c r="H16" s="15" t="s">
        <v>799</v>
      </c>
      <c r="I16" s="15">
        <v>2</v>
      </c>
      <c r="J16" s="15" t="s">
        <v>799</v>
      </c>
      <c r="K16" s="15" t="s">
        <v>799</v>
      </c>
      <c r="L16" s="15">
        <v>1</v>
      </c>
      <c r="M16" s="68" t="s">
        <v>799</v>
      </c>
      <c r="N16" s="15" t="s">
        <v>799</v>
      </c>
      <c r="O16" s="15">
        <v>1</v>
      </c>
      <c r="P16" s="15" t="s">
        <v>799</v>
      </c>
      <c r="Q16" s="15" t="s">
        <v>799</v>
      </c>
      <c r="R16" s="68">
        <v>3</v>
      </c>
      <c r="S16" s="15" t="s">
        <v>799</v>
      </c>
      <c r="T16" s="15">
        <v>14</v>
      </c>
      <c r="U16" s="7"/>
    </row>
    <row r="17" spans="1:21" s="8" customFormat="1" ht="17.25" customHeight="1">
      <c r="A17" s="121" t="s">
        <v>967</v>
      </c>
      <c r="B17" s="67">
        <f t="shared" si="1"/>
        <v>1</v>
      </c>
      <c r="C17" s="15" t="s">
        <v>799</v>
      </c>
      <c r="D17" s="15" t="s">
        <v>799</v>
      </c>
      <c r="E17" s="15" t="s">
        <v>799</v>
      </c>
      <c r="F17" s="15" t="s">
        <v>799</v>
      </c>
      <c r="G17" s="15" t="s">
        <v>799</v>
      </c>
      <c r="H17" s="15" t="s">
        <v>799</v>
      </c>
      <c r="I17" s="15" t="s">
        <v>799</v>
      </c>
      <c r="J17" s="15">
        <v>1</v>
      </c>
      <c r="K17" s="15" t="s">
        <v>799</v>
      </c>
      <c r="L17" s="15" t="s">
        <v>799</v>
      </c>
      <c r="M17" s="15" t="s">
        <v>799</v>
      </c>
      <c r="N17" s="35" t="s">
        <v>799</v>
      </c>
      <c r="O17" s="15" t="s">
        <v>799</v>
      </c>
      <c r="P17" s="15" t="s">
        <v>799</v>
      </c>
      <c r="Q17" s="35" t="s">
        <v>799</v>
      </c>
      <c r="R17" s="15" t="s">
        <v>799</v>
      </c>
      <c r="S17" s="15" t="s">
        <v>799</v>
      </c>
      <c r="T17" s="15" t="s">
        <v>799</v>
      </c>
      <c r="U17" s="7"/>
    </row>
    <row r="18" spans="1:21" s="8" customFormat="1" ht="17.25" customHeight="1">
      <c r="A18" s="121" t="s">
        <v>968</v>
      </c>
      <c r="B18" s="67">
        <f t="shared" si="1"/>
        <v>2</v>
      </c>
      <c r="C18" s="15">
        <v>1</v>
      </c>
      <c r="D18" s="15" t="s">
        <v>799</v>
      </c>
      <c r="E18" s="15" t="s">
        <v>799</v>
      </c>
      <c r="F18" s="15" t="s">
        <v>799</v>
      </c>
      <c r="G18" s="15" t="s">
        <v>799</v>
      </c>
      <c r="H18" s="15" t="s">
        <v>799</v>
      </c>
      <c r="I18" s="15" t="s">
        <v>799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35" t="s">
        <v>799</v>
      </c>
      <c r="O18" s="15" t="s">
        <v>799</v>
      </c>
      <c r="P18" s="15" t="s">
        <v>799</v>
      </c>
      <c r="Q18" s="35" t="s">
        <v>799</v>
      </c>
      <c r="R18" s="15" t="s">
        <v>799</v>
      </c>
      <c r="S18" s="15" t="s">
        <v>799</v>
      </c>
      <c r="T18" s="15">
        <v>1</v>
      </c>
      <c r="U18" s="7"/>
    </row>
    <row r="19" spans="1:21" s="8" customFormat="1" ht="17.25" customHeight="1">
      <c r="A19" s="121" t="s">
        <v>969</v>
      </c>
      <c r="B19" s="67">
        <f t="shared" si="1"/>
        <v>1</v>
      </c>
      <c r="C19" s="15" t="s">
        <v>799</v>
      </c>
      <c r="D19" s="15" t="s">
        <v>799</v>
      </c>
      <c r="E19" s="15" t="s">
        <v>799</v>
      </c>
      <c r="F19" s="15" t="s">
        <v>799</v>
      </c>
      <c r="G19" s="15">
        <v>1</v>
      </c>
      <c r="H19" s="15" t="s">
        <v>799</v>
      </c>
      <c r="I19" s="15" t="s">
        <v>799</v>
      </c>
      <c r="J19" s="15" t="s">
        <v>799</v>
      </c>
      <c r="K19" s="15" t="s">
        <v>799</v>
      </c>
      <c r="L19" s="15" t="s">
        <v>799</v>
      </c>
      <c r="M19" s="15" t="s">
        <v>799</v>
      </c>
      <c r="N19" s="35" t="s">
        <v>799</v>
      </c>
      <c r="O19" s="15" t="s">
        <v>799</v>
      </c>
      <c r="P19" s="15" t="s">
        <v>799</v>
      </c>
      <c r="Q19" s="35" t="s">
        <v>799</v>
      </c>
      <c r="R19" s="15" t="s">
        <v>799</v>
      </c>
      <c r="S19" s="15" t="s">
        <v>799</v>
      </c>
      <c r="T19" s="15" t="s">
        <v>799</v>
      </c>
      <c r="U19" s="7"/>
    </row>
    <row r="20" spans="1:21" s="8" customFormat="1" ht="17.25" customHeight="1">
      <c r="A20" s="121" t="s">
        <v>970</v>
      </c>
      <c r="B20" s="67">
        <f t="shared" si="1"/>
        <v>1</v>
      </c>
      <c r="C20" s="15" t="s">
        <v>799</v>
      </c>
      <c r="D20" s="15">
        <v>1</v>
      </c>
      <c r="E20" s="68" t="s">
        <v>799</v>
      </c>
      <c r="F20" s="15" t="s">
        <v>799</v>
      </c>
      <c r="G20" s="15" t="s">
        <v>799</v>
      </c>
      <c r="H20" s="15" t="s">
        <v>799</v>
      </c>
      <c r="I20" s="15" t="s">
        <v>799</v>
      </c>
      <c r="J20" s="15" t="s">
        <v>799</v>
      </c>
      <c r="K20" s="15" t="s">
        <v>799</v>
      </c>
      <c r="L20" s="15" t="s">
        <v>799</v>
      </c>
      <c r="M20" s="15" t="s">
        <v>799</v>
      </c>
      <c r="N20" s="35" t="s">
        <v>799</v>
      </c>
      <c r="O20" s="15" t="s">
        <v>799</v>
      </c>
      <c r="P20" s="15" t="s">
        <v>799</v>
      </c>
      <c r="Q20" s="35" t="s">
        <v>799</v>
      </c>
      <c r="R20" s="15" t="s">
        <v>799</v>
      </c>
      <c r="S20" s="15" t="s">
        <v>799</v>
      </c>
      <c r="T20" s="15" t="s">
        <v>799</v>
      </c>
      <c r="U20" s="7"/>
    </row>
    <row r="21" spans="1:21" s="8" customFormat="1" ht="17.25" customHeight="1">
      <c r="A21" s="121" t="s">
        <v>971</v>
      </c>
      <c r="B21" s="67">
        <f t="shared" si="1"/>
        <v>1</v>
      </c>
      <c r="C21" s="15" t="s">
        <v>799</v>
      </c>
      <c r="D21" s="68" t="s">
        <v>799</v>
      </c>
      <c r="E21" s="15" t="s">
        <v>799</v>
      </c>
      <c r="F21" s="15" t="s">
        <v>799</v>
      </c>
      <c r="G21" s="15" t="s">
        <v>799</v>
      </c>
      <c r="H21" s="15" t="s">
        <v>799</v>
      </c>
      <c r="I21" s="15" t="s">
        <v>799</v>
      </c>
      <c r="J21" s="15">
        <v>1</v>
      </c>
      <c r="K21" s="15" t="s">
        <v>799</v>
      </c>
      <c r="L21" s="15" t="s">
        <v>799</v>
      </c>
      <c r="M21" s="15" t="s">
        <v>799</v>
      </c>
      <c r="N21" s="35" t="s">
        <v>799</v>
      </c>
      <c r="O21" s="15" t="s">
        <v>799</v>
      </c>
      <c r="P21" s="15" t="s">
        <v>799</v>
      </c>
      <c r="Q21" s="35" t="s">
        <v>799</v>
      </c>
      <c r="R21" s="15" t="s">
        <v>799</v>
      </c>
      <c r="S21" s="15" t="s">
        <v>799</v>
      </c>
      <c r="T21" s="15" t="s">
        <v>799</v>
      </c>
      <c r="U21" s="7"/>
    </row>
    <row r="22" spans="1:21" s="8" customFormat="1" ht="17.25" customHeight="1">
      <c r="A22" s="137" t="s">
        <v>1080</v>
      </c>
      <c r="B22" s="67">
        <f t="shared" si="1"/>
        <v>1</v>
      </c>
      <c r="C22" s="15" t="s">
        <v>799</v>
      </c>
      <c r="D22" s="15" t="s">
        <v>799</v>
      </c>
      <c r="E22" s="15" t="s">
        <v>799</v>
      </c>
      <c r="F22" s="15" t="s">
        <v>799</v>
      </c>
      <c r="G22" s="15" t="s">
        <v>799</v>
      </c>
      <c r="H22" s="15" t="s">
        <v>799</v>
      </c>
      <c r="I22" s="15" t="s">
        <v>799</v>
      </c>
      <c r="J22" s="35" t="s">
        <v>799</v>
      </c>
      <c r="K22" s="15" t="s">
        <v>799</v>
      </c>
      <c r="L22" s="15" t="s">
        <v>799</v>
      </c>
      <c r="M22" s="15" t="s">
        <v>799</v>
      </c>
      <c r="N22" s="35" t="s">
        <v>799</v>
      </c>
      <c r="O22" s="15" t="s">
        <v>799</v>
      </c>
      <c r="P22" s="15" t="s">
        <v>799</v>
      </c>
      <c r="Q22" s="35" t="s">
        <v>799</v>
      </c>
      <c r="R22" s="15" t="s">
        <v>799</v>
      </c>
      <c r="S22" s="15" t="s">
        <v>799</v>
      </c>
      <c r="T22" s="15">
        <v>1</v>
      </c>
      <c r="U22" s="7"/>
    </row>
    <row r="23" spans="1:21" s="8" customFormat="1" ht="17.25" customHeight="1">
      <c r="A23" s="121" t="s">
        <v>1081</v>
      </c>
      <c r="B23" s="67">
        <f t="shared" si="1"/>
        <v>1</v>
      </c>
      <c r="C23" s="15" t="s">
        <v>799</v>
      </c>
      <c r="D23" s="15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15" t="s">
        <v>799</v>
      </c>
      <c r="J23" s="35" t="s">
        <v>799</v>
      </c>
      <c r="K23" s="15" t="s">
        <v>799</v>
      </c>
      <c r="L23" s="15" t="s">
        <v>799</v>
      </c>
      <c r="M23" s="15" t="s">
        <v>799</v>
      </c>
      <c r="N23" s="35" t="s">
        <v>799</v>
      </c>
      <c r="O23" s="15" t="s">
        <v>799</v>
      </c>
      <c r="P23" s="15" t="s">
        <v>799</v>
      </c>
      <c r="Q23" s="35" t="s">
        <v>799</v>
      </c>
      <c r="R23" s="15" t="s">
        <v>799</v>
      </c>
      <c r="S23" s="15" t="s">
        <v>799</v>
      </c>
      <c r="T23" s="15">
        <v>1</v>
      </c>
      <c r="U23" s="7"/>
    </row>
    <row r="24" spans="1:21" s="8" customFormat="1" ht="17.25" customHeight="1">
      <c r="A24" s="121" t="s">
        <v>972</v>
      </c>
      <c r="B24" s="67">
        <f t="shared" si="1"/>
        <v>1</v>
      </c>
      <c r="C24" s="15" t="s">
        <v>799</v>
      </c>
      <c r="D24" s="15" t="s">
        <v>799</v>
      </c>
      <c r="E24" s="15" t="s">
        <v>799</v>
      </c>
      <c r="F24" s="15">
        <v>1</v>
      </c>
      <c r="G24" s="15" t="s">
        <v>799</v>
      </c>
      <c r="H24" s="15" t="s">
        <v>799</v>
      </c>
      <c r="I24" s="15" t="s">
        <v>799</v>
      </c>
      <c r="J24" s="35" t="s">
        <v>799</v>
      </c>
      <c r="K24" s="15" t="s">
        <v>799</v>
      </c>
      <c r="L24" s="15" t="s">
        <v>799</v>
      </c>
      <c r="M24" s="15" t="s">
        <v>799</v>
      </c>
      <c r="N24" s="35" t="s">
        <v>799</v>
      </c>
      <c r="O24" s="15" t="s">
        <v>799</v>
      </c>
      <c r="P24" s="15" t="s">
        <v>799</v>
      </c>
      <c r="Q24" s="35" t="s">
        <v>799</v>
      </c>
      <c r="R24" s="15" t="s">
        <v>799</v>
      </c>
      <c r="S24" s="15" t="s">
        <v>799</v>
      </c>
      <c r="T24" s="15" t="s">
        <v>799</v>
      </c>
      <c r="U24" s="7"/>
    </row>
    <row r="25" spans="1:21" s="8" customFormat="1" ht="17.25" customHeight="1">
      <c r="A25" s="121" t="s">
        <v>973</v>
      </c>
      <c r="B25" s="67">
        <f t="shared" si="1"/>
        <v>2</v>
      </c>
      <c r="C25" s="15" t="s">
        <v>799</v>
      </c>
      <c r="D25" s="15" t="s">
        <v>799</v>
      </c>
      <c r="E25" s="15" t="s">
        <v>799</v>
      </c>
      <c r="F25" s="15">
        <v>2</v>
      </c>
      <c r="G25" s="15" t="s">
        <v>799</v>
      </c>
      <c r="H25" s="15" t="s">
        <v>799</v>
      </c>
      <c r="I25" s="15" t="s">
        <v>799</v>
      </c>
      <c r="J25" s="35" t="s">
        <v>799</v>
      </c>
      <c r="K25" s="15" t="s">
        <v>799</v>
      </c>
      <c r="L25" s="15" t="s">
        <v>799</v>
      </c>
      <c r="M25" s="15" t="s">
        <v>799</v>
      </c>
      <c r="N25" s="35" t="s">
        <v>799</v>
      </c>
      <c r="O25" s="15" t="s">
        <v>799</v>
      </c>
      <c r="P25" s="15" t="s">
        <v>799</v>
      </c>
      <c r="Q25" s="35" t="s">
        <v>799</v>
      </c>
      <c r="R25" s="15" t="s">
        <v>799</v>
      </c>
      <c r="S25" s="15" t="s">
        <v>799</v>
      </c>
      <c r="T25" s="15" t="s">
        <v>799</v>
      </c>
      <c r="U25" s="7"/>
    </row>
    <row r="26" spans="1:21" s="8" customFormat="1" ht="17.25" customHeight="1">
      <c r="A26" s="121" t="s">
        <v>974</v>
      </c>
      <c r="B26" s="67">
        <f t="shared" si="1"/>
        <v>1</v>
      </c>
      <c r="C26" s="15" t="s">
        <v>799</v>
      </c>
      <c r="D26" s="15" t="s">
        <v>799</v>
      </c>
      <c r="E26" s="15" t="s">
        <v>799</v>
      </c>
      <c r="F26" s="68">
        <v>1</v>
      </c>
      <c r="G26" s="15" t="s">
        <v>799</v>
      </c>
      <c r="H26" s="15" t="s">
        <v>799</v>
      </c>
      <c r="I26" s="15" t="s">
        <v>799</v>
      </c>
      <c r="J26" s="35" t="s">
        <v>799</v>
      </c>
      <c r="K26" s="15" t="s">
        <v>799</v>
      </c>
      <c r="L26" s="15" t="s">
        <v>799</v>
      </c>
      <c r="M26" s="15" t="s">
        <v>799</v>
      </c>
      <c r="N26" s="35" t="s">
        <v>799</v>
      </c>
      <c r="O26" s="15" t="s">
        <v>799</v>
      </c>
      <c r="P26" s="15" t="s">
        <v>799</v>
      </c>
      <c r="Q26" s="35" t="s">
        <v>799</v>
      </c>
      <c r="R26" s="15" t="s">
        <v>799</v>
      </c>
      <c r="S26" s="15" t="s">
        <v>799</v>
      </c>
      <c r="T26" s="15" t="s">
        <v>799</v>
      </c>
      <c r="U26" s="7"/>
    </row>
    <row r="27" spans="1:21" s="8" customFormat="1" ht="17.25" customHeight="1">
      <c r="A27" s="135" t="s">
        <v>975</v>
      </c>
      <c r="B27" s="122">
        <f t="shared" si="1"/>
        <v>1</v>
      </c>
      <c r="C27" s="41">
        <v>1</v>
      </c>
      <c r="D27" s="41" t="s">
        <v>799</v>
      </c>
      <c r="E27" s="41" t="s">
        <v>799</v>
      </c>
      <c r="F27" s="123" t="s">
        <v>799</v>
      </c>
      <c r="G27" s="41" t="s">
        <v>799</v>
      </c>
      <c r="H27" s="41" t="s">
        <v>799</v>
      </c>
      <c r="I27" s="41" t="s">
        <v>799</v>
      </c>
      <c r="J27" s="42" t="s">
        <v>799</v>
      </c>
      <c r="K27" s="41" t="s">
        <v>799</v>
      </c>
      <c r="L27" s="41" t="s">
        <v>799</v>
      </c>
      <c r="M27" s="41" t="s">
        <v>799</v>
      </c>
      <c r="N27" s="42" t="s">
        <v>799</v>
      </c>
      <c r="O27" s="41" t="s">
        <v>799</v>
      </c>
      <c r="P27" s="41" t="s">
        <v>799</v>
      </c>
      <c r="Q27" s="42" t="s">
        <v>799</v>
      </c>
      <c r="R27" s="41" t="s">
        <v>799</v>
      </c>
      <c r="S27" s="41" t="s">
        <v>799</v>
      </c>
      <c r="T27" s="41" t="s">
        <v>799</v>
      </c>
      <c r="U27" s="7"/>
    </row>
    <row r="28" spans="1:16" s="5" customFormat="1" ht="13.5" customHeight="1">
      <c r="A28" s="1" t="s">
        <v>918</v>
      </c>
      <c r="P28" s="5" t="s">
        <v>919</v>
      </c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0:20" ht="24.75" customHeight="1"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0:20" ht="24.75" customHeight="1"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0:20" ht="24.75" customHeight="1"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0:20" ht="24.75" customHeight="1"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0:20" ht="24.75" customHeight="1"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0:20" ht="24.75" customHeight="1"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0:20" ht="24.75" customHeight="1"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0:20" ht="24.75" customHeight="1"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0:20" ht="24.75" customHeight="1"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0:20" ht="24.75" customHeight="1"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0:20" ht="24.75" customHeight="1"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0:20" ht="24.75" customHeight="1"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0:20" ht="24.75" customHeight="1"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0:20" ht="24.75" customHeight="1"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0:20" ht="24.75" customHeight="1"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0:20" ht="24.75" customHeight="1"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0:20" ht="24.75" customHeight="1"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zoomScaleSheetLayoutView="100" workbookViewId="0" topLeftCell="A1">
      <selection activeCell="W26" sqref="W26"/>
    </sheetView>
  </sheetViews>
  <sheetFormatPr defaultColWidth="9.140625" defaultRowHeight="12.75"/>
  <cols>
    <col min="1" max="1" width="24.8515625" style="0" customWidth="1"/>
    <col min="2" max="2" width="7.28125" style="0" customWidth="1"/>
    <col min="3" max="5" width="7.140625" style="0" customWidth="1"/>
    <col min="6" max="6" width="8.00390625" style="0" customWidth="1"/>
    <col min="7" max="7" width="6.8515625" style="0" customWidth="1"/>
    <col min="8" max="8" width="6.57421875" style="0" customWidth="1"/>
    <col min="9" max="9" width="6.00390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00390625" style="0" customWidth="1"/>
    <col min="17" max="17" width="6.57421875" style="0" customWidth="1"/>
    <col min="18" max="18" width="6.00390625" style="0" customWidth="1"/>
    <col min="19" max="19" width="7.00390625" style="0" customWidth="1"/>
    <col min="20" max="20" width="7.421875" style="0" customWidth="1"/>
  </cols>
  <sheetData>
    <row r="1" spans="1:21" s="53" customFormat="1" ht="30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648</v>
      </c>
      <c r="G3" s="27" t="s">
        <v>649</v>
      </c>
      <c r="H3" s="27" t="s">
        <v>650</v>
      </c>
      <c r="I3" s="27" t="s">
        <v>651</v>
      </c>
      <c r="J3" s="27" t="s">
        <v>664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38" customFormat="1" ht="17.25" customHeight="1">
      <c r="A5" s="121" t="s">
        <v>976</v>
      </c>
      <c r="B5" s="62">
        <f aca="true" t="shared" si="0" ref="B5:B17">SUM(C5:T5)</f>
        <v>16</v>
      </c>
      <c r="C5" s="15">
        <v>6</v>
      </c>
      <c r="D5" s="138" t="s">
        <v>799</v>
      </c>
      <c r="E5" s="15" t="s">
        <v>799</v>
      </c>
      <c r="F5" s="15">
        <v>2</v>
      </c>
      <c r="G5" s="15" t="s">
        <v>799</v>
      </c>
      <c r="H5" s="15" t="s">
        <v>799</v>
      </c>
      <c r="I5" s="15">
        <v>1</v>
      </c>
      <c r="J5" s="15" t="s">
        <v>799</v>
      </c>
      <c r="K5" s="15" t="s">
        <v>799</v>
      </c>
      <c r="L5" s="15">
        <v>1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>
        <v>1</v>
      </c>
      <c r="S5" s="15" t="s">
        <v>799</v>
      </c>
      <c r="T5" s="15">
        <v>5</v>
      </c>
      <c r="U5" s="39"/>
    </row>
    <row r="6" spans="1:21" s="38" customFormat="1" ht="17.25" customHeight="1">
      <c r="A6" s="121" t="s">
        <v>977</v>
      </c>
      <c r="B6" s="62">
        <f t="shared" si="0"/>
        <v>1</v>
      </c>
      <c r="C6" s="15" t="s">
        <v>799</v>
      </c>
      <c r="D6" s="15" t="s">
        <v>799</v>
      </c>
      <c r="E6" s="35" t="s">
        <v>799</v>
      </c>
      <c r="F6" s="35" t="s">
        <v>799</v>
      </c>
      <c r="G6" s="15" t="s">
        <v>799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15" t="s">
        <v>799</v>
      </c>
      <c r="O6" s="15" t="s">
        <v>799</v>
      </c>
      <c r="P6" s="15" t="s">
        <v>799</v>
      </c>
      <c r="Q6" s="15" t="s">
        <v>799</v>
      </c>
      <c r="R6" s="15" t="s">
        <v>799</v>
      </c>
      <c r="S6" s="15" t="s">
        <v>799</v>
      </c>
      <c r="T6" s="15">
        <v>1</v>
      </c>
      <c r="U6" s="39"/>
    </row>
    <row r="7" spans="1:21" s="38" customFormat="1" ht="17.25" customHeight="1">
      <c r="A7" s="121" t="s">
        <v>978</v>
      </c>
      <c r="B7" s="62">
        <f t="shared" si="0"/>
        <v>2</v>
      </c>
      <c r="C7" s="15">
        <v>1</v>
      </c>
      <c r="D7" s="15" t="s">
        <v>799</v>
      </c>
      <c r="E7" s="35" t="s">
        <v>799</v>
      </c>
      <c r="F7" s="35" t="s">
        <v>799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 t="s">
        <v>799</v>
      </c>
      <c r="P7" s="15" t="s">
        <v>799</v>
      </c>
      <c r="Q7" s="15" t="s">
        <v>799</v>
      </c>
      <c r="R7" s="15" t="s">
        <v>799</v>
      </c>
      <c r="S7" s="15" t="s">
        <v>799</v>
      </c>
      <c r="T7" s="15">
        <v>1</v>
      </c>
      <c r="U7" s="39"/>
    </row>
    <row r="8" spans="1:21" s="38" customFormat="1" ht="17.25" customHeight="1">
      <c r="A8" s="121" t="s">
        <v>1082</v>
      </c>
      <c r="B8" s="62">
        <f t="shared" si="0"/>
        <v>3</v>
      </c>
      <c r="C8" s="15">
        <v>2</v>
      </c>
      <c r="D8" s="15" t="s">
        <v>799</v>
      </c>
      <c r="E8" s="35" t="s">
        <v>799</v>
      </c>
      <c r="F8" s="35" t="s">
        <v>799</v>
      </c>
      <c r="G8" s="15" t="s">
        <v>799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>
        <v>1</v>
      </c>
      <c r="S8" s="15" t="s">
        <v>799</v>
      </c>
      <c r="T8" s="15" t="s">
        <v>799</v>
      </c>
      <c r="U8" s="39"/>
    </row>
    <row r="9" spans="1:21" s="38" customFormat="1" ht="17.25" customHeight="1">
      <c r="A9" s="121" t="s">
        <v>979</v>
      </c>
      <c r="B9" s="62">
        <f t="shared" si="0"/>
        <v>11</v>
      </c>
      <c r="C9" s="63">
        <v>6</v>
      </c>
      <c r="D9" s="15" t="s">
        <v>799</v>
      </c>
      <c r="E9" s="35" t="s">
        <v>799</v>
      </c>
      <c r="F9" s="35" t="s">
        <v>799</v>
      </c>
      <c r="G9" s="15">
        <v>1</v>
      </c>
      <c r="H9" s="15" t="s">
        <v>799</v>
      </c>
      <c r="I9" s="15" t="s">
        <v>799</v>
      </c>
      <c r="J9" s="15" t="s">
        <v>799</v>
      </c>
      <c r="K9" s="15" t="s">
        <v>799</v>
      </c>
      <c r="L9" s="15" t="s">
        <v>799</v>
      </c>
      <c r="M9" s="15" t="s">
        <v>799</v>
      </c>
      <c r="N9" s="15" t="s">
        <v>799</v>
      </c>
      <c r="O9" s="15" t="s">
        <v>799</v>
      </c>
      <c r="P9" s="15" t="s">
        <v>799</v>
      </c>
      <c r="Q9" s="15" t="s">
        <v>799</v>
      </c>
      <c r="R9" s="15">
        <v>1</v>
      </c>
      <c r="S9" s="15" t="s">
        <v>799</v>
      </c>
      <c r="T9" s="15">
        <v>3</v>
      </c>
      <c r="U9" s="39"/>
    </row>
    <row r="10" spans="1:21" s="38" customFormat="1" ht="17.25" customHeight="1">
      <c r="A10" s="121" t="s">
        <v>980</v>
      </c>
      <c r="B10" s="62">
        <f t="shared" si="0"/>
        <v>1</v>
      </c>
      <c r="C10" s="63" t="s">
        <v>799</v>
      </c>
      <c r="D10" s="15" t="s">
        <v>799</v>
      </c>
      <c r="E10" s="15" t="s">
        <v>799</v>
      </c>
      <c r="F10" s="35">
        <v>1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 t="s">
        <v>799</v>
      </c>
      <c r="M10" s="15" t="s">
        <v>799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 t="s">
        <v>799</v>
      </c>
      <c r="S10" s="15" t="s">
        <v>799</v>
      </c>
      <c r="T10" s="15" t="s">
        <v>799</v>
      </c>
      <c r="U10" s="39"/>
    </row>
    <row r="11" spans="1:21" s="38" customFormat="1" ht="17.25" customHeight="1">
      <c r="A11" s="121" t="s">
        <v>1083</v>
      </c>
      <c r="B11" s="62">
        <f t="shared" si="0"/>
        <v>1</v>
      </c>
      <c r="C11" s="15">
        <v>1</v>
      </c>
      <c r="D11" s="138" t="s">
        <v>799</v>
      </c>
      <c r="E11" s="15" t="s">
        <v>799</v>
      </c>
      <c r="F11" s="15" t="s">
        <v>799</v>
      </c>
      <c r="G11" s="15" t="s">
        <v>799</v>
      </c>
      <c r="H11" s="15" t="s">
        <v>799</v>
      </c>
      <c r="I11" s="15" t="s">
        <v>799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 t="s">
        <v>799</v>
      </c>
      <c r="U11" s="39"/>
    </row>
    <row r="12" spans="1:21" s="38" customFormat="1" ht="17.25" customHeight="1">
      <c r="A12" s="121" t="s">
        <v>981</v>
      </c>
      <c r="B12" s="62">
        <f t="shared" si="0"/>
        <v>2</v>
      </c>
      <c r="C12" s="15">
        <v>1</v>
      </c>
      <c r="D12" s="15" t="s">
        <v>799</v>
      </c>
      <c r="E12" s="35" t="s">
        <v>799</v>
      </c>
      <c r="F12" s="35" t="s">
        <v>799</v>
      </c>
      <c r="G12" s="35">
        <v>1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15" t="s">
        <v>799</v>
      </c>
      <c r="N12" s="15" t="s">
        <v>799</v>
      </c>
      <c r="O12" s="15" t="s">
        <v>799</v>
      </c>
      <c r="P12" s="15" t="s">
        <v>799</v>
      </c>
      <c r="Q12" s="15" t="s">
        <v>799</v>
      </c>
      <c r="R12" s="15" t="s">
        <v>799</v>
      </c>
      <c r="S12" s="15" t="s">
        <v>799</v>
      </c>
      <c r="T12" s="15" t="s">
        <v>799</v>
      </c>
      <c r="U12" s="39"/>
    </row>
    <row r="13" spans="1:21" s="38" customFormat="1" ht="17.25" customHeight="1">
      <c r="A13" s="121" t="s">
        <v>982</v>
      </c>
      <c r="B13" s="62">
        <f t="shared" si="0"/>
        <v>4</v>
      </c>
      <c r="C13" s="15" t="s">
        <v>799</v>
      </c>
      <c r="D13" s="15" t="s">
        <v>799</v>
      </c>
      <c r="E13" s="35" t="s">
        <v>799</v>
      </c>
      <c r="F13" s="35" t="s">
        <v>799</v>
      </c>
      <c r="G13" s="15">
        <v>3</v>
      </c>
      <c r="H13" s="15" t="s">
        <v>799</v>
      </c>
      <c r="I13" s="15" t="s">
        <v>799</v>
      </c>
      <c r="J13" s="15" t="s">
        <v>799</v>
      </c>
      <c r="K13" s="15" t="s">
        <v>799</v>
      </c>
      <c r="L13" s="15" t="s">
        <v>799</v>
      </c>
      <c r="M13" s="15" t="s">
        <v>799</v>
      </c>
      <c r="N13" s="15" t="s">
        <v>799</v>
      </c>
      <c r="O13" s="15" t="s">
        <v>799</v>
      </c>
      <c r="P13" s="15">
        <v>1</v>
      </c>
      <c r="Q13" s="15" t="s">
        <v>799</v>
      </c>
      <c r="R13" s="15" t="s">
        <v>799</v>
      </c>
      <c r="S13" s="15" t="s">
        <v>799</v>
      </c>
      <c r="T13" s="15" t="s">
        <v>799</v>
      </c>
      <c r="U13" s="39"/>
    </row>
    <row r="14" spans="1:21" s="38" customFormat="1" ht="17.25" customHeight="1">
      <c r="A14" s="121" t="s">
        <v>983</v>
      </c>
      <c r="B14" s="62">
        <f t="shared" si="0"/>
        <v>1</v>
      </c>
      <c r="C14" s="15" t="s">
        <v>799</v>
      </c>
      <c r="D14" s="15" t="s">
        <v>799</v>
      </c>
      <c r="E14" s="35" t="s">
        <v>799</v>
      </c>
      <c r="F14" s="35" t="s">
        <v>799</v>
      </c>
      <c r="G14" s="35" t="s">
        <v>799</v>
      </c>
      <c r="H14" s="35" t="s">
        <v>799</v>
      </c>
      <c r="I14" s="15" t="s">
        <v>799</v>
      </c>
      <c r="J14" s="15" t="s">
        <v>799</v>
      </c>
      <c r="K14" s="35" t="s">
        <v>799</v>
      </c>
      <c r="L14" s="35" t="s">
        <v>799</v>
      </c>
      <c r="M14" s="35" t="s">
        <v>799</v>
      </c>
      <c r="N14" s="35" t="s">
        <v>799</v>
      </c>
      <c r="O14" s="35" t="s">
        <v>799</v>
      </c>
      <c r="P14" s="35" t="s">
        <v>799</v>
      </c>
      <c r="Q14" s="35" t="s">
        <v>799</v>
      </c>
      <c r="R14" s="35" t="s">
        <v>799</v>
      </c>
      <c r="S14" s="15" t="s">
        <v>799</v>
      </c>
      <c r="T14" s="15">
        <v>1</v>
      </c>
      <c r="U14" s="39"/>
    </row>
    <row r="15" spans="1:21" s="38" customFormat="1" ht="17.25" customHeight="1">
      <c r="A15" s="121" t="s">
        <v>984</v>
      </c>
      <c r="B15" s="62">
        <f t="shared" si="0"/>
        <v>2</v>
      </c>
      <c r="C15" s="15">
        <v>1</v>
      </c>
      <c r="D15" s="15" t="s">
        <v>799</v>
      </c>
      <c r="E15" s="35" t="s">
        <v>799</v>
      </c>
      <c r="F15" s="35" t="s">
        <v>799</v>
      </c>
      <c r="G15" s="35" t="s">
        <v>799</v>
      </c>
      <c r="H15" s="35" t="s">
        <v>799</v>
      </c>
      <c r="I15" s="15" t="s">
        <v>799</v>
      </c>
      <c r="J15" s="15" t="s">
        <v>799</v>
      </c>
      <c r="K15" s="35" t="s">
        <v>799</v>
      </c>
      <c r="L15" s="35" t="s">
        <v>799</v>
      </c>
      <c r="M15" s="35" t="s">
        <v>799</v>
      </c>
      <c r="N15" s="35" t="s">
        <v>799</v>
      </c>
      <c r="O15" s="35" t="s">
        <v>799</v>
      </c>
      <c r="P15" s="35" t="s">
        <v>799</v>
      </c>
      <c r="Q15" s="35" t="s">
        <v>799</v>
      </c>
      <c r="R15" s="35" t="s">
        <v>799</v>
      </c>
      <c r="S15" s="15" t="s">
        <v>799</v>
      </c>
      <c r="T15" s="15">
        <v>1</v>
      </c>
      <c r="U15" s="39"/>
    </row>
    <row r="16" spans="1:21" s="38" customFormat="1" ht="17.25" customHeight="1">
      <c r="A16" s="136" t="s">
        <v>985</v>
      </c>
      <c r="B16" s="62">
        <f t="shared" si="0"/>
        <v>1</v>
      </c>
      <c r="C16" s="15" t="s">
        <v>799</v>
      </c>
      <c r="D16" s="15" t="s">
        <v>799</v>
      </c>
      <c r="E16" s="15" t="s">
        <v>799</v>
      </c>
      <c r="F16" s="15" t="s">
        <v>799</v>
      </c>
      <c r="G16" s="15" t="s">
        <v>799</v>
      </c>
      <c r="H16" s="15" t="s">
        <v>799</v>
      </c>
      <c r="I16" s="15" t="s">
        <v>799</v>
      </c>
      <c r="J16" s="15" t="s">
        <v>799</v>
      </c>
      <c r="K16" s="15" t="s">
        <v>799</v>
      </c>
      <c r="L16" s="15" t="s">
        <v>799</v>
      </c>
      <c r="M16" s="15" t="s">
        <v>799</v>
      </c>
      <c r="N16" s="15" t="s">
        <v>799</v>
      </c>
      <c r="O16" s="15" t="s">
        <v>799</v>
      </c>
      <c r="P16" s="15" t="s">
        <v>799</v>
      </c>
      <c r="Q16" s="15" t="s">
        <v>799</v>
      </c>
      <c r="R16" s="15" t="s">
        <v>799</v>
      </c>
      <c r="S16" s="15" t="s">
        <v>799</v>
      </c>
      <c r="T16" s="15">
        <v>1</v>
      </c>
      <c r="U16" s="39"/>
    </row>
    <row r="17" spans="1:21" s="38" customFormat="1" ht="17.25" customHeight="1">
      <c r="A17" s="121" t="s">
        <v>1084</v>
      </c>
      <c r="B17" s="62">
        <f t="shared" si="0"/>
        <v>3</v>
      </c>
      <c r="C17" s="63">
        <v>2</v>
      </c>
      <c r="D17" s="138" t="s">
        <v>799</v>
      </c>
      <c r="E17" s="15" t="s">
        <v>799</v>
      </c>
      <c r="F17" s="15" t="s">
        <v>799</v>
      </c>
      <c r="G17" s="15" t="s">
        <v>799</v>
      </c>
      <c r="H17" s="15" t="s">
        <v>799</v>
      </c>
      <c r="I17" s="138" t="s">
        <v>799</v>
      </c>
      <c r="J17" s="138" t="s">
        <v>799</v>
      </c>
      <c r="K17" s="15" t="s">
        <v>799</v>
      </c>
      <c r="L17" s="15" t="s">
        <v>799</v>
      </c>
      <c r="M17" s="15" t="s">
        <v>799</v>
      </c>
      <c r="N17" s="15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>
        <v>1</v>
      </c>
      <c r="U17" s="39"/>
    </row>
    <row r="18" spans="1:21" s="38" customFormat="1" ht="17.25" customHeight="1">
      <c r="A18" s="121" t="s">
        <v>986</v>
      </c>
      <c r="B18" s="62">
        <f>SUM(C18:T18)</f>
        <v>4</v>
      </c>
      <c r="C18" s="63">
        <v>2</v>
      </c>
      <c r="D18" s="15" t="s">
        <v>799</v>
      </c>
      <c r="E18" s="35" t="s">
        <v>799</v>
      </c>
      <c r="F18" s="35" t="s">
        <v>799</v>
      </c>
      <c r="G18" s="35" t="s">
        <v>799</v>
      </c>
      <c r="H18" s="35" t="s">
        <v>799</v>
      </c>
      <c r="I18" s="15" t="s">
        <v>799</v>
      </c>
      <c r="J18" s="15" t="s">
        <v>799</v>
      </c>
      <c r="K18" s="35" t="s">
        <v>799</v>
      </c>
      <c r="L18" s="35" t="s">
        <v>799</v>
      </c>
      <c r="M18" s="35" t="s">
        <v>799</v>
      </c>
      <c r="N18" s="35" t="s">
        <v>799</v>
      </c>
      <c r="O18" s="35" t="s">
        <v>799</v>
      </c>
      <c r="P18" s="35" t="s">
        <v>799</v>
      </c>
      <c r="Q18" s="35" t="s">
        <v>799</v>
      </c>
      <c r="R18" s="35" t="s">
        <v>799</v>
      </c>
      <c r="S18" s="15" t="s">
        <v>799</v>
      </c>
      <c r="T18" s="15">
        <v>2</v>
      </c>
      <c r="U18" s="39"/>
    </row>
    <row r="19" spans="1:21" s="38" customFormat="1" ht="17.25" customHeight="1">
      <c r="A19" s="136" t="s">
        <v>987</v>
      </c>
      <c r="B19" s="62">
        <f aca="true" t="shared" si="1" ref="B19:B26">SUM(C19:T19)</f>
        <v>4</v>
      </c>
      <c r="C19" s="63">
        <v>3</v>
      </c>
      <c r="D19" s="15" t="s">
        <v>799</v>
      </c>
      <c r="E19" s="35" t="s">
        <v>799</v>
      </c>
      <c r="F19" s="35" t="s">
        <v>799</v>
      </c>
      <c r="G19" s="35" t="s">
        <v>799</v>
      </c>
      <c r="H19" s="35" t="s">
        <v>799</v>
      </c>
      <c r="I19" s="15" t="s">
        <v>799</v>
      </c>
      <c r="J19" s="15" t="s">
        <v>799</v>
      </c>
      <c r="K19" s="35" t="s">
        <v>799</v>
      </c>
      <c r="L19" s="35" t="s">
        <v>799</v>
      </c>
      <c r="M19" s="35" t="s">
        <v>799</v>
      </c>
      <c r="N19" s="35" t="s">
        <v>799</v>
      </c>
      <c r="O19" s="35" t="s">
        <v>799</v>
      </c>
      <c r="P19" s="35" t="s">
        <v>799</v>
      </c>
      <c r="Q19" s="35" t="s">
        <v>799</v>
      </c>
      <c r="R19" s="35" t="s">
        <v>799</v>
      </c>
      <c r="S19" s="15" t="s">
        <v>799</v>
      </c>
      <c r="T19" s="15">
        <v>1</v>
      </c>
      <c r="U19" s="39"/>
    </row>
    <row r="20" spans="1:21" s="38" customFormat="1" ht="24.75" customHeight="1">
      <c r="A20" s="136" t="s">
        <v>924</v>
      </c>
      <c r="B20" s="62">
        <f t="shared" si="1"/>
        <v>9</v>
      </c>
      <c r="C20" s="15" t="s">
        <v>799</v>
      </c>
      <c r="D20" s="15" t="s">
        <v>799</v>
      </c>
      <c r="E20" s="35" t="s">
        <v>799</v>
      </c>
      <c r="F20" s="35" t="s">
        <v>799</v>
      </c>
      <c r="G20" s="35" t="s">
        <v>799</v>
      </c>
      <c r="H20" s="35" t="s">
        <v>799</v>
      </c>
      <c r="I20" s="15" t="s">
        <v>799</v>
      </c>
      <c r="J20" s="15" t="s">
        <v>799</v>
      </c>
      <c r="K20" s="35" t="s">
        <v>799</v>
      </c>
      <c r="L20" s="35" t="s">
        <v>799</v>
      </c>
      <c r="M20" s="35" t="s">
        <v>799</v>
      </c>
      <c r="N20" s="35" t="s">
        <v>799</v>
      </c>
      <c r="O20" s="35" t="s">
        <v>799</v>
      </c>
      <c r="P20" s="35" t="s">
        <v>799</v>
      </c>
      <c r="Q20" s="35" t="s">
        <v>799</v>
      </c>
      <c r="R20" s="35" t="s">
        <v>799</v>
      </c>
      <c r="S20" s="15" t="s">
        <v>799</v>
      </c>
      <c r="T20" s="15">
        <v>9</v>
      </c>
      <c r="U20" s="39"/>
    </row>
    <row r="21" spans="1:21" s="38" customFormat="1" ht="17.25" customHeight="1">
      <c r="A21" s="121" t="s">
        <v>988</v>
      </c>
      <c r="B21" s="62">
        <f t="shared" si="1"/>
        <v>3</v>
      </c>
      <c r="C21" s="15" t="s">
        <v>799</v>
      </c>
      <c r="D21" s="15" t="s">
        <v>799</v>
      </c>
      <c r="E21" s="35" t="s">
        <v>799</v>
      </c>
      <c r="F21" s="35" t="s">
        <v>799</v>
      </c>
      <c r="G21" s="35" t="s">
        <v>799</v>
      </c>
      <c r="H21" s="35" t="s">
        <v>799</v>
      </c>
      <c r="I21" s="15" t="s">
        <v>799</v>
      </c>
      <c r="J21" s="15" t="s">
        <v>799</v>
      </c>
      <c r="K21" s="35" t="s">
        <v>799</v>
      </c>
      <c r="L21" s="35" t="s">
        <v>799</v>
      </c>
      <c r="M21" s="35" t="s">
        <v>799</v>
      </c>
      <c r="N21" s="35" t="s">
        <v>799</v>
      </c>
      <c r="O21" s="35" t="s">
        <v>799</v>
      </c>
      <c r="P21" s="35" t="s">
        <v>799</v>
      </c>
      <c r="Q21" s="35" t="s">
        <v>799</v>
      </c>
      <c r="R21" s="35" t="s">
        <v>799</v>
      </c>
      <c r="S21" s="15" t="s">
        <v>799</v>
      </c>
      <c r="T21" s="15">
        <v>3</v>
      </c>
      <c r="U21" s="39"/>
    </row>
    <row r="22" spans="1:21" s="38" customFormat="1" ht="17.25" customHeight="1">
      <c r="A22" s="121" t="s">
        <v>989</v>
      </c>
      <c r="B22" s="62">
        <f t="shared" si="1"/>
        <v>16</v>
      </c>
      <c r="C22" s="15" t="s">
        <v>799</v>
      </c>
      <c r="D22" s="15" t="s">
        <v>799</v>
      </c>
      <c r="E22" s="15" t="s">
        <v>799</v>
      </c>
      <c r="F22" s="15" t="s">
        <v>799</v>
      </c>
      <c r="G22" s="15" t="s">
        <v>799</v>
      </c>
      <c r="H22" s="15" t="s">
        <v>799</v>
      </c>
      <c r="I22" s="15" t="s">
        <v>799</v>
      </c>
      <c r="J22" s="15" t="s">
        <v>799</v>
      </c>
      <c r="K22" s="15" t="s">
        <v>799</v>
      </c>
      <c r="L22" s="15" t="s">
        <v>799</v>
      </c>
      <c r="M22" s="15" t="s">
        <v>799</v>
      </c>
      <c r="N22" s="15" t="s">
        <v>799</v>
      </c>
      <c r="O22" s="15" t="s">
        <v>799</v>
      </c>
      <c r="P22" s="15" t="s">
        <v>799</v>
      </c>
      <c r="Q22" s="15" t="s">
        <v>799</v>
      </c>
      <c r="R22" s="15" t="s">
        <v>799</v>
      </c>
      <c r="S22" s="15" t="s">
        <v>799</v>
      </c>
      <c r="T22" s="15">
        <v>16</v>
      </c>
      <c r="U22" s="39"/>
    </row>
    <row r="23" spans="1:21" s="38" customFormat="1" ht="17.25" customHeight="1">
      <c r="A23" s="121" t="s">
        <v>990</v>
      </c>
      <c r="B23" s="62">
        <f t="shared" si="1"/>
        <v>5</v>
      </c>
      <c r="C23" s="138" t="s">
        <v>799</v>
      </c>
      <c r="D23" s="138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138" t="s">
        <v>799</v>
      </c>
      <c r="J23" s="138" t="s">
        <v>799</v>
      </c>
      <c r="K23" s="15" t="s">
        <v>799</v>
      </c>
      <c r="L23" s="15" t="s">
        <v>799</v>
      </c>
      <c r="M23" s="15" t="s">
        <v>799</v>
      </c>
      <c r="N23" s="15" t="s">
        <v>799</v>
      </c>
      <c r="O23" s="15" t="s">
        <v>799</v>
      </c>
      <c r="P23" s="15" t="s">
        <v>799</v>
      </c>
      <c r="Q23" s="15" t="s">
        <v>799</v>
      </c>
      <c r="R23" s="15" t="s">
        <v>799</v>
      </c>
      <c r="S23" s="15" t="s">
        <v>799</v>
      </c>
      <c r="T23" s="15">
        <v>5</v>
      </c>
      <c r="U23" s="39"/>
    </row>
    <row r="24" spans="1:21" s="38" customFormat="1" ht="17.25" customHeight="1">
      <c r="A24" s="121" t="s">
        <v>991</v>
      </c>
      <c r="B24" s="62">
        <f t="shared" si="1"/>
        <v>1</v>
      </c>
      <c r="C24" s="15">
        <v>1</v>
      </c>
      <c r="D24" s="15" t="s">
        <v>799</v>
      </c>
      <c r="E24" s="35" t="s">
        <v>799</v>
      </c>
      <c r="F24" s="35" t="s">
        <v>799</v>
      </c>
      <c r="G24" s="35" t="s">
        <v>799</v>
      </c>
      <c r="H24" s="35" t="s">
        <v>799</v>
      </c>
      <c r="I24" s="15" t="s">
        <v>799</v>
      </c>
      <c r="J24" s="15" t="s">
        <v>799</v>
      </c>
      <c r="K24" s="35" t="s">
        <v>799</v>
      </c>
      <c r="L24" s="35" t="s">
        <v>799</v>
      </c>
      <c r="M24" s="35" t="s">
        <v>799</v>
      </c>
      <c r="N24" s="35" t="s">
        <v>799</v>
      </c>
      <c r="O24" s="35" t="s">
        <v>799</v>
      </c>
      <c r="P24" s="35" t="s">
        <v>799</v>
      </c>
      <c r="Q24" s="35" t="s">
        <v>799</v>
      </c>
      <c r="R24" s="35" t="s">
        <v>799</v>
      </c>
      <c r="S24" s="15" t="s">
        <v>799</v>
      </c>
      <c r="T24" s="15" t="s">
        <v>799</v>
      </c>
      <c r="U24" s="39"/>
    </row>
    <row r="25" spans="1:21" s="8" customFormat="1" ht="17.25" customHeight="1">
      <c r="A25" s="121" t="s">
        <v>993</v>
      </c>
      <c r="B25" s="67">
        <f t="shared" si="1"/>
        <v>1</v>
      </c>
      <c r="C25" s="15"/>
      <c r="D25" s="15" t="s">
        <v>799</v>
      </c>
      <c r="E25" s="35" t="s">
        <v>799</v>
      </c>
      <c r="F25" s="35" t="s">
        <v>799</v>
      </c>
      <c r="G25" s="35" t="s">
        <v>799</v>
      </c>
      <c r="H25" s="35" t="s">
        <v>799</v>
      </c>
      <c r="I25" s="68">
        <v>1</v>
      </c>
      <c r="J25" s="15" t="s">
        <v>799</v>
      </c>
      <c r="K25" s="35" t="s">
        <v>799</v>
      </c>
      <c r="L25" s="35" t="s">
        <v>799</v>
      </c>
      <c r="M25" s="35" t="s">
        <v>799</v>
      </c>
      <c r="N25" s="35" t="s">
        <v>799</v>
      </c>
      <c r="O25" s="35" t="s">
        <v>799</v>
      </c>
      <c r="P25" s="35" t="s">
        <v>799</v>
      </c>
      <c r="Q25" s="35" t="s">
        <v>799</v>
      </c>
      <c r="R25" s="35" t="s">
        <v>799</v>
      </c>
      <c r="S25" s="15" t="s">
        <v>799</v>
      </c>
      <c r="T25" s="15" t="s">
        <v>799</v>
      </c>
      <c r="U25" s="7"/>
    </row>
    <row r="26" spans="1:21" s="38" customFormat="1" ht="17.25" customHeight="1">
      <c r="A26" s="135" t="s">
        <v>992</v>
      </c>
      <c r="B26" s="64">
        <f t="shared" si="1"/>
        <v>1</v>
      </c>
      <c r="C26" s="41">
        <v>1</v>
      </c>
      <c r="D26" s="41" t="s">
        <v>799</v>
      </c>
      <c r="E26" s="41" t="s">
        <v>799</v>
      </c>
      <c r="F26" s="41" t="s">
        <v>799</v>
      </c>
      <c r="G26" s="41" t="s">
        <v>799</v>
      </c>
      <c r="H26" s="41" t="s">
        <v>799</v>
      </c>
      <c r="I26" s="41" t="s">
        <v>799</v>
      </c>
      <c r="J26" s="41" t="s">
        <v>799</v>
      </c>
      <c r="K26" s="41" t="s">
        <v>799</v>
      </c>
      <c r="L26" s="41" t="s">
        <v>799</v>
      </c>
      <c r="M26" s="41" t="s">
        <v>799</v>
      </c>
      <c r="N26" s="41" t="s">
        <v>799</v>
      </c>
      <c r="O26" s="41" t="s">
        <v>799</v>
      </c>
      <c r="P26" s="41" t="s">
        <v>799</v>
      </c>
      <c r="Q26" s="41" t="s">
        <v>799</v>
      </c>
      <c r="R26" s="41" t="s">
        <v>799</v>
      </c>
      <c r="S26" s="41" t="s">
        <v>799</v>
      </c>
      <c r="T26" s="41" t="s">
        <v>799</v>
      </c>
      <c r="U26" s="39"/>
    </row>
    <row r="27" spans="1:16" s="5" customFormat="1" ht="13.5" customHeight="1">
      <c r="A27" s="1" t="s">
        <v>918</v>
      </c>
      <c r="P27" s="5" t="s">
        <v>919</v>
      </c>
    </row>
    <row r="28" spans="1:20" ht="24.75" customHeight="1">
      <c r="A28" s="57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0:20" ht="24.75" customHeight="1"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0:20" ht="24.75" customHeight="1"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0:20" ht="24.75" customHeight="1"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0:20" ht="24.75" customHeight="1"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0:20" ht="24.75" customHeight="1"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0:20" ht="24.75" customHeight="1"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0:20" ht="24.75" customHeight="1"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0:20" ht="24.75" customHeight="1"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0:20" ht="24.75" customHeight="1"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0:20" ht="24.75" customHeight="1"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0:20" ht="24.75" customHeight="1"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0:20" ht="24.75" customHeight="1"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0:20" ht="24.75" customHeight="1"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0:20" ht="24.75" customHeight="1"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0:20" ht="24.75" customHeight="1"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0:20" ht="24.75" customHeight="1"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0:20" ht="24.75" customHeight="1"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5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19" width="7.00390625" style="0" customWidth="1"/>
    <col min="20" max="20" width="6.710937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663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8" customFormat="1" ht="17.25" customHeight="1">
      <c r="A5" s="136" t="s">
        <v>994</v>
      </c>
      <c r="B5" s="67">
        <f aca="true" t="shared" si="0" ref="B5:B24">SUM(C5:T5)</f>
        <v>1</v>
      </c>
      <c r="C5" s="68" t="s">
        <v>799</v>
      </c>
      <c r="D5" s="15" t="s">
        <v>799</v>
      </c>
      <c r="E5" s="15" t="s">
        <v>799</v>
      </c>
      <c r="F5" s="15" t="s">
        <v>799</v>
      </c>
      <c r="G5" s="15" t="s">
        <v>799</v>
      </c>
      <c r="H5" s="15" t="s">
        <v>799</v>
      </c>
      <c r="I5" s="15">
        <v>1</v>
      </c>
      <c r="J5" s="15" t="s">
        <v>799</v>
      </c>
      <c r="K5" s="15" t="s">
        <v>799</v>
      </c>
      <c r="L5" s="15" t="s">
        <v>799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 t="s">
        <v>799</v>
      </c>
      <c r="S5" s="15" t="s">
        <v>799</v>
      </c>
      <c r="T5" s="15" t="s">
        <v>799</v>
      </c>
      <c r="U5" s="7"/>
    </row>
    <row r="6" spans="1:21" s="8" customFormat="1" ht="17.25" customHeight="1">
      <c r="A6" s="121" t="s">
        <v>995</v>
      </c>
      <c r="B6" s="67">
        <f t="shared" si="0"/>
        <v>15</v>
      </c>
      <c r="C6" s="68">
        <v>7</v>
      </c>
      <c r="D6" s="15" t="s">
        <v>799</v>
      </c>
      <c r="E6" s="15" t="s">
        <v>799</v>
      </c>
      <c r="F6" s="15" t="s">
        <v>799</v>
      </c>
      <c r="G6" s="15">
        <v>1</v>
      </c>
      <c r="H6" s="15" t="s">
        <v>799</v>
      </c>
      <c r="I6" s="15" t="s">
        <v>799</v>
      </c>
      <c r="J6" s="15" t="s">
        <v>799</v>
      </c>
      <c r="K6" s="15" t="s">
        <v>799</v>
      </c>
      <c r="L6" s="15" t="s">
        <v>799</v>
      </c>
      <c r="M6" s="15" t="s">
        <v>799</v>
      </c>
      <c r="N6" s="15" t="s">
        <v>799</v>
      </c>
      <c r="O6" s="15" t="s">
        <v>799</v>
      </c>
      <c r="P6" s="15">
        <v>1</v>
      </c>
      <c r="Q6" s="15" t="s">
        <v>799</v>
      </c>
      <c r="R6" s="15">
        <v>2</v>
      </c>
      <c r="S6" s="15" t="s">
        <v>799</v>
      </c>
      <c r="T6" s="15">
        <v>4</v>
      </c>
      <c r="U6" s="7"/>
    </row>
    <row r="7" spans="1:21" s="8" customFormat="1" ht="17.25" customHeight="1">
      <c r="A7" s="121" t="s">
        <v>996</v>
      </c>
      <c r="B7" s="67">
        <f t="shared" si="0"/>
        <v>2</v>
      </c>
      <c r="C7" s="15" t="s">
        <v>799</v>
      </c>
      <c r="D7" s="15" t="s">
        <v>799</v>
      </c>
      <c r="E7" s="15" t="s">
        <v>799</v>
      </c>
      <c r="F7" s="15" t="s">
        <v>799</v>
      </c>
      <c r="G7" s="15" t="s">
        <v>799</v>
      </c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 t="s">
        <v>799</v>
      </c>
      <c r="P7" s="15" t="s">
        <v>799</v>
      </c>
      <c r="Q7" s="15" t="s">
        <v>799</v>
      </c>
      <c r="R7" s="15" t="s">
        <v>799</v>
      </c>
      <c r="S7" s="15" t="s">
        <v>799</v>
      </c>
      <c r="T7" s="15">
        <v>2</v>
      </c>
      <c r="U7" s="7"/>
    </row>
    <row r="8" spans="1:21" s="8" customFormat="1" ht="17.25" customHeight="1">
      <c r="A8" s="121" t="s">
        <v>997</v>
      </c>
      <c r="B8" s="67">
        <f t="shared" si="0"/>
        <v>3</v>
      </c>
      <c r="C8" s="15">
        <v>3</v>
      </c>
      <c r="D8" s="15" t="s">
        <v>799</v>
      </c>
      <c r="E8" s="15" t="s">
        <v>799</v>
      </c>
      <c r="F8" s="15" t="s">
        <v>799</v>
      </c>
      <c r="G8" s="15" t="s">
        <v>799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 t="s">
        <v>799</v>
      </c>
      <c r="S8" s="15" t="s">
        <v>799</v>
      </c>
      <c r="T8" s="15" t="s">
        <v>799</v>
      </c>
      <c r="U8" s="7"/>
    </row>
    <row r="9" spans="1:21" s="8" customFormat="1" ht="17.25" customHeight="1">
      <c r="A9" s="121" t="s">
        <v>998</v>
      </c>
      <c r="B9" s="67">
        <f t="shared" si="0"/>
        <v>1</v>
      </c>
      <c r="C9" s="15" t="s">
        <v>799</v>
      </c>
      <c r="D9" s="15" t="s">
        <v>799</v>
      </c>
      <c r="E9" s="15" t="s">
        <v>799</v>
      </c>
      <c r="F9" s="15" t="s">
        <v>799</v>
      </c>
      <c r="G9" s="15" t="s">
        <v>799</v>
      </c>
      <c r="H9" s="15" t="s">
        <v>799</v>
      </c>
      <c r="I9" s="15" t="s">
        <v>799</v>
      </c>
      <c r="J9" s="15" t="s">
        <v>799</v>
      </c>
      <c r="K9" s="15" t="s">
        <v>799</v>
      </c>
      <c r="L9" s="15" t="s">
        <v>799</v>
      </c>
      <c r="M9" s="15" t="s">
        <v>799</v>
      </c>
      <c r="N9" s="15" t="s">
        <v>799</v>
      </c>
      <c r="O9" s="15" t="s">
        <v>799</v>
      </c>
      <c r="P9" s="15" t="s">
        <v>799</v>
      </c>
      <c r="Q9" s="15" t="s">
        <v>799</v>
      </c>
      <c r="R9" s="15" t="s">
        <v>799</v>
      </c>
      <c r="S9" s="15" t="s">
        <v>799</v>
      </c>
      <c r="T9" s="15">
        <v>1</v>
      </c>
      <c r="U9" s="7"/>
    </row>
    <row r="10" spans="1:21" s="8" customFormat="1" ht="17.25" customHeight="1">
      <c r="A10" s="121" t="s">
        <v>999</v>
      </c>
      <c r="B10" s="67">
        <f t="shared" si="0"/>
        <v>1</v>
      </c>
      <c r="C10" s="15" t="s">
        <v>799</v>
      </c>
      <c r="D10" s="15" t="s">
        <v>799</v>
      </c>
      <c r="E10" s="15" t="s">
        <v>799</v>
      </c>
      <c r="F10" s="15" t="s">
        <v>799</v>
      </c>
      <c r="G10" s="15" t="s">
        <v>799</v>
      </c>
      <c r="H10" s="15" t="s">
        <v>799</v>
      </c>
      <c r="I10" s="15" t="s">
        <v>799</v>
      </c>
      <c r="J10" s="15" t="s">
        <v>799</v>
      </c>
      <c r="K10" s="15" t="s">
        <v>799</v>
      </c>
      <c r="L10" s="15" t="s">
        <v>799</v>
      </c>
      <c r="M10" s="15">
        <v>1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 t="s">
        <v>799</v>
      </c>
      <c r="S10" s="15" t="s">
        <v>799</v>
      </c>
      <c r="T10" s="15" t="s">
        <v>799</v>
      </c>
      <c r="U10" s="7"/>
    </row>
    <row r="11" spans="1:21" s="8" customFormat="1" ht="17.25" customHeight="1">
      <c r="A11" s="121" t="s">
        <v>1000</v>
      </c>
      <c r="B11" s="67">
        <f t="shared" si="0"/>
        <v>1</v>
      </c>
      <c r="C11" s="15" t="s">
        <v>799</v>
      </c>
      <c r="D11" s="15" t="s">
        <v>799</v>
      </c>
      <c r="E11" s="15" t="s">
        <v>799</v>
      </c>
      <c r="F11" s="15" t="s">
        <v>799</v>
      </c>
      <c r="G11" s="15" t="s">
        <v>799</v>
      </c>
      <c r="H11" s="15" t="s">
        <v>799</v>
      </c>
      <c r="I11" s="15" t="s">
        <v>799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>
        <v>1</v>
      </c>
      <c r="U11" s="7"/>
    </row>
    <row r="12" spans="1:21" s="8" customFormat="1" ht="17.25" customHeight="1">
      <c r="A12" s="121" t="s">
        <v>1001</v>
      </c>
      <c r="B12" s="67">
        <f t="shared" si="0"/>
        <v>3</v>
      </c>
      <c r="C12" s="15" t="s">
        <v>799</v>
      </c>
      <c r="D12" s="15" t="s">
        <v>799</v>
      </c>
      <c r="E12" s="15" t="s">
        <v>799</v>
      </c>
      <c r="F12" s="68">
        <v>2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15" t="s">
        <v>799</v>
      </c>
      <c r="N12" s="15" t="s">
        <v>799</v>
      </c>
      <c r="O12" s="15">
        <v>1</v>
      </c>
      <c r="P12" s="15" t="s">
        <v>799</v>
      </c>
      <c r="Q12" s="15" t="s">
        <v>799</v>
      </c>
      <c r="R12" s="15" t="s">
        <v>799</v>
      </c>
      <c r="S12" s="15" t="s">
        <v>799</v>
      </c>
      <c r="T12" s="15" t="s">
        <v>799</v>
      </c>
      <c r="U12" s="7"/>
    </row>
    <row r="13" spans="1:21" s="8" customFormat="1" ht="17.25" customHeight="1">
      <c r="A13" s="121" t="s">
        <v>1002</v>
      </c>
      <c r="B13" s="67">
        <f t="shared" si="0"/>
        <v>1</v>
      </c>
      <c r="C13" s="15" t="s">
        <v>799</v>
      </c>
      <c r="D13" s="15" t="s">
        <v>799</v>
      </c>
      <c r="E13" s="15" t="s">
        <v>799</v>
      </c>
      <c r="F13" s="15" t="s">
        <v>799</v>
      </c>
      <c r="G13" s="15" t="s">
        <v>799</v>
      </c>
      <c r="H13" s="15" t="s">
        <v>799</v>
      </c>
      <c r="I13" s="15" t="s">
        <v>799</v>
      </c>
      <c r="J13" s="15" t="s">
        <v>799</v>
      </c>
      <c r="K13" s="15" t="s">
        <v>799</v>
      </c>
      <c r="L13" s="15" t="s">
        <v>799</v>
      </c>
      <c r="M13" s="15">
        <v>1</v>
      </c>
      <c r="N13" s="15" t="s">
        <v>799</v>
      </c>
      <c r="O13" s="15" t="s">
        <v>799</v>
      </c>
      <c r="P13" s="15" t="s">
        <v>799</v>
      </c>
      <c r="Q13" s="15" t="s">
        <v>799</v>
      </c>
      <c r="R13" s="15" t="s">
        <v>799</v>
      </c>
      <c r="S13" s="15" t="s">
        <v>799</v>
      </c>
      <c r="T13" s="15" t="s">
        <v>799</v>
      </c>
      <c r="U13" s="7"/>
    </row>
    <row r="14" spans="1:21" s="8" customFormat="1" ht="17.25" customHeight="1">
      <c r="A14" s="121" t="s">
        <v>1003</v>
      </c>
      <c r="B14" s="67">
        <f t="shared" si="0"/>
        <v>1</v>
      </c>
      <c r="C14" s="15" t="s">
        <v>799</v>
      </c>
      <c r="D14" s="15" t="s">
        <v>799</v>
      </c>
      <c r="E14" s="15" t="s">
        <v>799</v>
      </c>
      <c r="F14" s="15" t="s">
        <v>799</v>
      </c>
      <c r="G14" s="15" t="s">
        <v>799</v>
      </c>
      <c r="H14" s="15" t="s">
        <v>799</v>
      </c>
      <c r="I14" s="15" t="s">
        <v>799</v>
      </c>
      <c r="J14" s="15" t="s">
        <v>799</v>
      </c>
      <c r="K14" s="15" t="s">
        <v>799</v>
      </c>
      <c r="L14" s="15" t="s">
        <v>799</v>
      </c>
      <c r="M14" s="15" t="s">
        <v>799</v>
      </c>
      <c r="N14" s="15" t="s">
        <v>799</v>
      </c>
      <c r="O14" s="15" t="s">
        <v>799</v>
      </c>
      <c r="P14" s="15" t="s">
        <v>799</v>
      </c>
      <c r="Q14" s="15" t="s">
        <v>799</v>
      </c>
      <c r="R14" s="15" t="s">
        <v>799</v>
      </c>
      <c r="S14" s="15" t="s">
        <v>799</v>
      </c>
      <c r="T14" s="15">
        <v>1</v>
      </c>
      <c r="U14" s="7"/>
    </row>
    <row r="15" spans="1:21" s="8" customFormat="1" ht="17.25" customHeight="1">
      <c r="A15" s="121" t="s">
        <v>1004</v>
      </c>
      <c r="B15" s="67">
        <f t="shared" si="0"/>
        <v>2</v>
      </c>
      <c r="C15" s="15" t="s">
        <v>799</v>
      </c>
      <c r="D15" s="15" t="s">
        <v>799</v>
      </c>
      <c r="E15" s="15" t="s">
        <v>799</v>
      </c>
      <c r="F15" s="15" t="s">
        <v>799</v>
      </c>
      <c r="G15" s="15" t="s">
        <v>799</v>
      </c>
      <c r="H15" s="15" t="s">
        <v>799</v>
      </c>
      <c r="I15" s="15" t="s">
        <v>799</v>
      </c>
      <c r="J15" s="15" t="s">
        <v>799</v>
      </c>
      <c r="K15" s="15" t="s">
        <v>799</v>
      </c>
      <c r="L15" s="15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15" t="s">
        <v>799</v>
      </c>
      <c r="S15" s="15" t="s">
        <v>799</v>
      </c>
      <c r="T15" s="15">
        <v>2</v>
      </c>
      <c r="U15" s="7"/>
    </row>
    <row r="16" spans="1:21" s="8" customFormat="1" ht="17.25" customHeight="1">
      <c r="A16" s="121" t="s">
        <v>1005</v>
      </c>
      <c r="B16" s="67">
        <f t="shared" si="0"/>
        <v>1</v>
      </c>
      <c r="C16" s="15" t="s">
        <v>799</v>
      </c>
      <c r="D16" s="15" t="s">
        <v>799</v>
      </c>
      <c r="E16" s="15" t="s">
        <v>799</v>
      </c>
      <c r="F16" s="68">
        <v>1</v>
      </c>
      <c r="G16" s="15" t="s">
        <v>799</v>
      </c>
      <c r="H16" s="15" t="s">
        <v>799</v>
      </c>
      <c r="I16" s="15" t="s">
        <v>799</v>
      </c>
      <c r="J16" s="15" t="s">
        <v>799</v>
      </c>
      <c r="K16" s="15" t="s">
        <v>799</v>
      </c>
      <c r="L16" s="15" t="s">
        <v>799</v>
      </c>
      <c r="M16" s="15" t="s">
        <v>799</v>
      </c>
      <c r="N16" s="68" t="s">
        <v>799</v>
      </c>
      <c r="O16" s="68" t="s">
        <v>799</v>
      </c>
      <c r="P16" s="68" t="s">
        <v>799</v>
      </c>
      <c r="Q16" s="68" t="s">
        <v>799</v>
      </c>
      <c r="R16" s="68" t="s">
        <v>799</v>
      </c>
      <c r="S16" s="68" t="s">
        <v>799</v>
      </c>
      <c r="T16" s="15" t="s">
        <v>799</v>
      </c>
      <c r="U16" s="7"/>
    </row>
    <row r="17" spans="1:21" s="8" customFormat="1" ht="17.25" customHeight="1">
      <c r="A17" s="121" t="s">
        <v>1006</v>
      </c>
      <c r="B17" s="67">
        <f t="shared" si="0"/>
        <v>1</v>
      </c>
      <c r="C17" s="15" t="s">
        <v>799</v>
      </c>
      <c r="D17" s="15" t="s">
        <v>799</v>
      </c>
      <c r="E17" s="15" t="s">
        <v>799</v>
      </c>
      <c r="F17" s="15" t="s">
        <v>799</v>
      </c>
      <c r="G17" s="15" t="s">
        <v>799</v>
      </c>
      <c r="H17" s="15" t="s">
        <v>799</v>
      </c>
      <c r="I17" s="15" t="s">
        <v>799</v>
      </c>
      <c r="J17" s="15" t="s">
        <v>799</v>
      </c>
      <c r="K17" s="15" t="s">
        <v>799</v>
      </c>
      <c r="L17" s="15" t="s">
        <v>799</v>
      </c>
      <c r="M17" s="68" t="s">
        <v>799</v>
      </c>
      <c r="N17" s="15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>
        <v>1</v>
      </c>
      <c r="U17" s="7"/>
    </row>
    <row r="18" spans="1:21" s="8" customFormat="1" ht="23.25" customHeight="1">
      <c r="A18" s="136" t="s">
        <v>1085</v>
      </c>
      <c r="B18" s="67">
        <f t="shared" si="0"/>
        <v>3</v>
      </c>
      <c r="C18" s="15" t="s">
        <v>799</v>
      </c>
      <c r="D18" s="15" t="s">
        <v>799</v>
      </c>
      <c r="E18" s="15" t="s">
        <v>799</v>
      </c>
      <c r="F18" s="15" t="s">
        <v>799</v>
      </c>
      <c r="G18" s="15" t="s">
        <v>799</v>
      </c>
      <c r="H18" s="15" t="s">
        <v>799</v>
      </c>
      <c r="I18" s="15" t="s">
        <v>799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15" t="s">
        <v>799</v>
      </c>
      <c r="O18" s="15" t="s">
        <v>799</v>
      </c>
      <c r="P18" s="15" t="s">
        <v>799</v>
      </c>
      <c r="Q18" s="15" t="s">
        <v>799</v>
      </c>
      <c r="R18" s="15" t="s">
        <v>799</v>
      </c>
      <c r="S18" s="15" t="s">
        <v>799</v>
      </c>
      <c r="T18" s="15">
        <v>3</v>
      </c>
      <c r="U18" s="7"/>
    </row>
    <row r="19" spans="1:21" s="8" customFormat="1" ht="17.25" customHeight="1">
      <c r="A19" s="121" t="s">
        <v>1007</v>
      </c>
      <c r="B19" s="67">
        <f t="shared" si="0"/>
        <v>2</v>
      </c>
      <c r="C19" s="15" t="s">
        <v>799</v>
      </c>
      <c r="D19" s="15" t="s">
        <v>799</v>
      </c>
      <c r="E19" s="15" t="s">
        <v>799</v>
      </c>
      <c r="F19" s="15" t="s">
        <v>799</v>
      </c>
      <c r="G19" s="15" t="s">
        <v>799</v>
      </c>
      <c r="H19" s="15" t="s">
        <v>799</v>
      </c>
      <c r="I19" s="15" t="s">
        <v>799</v>
      </c>
      <c r="J19" s="15">
        <v>1</v>
      </c>
      <c r="K19" s="15" t="s">
        <v>799</v>
      </c>
      <c r="L19" s="15" t="s">
        <v>799</v>
      </c>
      <c r="M19" s="15" t="s">
        <v>799</v>
      </c>
      <c r="N19" s="15" t="s">
        <v>799</v>
      </c>
      <c r="O19" s="15" t="s">
        <v>799</v>
      </c>
      <c r="P19" s="15" t="s">
        <v>799</v>
      </c>
      <c r="Q19" s="15" t="s">
        <v>799</v>
      </c>
      <c r="R19" s="15" t="s">
        <v>799</v>
      </c>
      <c r="S19" s="15" t="s">
        <v>799</v>
      </c>
      <c r="T19" s="15">
        <v>1</v>
      </c>
      <c r="U19" s="7"/>
    </row>
    <row r="20" spans="1:21" s="8" customFormat="1" ht="25.5" customHeight="1">
      <c r="A20" s="136" t="s">
        <v>920</v>
      </c>
      <c r="B20" s="67">
        <f t="shared" si="0"/>
        <v>3</v>
      </c>
      <c r="C20" s="15">
        <v>3</v>
      </c>
      <c r="D20" s="15" t="s">
        <v>799</v>
      </c>
      <c r="E20" s="15" t="s">
        <v>799</v>
      </c>
      <c r="F20" s="15" t="s">
        <v>799</v>
      </c>
      <c r="G20" s="15" t="s">
        <v>799</v>
      </c>
      <c r="H20" s="15" t="s">
        <v>799</v>
      </c>
      <c r="I20" s="15" t="s">
        <v>799</v>
      </c>
      <c r="J20" s="15" t="s">
        <v>799</v>
      </c>
      <c r="K20" s="15" t="s">
        <v>799</v>
      </c>
      <c r="L20" s="15" t="s">
        <v>799</v>
      </c>
      <c r="M20" s="15" t="s">
        <v>799</v>
      </c>
      <c r="N20" s="15" t="s">
        <v>799</v>
      </c>
      <c r="O20" s="15" t="s">
        <v>799</v>
      </c>
      <c r="P20" s="15" t="s">
        <v>799</v>
      </c>
      <c r="Q20" s="15" t="s">
        <v>799</v>
      </c>
      <c r="R20" s="15" t="s">
        <v>799</v>
      </c>
      <c r="S20" s="15" t="s">
        <v>799</v>
      </c>
      <c r="T20" s="15" t="s">
        <v>799</v>
      </c>
      <c r="U20" s="7"/>
    </row>
    <row r="21" spans="1:21" s="8" customFormat="1" ht="17.25" customHeight="1">
      <c r="A21" s="121" t="s">
        <v>1008</v>
      </c>
      <c r="B21" s="67">
        <f t="shared" si="0"/>
        <v>1</v>
      </c>
      <c r="C21" s="68" t="s">
        <v>799</v>
      </c>
      <c r="D21" s="15" t="s">
        <v>799</v>
      </c>
      <c r="E21" s="15" t="s">
        <v>799</v>
      </c>
      <c r="F21" s="15" t="s">
        <v>799</v>
      </c>
      <c r="G21" s="15" t="s">
        <v>799</v>
      </c>
      <c r="H21" s="15" t="s">
        <v>799</v>
      </c>
      <c r="I21" s="15" t="s">
        <v>799</v>
      </c>
      <c r="J21" s="15" t="s">
        <v>799</v>
      </c>
      <c r="K21" s="15" t="s">
        <v>799</v>
      </c>
      <c r="L21" s="15" t="s">
        <v>799</v>
      </c>
      <c r="M21" s="15" t="s">
        <v>799</v>
      </c>
      <c r="N21" s="15" t="s">
        <v>799</v>
      </c>
      <c r="O21" s="15" t="s">
        <v>799</v>
      </c>
      <c r="P21" s="15" t="s">
        <v>799</v>
      </c>
      <c r="Q21" s="15" t="s">
        <v>799</v>
      </c>
      <c r="R21" s="15" t="s">
        <v>799</v>
      </c>
      <c r="S21" s="15" t="s">
        <v>799</v>
      </c>
      <c r="T21" s="15">
        <v>1</v>
      </c>
      <c r="U21" s="7"/>
    </row>
    <row r="22" spans="1:21" s="8" customFormat="1" ht="17.25" customHeight="1">
      <c r="A22" s="136" t="s">
        <v>1009</v>
      </c>
      <c r="B22" s="67">
        <f t="shared" si="0"/>
        <v>13</v>
      </c>
      <c r="C22" s="68">
        <v>6</v>
      </c>
      <c r="D22" s="15"/>
      <c r="E22" s="15">
        <v>1</v>
      </c>
      <c r="F22" s="15"/>
      <c r="G22" s="15">
        <v>1</v>
      </c>
      <c r="H22" s="15" t="s">
        <v>799</v>
      </c>
      <c r="I22" s="15" t="s">
        <v>799</v>
      </c>
      <c r="J22" s="15" t="s">
        <v>799</v>
      </c>
      <c r="K22" s="15" t="s">
        <v>799</v>
      </c>
      <c r="L22" s="15">
        <v>1</v>
      </c>
      <c r="M22" s="15" t="s">
        <v>799</v>
      </c>
      <c r="N22" s="15" t="s">
        <v>799</v>
      </c>
      <c r="O22" s="15" t="s">
        <v>799</v>
      </c>
      <c r="P22" s="15">
        <v>1</v>
      </c>
      <c r="Q22" s="15" t="s">
        <v>799</v>
      </c>
      <c r="R22" s="15">
        <v>1</v>
      </c>
      <c r="S22" s="15"/>
      <c r="T22" s="15">
        <v>2</v>
      </c>
      <c r="U22" s="7"/>
    </row>
    <row r="23" spans="1:21" s="8" customFormat="1" ht="17.25" customHeight="1">
      <c r="A23" s="121" t="s">
        <v>1010</v>
      </c>
      <c r="B23" s="67">
        <f t="shared" si="0"/>
        <v>1</v>
      </c>
      <c r="C23" s="15">
        <v>1</v>
      </c>
      <c r="D23" s="15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15" t="s">
        <v>799</v>
      </c>
      <c r="J23" s="15" t="s">
        <v>799</v>
      </c>
      <c r="K23" s="15" t="s">
        <v>799</v>
      </c>
      <c r="L23" s="15" t="s">
        <v>799</v>
      </c>
      <c r="M23" s="15" t="s">
        <v>799</v>
      </c>
      <c r="N23" s="15" t="s">
        <v>799</v>
      </c>
      <c r="O23" s="15" t="s">
        <v>799</v>
      </c>
      <c r="P23" s="15" t="s">
        <v>799</v>
      </c>
      <c r="Q23" s="15" t="s">
        <v>799</v>
      </c>
      <c r="R23" s="15" t="s">
        <v>799</v>
      </c>
      <c r="S23" s="15" t="s">
        <v>799</v>
      </c>
      <c r="T23" s="15" t="s">
        <v>799</v>
      </c>
      <c r="U23" s="7"/>
    </row>
    <row r="24" spans="1:21" s="8" customFormat="1" ht="17.25" customHeight="1">
      <c r="A24" s="121" t="s">
        <v>1011</v>
      </c>
      <c r="B24" s="67">
        <f t="shared" si="0"/>
        <v>2</v>
      </c>
      <c r="C24" s="15" t="s">
        <v>799</v>
      </c>
      <c r="D24" s="15" t="s">
        <v>799</v>
      </c>
      <c r="E24" s="15" t="s">
        <v>799</v>
      </c>
      <c r="F24" s="15" t="s">
        <v>799</v>
      </c>
      <c r="G24" s="15" t="s">
        <v>799</v>
      </c>
      <c r="H24" s="15" t="s">
        <v>799</v>
      </c>
      <c r="I24" s="15" t="s">
        <v>799</v>
      </c>
      <c r="J24" s="15" t="s">
        <v>799</v>
      </c>
      <c r="K24" s="15" t="s">
        <v>799</v>
      </c>
      <c r="L24" s="15" t="s">
        <v>799</v>
      </c>
      <c r="M24" s="15" t="s">
        <v>799</v>
      </c>
      <c r="N24" s="15" t="s">
        <v>799</v>
      </c>
      <c r="O24" s="15" t="s">
        <v>799</v>
      </c>
      <c r="P24" s="15">
        <v>2</v>
      </c>
      <c r="Q24" s="15" t="s">
        <v>799</v>
      </c>
      <c r="R24" s="15" t="s">
        <v>799</v>
      </c>
      <c r="S24" s="15" t="s">
        <v>799</v>
      </c>
      <c r="T24" s="15" t="s">
        <v>799</v>
      </c>
      <c r="U24" s="7"/>
    </row>
    <row r="25" spans="1:21" s="8" customFormat="1" ht="17.25" customHeight="1">
      <c r="A25" s="121" t="s">
        <v>1012</v>
      </c>
      <c r="B25" s="67">
        <f>SUM(C25:T25)</f>
        <v>1</v>
      </c>
      <c r="C25" s="15" t="s">
        <v>799</v>
      </c>
      <c r="D25" s="15" t="s">
        <v>799</v>
      </c>
      <c r="E25" s="15" t="s">
        <v>799</v>
      </c>
      <c r="F25" s="15" t="s">
        <v>799</v>
      </c>
      <c r="G25" s="15" t="s">
        <v>799</v>
      </c>
      <c r="H25" s="15" t="s">
        <v>799</v>
      </c>
      <c r="I25" s="15" t="s">
        <v>799</v>
      </c>
      <c r="J25" s="15" t="s">
        <v>799</v>
      </c>
      <c r="K25" s="15" t="s">
        <v>799</v>
      </c>
      <c r="L25" s="15" t="s">
        <v>799</v>
      </c>
      <c r="M25" s="15" t="s">
        <v>799</v>
      </c>
      <c r="N25" s="15" t="s">
        <v>799</v>
      </c>
      <c r="O25" s="15" t="s">
        <v>799</v>
      </c>
      <c r="P25" s="15" t="s">
        <v>799</v>
      </c>
      <c r="Q25" s="15" t="s">
        <v>799</v>
      </c>
      <c r="R25" s="15" t="s">
        <v>799</v>
      </c>
      <c r="S25" s="15" t="s">
        <v>799</v>
      </c>
      <c r="T25" s="15">
        <v>1</v>
      </c>
      <c r="U25" s="7"/>
    </row>
    <row r="26" spans="1:21" s="8" customFormat="1" ht="17.25" customHeight="1">
      <c r="A26" s="135" t="s">
        <v>1013</v>
      </c>
      <c r="B26" s="122">
        <f>SUM(C26:T26)</f>
        <v>1</v>
      </c>
      <c r="C26" s="41" t="s">
        <v>799</v>
      </c>
      <c r="D26" s="41" t="s">
        <v>799</v>
      </c>
      <c r="E26" s="41" t="s">
        <v>799</v>
      </c>
      <c r="F26" s="41" t="s">
        <v>799</v>
      </c>
      <c r="G26" s="41" t="s">
        <v>799</v>
      </c>
      <c r="H26" s="41" t="s">
        <v>799</v>
      </c>
      <c r="I26" s="41" t="s">
        <v>799</v>
      </c>
      <c r="J26" s="41" t="s">
        <v>799</v>
      </c>
      <c r="K26" s="41" t="s">
        <v>799</v>
      </c>
      <c r="L26" s="41" t="s">
        <v>799</v>
      </c>
      <c r="M26" s="41" t="s">
        <v>799</v>
      </c>
      <c r="N26" s="41" t="s">
        <v>799</v>
      </c>
      <c r="O26" s="41" t="s">
        <v>799</v>
      </c>
      <c r="P26" s="41" t="s">
        <v>799</v>
      </c>
      <c r="Q26" s="41" t="s">
        <v>799</v>
      </c>
      <c r="R26" s="41" t="s">
        <v>799</v>
      </c>
      <c r="S26" s="41"/>
      <c r="T26" s="41">
        <v>1</v>
      </c>
      <c r="U26" s="7"/>
    </row>
    <row r="27" spans="1:16" s="5" customFormat="1" ht="13.5" customHeight="1">
      <c r="A27" s="1" t="s">
        <v>918</v>
      </c>
      <c r="P27" s="5" t="s">
        <v>919</v>
      </c>
    </row>
    <row r="28" spans="1:20" ht="24.75" customHeight="1">
      <c r="A28" s="57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0:20" ht="24.75" customHeight="1"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0:20" ht="24.75" customHeight="1"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0:20" ht="24.75" customHeight="1"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0:20" ht="24.75" customHeight="1"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0:20" ht="24.75" customHeight="1"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0:20" ht="24.75" customHeight="1"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0:20" ht="24.75" customHeight="1"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0:20" ht="24.75" customHeight="1"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0:20" ht="24.75" customHeight="1"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0:20" ht="24.75" customHeight="1"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0:20" ht="24.75" customHeight="1"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0:20" ht="24.75" customHeight="1"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0:20" ht="24.75" customHeight="1"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0:20" ht="24.75" customHeight="1"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0:20" ht="24.75" customHeight="1"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0:20" ht="24.75" customHeight="1"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0:20" ht="24.75" customHeight="1"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0:20" ht="24.75" customHeight="1"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0:20" ht="24.75" customHeight="1"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0:20" ht="24.75" customHeight="1"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0:20" ht="24.75" customHeight="1"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0:20" ht="24.75" customHeight="1"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8"/>
  <sheetViews>
    <sheetView zoomScaleSheetLayoutView="100" workbookViewId="0" topLeftCell="A3">
      <selection activeCell="J24" sqref="J24"/>
    </sheetView>
  </sheetViews>
  <sheetFormatPr defaultColWidth="9.140625" defaultRowHeight="12.75"/>
  <cols>
    <col min="1" max="1" width="24.8515625" style="0" customWidth="1"/>
    <col min="2" max="2" width="7.7109375" style="0" customWidth="1"/>
    <col min="3" max="5" width="7.140625" style="0" customWidth="1"/>
    <col min="6" max="6" width="7.00390625" style="0" customWidth="1"/>
    <col min="7" max="7" width="6.7109375" style="0" customWidth="1"/>
    <col min="8" max="8" width="6.574218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7.140625" style="0" customWidth="1"/>
    <col min="13" max="14" width="6.57421875" style="0" customWidth="1"/>
    <col min="15" max="15" width="6.28125" style="0" customWidth="1"/>
    <col min="16" max="16" width="6.421875" style="0" customWidth="1"/>
    <col min="17" max="17" width="7.140625" style="0" customWidth="1"/>
    <col min="18" max="18" width="6.00390625" style="0" customWidth="1"/>
    <col min="19" max="20" width="7.00390625" style="0" customWidth="1"/>
  </cols>
  <sheetData>
    <row r="1" spans="1:21" s="53" customFormat="1" ht="32.25" customHeight="1">
      <c r="A1" s="688" t="s">
        <v>932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</row>
    <row r="2" spans="1:21" s="8" customFormat="1" ht="15.75" customHeight="1">
      <c r="A2" s="54" t="s">
        <v>1074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"/>
    </row>
    <row r="3" spans="1:21" s="12" customFormat="1" ht="79.5" customHeight="1">
      <c r="A3" s="49" t="s">
        <v>1075</v>
      </c>
      <c r="B3" s="58" t="s">
        <v>644</v>
      </c>
      <c r="C3" s="27" t="s">
        <v>645</v>
      </c>
      <c r="D3" s="27" t="s">
        <v>646</v>
      </c>
      <c r="E3" s="27" t="s">
        <v>647</v>
      </c>
      <c r="F3" s="27" t="s">
        <v>663</v>
      </c>
      <c r="G3" s="27" t="s">
        <v>649</v>
      </c>
      <c r="H3" s="27" t="s">
        <v>650</v>
      </c>
      <c r="I3" s="27" t="s">
        <v>651</v>
      </c>
      <c r="J3" s="27" t="s">
        <v>652</v>
      </c>
      <c r="K3" s="27" t="s">
        <v>653</v>
      </c>
      <c r="L3" s="58" t="s">
        <v>654</v>
      </c>
      <c r="M3" s="27" t="s">
        <v>655</v>
      </c>
      <c r="N3" s="27" t="s">
        <v>656</v>
      </c>
      <c r="O3" s="27" t="s">
        <v>657</v>
      </c>
      <c r="P3" s="27" t="s">
        <v>658</v>
      </c>
      <c r="Q3" s="27" t="s">
        <v>659</v>
      </c>
      <c r="R3" s="27" t="s">
        <v>660</v>
      </c>
      <c r="S3" s="27" t="s">
        <v>661</v>
      </c>
      <c r="T3" s="28" t="s">
        <v>662</v>
      </c>
      <c r="U3" s="11"/>
    </row>
    <row r="4" spans="1:21" s="5" customFormat="1" ht="17.25" customHeight="1" hidden="1">
      <c r="A4" s="118" t="s">
        <v>874</v>
      </c>
      <c r="B4" s="59">
        <v>367</v>
      </c>
      <c r="C4" s="60">
        <v>155</v>
      </c>
      <c r="D4" s="60">
        <v>2</v>
      </c>
      <c r="E4" s="60">
        <v>7</v>
      </c>
      <c r="F4" s="60">
        <v>19</v>
      </c>
      <c r="G4" s="60">
        <v>10</v>
      </c>
      <c r="H4" s="60">
        <v>0</v>
      </c>
      <c r="I4" s="60">
        <v>6</v>
      </c>
      <c r="J4" s="60">
        <v>0</v>
      </c>
      <c r="K4" s="60">
        <v>0</v>
      </c>
      <c r="L4" s="60">
        <v>0</v>
      </c>
      <c r="M4" s="60">
        <v>3</v>
      </c>
      <c r="N4" s="60">
        <v>3</v>
      </c>
      <c r="O4" s="60">
        <v>6</v>
      </c>
      <c r="P4" s="60">
        <v>7</v>
      </c>
      <c r="Q4" s="60">
        <v>2</v>
      </c>
      <c r="R4" s="60">
        <v>2</v>
      </c>
      <c r="S4" s="60">
        <v>1</v>
      </c>
      <c r="T4" s="117">
        <v>144</v>
      </c>
      <c r="U4" s="14"/>
    </row>
    <row r="5" spans="1:21" s="8" customFormat="1" ht="17.25" customHeight="1">
      <c r="A5" s="121" t="s">
        <v>1014</v>
      </c>
      <c r="B5" s="67">
        <f aca="true" t="shared" si="0" ref="B5:B27">SUM(C5:T5)</f>
        <v>34</v>
      </c>
      <c r="C5" s="68">
        <v>5</v>
      </c>
      <c r="D5" s="15">
        <v>2</v>
      </c>
      <c r="E5" s="15">
        <v>1</v>
      </c>
      <c r="F5" s="15">
        <v>6</v>
      </c>
      <c r="G5" s="15">
        <v>2</v>
      </c>
      <c r="H5" s="15" t="s">
        <v>799</v>
      </c>
      <c r="I5" s="15" t="s">
        <v>799</v>
      </c>
      <c r="J5" s="15" t="s">
        <v>799</v>
      </c>
      <c r="K5" s="15" t="s">
        <v>799</v>
      </c>
      <c r="L5" s="15" t="s">
        <v>799</v>
      </c>
      <c r="M5" s="15" t="s">
        <v>799</v>
      </c>
      <c r="N5" s="15" t="s">
        <v>799</v>
      </c>
      <c r="O5" s="15" t="s">
        <v>799</v>
      </c>
      <c r="P5" s="15" t="s">
        <v>799</v>
      </c>
      <c r="Q5" s="15" t="s">
        <v>799</v>
      </c>
      <c r="R5" s="15">
        <v>1</v>
      </c>
      <c r="S5" s="15" t="s">
        <v>799</v>
      </c>
      <c r="T5" s="15">
        <v>17</v>
      </c>
      <c r="U5" s="7"/>
    </row>
    <row r="6" spans="1:21" s="8" customFormat="1" ht="17.25" customHeight="1">
      <c r="A6" s="121" t="s">
        <v>1015</v>
      </c>
      <c r="B6" s="67">
        <f t="shared" si="0"/>
        <v>1</v>
      </c>
      <c r="C6" s="68" t="s">
        <v>799</v>
      </c>
      <c r="D6" s="15" t="s">
        <v>799</v>
      </c>
      <c r="E6" s="15" t="s">
        <v>799</v>
      </c>
      <c r="F6" s="15" t="s">
        <v>799</v>
      </c>
      <c r="G6" s="15"/>
      <c r="H6" s="68" t="s">
        <v>799</v>
      </c>
      <c r="I6" s="68" t="s">
        <v>799</v>
      </c>
      <c r="J6" s="68" t="s">
        <v>799</v>
      </c>
      <c r="K6" s="68" t="s">
        <v>799</v>
      </c>
      <c r="L6" s="68" t="s">
        <v>799</v>
      </c>
      <c r="M6" s="68" t="s">
        <v>799</v>
      </c>
      <c r="N6" s="68" t="s">
        <v>799</v>
      </c>
      <c r="O6" s="68" t="s">
        <v>799</v>
      </c>
      <c r="P6" s="68" t="s">
        <v>799</v>
      </c>
      <c r="Q6" s="68" t="s">
        <v>799</v>
      </c>
      <c r="R6" s="68" t="s">
        <v>799</v>
      </c>
      <c r="S6" s="68" t="s">
        <v>799</v>
      </c>
      <c r="T6" s="15">
        <v>1</v>
      </c>
      <c r="U6" s="7"/>
    </row>
    <row r="7" spans="1:21" s="8" customFormat="1" ht="17.25" customHeight="1">
      <c r="A7" s="121" t="s">
        <v>1016</v>
      </c>
      <c r="B7" s="67">
        <f t="shared" si="0"/>
        <v>3</v>
      </c>
      <c r="C7" s="68">
        <v>3</v>
      </c>
      <c r="D7" s="15" t="s">
        <v>799</v>
      </c>
      <c r="E7" s="15" t="s">
        <v>799</v>
      </c>
      <c r="F7" s="15" t="s">
        <v>799</v>
      </c>
      <c r="G7" s="68"/>
      <c r="H7" s="15" t="s">
        <v>799</v>
      </c>
      <c r="I7" s="15" t="s">
        <v>799</v>
      </c>
      <c r="J7" s="15" t="s">
        <v>799</v>
      </c>
      <c r="K7" s="15" t="s">
        <v>799</v>
      </c>
      <c r="L7" s="15" t="s">
        <v>799</v>
      </c>
      <c r="M7" s="15" t="s">
        <v>799</v>
      </c>
      <c r="N7" s="15" t="s">
        <v>799</v>
      </c>
      <c r="O7" s="15" t="s">
        <v>799</v>
      </c>
      <c r="P7" s="15" t="s">
        <v>799</v>
      </c>
      <c r="Q7" s="15" t="s">
        <v>799</v>
      </c>
      <c r="R7" s="68" t="s">
        <v>799</v>
      </c>
      <c r="S7" s="15" t="s">
        <v>799</v>
      </c>
      <c r="T7" s="15" t="s">
        <v>799</v>
      </c>
      <c r="U7" s="7"/>
    </row>
    <row r="8" spans="1:21" s="8" customFormat="1" ht="17.25" customHeight="1">
      <c r="A8" s="121" t="s">
        <v>1017</v>
      </c>
      <c r="B8" s="67">
        <f t="shared" si="0"/>
        <v>4</v>
      </c>
      <c r="C8" s="68">
        <v>2</v>
      </c>
      <c r="D8" s="15" t="s">
        <v>799</v>
      </c>
      <c r="E8" s="15" t="s">
        <v>799</v>
      </c>
      <c r="F8" s="15" t="s">
        <v>799</v>
      </c>
      <c r="G8" s="15">
        <v>2</v>
      </c>
      <c r="H8" s="15" t="s">
        <v>799</v>
      </c>
      <c r="I8" s="15" t="s">
        <v>799</v>
      </c>
      <c r="J8" s="15" t="s">
        <v>799</v>
      </c>
      <c r="K8" s="15" t="s">
        <v>799</v>
      </c>
      <c r="L8" s="15" t="s">
        <v>799</v>
      </c>
      <c r="M8" s="15" t="s">
        <v>799</v>
      </c>
      <c r="N8" s="15" t="s">
        <v>799</v>
      </c>
      <c r="O8" s="15" t="s">
        <v>799</v>
      </c>
      <c r="P8" s="15" t="s">
        <v>799</v>
      </c>
      <c r="Q8" s="15" t="s">
        <v>799</v>
      </c>
      <c r="R8" s="15" t="s">
        <v>799</v>
      </c>
      <c r="S8" s="15" t="s">
        <v>799</v>
      </c>
      <c r="T8" s="15" t="s">
        <v>799</v>
      </c>
      <c r="U8" s="7"/>
    </row>
    <row r="9" spans="1:21" s="8" customFormat="1" ht="17.25" customHeight="1">
      <c r="A9" s="121" t="s">
        <v>1086</v>
      </c>
      <c r="B9" s="67">
        <f t="shared" si="0"/>
        <v>3</v>
      </c>
      <c r="C9" s="15">
        <v>1</v>
      </c>
      <c r="D9" s="15">
        <v>1</v>
      </c>
      <c r="E9" s="15" t="s">
        <v>799</v>
      </c>
      <c r="F9" s="15" t="s">
        <v>799</v>
      </c>
      <c r="G9" s="15"/>
      <c r="H9" s="15" t="s">
        <v>799</v>
      </c>
      <c r="I9" s="15" t="s">
        <v>799</v>
      </c>
      <c r="J9" s="15" t="s">
        <v>799</v>
      </c>
      <c r="K9" s="15" t="s">
        <v>799</v>
      </c>
      <c r="L9" s="15" t="s">
        <v>799</v>
      </c>
      <c r="M9" s="15" t="s">
        <v>799</v>
      </c>
      <c r="N9" s="15" t="s">
        <v>799</v>
      </c>
      <c r="O9" s="15" t="s">
        <v>799</v>
      </c>
      <c r="P9" s="15" t="s">
        <v>799</v>
      </c>
      <c r="Q9" s="15" t="s">
        <v>799</v>
      </c>
      <c r="R9" s="15">
        <v>1</v>
      </c>
      <c r="S9" s="15" t="s">
        <v>799</v>
      </c>
      <c r="T9" s="15" t="s">
        <v>799</v>
      </c>
      <c r="U9" s="7"/>
    </row>
    <row r="10" spans="1:21" s="8" customFormat="1" ht="17.25" customHeight="1">
      <c r="A10" s="136" t="s">
        <v>1018</v>
      </c>
      <c r="B10" s="67">
        <f t="shared" si="0"/>
        <v>55</v>
      </c>
      <c r="C10" s="15">
        <v>30</v>
      </c>
      <c r="D10" s="15">
        <v>2</v>
      </c>
      <c r="E10" s="15">
        <v>1</v>
      </c>
      <c r="F10" s="15">
        <v>2</v>
      </c>
      <c r="G10" s="15">
        <v>4</v>
      </c>
      <c r="H10" s="15" t="s">
        <v>799</v>
      </c>
      <c r="I10" s="15">
        <v>1</v>
      </c>
      <c r="J10" s="15" t="s">
        <v>799</v>
      </c>
      <c r="K10" s="15" t="s">
        <v>799</v>
      </c>
      <c r="L10" s="15" t="s">
        <v>799</v>
      </c>
      <c r="M10" s="15">
        <v>1</v>
      </c>
      <c r="N10" s="15" t="s">
        <v>799</v>
      </c>
      <c r="O10" s="15" t="s">
        <v>799</v>
      </c>
      <c r="P10" s="15" t="s">
        <v>799</v>
      </c>
      <c r="Q10" s="15" t="s">
        <v>799</v>
      </c>
      <c r="R10" s="15">
        <v>1</v>
      </c>
      <c r="S10" s="15" t="s">
        <v>799</v>
      </c>
      <c r="T10" s="15">
        <v>13</v>
      </c>
      <c r="U10" s="7"/>
    </row>
    <row r="11" spans="1:21" s="8" customFormat="1" ht="17.25" customHeight="1">
      <c r="A11" s="121" t="s">
        <v>1087</v>
      </c>
      <c r="B11" s="67">
        <f t="shared" si="0"/>
        <v>1</v>
      </c>
      <c r="C11" s="68" t="s">
        <v>799</v>
      </c>
      <c r="D11" s="15" t="s">
        <v>799</v>
      </c>
      <c r="E11" s="15" t="s">
        <v>799</v>
      </c>
      <c r="F11" s="15" t="s">
        <v>799</v>
      </c>
      <c r="G11" s="15" t="s">
        <v>799</v>
      </c>
      <c r="H11" s="15" t="s">
        <v>799</v>
      </c>
      <c r="I11" s="15" t="s">
        <v>799</v>
      </c>
      <c r="J11" s="15" t="s">
        <v>799</v>
      </c>
      <c r="K11" s="15" t="s">
        <v>799</v>
      </c>
      <c r="L11" s="15" t="s">
        <v>799</v>
      </c>
      <c r="M11" s="15" t="s">
        <v>799</v>
      </c>
      <c r="N11" s="15" t="s">
        <v>799</v>
      </c>
      <c r="O11" s="15" t="s">
        <v>799</v>
      </c>
      <c r="P11" s="15" t="s">
        <v>799</v>
      </c>
      <c r="Q11" s="15" t="s">
        <v>799</v>
      </c>
      <c r="R11" s="15" t="s">
        <v>799</v>
      </c>
      <c r="S11" s="15" t="s">
        <v>799</v>
      </c>
      <c r="T11" s="15">
        <v>1</v>
      </c>
      <c r="U11" s="7"/>
    </row>
    <row r="12" spans="1:21" s="8" customFormat="1" ht="17.25" customHeight="1">
      <c r="A12" s="121" t="s">
        <v>1019</v>
      </c>
      <c r="B12" s="67">
        <f t="shared" si="0"/>
        <v>2</v>
      </c>
      <c r="C12" s="15">
        <v>1</v>
      </c>
      <c r="D12" s="15" t="s">
        <v>799</v>
      </c>
      <c r="E12" s="15" t="s">
        <v>799</v>
      </c>
      <c r="F12" s="15" t="s">
        <v>799</v>
      </c>
      <c r="G12" s="15" t="s">
        <v>799</v>
      </c>
      <c r="H12" s="15" t="s">
        <v>799</v>
      </c>
      <c r="I12" s="15" t="s">
        <v>799</v>
      </c>
      <c r="J12" s="15" t="s">
        <v>799</v>
      </c>
      <c r="K12" s="15" t="s">
        <v>799</v>
      </c>
      <c r="L12" s="15" t="s">
        <v>799</v>
      </c>
      <c r="M12" s="68" t="s">
        <v>799</v>
      </c>
      <c r="N12" s="68" t="s">
        <v>799</v>
      </c>
      <c r="O12" s="68" t="s">
        <v>799</v>
      </c>
      <c r="P12" s="68" t="s">
        <v>799</v>
      </c>
      <c r="Q12" s="68" t="s">
        <v>799</v>
      </c>
      <c r="R12" s="68" t="s">
        <v>799</v>
      </c>
      <c r="S12" s="68" t="s">
        <v>799</v>
      </c>
      <c r="T12" s="15">
        <v>1</v>
      </c>
      <c r="U12" s="7"/>
    </row>
    <row r="13" spans="1:21" s="8" customFormat="1" ht="17.25" customHeight="1">
      <c r="A13" s="136" t="s">
        <v>1020</v>
      </c>
      <c r="B13" s="67">
        <f t="shared" si="0"/>
        <v>1</v>
      </c>
      <c r="C13" s="15" t="s">
        <v>799</v>
      </c>
      <c r="D13" s="15" t="s">
        <v>799</v>
      </c>
      <c r="E13" s="15" t="s">
        <v>799</v>
      </c>
      <c r="F13" s="15" t="s">
        <v>799</v>
      </c>
      <c r="G13" s="15" t="s">
        <v>799</v>
      </c>
      <c r="H13" s="15" t="s">
        <v>799</v>
      </c>
      <c r="I13" s="15" t="s">
        <v>799</v>
      </c>
      <c r="J13" s="15" t="s">
        <v>799</v>
      </c>
      <c r="K13" s="15" t="s">
        <v>799</v>
      </c>
      <c r="L13" s="68" t="s">
        <v>799</v>
      </c>
      <c r="M13" s="15" t="s">
        <v>799</v>
      </c>
      <c r="N13" s="15" t="s">
        <v>799</v>
      </c>
      <c r="O13" s="15" t="s">
        <v>799</v>
      </c>
      <c r="P13" s="15" t="s">
        <v>799</v>
      </c>
      <c r="Q13" s="15" t="s">
        <v>799</v>
      </c>
      <c r="R13" s="15" t="s">
        <v>799</v>
      </c>
      <c r="S13" s="15" t="s">
        <v>799</v>
      </c>
      <c r="T13" s="15">
        <v>1</v>
      </c>
      <c r="U13" s="7"/>
    </row>
    <row r="14" spans="1:21" s="8" customFormat="1" ht="17.25" customHeight="1">
      <c r="A14" s="121" t="s">
        <v>1088</v>
      </c>
      <c r="B14" s="67">
        <f t="shared" si="0"/>
        <v>3</v>
      </c>
      <c r="C14" s="15">
        <v>3</v>
      </c>
      <c r="D14" s="15" t="s">
        <v>799</v>
      </c>
      <c r="E14" s="15" t="s">
        <v>799</v>
      </c>
      <c r="F14" s="15" t="s">
        <v>799</v>
      </c>
      <c r="G14" s="15" t="s">
        <v>799</v>
      </c>
      <c r="H14" s="15" t="s">
        <v>799</v>
      </c>
      <c r="I14" s="15" t="s">
        <v>799</v>
      </c>
      <c r="J14" s="15" t="s">
        <v>799</v>
      </c>
      <c r="K14" s="15" t="s">
        <v>799</v>
      </c>
      <c r="L14" s="15" t="s">
        <v>799</v>
      </c>
      <c r="M14" s="15" t="s">
        <v>799</v>
      </c>
      <c r="N14" s="15" t="s">
        <v>799</v>
      </c>
      <c r="O14" s="15" t="s">
        <v>799</v>
      </c>
      <c r="P14" s="15" t="s">
        <v>799</v>
      </c>
      <c r="Q14" s="15" t="s">
        <v>799</v>
      </c>
      <c r="R14" s="15" t="s">
        <v>799</v>
      </c>
      <c r="S14" s="15" t="s">
        <v>799</v>
      </c>
      <c r="T14" s="15" t="s">
        <v>799</v>
      </c>
      <c r="U14" s="7"/>
    </row>
    <row r="15" spans="1:21" s="8" customFormat="1" ht="17.25" customHeight="1">
      <c r="A15" s="121" t="s">
        <v>1021</v>
      </c>
      <c r="B15" s="67">
        <f t="shared" si="0"/>
        <v>1</v>
      </c>
      <c r="C15" s="15">
        <v>1</v>
      </c>
      <c r="D15" s="15" t="s">
        <v>799</v>
      </c>
      <c r="E15" s="15" t="s">
        <v>799</v>
      </c>
      <c r="F15" s="15" t="s">
        <v>799</v>
      </c>
      <c r="G15" s="15" t="s">
        <v>799</v>
      </c>
      <c r="H15" s="15" t="s">
        <v>799</v>
      </c>
      <c r="I15" s="15" t="s">
        <v>799</v>
      </c>
      <c r="J15" s="15" t="s">
        <v>799</v>
      </c>
      <c r="K15" s="15" t="s">
        <v>799</v>
      </c>
      <c r="L15" s="15" t="s">
        <v>799</v>
      </c>
      <c r="M15" s="15" t="s">
        <v>799</v>
      </c>
      <c r="N15" s="15" t="s">
        <v>799</v>
      </c>
      <c r="O15" s="15" t="s">
        <v>799</v>
      </c>
      <c r="P15" s="15" t="s">
        <v>799</v>
      </c>
      <c r="Q15" s="15" t="s">
        <v>799</v>
      </c>
      <c r="R15" s="15" t="s">
        <v>799</v>
      </c>
      <c r="S15" s="15" t="s">
        <v>799</v>
      </c>
      <c r="T15" s="15" t="s">
        <v>799</v>
      </c>
      <c r="U15" s="7"/>
    </row>
    <row r="16" spans="1:21" s="8" customFormat="1" ht="17.25" customHeight="1">
      <c r="A16" s="121" t="s">
        <v>1022</v>
      </c>
      <c r="B16" s="67">
        <f t="shared" si="0"/>
        <v>1</v>
      </c>
      <c r="C16" s="15" t="s">
        <v>799</v>
      </c>
      <c r="D16" s="15" t="s">
        <v>799</v>
      </c>
      <c r="E16" s="15" t="s">
        <v>799</v>
      </c>
      <c r="F16" s="15" t="s">
        <v>799</v>
      </c>
      <c r="G16" s="15" t="s">
        <v>799</v>
      </c>
      <c r="H16" s="15" t="s">
        <v>799</v>
      </c>
      <c r="I16" s="15" t="s">
        <v>799</v>
      </c>
      <c r="J16" s="15" t="s">
        <v>799</v>
      </c>
      <c r="K16" s="15" t="s">
        <v>799</v>
      </c>
      <c r="L16" s="15" t="s">
        <v>799</v>
      </c>
      <c r="M16" s="68" t="s">
        <v>799</v>
      </c>
      <c r="N16" s="68" t="s">
        <v>799</v>
      </c>
      <c r="O16" s="68" t="s">
        <v>799</v>
      </c>
      <c r="P16" s="68" t="s">
        <v>799</v>
      </c>
      <c r="Q16" s="68" t="s">
        <v>799</v>
      </c>
      <c r="R16" s="68" t="s">
        <v>799</v>
      </c>
      <c r="S16" s="68" t="s">
        <v>799</v>
      </c>
      <c r="T16" s="15">
        <v>1</v>
      </c>
      <c r="U16" s="7"/>
    </row>
    <row r="17" spans="1:21" s="8" customFormat="1" ht="17.25" customHeight="1">
      <c r="A17" s="121" t="s">
        <v>1023</v>
      </c>
      <c r="B17" s="67">
        <f t="shared" si="0"/>
        <v>1</v>
      </c>
      <c r="C17" s="68">
        <v>1</v>
      </c>
      <c r="D17" s="15" t="s">
        <v>799</v>
      </c>
      <c r="E17" s="15" t="s">
        <v>799</v>
      </c>
      <c r="F17" s="15" t="s">
        <v>799</v>
      </c>
      <c r="G17" s="15" t="s">
        <v>799</v>
      </c>
      <c r="H17" s="15" t="s">
        <v>799</v>
      </c>
      <c r="I17" s="15" t="s">
        <v>799</v>
      </c>
      <c r="J17" s="15" t="s">
        <v>799</v>
      </c>
      <c r="K17" s="15" t="s">
        <v>799</v>
      </c>
      <c r="L17" s="68" t="s">
        <v>799</v>
      </c>
      <c r="M17" s="15" t="s">
        <v>799</v>
      </c>
      <c r="N17" s="15" t="s">
        <v>799</v>
      </c>
      <c r="O17" s="15" t="s">
        <v>799</v>
      </c>
      <c r="P17" s="15" t="s">
        <v>799</v>
      </c>
      <c r="Q17" s="15" t="s">
        <v>799</v>
      </c>
      <c r="R17" s="15" t="s">
        <v>799</v>
      </c>
      <c r="S17" s="15" t="s">
        <v>799</v>
      </c>
      <c r="T17" s="15" t="s">
        <v>799</v>
      </c>
      <c r="U17" s="7"/>
    </row>
    <row r="18" spans="1:21" s="8" customFormat="1" ht="17.25" customHeight="1">
      <c r="A18" s="134" t="s">
        <v>1089</v>
      </c>
      <c r="B18" s="67">
        <f t="shared" si="0"/>
        <v>1</v>
      </c>
      <c r="C18" s="68" t="s">
        <v>799</v>
      </c>
      <c r="D18" s="68" t="s">
        <v>799</v>
      </c>
      <c r="E18" s="68" t="s">
        <v>799</v>
      </c>
      <c r="F18" s="68">
        <v>1</v>
      </c>
      <c r="G18" s="15" t="s">
        <v>799</v>
      </c>
      <c r="H18" s="15" t="s">
        <v>799</v>
      </c>
      <c r="I18" s="15" t="s">
        <v>799</v>
      </c>
      <c r="J18" s="15" t="s">
        <v>799</v>
      </c>
      <c r="K18" s="15" t="s">
        <v>799</v>
      </c>
      <c r="L18" s="15" t="s">
        <v>799</v>
      </c>
      <c r="M18" s="15" t="s">
        <v>799</v>
      </c>
      <c r="N18" s="15" t="s">
        <v>799</v>
      </c>
      <c r="O18" s="15" t="s">
        <v>799</v>
      </c>
      <c r="P18" s="15" t="s">
        <v>799</v>
      </c>
      <c r="Q18" s="15" t="s">
        <v>799</v>
      </c>
      <c r="R18" s="15" t="s">
        <v>799</v>
      </c>
      <c r="S18" s="15" t="s">
        <v>799</v>
      </c>
      <c r="T18" s="15" t="s">
        <v>799</v>
      </c>
      <c r="U18" s="7"/>
    </row>
    <row r="19" spans="1:21" s="8" customFormat="1" ht="17.25" customHeight="1">
      <c r="A19" s="121" t="s">
        <v>1024</v>
      </c>
      <c r="B19" s="67">
        <f t="shared" si="0"/>
        <v>4</v>
      </c>
      <c r="C19" s="15">
        <v>2</v>
      </c>
      <c r="D19" s="15" t="s">
        <v>799</v>
      </c>
      <c r="E19" s="68">
        <v>1</v>
      </c>
      <c r="F19" s="15" t="s">
        <v>799</v>
      </c>
      <c r="G19" s="15" t="s">
        <v>799</v>
      </c>
      <c r="H19" s="15" t="s">
        <v>799</v>
      </c>
      <c r="I19" s="15" t="s">
        <v>799</v>
      </c>
      <c r="J19" s="15" t="s">
        <v>799</v>
      </c>
      <c r="K19" s="15" t="s">
        <v>799</v>
      </c>
      <c r="L19" s="15" t="s">
        <v>799</v>
      </c>
      <c r="M19" s="15" t="s">
        <v>799</v>
      </c>
      <c r="N19" s="15" t="s">
        <v>799</v>
      </c>
      <c r="O19" s="15" t="s">
        <v>799</v>
      </c>
      <c r="P19" s="15" t="s">
        <v>799</v>
      </c>
      <c r="Q19" s="15" t="s">
        <v>799</v>
      </c>
      <c r="R19" s="15" t="s">
        <v>799</v>
      </c>
      <c r="S19" s="15" t="s">
        <v>799</v>
      </c>
      <c r="T19" s="15">
        <v>1</v>
      </c>
      <c r="U19" s="7"/>
    </row>
    <row r="20" spans="1:21" s="8" customFormat="1" ht="17.25" customHeight="1">
      <c r="A20" s="121" t="s">
        <v>1025</v>
      </c>
      <c r="B20" s="67">
        <f t="shared" si="0"/>
        <v>1</v>
      </c>
      <c r="C20" s="68" t="s">
        <v>799</v>
      </c>
      <c r="D20" s="15" t="s">
        <v>799</v>
      </c>
      <c r="E20" s="68" t="s">
        <v>799</v>
      </c>
      <c r="F20" s="15" t="s">
        <v>799</v>
      </c>
      <c r="G20" s="15" t="s">
        <v>799</v>
      </c>
      <c r="H20" s="15" t="s">
        <v>799</v>
      </c>
      <c r="I20" s="15" t="s">
        <v>799</v>
      </c>
      <c r="J20" s="15" t="s">
        <v>799</v>
      </c>
      <c r="K20" s="15" t="s">
        <v>799</v>
      </c>
      <c r="L20" s="15" t="s">
        <v>799</v>
      </c>
      <c r="M20" s="15" t="s">
        <v>799</v>
      </c>
      <c r="N20" s="15" t="s">
        <v>799</v>
      </c>
      <c r="O20" s="15" t="s">
        <v>799</v>
      </c>
      <c r="P20" s="15" t="s">
        <v>799</v>
      </c>
      <c r="Q20" s="15" t="s">
        <v>799</v>
      </c>
      <c r="R20" s="15" t="s">
        <v>799</v>
      </c>
      <c r="S20" s="15" t="s">
        <v>799</v>
      </c>
      <c r="T20" s="15">
        <v>1</v>
      </c>
      <c r="U20" s="7"/>
    </row>
    <row r="21" spans="1:21" s="8" customFormat="1" ht="17.25" customHeight="1">
      <c r="A21" s="136" t="s">
        <v>1026</v>
      </c>
      <c r="B21" s="67">
        <f t="shared" si="0"/>
        <v>1</v>
      </c>
      <c r="C21" s="15" t="s">
        <v>799</v>
      </c>
      <c r="D21" s="15" t="s">
        <v>799</v>
      </c>
      <c r="E21" s="15" t="s">
        <v>799</v>
      </c>
      <c r="F21" s="15" t="s">
        <v>799</v>
      </c>
      <c r="G21" s="15" t="s">
        <v>799</v>
      </c>
      <c r="H21" s="15" t="s">
        <v>799</v>
      </c>
      <c r="I21" s="15">
        <v>1</v>
      </c>
      <c r="J21" s="15" t="s">
        <v>799</v>
      </c>
      <c r="K21" s="15" t="s">
        <v>799</v>
      </c>
      <c r="L21" s="15" t="s">
        <v>799</v>
      </c>
      <c r="M21" s="15" t="s">
        <v>799</v>
      </c>
      <c r="N21" s="15" t="s">
        <v>799</v>
      </c>
      <c r="O21" s="15" t="s">
        <v>799</v>
      </c>
      <c r="P21" s="15" t="s">
        <v>799</v>
      </c>
      <c r="Q21" s="15" t="s">
        <v>799</v>
      </c>
      <c r="R21" s="15" t="s">
        <v>799</v>
      </c>
      <c r="S21" s="15" t="s">
        <v>799</v>
      </c>
      <c r="T21" s="15" t="s">
        <v>799</v>
      </c>
      <c r="U21" s="7"/>
    </row>
    <row r="22" spans="1:21" s="8" customFormat="1" ht="17.25" customHeight="1">
      <c r="A22" s="136" t="s">
        <v>1027</v>
      </c>
      <c r="B22" s="67">
        <f t="shared" si="0"/>
        <v>1</v>
      </c>
      <c r="C22" s="68" t="s">
        <v>799</v>
      </c>
      <c r="D22" s="15" t="s">
        <v>799</v>
      </c>
      <c r="E22" s="68" t="s">
        <v>799</v>
      </c>
      <c r="F22" s="15" t="s">
        <v>799</v>
      </c>
      <c r="G22" s="15" t="s">
        <v>799</v>
      </c>
      <c r="H22" s="15" t="s">
        <v>799</v>
      </c>
      <c r="I22" s="15" t="s">
        <v>799</v>
      </c>
      <c r="J22" s="15" t="s">
        <v>799</v>
      </c>
      <c r="K22" s="15" t="s">
        <v>799</v>
      </c>
      <c r="L22" s="15" t="s">
        <v>799</v>
      </c>
      <c r="M22" s="15" t="s">
        <v>799</v>
      </c>
      <c r="N22" s="15" t="s">
        <v>799</v>
      </c>
      <c r="O22" s="15" t="s">
        <v>799</v>
      </c>
      <c r="P22" s="15" t="s">
        <v>799</v>
      </c>
      <c r="Q22" s="15" t="s">
        <v>799</v>
      </c>
      <c r="R22" s="15" t="s">
        <v>799</v>
      </c>
      <c r="S22" s="15" t="s">
        <v>799</v>
      </c>
      <c r="T22" s="15">
        <v>1</v>
      </c>
      <c r="U22" s="7"/>
    </row>
    <row r="23" spans="1:21" s="8" customFormat="1" ht="17.25" customHeight="1">
      <c r="A23" s="136" t="s">
        <v>1028</v>
      </c>
      <c r="B23" s="67">
        <f t="shared" si="0"/>
        <v>2</v>
      </c>
      <c r="C23" s="68">
        <v>1</v>
      </c>
      <c r="D23" s="15" t="s">
        <v>799</v>
      </c>
      <c r="E23" s="15" t="s">
        <v>799</v>
      </c>
      <c r="F23" s="15" t="s">
        <v>799</v>
      </c>
      <c r="G23" s="15" t="s">
        <v>799</v>
      </c>
      <c r="H23" s="15" t="s">
        <v>799</v>
      </c>
      <c r="I23" s="15" t="s">
        <v>799</v>
      </c>
      <c r="J23" s="15" t="s">
        <v>799</v>
      </c>
      <c r="K23" s="15" t="s">
        <v>799</v>
      </c>
      <c r="L23" s="15" t="s">
        <v>799</v>
      </c>
      <c r="M23" s="68" t="s">
        <v>799</v>
      </c>
      <c r="N23" s="68" t="s">
        <v>799</v>
      </c>
      <c r="O23" s="68" t="s">
        <v>799</v>
      </c>
      <c r="P23" s="68" t="s">
        <v>799</v>
      </c>
      <c r="Q23" s="68" t="s">
        <v>799</v>
      </c>
      <c r="R23" s="68" t="s">
        <v>799</v>
      </c>
      <c r="S23" s="68" t="s">
        <v>799</v>
      </c>
      <c r="T23" s="15">
        <v>1</v>
      </c>
      <c r="U23" s="7"/>
    </row>
    <row r="24" spans="1:21" s="8" customFormat="1" ht="17.25" customHeight="1">
      <c r="A24" s="136" t="s">
        <v>1029</v>
      </c>
      <c r="B24" s="67">
        <f t="shared" si="0"/>
        <v>1</v>
      </c>
      <c r="C24" s="15" t="s">
        <v>799</v>
      </c>
      <c r="D24" s="15" t="s">
        <v>799</v>
      </c>
      <c r="E24" s="68" t="s">
        <v>799</v>
      </c>
      <c r="F24" s="15" t="s">
        <v>799</v>
      </c>
      <c r="G24" s="15" t="s">
        <v>799</v>
      </c>
      <c r="H24" s="15" t="s">
        <v>799</v>
      </c>
      <c r="I24" s="15" t="s">
        <v>799</v>
      </c>
      <c r="J24" s="15" t="s">
        <v>799</v>
      </c>
      <c r="K24" s="15" t="s">
        <v>799</v>
      </c>
      <c r="L24" s="68" t="s">
        <v>799</v>
      </c>
      <c r="M24" s="15" t="s">
        <v>799</v>
      </c>
      <c r="N24" s="15" t="s">
        <v>799</v>
      </c>
      <c r="O24" s="15" t="s">
        <v>799</v>
      </c>
      <c r="P24" s="15" t="s">
        <v>799</v>
      </c>
      <c r="Q24" s="15" t="s">
        <v>799</v>
      </c>
      <c r="R24" s="15" t="s">
        <v>799</v>
      </c>
      <c r="S24" s="15" t="s">
        <v>799</v>
      </c>
      <c r="T24" s="15">
        <v>1</v>
      </c>
      <c r="U24" s="7"/>
    </row>
    <row r="25" spans="1:21" s="8" customFormat="1" ht="17.25" customHeight="1">
      <c r="A25" s="136" t="s">
        <v>1030</v>
      </c>
      <c r="B25" s="67">
        <f t="shared" si="0"/>
        <v>2</v>
      </c>
      <c r="C25" s="15" t="s">
        <v>799</v>
      </c>
      <c r="D25" s="15" t="s">
        <v>799</v>
      </c>
      <c r="E25" s="15" t="s">
        <v>799</v>
      </c>
      <c r="F25" s="15" t="s">
        <v>799</v>
      </c>
      <c r="G25" s="15" t="s">
        <v>799</v>
      </c>
      <c r="H25" s="15" t="s">
        <v>799</v>
      </c>
      <c r="I25" s="15" t="s">
        <v>799</v>
      </c>
      <c r="J25" s="15" t="s">
        <v>799</v>
      </c>
      <c r="K25" s="15" t="s">
        <v>799</v>
      </c>
      <c r="L25" s="15" t="s">
        <v>799</v>
      </c>
      <c r="M25" s="15" t="s">
        <v>799</v>
      </c>
      <c r="N25" s="15" t="s">
        <v>799</v>
      </c>
      <c r="O25" s="15" t="s">
        <v>799</v>
      </c>
      <c r="P25" s="15" t="s">
        <v>799</v>
      </c>
      <c r="Q25" s="15" t="s">
        <v>799</v>
      </c>
      <c r="R25" s="15" t="s">
        <v>799</v>
      </c>
      <c r="S25" s="15" t="s">
        <v>799</v>
      </c>
      <c r="T25" s="15">
        <v>2</v>
      </c>
      <c r="U25" s="7"/>
    </row>
    <row r="26" spans="1:21" s="124" customFormat="1" ht="17.25" customHeight="1">
      <c r="A26" s="136" t="s">
        <v>1031</v>
      </c>
      <c r="B26" s="67">
        <f t="shared" si="0"/>
        <v>1</v>
      </c>
      <c r="C26" s="15" t="s">
        <v>799</v>
      </c>
      <c r="D26" s="15" t="s">
        <v>799</v>
      </c>
      <c r="E26" s="15" t="s">
        <v>799</v>
      </c>
      <c r="F26" s="15" t="s">
        <v>799</v>
      </c>
      <c r="G26" s="15" t="s">
        <v>799</v>
      </c>
      <c r="H26" s="15" t="s">
        <v>799</v>
      </c>
      <c r="I26" s="15" t="s">
        <v>799</v>
      </c>
      <c r="J26" s="15" t="s">
        <v>799</v>
      </c>
      <c r="K26" s="15" t="s">
        <v>799</v>
      </c>
      <c r="L26" s="15" t="s">
        <v>799</v>
      </c>
      <c r="M26" s="15" t="s">
        <v>799</v>
      </c>
      <c r="N26" s="15" t="s">
        <v>799</v>
      </c>
      <c r="O26" s="15" t="s">
        <v>799</v>
      </c>
      <c r="P26" s="15" t="s">
        <v>799</v>
      </c>
      <c r="Q26" s="15" t="s">
        <v>799</v>
      </c>
      <c r="R26" s="15" t="s">
        <v>799</v>
      </c>
      <c r="S26" s="15" t="s">
        <v>799</v>
      </c>
      <c r="T26" s="15">
        <v>1</v>
      </c>
      <c r="U26" s="127"/>
    </row>
    <row r="27" spans="1:21" s="124" customFormat="1" ht="17.25" customHeight="1">
      <c r="A27" s="139" t="s">
        <v>1032</v>
      </c>
      <c r="B27" s="122">
        <f t="shared" si="0"/>
        <v>14</v>
      </c>
      <c r="C27" s="41">
        <v>6</v>
      </c>
      <c r="D27" s="41" t="s">
        <v>799</v>
      </c>
      <c r="E27" s="41">
        <v>1</v>
      </c>
      <c r="F27" s="41" t="s">
        <v>799</v>
      </c>
      <c r="G27" s="41" t="s">
        <v>799</v>
      </c>
      <c r="H27" s="41" t="s">
        <v>799</v>
      </c>
      <c r="I27" s="41">
        <v>2</v>
      </c>
      <c r="J27" s="41" t="s">
        <v>799</v>
      </c>
      <c r="K27" s="41" t="s">
        <v>799</v>
      </c>
      <c r="L27" s="41" t="s">
        <v>799</v>
      </c>
      <c r="M27" s="41" t="s">
        <v>799</v>
      </c>
      <c r="N27" s="41">
        <v>1</v>
      </c>
      <c r="O27" s="41" t="s">
        <v>799</v>
      </c>
      <c r="P27" s="41" t="s">
        <v>799</v>
      </c>
      <c r="Q27" s="41" t="s">
        <v>799</v>
      </c>
      <c r="R27" s="41">
        <v>1</v>
      </c>
      <c r="S27" s="41" t="s">
        <v>799</v>
      </c>
      <c r="T27" s="41">
        <v>3</v>
      </c>
      <c r="U27" s="127"/>
    </row>
    <row r="28" spans="1:16" s="5" customFormat="1" ht="13.5" customHeight="1">
      <c r="A28" s="1" t="s">
        <v>918</v>
      </c>
      <c r="P28" s="5" t="s">
        <v>919</v>
      </c>
    </row>
    <row r="29" spans="1:20" ht="24.75" customHeight="1">
      <c r="A29" s="5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4.75" customHeight="1">
      <c r="A30" s="5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24.75" customHeight="1">
      <c r="A31" s="5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24.75" customHeight="1">
      <c r="A32" s="57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24.75" customHeight="1">
      <c r="A33" s="5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24.75" customHeight="1">
      <c r="A34" s="5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24.75" customHeight="1">
      <c r="A35" s="57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4.75" customHeight="1">
      <c r="A36" s="5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24.75" customHeight="1">
      <c r="A37" s="5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24.75" customHeight="1">
      <c r="A38" s="57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24.75" customHeight="1">
      <c r="A39" s="57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24.75" customHeight="1">
      <c r="A40" s="57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24.75" customHeight="1">
      <c r="A41" s="57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0" ht="24.75" customHeight="1">
      <c r="A42" s="57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:20" ht="24.75" customHeight="1">
      <c r="A43" s="57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ht="24.75" customHeight="1">
      <c r="A44" s="57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0" ht="24.75" customHeight="1">
      <c r="A45" s="57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24.75" customHeight="1">
      <c r="A46" s="57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24.75" customHeight="1">
      <c r="A47" s="57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20" ht="24.75" customHeight="1">
      <c r="A48" s="57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0:20" ht="24.75" customHeight="1"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0:20" ht="24.75" customHeight="1"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0:20" ht="24.75" customHeight="1"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0:20" ht="24.75" customHeight="1"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0:20" ht="24.75" customHeight="1"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0:20" ht="24.75" customHeight="1"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0:20" ht="24.75" customHeight="1"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0:20" ht="24.75" customHeight="1"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0:20" ht="24.75" customHeight="1"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0:20" ht="24.75" customHeight="1"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0:20" ht="24.75" customHeight="1"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0:20" ht="24.75" customHeight="1"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0:20" ht="24.75" customHeight="1"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0:20" ht="24.75" customHeight="1"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0:20" ht="24.75" customHeight="1"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0:20" ht="24.75" customHeight="1"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0:20" ht="24.75" customHeight="1"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0:20" ht="24.75" customHeight="1"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0:20" ht="24.75" customHeight="1"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0:20" ht="24.75" customHeight="1"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0:20" ht="24.75" customHeight="1"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0:20" ht="24.75" customHeight="1"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0:20" ht="24.75" customHeight="1"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0:20" ht="24.75" customHeight="1"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0:20" ht="24.75" customHeight="1"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0:20" ht="24.75" customHeight="1"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0:20" ht="24.75" customHeight="1"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0:20" ht="24.75" customHeight="1"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0:20" ht="24.75" customHeight="1"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0:20" ht="24.75" customHeight="1"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0:20" ht="24.75" customHeight="1"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0:20" ht="24.75" customHeight="1"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0:20" ht="24.75" customHeight="1"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0:20" ht="24.75" customHeight="1"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0:20" ht="24.75" customHeight="1"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0:20" ht="24.75" customHeight="1"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0:20" ht="24.75" customHeight="1"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0:20" ht="24.75" customHeight="1"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0:20" ht="24.75" customHeight="1"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0:20" ht="24.75" customHeight="1"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0:20" ht="24.75" customHeight="1"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0:20" ht="24.75" customHeight="1"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spans="10:20" ht="24.75" customHeight="1"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</row>
    <row r="92" spans="10:20" ht="24.75" customHeight="1"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0:20" ht="24.75" customHeight="1"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</row>
    <row r="94" spans="10:20" ht="24.75" customHeight="1"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</row>
    <row r="95" spans="10:20" ht="24.75" customHeight="1"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</row>
    <row r="96" spans="10:20" ht="24.75" customHeight="1"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</row>
    <row r="97" spans="10:20" ht="24.75" customHeight="1"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</row>
    <row r="98" spans="10:20" ht="24.75" customHeight="1"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</row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</sheetData>
  <mergeCells count="1">
    <mergeCell ref="A1:U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2008-01-17T10:06:27Z</cp:lastPrinted>
  <dcterms:created xsi:type="dcterms:W3CDTF">2007-11-18T06:12:09Z</dcterms:created>
  <dcterms:modified xsi:type="dcterms:W3CDTF">2008-01-28T08:26:04Z</dcterms:modified>
  <cp:category/>
  <cp:version/>
  <cp:contentType/>
  <cp:contentStatus/>
</cp:coreProperties>
</file>