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9330" windowHeight="4635" firstSheet="1" activeTab="1"/>
  </bookViews>
  <sheets>
    <sheet name="----" sheetId="1" state="veryHidden" r:id="rId1"/>
    <sheet name="1.환경오염물질배출시설 " sheetId="2" r:id="rId2"/>
    <sheet name="2.환경오염배출시설단속및행정조치 " sheetId="3" r:id="rId3"/>
    <sheet name="3.보건환경검사실적" sheetId="4" r:id="rId4"/>
    <sheet name="4.대기오염" sheetId="5" r:id="rId5"/>
    <sheet name="5.쓰레기수거 " sheetId="6" r:id="rId6"/>
    <sheet name="6.생활폐기물매립지 " sheetId="7" r:id="rId7"/>
    <sheet name="7.하수및분뇨발생량및처리현황(1)" sheetId="8" r:id="rId8"/>
    <sheet name="7.하수및분뇨발생량및처리현황(2)" sheetId="9" r:id="rId9"/>
    <sheet name="8.하수종말처리장(마을하수도있음)" sheetId="10" r:id="rId10"/>
    <sheet name="8.하수종말처리장(마을하수도없음)" sheetId="11" r:id="rId11"/>
  </sheets>
  <definedNames>
    <definedName name="_xlnm.Print_Area" localSheetId="1">'1.환경오염물질배출시설 '!$A$1:$O$17</definedName>
    <definedName name="_xlnm.Print_Area" localSheetId="6">'6.생활폐기물매립지 '!$A$1:$H$17</definedName>
  </definedNames>
  <calcPr fullCalcOnLoad="1"/>
</workbook>
</file>

<file path=xl/comments6.xml><?xml version="1.0" encoding="utf-8"?>
<comments xmlns="http://schemas.openxmlformats.org/spreadsheetml/2006/main">
  <authors>
    <author>SEC</author>
  </authors>
  <commentList>
    <comment ref="J18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생활폐기물 값과 같음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<sst xmlns="http://schemas.openxmlformats.org/spreadsheetml/2006/main" count="1376" uniqueCount="465">
  <si>
    <t>(단위 : 개소)</t>
  </si>
  <si>
    <t>ENVIRONMENT</t>
  </si>
  <si>
    <t>(Unit : Place)</t>
  </si>
  <si>
    <t>계
Total</t>
  </si>
  <si>
    <t>ⅩⅢ. 환                       경</t>
  </si>
  <si>
    <t>소음 및 진동
Noises and
Vibration</t>
  </si>
  <si>
    <t>-</t>
  </si>
  <si>
    <t xml:space="preserve">Environmental Pollutant Emitting Facilities </t>
  </si>
  <si>
    <t>대     기   (가스, 먼지, 매연, 악취)
Air pollution(gas, dust, Soot and bad smell)</t>
  </si>
  <si>
    <t>1종
Class 1</t>
  </si>
  <si>
    <t>1종
Class 1</t>
  </si>
  <si>
    <t>2종
Class 2</t>
  </si>
  <si>
    <t>2종
Class 2</t>
  </si>
  <si>
    <t>3종
Class 3</t>
  </si>
  <si>
    <t>3종
Class 3</t>
  </si>
  <si>
    <t>4종
Class 4</t>
  </si>
  <si>
    <t>4종
Class 4</t>
  </si>
  <si>
    <t>5종
Class 5</t>
  </si>
  <si>
    <t>5종
Class 5</t>
  </si>
  <si>
    <t>Year</t>
  </si>
  <si>
    <t>Mechanical</t>
  </si>
  <si>
    <t>Biological</t>
  </si>
  <si>
    <t>Advanced</t>
  </si>
  <si>
    <t>(백만원)</t>
  </si>
  <si>
    <t>Treatment amount</t>
  </si>
  <si>
    <t>(Million won)</t>
  </si>
  <si>
    <t>연    별</t>
  </si>
  <si>
    <t>2 0 0 3</t>
  </si>
  <si>
    <t>Dumping
at sea</t>
  </si>
  <si>
    <t>- (1)</t>
  </si>
  <si>
    <t>1. 환경오염물질 배출시설</t>
  </si>
  <si>
    <t>수            질  (폐          수)
Water pollution(Waste Water)</t>
  </si>
  <si>
    <t>(단위 : 명, 톤, 대)</t>
  </si>
  <si>
    <t>(Unit : person, ton, each)</t>
  </si>
  <si>
    <t>연  별</t>
  </si>
  <si>
    <t>개   소</t>
  </si>
  <si>
    <t>면적(㎡)</t>
  </si>
  <si>
    <t>매립고(m)</t>
  </si>
  <si>
    <t>총매립용량(㎥)</t>
  </si>
  <si>
    <t>기매립량(㎥)</t>
  </si>
  <si>
    <t>잔여매립가능량(㎥)</t>
  </si>
  <si>
    <t>Year</t>
  </si>
  <si>
    <t>Number of</t>
  </si>
  <si>
    <t>Area of</t>
  </si>
  <si>
    <t>Landfill</t>
  </si>
  <si>
    <t>Total landfill</t>
  </si>
  <si>
    <t>Current landfill</t>
  </si>
  <si>
    <t>Residual landfill</t>
  </si>
  <si>
    <t>landfills</t>
  </si>
  <si>
    <t>height</t>
  </si>
  <si>
    <t>capacity</t>
  </si>
  <si>
    <t>amount</t>
  </si>
  <si>
    <t>- (1)</t>
  </si>
  <si>
    <t>1(1)</t>
  </si>
  <si>
    <t>- (6)</t>
  </si>
  <si>
    <t>-  (11)</t>
  </si>
  <si>
    <t>2 0 0 2</t>
  </si>
  <si>
    <t>2 0 0 4</t>
  </si>
  <si>
    <t>2 0 0 5</t>
  </si>
  <si>
    <t>표준활성오니법</t>
  </si>
  <si>
    <t>Source : Living Environment Div.</t>
  </si>
  <si>
    <r>
      <t xml:space="preserve">3.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경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Health &amp; Environmental Inspection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</si>
  <si>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</si>
  <si>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</si>
  <si>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계
</t>
    </r>
    <r>
      <rPr>
        <sz val="10"/>
        <rFont val="Arial"/>
        <family val="2"/>
      </rPr>
      <t>Total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</si>
  <si>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 Health fields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</si>
  <si>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Sub-total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</si>
  <si>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Sub-total</t>
    </r>
  </si>
  <si>
    <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Epidemiotogy
research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</si>
  <si>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Microbiology
test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</si>
  <si>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Drug analysis</t>
    </r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</si>
  <si>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Food analysis</t>
    </r>
  </si>
  <si>
    <t>2 0 0 0</t>
  </si>
  <si>
    <t>2 0 0 1</t>
  </si>
  <si>
    <t>2 0 0 2</t>
  </si>
  <si>
    <t>2 0 0 4</t>
  </si>
  <si>
    <t>2 0 0 5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</si>
  <si>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</si>
  <si>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-</t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</si>
  <si>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</si>
  <si>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</si>
  <si>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</si>
  <si>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</si>
  <si>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t>Others</t>
  </si>
  <si>
    <r>
      <t>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Environment  fields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</si>
  <si>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Environment 
research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</si>
  <si>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Air quality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</si>
  <si>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Water quality 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</si>
  <si>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Potable water
analysis</t>
    </r>
  </si>
  <si>
    <r>
      <t>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Waste analysis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</si>
  <si>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Marine investigation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</si>
  <si>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보건환경연구원</t>
    </r>
  </si>
  <si>
    <t>Source : Health Environment Research Institute</t>
  </si>
  <si>
    <t>Source : Living Environment Div.</t>
  </si>
  <si>
    <t xml:space="preserve"> </t>
  </si>
  <si>
    <t>하수 및 분뇨 발생량 Amount of Sewage &amp; night soil generated</t>
  </si>
  <si>
    <t>하수 sewage</t>
  </si>
  <si>
    <t>분뇨 night soil</t>
  </si>
  <si>
    <t xml:space="preserve">발생량 Amount generated </t>
  </si>
  <si>
    <t>처리대상량(㎥/일) </t>
  </si>
  <si>
    <t>처리대상 제외</t>
  </si>
  <si>
    <t>Target treatment  volume(㎥/day)</t>
  </si>
  <si>
    <t>Out of Treatment</t>
  </si>
  <si>
    <t>계</t>
  </si>
  <si>
    <t>하수처리구역 내</t>
  </si>
  <si>
    <t>하수처리구역 외</t>
  </si>
  <si>
    <t>수거식</t>
  </si>
  <si>
    <t>수세식</t>
  </si>
  <si>
    <t>수거분뇨</t>
  </si>
  <si>
    <t>정화조오니</t>
  </si>
  <si>
    <t>(B)</t>
  </si>
  <si>
    <t>(C)</t>
  </si>
  <si>
    <t>Total</t>
  </si>
  <si>
    <t>inner area of sewage treatment</t>
  </si>
  <si>
    <t>Outer area of sewage treatment</t>
  </si>
  <si>
    <t>Squat toilet</t>
  </si>
  <si>
    <t>Flush toilet</t>
  </si>
  <si>
    <t>Sludge from septic tank</t>
  </si>
  <si>
    <t>night soil of the back country</t>
  </si>
  <si>
    <t xml:space="preserve">Treatment of Sludge </t>
  </si>
  <si>
    <t xml:space="preserve"> Jeju-si</t>
  </si>
  <si>
    <t>시설명</t>
  </si>
  <si>
    <t>연계</t>
  </si>
  <si>
    <t>사업비</t>
  </si>
  <si>
    <t>운영</t>
  </si>
  <si>
    <t>방류수역</t>
  </si>
  <si>
    <t xml:space="preserve"> </t>
  </si>
  <si>
    <t>Capacity</t>
  </si>
  <si>
    <t xml:space="preserve">Amount of waste disposal </t>
  </si>
  <si>
    <t>처리장명</t>
  </si>
  <si>
    <t>방법</t>
  </si>
  <si>
    <t>Waters of disposal</t>
  </si>
  <si>
    <t>물리적</t>
  </si>
  <si>
    <t>생물학적</t>
  </si>
  <si>
    <t>고도</t>
  </si>
  <si>
    <t>Relative treatment plants</t>
  </si>
  <si>
    <t>Operation expense</t>
  </si>
  <si>
    <t>지류</t>
  </si>
  <si>
    <t>본류</t>
  </si>
  <si>
    <t>수계</t>
  </si>
  <si>
    <t>facility</t>
  </si>
  <si>
    <t>Mechanical</t>
  </si>
  <si>
    <t>Biological</t>
  </si>
  <si>
    <t>Operati-on method</t>
  </si>
  <si>
    <t>Branch stream</t>
  </si>
  <si>
    <t>Main stream</t>
  </si>
  <si>
    <t>Water System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</si>
  <si>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</si>
  <si>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제주</t>
  </si>
  <si>
    <t>제주하수</t>
  </si>
  <si>
    <t>민간위탁</t>
  </si>
  <si>
    <t>ㅇ</t>
  </si>
  <si>
    <t xml:space="preserve"> Jeju-si</t>
  </si>
  <si>
    <t>서부</t>
  </si>
  <si>
    <t>무방류</t>
  </si>
  <si>
    <t>동부</t>
  </si>
  <si>
    <t>추자</t>
  </si>
  <si>
    <t>자체운영</t>
  </si>
  <si>
    <t>우도</t>
  </si>
  <si>
    <t>서귀포시</t>
  </si>
  <si>
    <t>서귀포</t>
  </si>
  <si>
    <t>서부하수</t>
  </si>
  <si>
    <t xml:space="preserve"> Seogwipo-si</t>
  </si>
  <si>
    <t>직영</t>
  </si>
  <si>
    <t>성산하수</t>
  </si>
  <si>
    <t>Company of night soil collection &amp; delivery</t>
  </si>
  <si>
    <t>업체수</t>
  </si>
  <si>
    <t>종사인원</t>
  </si>
  <si>
    <t>Facility(Vehicles)</t>
  </si>
  <si>
    <t>계</t>
  </si>
  <si>
    <t>기타</t>
  </si>
  <si>
    <t>No. of company</t>
  </si>
  <si>
    <t>Less than 3ton</t>
  </si>
  <si>
    <t xml:space="preserve">Less than
4.5ton </t>
  </si>
  <si>
    <t>Less than
8ton</t>
  </si>
  <si>
    <t>Others</t>
  </si>
  <si>
    <t>No. of worker</t>
  </si>
  <si>
    <t>8. 하수종말처리장   Sewage Treatment Plants</t>
  </si>
  <si>
    <t>소재지</t>
  </si>
  <si>
    <t>시설용량(하수/마을)</t>
  </si>
  <si>
    <t>처리량(하수/마을)</t>
  </si>
  <si>
    <t>처리</t>
  </si>
  <si>
    <t>(하수/
마을)</t>
  </si>
  <si>
    <t>(㎥/일)</t>
  </si>
  <si>
    <t>Capacity of plants</t>
  </si>
  <si>
    <t xml:space="preserve"> </t>
  </si>
  <si>
    <t>Treatm-ent method</t>
  </si>
  <si>
    <t>2 0 0 4</t>
  </si>
  <si>
    <t>토양피복</t>
  </si>
  <si>
    <t>고효율오수처리</t>
  </si>
  <si>
    <t>흡수성바이오휠타</t>
  </si>
  <si>
    <t>담체접촉</t>
  </si>
  <si>
    <t xml:space="preserve"> </t>
  </si>
  <si>
    <t>연계처리량(㎥/일)</t>
  </si>
  <si>
    <t>가동</t>
  </si>
  <si>
    <t>사업비</t>
  </si>
  <si>
    <t>운영</t>
  </si>
  <si>
    <t>방류수
소독방법</t>
  </si>
  <si>
    <t>(하수/마을)</t>
  </si>
  <si>
    <t>개시일</t>
  </si>
  <si>
    <t>분뇨</t>
  </si>
  <si>
    <t>축산</t>
  </si>
  <si>
    <t>침출수</t>
  </si>
  <si>
    <t>기타</t>
  </si>
  <si>
    <t>operation start</t>
  </si>
  <si>
    <t>Operat-ion method</t>
  </si>
  <si>
    <t>Branch stream</t>
  </si>
  <si>
    <t>Main stream</t>
  </si>
  <si>
    <t>Water System</t>
  </si>
  <si>
    <t>2 0 0 2</t>
  </si>
  <si>
    <t>2 0 0 4</t>
  </si>
  <si>
    <t>Source : Living Environment Div.</t>
  </si>
  <si>
    <t xml:space="preserve"> '94.3.1</t>
  </si>
  <si>
    <t>99.3.1</t>
  </si>
  <si>
    <t>위탁</t>
  </si>
  <si>
    <t>99.2.1</t>
  </si>
  <si>
    <t>98.11.30</t>
  </si>
  <si>
    <t>99.12.30</t>
  </si>
  <si>
    <t>00.3.1</t>
  </si>
  <si>
    <t>00.2.1</t>
  </si>
  <si>
    <t>01.2.1</t>
  </si>
  <si>
    <t>02.1.1</t>
  </si>
  <si>
    <t>01.2.3</t>
  </si>
  <si>
    <t>01.11.30</t>
  </si>
  <si>
    <t>01.12.1</t>
  </si>
  <si>
    <t>01.12.27</t>
  </si>
  <si>
    <t>04.8.1</t>
  </si>
  <si>
    <t>01.11.22</t>
  </si>
  <si>
    <t>06.3.1</t>
  </si>
  <si>
    <t>연안(제주)</t>
  </si>
  <si>
    <t>연안(제주)</t>
  </si>
  <si>
    <t>염소소독</t>
  </si>
  <si>
    <t>제주하수처리장</t>
  </si>
  <si>
    <t>도두동</t>
  </si>
  <si>
    <t>마을하수도</t>
  </si>
  <si>
    <t>동복</t>
  </si>
  <si>
    <t>송당</t>
  </si>
  <si>
    <t>선흘2</t>
  </si>
  <si>
    <t>유수암</t>
  </si>
  <si>
    <t>하귀1</t>
  </si>
  <si>
    <t>행원</t>
  </si>
  <si>
    <t>신흥</t>
  </si>
  <si>
    <t>금악</t>
  </si>
  <si>
    <t>신엄</t>
  </si>
  <si>
    <t>김녕</t>
  </si>
  <si>
    <t>월림</t>
  </si>
  <si>
    <t>수산</t>
  </si>
  <si>
    <t>한동</t>
  </si>
  <si>
    <t>판포문화</t>
  </si>
  <si>
    <t>대흘</t>
  </si>
  <si>
    <t>영흥</t>
  </si>
  <si>
    <t>표준활성오니법</t>
  </si>
  <si>
    <t>UV소독</t>
  </si>
  <si>
    <t>방류수
소독방법</t>
  </si>
  <si>
    <t>Branch stream</t>
  </si>
  <si>
    <t>Main stream</t>
  </si>
  <si>
    <t>Water System</t>
  </si>
  <si>
    <t>6. 생활폐기물 매립지        General Waste Landfill</t>
  </si>
  <si>
    <t xml:space="preserve">                                                                                5. 쓰 레 기 수 거    Waste Collection and Disposal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</si>
  <si>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환경관리과</t>
    </r>
  </si>
  <si>
    <t>Source : Environment Public Sanitation Department.</t>
  </si>
  <si>
    <t>직영</t>
  </si>
  <si>
    <t>UV소독</t>
  </si>
  <si>
    <t>연안(제주)</t>
  </si>
  <si>
    <t>자료 : 제주특별자치도 생활환경과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</si>
  <si>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</si>
  <si>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</si>
  <si>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</si>
  <si>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</si>
  <si>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</si>
  <si>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</si>
  <si>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</si>
  <si>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</si>
  <si>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</si>
  <si>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</si>
  <si>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r>
      <t>자료:</t>
    </r>
    <r>
      <rPr>
        <sz val="11"/>
        <rFont val="돋움"/>
        <family val="3"/>
      </rPr>
      <t xml:space="preserve"> 제주특별자치도 생활환경과</t>
    </r>
  </si>
  <si>
    <t>행정구역(a)
Administrative area</t>
  </si>
  <si>
    <t>청소구역(b)
Waste-collected area</t>
  </si>
  <si>
    <t>연  별</t>
  </si>
  <si>
    <t>수거지
인구율</t>
  </si>
  <si>
    <t>배출량
(c)</t>
  </si>
  <si>
    <t>처리량
(d)</t>
  </si>
  <si>
    <t>수거율
(d/c)</t>
  </si>
  <si>
    <t>면 적</t>
  </si>
  <si>
    <t>인 구</t>
  </si>
  <si>
    <t>(b/a)
(%)</t>
  </si>
  <si>
    <t>(톤/일)</t>
  </si>
  <si>
    <t>(%)</t>
  </si>
  <si>
    <t>계</t>
  </si>
  <si>
    <t>매립</t>
  </si>
  <si>
    <t>소각</t>
  </si>
  <si>
    <t>재활용</t>
  </si>
  <si>
    <t>해역
배출</t>
  </si>
  <si>
    <t>기타</t>
  </si>
  <si>
    <t>폐 기 물   Wastes</t>
  </si>
  <si>
    <t>Amount of</t>
  </si>
  <si>
    <t xml:space="preserve">Amount of </t>
  </si>
  <si>
    <t>생활폐기물
Domestic wastes</t>
  </si>
  <si>
    <t>사업장 배출시설계 폐기물
Industrial wastes</t>
  </si>
  <si>
    <t>건설 폐기물
Construction wastes</t>
  </si>
  <si>
    <t>지정 폐기물
Specified wastes</t>
  </si>
  <si>
    <t>waste-
collected</t>
  </si>
  <si>
    <t xml:space="preserve"> dis-charged </t>
  </si>
  <si>
    <t xml:space="preserve">waste </t>
  </si>
  <si>
    <t>Disposal</t>
  </si>
  <si>
    <t>발
생
량</t>
  </si>
  <si>
    <t>재
활
용</t>
  </si>
  <si>
    <t>전년도
이월량</t>
  </si>
  <si>
    <t>해당연도
발생량</t>
  </si>
  <si>
    <t>기타
보관량</t>
  </si>
  <si>
    <t>Area</t>
  </si>
  <si>
    <t>Pop.</t>
  </si>
  <si>
    <t>area</t>
  </si>
  <si>
    <t>waste</t>
  </si>
  <si>
    <t>disposal</t>
  </si>
  <si>
    <t xml:space="preserve"> ratio</t>
  </si>
  <si>
    <t>Total</t>
  </si>
  <si>
    <t>Landfill</t>
  </si>
  <si>
    <t>Inciner
-ation</t>
  </si>
  <si>
    <t>Re-
cycling</t>
  </si>
  <si>
    <t>Others</t>
  </si>
  <si>
    <t>Generation</t>
  </si>
  <si>
    <t>Incineration</t>
  </si>
  <si>
    <t>Recycling</t>
  </si>
  <si>
    <t>Dumping
at sea</t>
  </si>
  <si>
    <t>Lan-dfill</t>
  </si>
  <si>
    <t>2000(제주시)</t>
  </si>
  <si>
    <t>-</t>
  </si>
  <si>
    <t>2000(북제주군)</t>
  </si>
  <si>
    <t>-</t>
  </si>
  <si>
    <t>-</t>
  </si>
  <si>
    <t>2 0 0 5</t>
  </si>
  <si>
    <t>연  별</t>
  </si>
  <si>
    <t>지 방 자 치 단 체
Local Gov.</t>
  </si>
  <si>
    <t>대 행 업 체
Service company</t>
  </si>
  <si>
    <t>자 가 처 리 업 소
Self-managed workplace</t>
  </si>
  <si>
    <t>Year</t>
  </si>
  <si>
    <t>인원</t>
  </si>
  <si>
    <t>장     비
Equipment</t>
  </si>
  <si>
    <t>차량</t>
  </si>
  <si>
    <t>손수레</t>
  </si>
  <si>
    <t>중장비</t>
  </si>
  <si>
    <t>Workers</t>
  </si>
  <si>
    <t>Motor
cars</t>
  </si>
  <si>
    <t>Hand
cars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</si>
  <si>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</si>
  <si>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</si>
  <si>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</si>
  <si>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</si>
  <si>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</si>
  <si>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</si>
  <si>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</si>
  <si>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</si>
  <si>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자료 : 환경관리과</t>
  </si>
  <si>
    <t xml:space="preserve">   주 : 1) 수거처리는 생활폐기물수치임</t>
  </si>
  <si>
    <t>Heavy
Equipment</t>
  </si>
  <si>
    <t>Population 
ratio in the</t>
  </si>
  <si>
    <t>Workers</t>
  </si>
  <si>
    <t>Dumping 
at sea</t>
  </si>
  <si>
    <t xml:space="preserve">  2000(제주시)</t>
  </si>
  <si>
    <t xml:space="preserve">  2001(제주시)</t>
  </si>
  <si>
    <t xml:space="preserve">  2000(북제주군)</t>
  </si>
  <si>
    <t xml:space="preserve">  2001(북제주군)</t>
  </si>
  <si>
    <t xml:space="preserve">  2002(북제주군)</t>
  </si>
  <si>
    <t xml:space="preserve">  2003(북제주군)</t>
  </si>
  <si>
    <t xml:space="preserve">  2004(북제주군)</t>
  </si>
  <si>
    <t xml:space="preserve">  2002(제주시)</t>
  </si>
  <si>
    <t xml:space="preserve">  2003(제주시)</t>
  </si>
  <si>
    <t xml:space="preserve">  2004(제주시)</t>
  </si>
  <si>
    <t>7. 하수 및 분뇨발생량 및 처리현황  
Sewage &amp; Night Soil Discharge and Treatment</t>
  </si>
  <si>
    <t>오·벽지 분뇨</t>
  </si>
  <si>
    <t>(A)</t>
  </si>
  <si>
    <t>(D)</t>
  </si>
  <si>
    <t>Night soil
Collected</t>
  </si>
  <si>
    <t>정화조 등 에서 처리</t>
  </si>
  <si>
    <t>7. 하수 및 분뇨발생량 및 처리현황(계속) 
 Sewage &amp; Night Soil Discharge and Treatment(Con'd)</t>
  </si>
  <si>
    <t>시설용량(㎥/일)</t>
  </si>
  <si>
    <t>처리량(㎥/일) </t>
  </si>
  <si>
    <t>(백만원)</t>
  </si>
  <si>
    <t>8개소</t>
  </si>
  <si>
    <t>제 주 시</t>
  </si>
  <si>
    <t>분뇨수집·운반업체</t>
  </si>
  <si>
    <t>시설(차량)현황(대수)</t>
  </si>
  <si>
    <t>3톤이하</t>
  </si>
  <si>
    <t>4.5톤이하</t>
  </si>
  <si>
    <t>8톤이하</t>
  </si>
  <si>
    <t>8. 하수종말처리장   Sewage Treatment Plants</t>
  </si>
  <si>
    <t>시설용량</t>
  </si>
  <si>
    <t>처리량</t>
  </si>
  <si>
    <t>처리</t>
  </si>
  <si>
    <t>(단위 : 개소, 건)</t>
  </si>
  <si>
    <t>(Unit : number(place), case)</t>
  </si>
  <si>
    <t>배출업소
Number of
pollutant
emitting
facilities</t>
  </si>
  <si>
    <t>위반업소
Number
of
violations</t>
  </si>
  <si>
    <t>행      정      처      분      내     역        Administrative actions taken</t>
  </si>
  <si>
    <t>경    고
Warnings</t>
  </si>
  <si>
    <t>개선명령
Order of repair</t>
  </si>
  <si>
    <t>조업정지
Temporary
suspension</t>
  </si>
  <si>
    <t>이전명령
Transfer</t>
  </si>
  <si>
    <t>허가취소
License revoked</t>
  </si>
  <si>
    <t>폐쇄명령
Abolish</t>
  </si>
  <si>
    <t>기   타
Others</t>
  </si>
  <si>
    <t>자료 : 환경관리과</t>
  </si>
  <si>
    <r>
      <t xml:space="preserve">2. 환경오염배출시설 단속 및 행정조치 </t>
    </r>
    <r>
      <rPr>
        <b/>
        <sz val="18"/>
        <rFont val="돋움"/>
        <family val="3"/>
      </rPr>
      <t xml:space="preserve">   Inspection and Administrative Measures for Environmental Pollutant Emitting Facilities</t>
    </r>
  </si>
  <si>
    <r>
      <t>축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물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석
</t>
    </r>
    <r>
      <rPr>
        <sz val="9"/>
        <rFont val="Arial"/>
        <family val="2"/>
      </rPr>
      <t>Livestock product
analysis</t>
    </r>
  </si>
  <si>
    <r>
      <t xml:space="preserve">      수 거 처 리 </t>
    </r>
    <r>
      <rPr>
        <vertAlign val="superscript"/>
        <sz val="11"/>
        <rFont val="돋움"/>
        <family val="3"/>
      </rPr>
      <t>1)</t>
    </r>
    <r>
      <rPr>
        <sz val="11"/>
        <rFont val="돋움"/>
        <family val="3"/>
      </rPr>
      <t xml:space="preserve">
      By type of waste disposal</t>
    </r>
  </si>
  <si>
    <r>
      <t xml:space="preserve">고발(병행)
</t>
    </r>
    <r>
      <rPr>
        <sz val="9"/>
        <rFont val="돋움"/>
        <family val="3"/>
      </rPr>
      <t>Accusation</t>
    </r>
    <r>
      <rPr>
        <sz val="10"/>
        <rFont val="돋움"/>
        <family val="3"/>
      </rPr>
      <t xml:space="preserve"> </t>
    </r>
  </si>
  <si>
    <r>
      <t xml:space="preserve">단속업소
</t>
    </r>
    <r>
      <rPr>
        <sz val="8"/>
        <rFont val="돋움"/>
        <family val="3"/>
      </rPr>
      <t>Number of
establishment</t>
    </r>
    <r>
      <rPr>
        <sz val="10"/>
        <rFont val="돋움"/>
        <family val="3"/>
      </rPr>
      <t xml:space="preserve">
inspected</t>
    </r>
  </si>
  <si>
    <t>2 0 0 5</t>
  </si>
  <si>
    <r>
      <t>Source : Environment Management D</t>
    </r>
    <r>
      <rPr>
        <sz val="11"/>
        <rFont val="돋움"/>
        <family val="3"/>
      </rPr>
      <t>epartment</t>
    </r>
  </si>
  <si>
    <t>-</t>
  </si>
  <si>
    <t>-</t>
  </si>
  <si>
    <t>-</t>
  </si>
  <si>
    <t>2 0 0 5</t>
  </si>
  <si>
    <r>
      <t>아황산가스(SO</t>
    </r>
    <r>
      <rPr>
        <vertAlign val="subscript"/>
        <sz val="10"/>
        <rFont val="돋움"/>
        <family val="3"/>
      </rPr>
      <t>2</t>
    </r>
    <r>
      <rPr>
        <sz val="10"/>
        <rFont val="돋움"/>
        <family val="3"/>
      </rPr>
      <t>)
ppm/year</t>
    </r>
  </si>
  <si>
    <t>일산화탄소(CO)
ppm/8hours</t>
  </si>
  <si>
    <t>이산화질소(NO₂)
ppm/year</t>
  </si>
  <si>
    <t>먼    지(Dust)
(㎍/㎥)/year</t>
  </si>
  <si>
    <t>오   존(O₃)
ppm/8hours</t>
  </si>
  <si>
    <t>산성비(Acid rain)
PH</t>
  </si>
  <si>
    <t>납(Pb)
(㎍/㎥)</t>
  </si>
  <si>
    <t>제   주
Jeju</t>
  </si>
  <si>
    <t>서 귀 포
Seogwipo</t>
  </si>
  <si>
    <t>2 0 0 2</t>
  </si>
  <si>
    <t>2 0 0 5</t>
  </si>
  <si>
    <t>1월</t>
  </si>
  <si>
    <t>Jan.</t>
  </si>
  <si>
    <t>2월</t>
  </si>
  <si>
    <t>Feb.</t>
  </si>
  <si>
    <t>3월</t>
  </si>
  <si>
    <t>Mar.</t>
  </si>
  <si>
    <t>4월</t>
  </si>
  <si>
    <t>Apr.</t>
  </si>
  <si>
    <t>5월</t>
  </si>
  <si>
    <t>May</t>
  </si>
  <si>
    <t>6월</t>
  </si>
  <si>
    <t>June</t>
  </si>
  <si>
    <t>7월</t>
  </si>
  <si>
    <t>July</t>
  </si>
  <si>
    <t>8월</t>
  </si>
  <si>
    <t>Aug.</t>
  </si>
  <si>
    <t>9월</t>
  </si>
  <si>
    <t>Sept.</t>
  </si>
  <si>
    <t>10월</t>
  </si>
  <si>
    <t>Oct.</t>
  </si>
  <si>
    <t>11월</t>
  </si>
  <si>
    <t>Nov.</t>
  </si>
  <si>
    <t>12월</t>
  </si>
  <si>
    <t>Dec.</t>
  </si>
  <si>
    <t>자료 : 제주특별자치도 생활환경과</t>
  </si>
  <si>
    <t>Source : Living Environment Div.</t>
  </si>
  <si>
    <t xml:space="preserve">   주 :     - 제      주 : 제주시 이도2동 제주시청 옥상(산성비인 경우 : 보건환경연구원)</t>
  </si>
  <si>
    <t xml:space="preserve">             - 서  귀 포 </t>
  </si>
  <si>
    <t xml:space="preserve">                · 2002년까지 제주시 한경면 고산리(산성비인 경우 : 어승생)         </t>
  </si>
  <si>
    <t xml:space="preserve">                · 2003년부터 서귀포시 동홍동 서귀포소방서 옥상(산성비인 경우 : 어승생)</t>
  </si>
  <si>
    <t>4. 대   기   오   염        Air Pollutant Emission</t>
  </si>
  <si>
    <t>연별 및 시별</t>
  </si>
  <si>
    <r>
      <t>Y</t>
    </r>
    <r>
      <rPr>
        <sz val="11"/>
        <rFont val="돋움"/>
        <family val="3"/>
      </rPr>
      <t>ear &amp; City</t>
    </r>
  </si>
  <si>
    <r>
      <t>제</t>
    </r>
    <r>
      <rPr>
        <sz val="11"/>
        <rFont val="돋움"/>
        <family val="3"/>
      </rPr>
      <t xml:space="preserve"> 주 시</t>
    </r>
  </si>
  <si>
    <t>연별 및     시별</t>
  </si>
  <si>
    <t>Year &amp; City</t>
  </si>
  <si>
    <r>
      <t>Y</t>
    </r>
    <r>
      <rPr>
        <sz val="11"/>
        <rFont val="돋움"/>
        <family val="3"/>
      </rPr>
      <t>ear</t>
    </r>
  </si>
  <si>
    <t>연 별</t>
  </si>
  <si>
    <t>연 별</t>
  </si>
  <si>
    <t>연  별</t>
  </si>
</sst>
</file>

<file path=xl/styles.xml><?xml version="1.0" encoding="utf-8"?>
<styleSheet xmlns="http://schemas.openxmlformats.org/spreadsheetml/2006/main">
  <numFmts count="7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_);[Red]\(0\)"/>
    <numFmt numFmtId="179" formatCode="#,##0_);[Red]\(#,##0\)"/>
    <numFmt numFmtId="180" formatCode="#,##0_ "/>
    <numFmt numFmtId="181" formatCode="#,##0.0_ "/>
    <numFmt numFmtId="182" formatCode="_ * #,##0_ ;_ * \-#,##0_ ;_ * &quot;-&quot;_ ;_ @_ "/>
    <numFmt numFmtId="183" formatCode="_ * #,##0.00_ ;_ * \-#,##0.00_ ;_ * &quot;-&quot;??_ ;_ @_ "/>
    <numFmt numFmtId="184" formatCode="0.0_);[Red]\(0.0\)"/>
    <numFmt numFmtId="185" formatCode="0.00_);[Red]\(0.00\)"/>
    <numFmt numFmtId="186" formatCode="#,##0.00_ "/>
    <numFmt numFmtId="187" formatCode="0.0_ "/>
    <numFmt numFmtId="188" formatCode="&quot;\&quot;#,##0_);[Red]\(&quot;\&quot;#,##0\)"/>
    <numFmt numFmtId="189" formatCode="000\-000"/>
    <numFmt numFmtId="190" formatCode="&quot;\&quot;#,##0;[Red]&quot;\&quot;#,##0"/>
    <numFmt numFmtId="191" formatCode="0;[Red]0"/>
    <numFmt numFmtId="192" formatCode="#,##0;[Red]#,##0"/>
    <numFmt numFmtId="193" formatCode="#,##0.000;[Red]#,##0.000"/>
    <numFmt numFmtId="194" formatCode="#,##0.0;[Red]#,##0.0"/>
    <numFmt numFmtId="195" formatCode="#,##0.00;[Red]#,##0.00"/>
    <numFmt numFmtId="196" formatCode="0.0;[Red]0.0"/>
    <numFmt numFmtId="197" formatCode="0.00_ "/>
    <numFmt numFmtId="198" formatCode="#,##0.00_);[Red]\(#,##0.00\)"/>
    <numFmt numFmtId="199" formatCode="0.0%"/>
    <numFmt numFmtId="200" formatCode="mm&quot;월&quot;\ dd&quot;일&quot;"/>
    <numFmt numFmtId="201" formatCode="0\+000;;&quot;0+000&quot;;@"/>
    <numFmt numFmtId="202" formatCode="0.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_-;\-* #,##0.0_-;_-* &quot;-&quot;??_-;_-@_-"/>
    <numFmt numFmtId="209" formatCode="_-* #,##0_-;\-* #,##0_-;_-* &quot;-&quot;??_-;_-@_-"/>
    <numFmt numFmtId="210" formatCode="&quot;\&quot;&quot;\&quot;\$#,##0_);&quot;\&quot;&quot;\&quot;\(&quot;\&quot;&quot;\&quot;\$#,##0&quot;\&quot;&quot;\&quot;\)"/>
    <numFmt numFmtId="211" formatCode="&quot;\&quot;&quot;\&quot;\$#,##0_);[Red]&quot;\&quot;&quot;\&quot;\(&quot;\&quot;&quot;\&quot;\$#,##0&quot;\&quot;&quot;\&quot;\)"/>
    <numFmt numFmtId="212" formatCode="_-* #,##0.0_-;\-* #,##0.0_-;_-* &quot;-&quot;?_-;_-@_-"/>
    <numFmt numFmtId="213" formatCode="_-* #,##0.00\ &quot;DM&quot;_-;\-* #,##0.00\ &quot;DM&quot;_-;_-* &quot;-&quot;??\ &quot;DM&quot;_-;_-@_-"/>
    <numFmt numFmtId="214" formatCode="0.0000000000%"/>
    <numFmt numFmtId="215" formatCode="&quot;\&quot;#,##0.00;[Red]&quot;\&quot;&quot;\&quot;&quot;\&quot;&quot;\&quot;&quot;\&quot;&quot;\&quot;\-#,##0.00"/>
    <numFmt numFmtId="216" formatCode="#,##0_);\(#,##0\)"/>
    <numFmt numFmtId="217" formatCode="#,##0.0_);\(#,##0.0\)"/>
    <numFmt numFmtId="218" formatCode="#,##0.0_);[Red]\(#,##0.0\)"/>
    <numFmt numFmtId="219" formatCode="yyyy&quot;년&quot;\ m&quot;월&quot;\ d&quot;일&quot;"/>
    <numFmt numFmtId="220" formatCode="\-"/>
    <numFmt numFmtId="221" formatCode="#,##0;;\-;"/>
    <numFmt numFmtId="222" formatCode="\(#,##0\);;\-;"/>
    <numFmt numFmtId="223" formatCode="#,##0.000;;\-;"/>
    <numFmt numFmtId="224" formatCode="#,##0.0;;\-;"/>
    <numFmt numFmtId="225" formatCode="#,##0.00;;\-;"/>
    <numFmt numFmtId="226" formatCode="#.0;;\-;"/>
    <numFmt numFmtId="227" formatCode="0.0;;\-;"/>
    <numFmt numFmtId="228" formatCode="#,##0;;\-"/>
    <numFmt numFmtId="229" formatCode="0.000_);[Red]\(0.000\)"/>
    <numFmt numFmtId="230" formatCode="0.0000_);[Red]\(0.0000\)"/>
    <numFmt numFmtId="231" formatCode="0.00;[Red]0.00"/>
    <numFmt numFmtId="232" formatCode="0.000;[Red]0.000"/>
    <numFmt numFmtId="233" formatCode="#,##0.0"/>
    <numFmt numFmtId="234" formatCode="#.0"/>
    <numFmt numFmtId="235" formatCode="&quot;(&quot;#,##0&quot;)&quot;;;\-;"/>
    <numFmt numFmtId="236" formatCode="_-* #,##0.0_-;\-* #,##0.0_-;_-* &quot;-&quot;_-;_-@_-"/>
    <numFmt numFmtId="237" formatCode="#,##0\ \ \ \ \ ;\-#,##0\ \ \ \ \ ;\ \-\ \ \ \ \ \ ;"/>
    <numFmt numFmtId="238" formatCode="#,##0.0\ \ \ \ \ ;\-#,##0.0\ \ \ \ \ ;\ \-\ \ \ \ \ \ ;"/>
    <numFmt numFmtId="239" formatCode="#,##0.00\ \ \ \ \ ;\-#,##0.00\ \ \ \ \ ;\ \-\ \ \ \ \ \ ;"/>
  </numFmts>
  <fonts count="4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sz val="10"/>
      <name val="돋움"/>
      <family val="3"/>
    </font>
    <font>
      <b/>
      <sz val="16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1"/>
      <color indexed="10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9"/>
      <name val="굴림"/>
      <family val="3"/>
    </font>
    <font>
      <sz val="12"/>
      <name val="뼻뮝"/>
      <family val="1"/>
    </font>
    <font>
      <sz val="12"/>
      <name val="¹UAAA¼"/>
      <family val="3"/>
    </font>
    <font>
      <b/>
      <sz val="10"/>
      <color indexed="10"/>
      <name val="돋움"/>
      <family val="3"/>
    </font>
    <font>
      <b/>
      <sz val="10"/>
      <color indexed="10"/>
      <name val="Arial"/>
      <family val="2"/>
    </font>
    <font>
      <sz val="11"/>
      <color indexed="8"/>
      <name val="돋움"/>
      <family val="3"/>
    </font>
    <font>
      <sz val="14"/>
      <name val="바탕체"/>
      <family val="1"/>
    </font>
    <font>
      <sz val="8"/>
      <name val="바탕"/>
      <family val="1"/>
    </font>
    <font>
      <b/>
      <sz val="9"/>
      <name val="굴림"/>
      <family val="3"/>
    </font>
    <font>
      <sz val="12"/>
      <name val="굴림"/>
      <family val="3"/>
    </font>
    <font>
      <b/>
      <sz val="18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sz val="11"/>
      <name val="Arial"/>
      <family val="2"/>
    </font>
    <font>
      <sz val="16"/>
      <name val="돋움"/>
      <family val="3"/>
    </font>
    <font>
      <sz val="8"/>
      <name val="굴림체"/>
      <family val="3"/>
    </font>
    <font>
      <sz val="10"/>
      <color indexed="8"/>
      <name val="돋움"/>
      <family val="3"/>
    </font>
    <font>
      <sz val="9"/>
      <name val="돋움"/>
      <family val="3"/>
    </font>
    <font>
      <vertAlign val="superscript"/>
      <sz val="9"/>
      <name val="돋움"/>
      <family val="3"/>
    </font>
    <font>
      <sz val="7"/>
      <name val="돋움"/>
      <family val="3"/>
    </font>
    <font>
      <b/>
      <sz val="18"/>
      <color indexed="8"/>
      <name val="돋움"/>
      <family val="3"/>
    </font>
    <font>
      <b/>
      <sz val="16"/>
      <color indexed="8"/>
      <name val="돋움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b/>
      <sz val="18"/>
      <name val="돋움"/>
      <family val="3"/>
    </font>
    <font>
      <sz val="9"/>
      <name val="Arial"/>
      <family val="2"/>
    </font>
    <font>
      <vertAlign val="superscript"/>
      <sz val="11"/>
      <name val="돋움"/>
      <family val="3"/>
    </font>
    <font>
      <vertAlign val="subscript"/>
      <sz val="10"/>
      <name val="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6" fillId="0" borderId="0" applyProtection="0">
      <alignment/>
    </xf>
    <xf numFmtId="18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9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10" fillId="2" borderId="0" applyNumberFormat="0" applyBorder="0" applyAlignment="0" applyProtection="0"/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0" fillId="2" borderId="3" applyNumberFormat="0" applyBorder="0" applyAlignment="0" applyProtection="0"/>
    <xf numFmtId="0" fontId="13" fillId="0" borderId="4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13" fillId="0" borderId="0">
      <alignment/>
      <protection/>
    </xf>
  </cellStyleXfs>
  <cellXfs count="6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 shrinkToFit="1"/>
    </xf>
    <xf numFmtId="0" fontId="1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22" fillId="0" borderId="0" xfId="0" applyNumberFormat="1" applyFont="1" applyBorder="1" applyAlignment="1">
      <alignment horizontal="center" vertical="center"/>
    </xf>
    <xf numFmtId="228" fontId="22" fillId="0" borderId="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82" fontId="22" fillId="0" borderId="0" xfId="20" applyFont="1" applyBorder="1" applyAlignment="1" quotePrefix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28" fontId="22" fillId="0" borderId="14" xfId="0" applyNumberFormat="1" applyFont="1" applyBorder="1" applyAlignment="1">
      <alignment horizontal="center" vertical="center" shrinkToFit="1"/>
    </xf>
    <xf numFmtId="228" fontId="22" fillId="0" borderId="0" xfId="0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 quotePrefix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0" xfId="0" applyNumberFormat="1" applyFont="1" applyBorder="1" applyAlignment="1" quotePrefix="1">
      <alignment horizontal="center" vertical="center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20" fillId="0" borderId="0" xfId="18" applyNumberFormat="1" applyFont="1" applyBorder="1" applyAlignment="1">
      <alignment horizontal="center" vertical="center"/>
    </xf>
    <xf numFmtId="179" fontId="20" fillId="0" borderId="0" xfId="18" applyNumberFormat="1" applyFont="1" applyBorder="1" applyAlignment="1">
      <alignment horizontal="center" vertical="center"/>
    </xf>
    <xf numFmtId="196" fontId="20" fillId="0" borderId="0" xfId="0" applyNumberFormat="1" applyFont="1" applyBorder="1" applyAlignment="1">
      <alignment horizontal="center" vertical="center"/>
    </xf>
    <xf numFmtId="184" fontId="20" fillId="0" borderId="0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180" fontId="22" fillId="0" borderId="0" xfId="0" applyNumberFormat="1" applyFont="1" applyBorder="1" applyAlignment="1">
      <alignment horizontal="center" vertical="center"/>
    </xf>
    <xf numFmtId="221" fontId="14" fillId="0" borderId="8" xfId="0" applyNumberFormat="1" applyFont="1" applyFill="1" applyBorder="1" applyAlignment="1">
      <alignment horizontal="center" vertical="center" shrinkToFit="1"/>
    </xf>
    <xf numFmtId="221" fontId="14" fillId="0" borderId="4" xfId="0" applyNumberFormat="1" applyFont="1" applyFill="1" applyBorder="1" applyAlignment="1">
      <alignment horizontal="center" vertical="center" shrinkToFit="1"/>
    </xf>
    <xf numFmtId="224" fontId="14" fillId="0" borderId="4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221" fontId="8" fillId="0" borderId="14" xfId="0" applyNumberFormat="1" applyFont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8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221" fontId="21" fillId="0" borderId="14" xfId="0" applyNumberFormat="1" applyFont="1" applyBorder="1" applyAlignment="1">
      <alignment horizontal="center" vertical="center"/>
    </xf>
    <xf numFmtId="221" fontId="21" fillId="0" borderId="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15" xfId="0" applyFont="1" applyFill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17" xfId="0" applyFont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221" fontId="8" fillId="0" borderId="14" xfId="0" applyNumberFormat="1" applyFont="1" applyFill="1" applyBorder="1" applyAlignment="1">
      <alignment horizontal="center" vertical="center"/>
    </xf>
    <xf numFmtId="221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1" shrinkToFit="1"/>
    </xf>
    <xf numFmtId="0" fontId="16" fillId="0" borderId="7" xfId="0" applyFont="1" applyFill="1" applyBorder="1" applyAlignment="1">
      <alignment horizontal="center" vertical="center"/>
    </xf>
    <xf numFmtId="221" fontId="8" fillId="0" borderId="8" xfId="0" applyNumberFormat="1" applyFont="1" applyFill="1" applyBorder="1" applyAlignment="1">
      <alignment horizontal="center" vertical="center"/>
    </xf>
    <xf numFmtId="221" fontId="8" fillId="0" borderId="4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indent="1" shrinkToFit="1"/>
    </xf>
    <xf numFmtId="0" fontId="8" fillId="0" borderId="1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21" fontId="8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221" fontId="21" fillId="0" borderId="14" xfId="0" applyNumberFormat="1" applyFont="1" applyFill="1" applyBorder="1" applyAlignment="1">
      <alignment horizontal="center" vertical="center"/>
    </xf>
    <xf numFmtId="221" fontId="21" fillId="0" borderId="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 quotePrefix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0" fontId="30" fillId="0" borderId="0" xfId="0" applyFont="1" applyAlignment="1">
      <alignment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wrapText="1"/>
    </xf>
    <xf numFmtId="41" fontId="32" fillId="0" borderId="15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41" fontId="32" fillId="0" borderId="15" xfId="0" applyNumberFormat="1" applyFont="1" applyBorder="1" applyAlignment="1">
      <alignment vertical="center" shrinkToFit="1"/>
    </xf>
    <xf numFmtId="0" fontId="16" fillId="0" borderId="23" xfId="0" applyFont="1" applyBorder="1" applyAlignment="1" quotePrefix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1" fontId="32" fillId="0" borderId="23" xfId="0" applyNumberFormat="1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right" vertical="center" wrapText="1"/>
    </xf>
    <xf numFmtId="0" fontId="21" fillId="0" borderId="2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79" fontId="4" fillId="0" borderId="22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41" fontId="4" fillId="0" borderId="0" xfId="18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179" fontId="20" fillId="0" borderId="14" xfId="0" applyNumberFormat="1" applyFont="1" applyBorder="1" applyAlignment="1">
      <alignment horizontal="center" vertical="center"/>
    </xf>
    <xf numFmtId="17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right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0" fontId="22" fillId="0" borderId="15" xfId="0" applyFont="1" applyBorder="1" applyAlignment="1">
      <alignment horizontal="left" vertical="center" shrinkToFit="1"/>
    </xf>
    <xf numFmtId="0" fontId="22" fillId="0" borderId="15" xfId="0" applyFont="1" applyBorder="1" applyAlignment="1" quotePrefix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2" fillId="0" borderId="14" xfId="0" applyFont="1" applyBorder="1" applyAlignment="1" quotePrefix="1">
      <alignment horizontal="left" vertical="center" shrinkToFit="1"/>
    </xf>
    <xf numFmtId="0" fontId="33" fillId="0" borderId="15" xfId="0" applyFont="1" applyBorder="1" applyAlignment="1">
      <alignment horizontal="left" vertical="center" shrinkToFit="1"/>
    </xf>
    <xf numFmtId="3" fontId="33" fillId="0" borderId="15" xfId="0" applyNumberFormat="1" applyFont="1" applyBorder="1" applyAlignment="1" quotePrefix="1">
      <alignment horizontal="left" vertical="center" shrinkToFit="1"/>
    </xf>
    <xf numFmtId="0" fontId="20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4" fillId="0" borderId="26" xfId="0" applyFont="1" applyBorder="1" applyAlignment="1" quotePrefix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233" fontId="33" fillId="0" borderId="0" xfId="20" applyNumberFormat="1" applyFont="1" applyBorder="1" applyAlignment="1">
      <alignment horizontal="center" vertical="center"/>
    </xf>
    <xf numFmtId="221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21" fontId="20" fillId="0" borderId="4" xfId="0" applyNumberFormat="1" applyFont="1" applyFill="1" applyBorder="1" applyAlignment="1">
      <alignment horizontal="center" vertical="center"/>
    </xf>
    <xf numFmtId="224" fontId="20" fillId="0" borderId="4" xfId="0" applyNumberFormat="1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228" fontId="20" fillId="0" borderId="0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224" fontId="20" fillId="0" borderId="0" xfId="0" applyNumberFormat="1" applyFont="1" applyBorder="1" applyAlignment="1">
      <alignment horizontal="center" vertical="center"/>
    </xf>
    <xf numFmtId="221" fontId="20" fillId="0" borderId="0" xfId="0" applyNumberFormat="1" applyFont="1" applyBorder="1" applyAlignment="1">
      <alignment horizontal="center" vertical="center"/>
    </xf>
    <xf numFmtId="227" fontId="20" fillId="0" borderId="0" xfId="0" applyNumberFormat="1" applyFont="1" applyBorder="1" applyAlignment="1">
      <alignment horizontal="center" vertical="center"/>
    </xf>
    <xf numFmtId="194" fontId="2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6" xfId="0" applyFont="1" applyBorder="1" applyAlignment="1" quotePrefix="1">
      <alignment horizontal="center" vertical="center"/>
    </xf>
    <xf numFmtId="0" fontId="4" fillId="0" borderId="26" xfId="0" applyFont="1" applyBorder="1" applyAlignment="1" quotePrefix="1">
      <alignment horizontal="center" vertical="center" shrinkToFit="1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177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221" fontId="33" fillId="0" borderId="14" xfId="0" applyNumberFormat="1" applyFont="1" applyBorder="1" applyAlignment="1">
      <alignment horizontal="center" vertical="center"/>
    </xf>
    <xf numFmtId="221" fontId="33" fillId="0" borderId="15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221" fontId="20" fillId="0" borderId="8" xfId="0" applyNumberFormat="1" applyFont="1" applyFill="1" applyBorder="1" applyAlignment="1">
      <alignment horizontal="center" vertical="center"/>
    </xf>
    <xf numFmtId="221" fontId="20" fillId="0" borderId="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185" fontId="33" fillId="0" borderId="0" xfId="18" applyNumberFormat="1" applyFont="1" applyBorder="1" applyAlignment="1">
      <alignment horizontal="center" vertical="center" shrinkToFit="1"/>
    </xf>
    <xf numFmtId="4" fontId="33" fillId="0" borderId="0" xfId="0" applyNumberFormat="1" applyFont="1" applyAlignment="1">
      <alignment horizontal="center" vertical="center" shrinkToFit="1"/>
    </xf>
    <xf numFmtId="0" fontId="36" fillId="0" borderId="9" xfId="0" applyFont="1" applyBorder="1" applyAlignment="1">
      <alignment horizontal="center" vertical="center" wrapText="1" shrinkToFi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14" fillId="0" borderId="0" xfId="0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0" fillId="0" borderId="15" xfId="0" applyFont="1" applyFill="1" applyBorder="1" applyAlignment="1" quotePrefix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3" fillId="0" borderId="18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33" fillId="0" borderId="28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4" fillId="0" borderId="15" xfId="0" applyFont="1" applyFill="1" applyBorder="1" applyAlignment="1" quotePrefix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237" fontId="0" fillId="0" borderId="0" xfId="0" applyNumberFormat="1" applyFont="1" applyAlignment="1">
      <alignment/>
    </xf>
    <xf numFmtId="239" fontId="0" fillId="0" borderId="0" xfId="0" applyNumberFormat="1" applyFont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0" fillId="0" borderId="24" xfId="0" applyFont="1" applyBorder="1" applyAlignment="1">
      <alignment horizontal="center" vertical="center" shrinkToFit="1"/>
    </xf>
    <xf numFmtId="41" fontId="20" fillId="0" borderId="25" xfId="0" applyNumberFormat="1" applyFont="1" applyBorder="1" applyAlignment="1">
      <alignment vertical="center" shrinkToFit="1"/>
    </xf>
    <xf numFmtId="41" fontId="20" fillId="0" borderId="25" xfId="0" applyNumberFormat="1" applyFont="1" applyBorder="1" applyAlignment="1">
      <alignment horizontal="center" vertical="center" shrinkToFit="1"/>
    </xf>
    <xf numFmtId="41" fontId="20" fillId="0" borderId="25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41" fontId="4" fillId="0" borderId="11" xfId="0" applyNumberFormat="1" applyFont="1" applyBorder="1" applyAlignment="1">
      <alignment horizontal="center" vertical="center" shrinkToFit="1"/>
    </xf>
    <xf numFmtId="41" fontId="4" fillId="0" borderId="11" xfId="18" applyFont="1" applyBorder="1" applyAlignment="1">
      <alignment horizontal="center" vertical="center" shrinkToFit="1"/>
    </xf>
    <xf numFmtId="41" fontId="4" fillId="0" borderId="11" xfId="18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41" fontId="4" fillId="0" borderId="0" xfId="0" applyNumberFormat="1" applyFont="1" applyBorder="1" applyAlignment="1">
      <alignment horizontal="center" vertical="center" shrinkToFit="1"/>
    </xf>
    <xf numFmtId="41" fontId="4" fillId="0" borderId="0" xfId="18" applyFont="1" applyBorder="1" applyAlignment="1">
      <alignment horizontal="center" vertical="center" shrinkToFit="1"/>
    </xf>
    <xf numFmtId="41" fontId="4" fillId="0" borderId="0" xfId="18" applyFont="1" applyBorder="1" applyAlignment="1">
      <alignment vertical="center" shrinkToFit="1"/>
    </xf>
    <xf numFmtId="0" fontId="4" fillId="0" borderId="15" xfId="0" applyFont="1" applyBorder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22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2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228" fontId="0" fillId="0" borderId="14" xfId="0" applyNumberFormat="1" applyFont="1" applyBorder="1" applyAlignment="1">
      <alignment horizontal="center" vertical="center" shrinkToFit="1"/>
    </xf>
    <xf numFmtId="228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 quotePrefix="1">
      <alignment horizontal="center" vertical="center" shrinkToFit="1"/>
    </xf>
    <xf numFmtId="221" fontId="20" fillId="0" borderId="4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9" fontId="33" fillId="0" borderId="0" xfId="18" applyNumberFormat="1" applyFont="1" applyBorder="1" applyAlignment="1">
      <alignment horizontal="center" vertical="center" shrinkToFit="1"/>
    </xf>
    <xf numFmtId="3" fontId="33" fillId="0" borderId="0" xfId="0" applyNumberFormat="1" applyFont="1" applyAlignment="1">
      <alignment horizontal="center" vertical="center" shrinkToFit="1"/>
    </xf>
    <xf numFmtId="178" fontId="33" fillId="0" borderId="0" xfId="0" applyNumberFormat="1" applyFont="1" applyBorder="1" applyAlignment="1">
      <alignment horizontal="center" vertical="center" shrinkToFit="1"/>
    </xf>
    <xf numFmtId="184" fontId="33" fillId="0" borderId="0" xfId="0" applyNumberFormat="1" applyFont="1" applyBorder="1" applyAlignment="1">
      <alignment horizontal="center" vertical="center" shrinkToFit="1"/>
    </xf>
    <xf numFmtId="180" fontId="33" fillId="0" borderId="0" xfId="0" applyNumberFormat="1" applyFont="1" applyBorder="1" applyAlignment="1">
      <alignment horizontal="center" vertical="center" shrinkToFit="1"/>
    </xf>
    <xf numFmtId="194" fontId="33" fillId="0" borderId="15" xfId="0" applyNumberFormat="1" applyFont="1" applyBorder="1" applyAlignment="1">
      <alignment horizontal="center" vertical="center" shrinkToFit="1"/>
    </xf>
    <xf numFmtId="202" fontId="33" fillId="0" borderId="0" xfId="0" applyNumberFormat="1" applyFont="1" applyAlignment="1">
      <alignment horizontal="center" vertical="center" shrinkToFit="1"/>
    </xf>
    <xf numFmtId="233" fontId="33" fillId="0" borderId="0" xfId="20" applyNumberFormat="1" applyFont="1" applyBorder="1" applyAlignment="1">
      <alignment horizontal="center" vertical="center" shrinkToFit="1"/>
    </xf>
    <xf numFmtId="233" fontId="33" fillId="0" borderId="0" xfId="0" applyNumberFormat="1" applyFont="1" applyAlignment="1">
      <alignment horizontal="center" vertical="center" shrinkToFit="1"/>
    </xf>
    <xf numFmtId="182" fontId="33" fillId="0" borderId="0" xfId="20" applyFont="1" applyBorder="1" applyAlignment="1" quotePrefix="1">
      <alignment horizontal="center" vertical="center" shrinkToFit="1"/>
    </xf>
    <xf numFmtId="182" fontId="33" fillId="0" borderId="0" xfId="20" applyFont="1" applyBorder="1" applyAlignment="1">
      <alignment horizontal="center" vertical="center" shrinkToFit="1"/>
    </xf>
    <xf numFmtId="4" fontId="33" fillId="0" borderId="0" xfId="20" applyNumberFormat="1" applyFont="1" applyBorder="1" applyAlignment="1">
      <alignment horizontal="center" vertical="center" shrinkToFit="1"/>
    </xf>
    <xf numFmtId="0" fontId="33" fillId="0" borderId="0" xfId="0" applyNumberFormat="1" applyFont="1" applyBorder="1" applyAlignment="1">
      <alignment horizontal="center" vertical="center" shrinkToFit="1"/>
    </xf>
    <xf numFmtId="228" fontId="33" fillId="0" borderId="0" xfId="0" applyNumberFormat="1" applyFont="1" applyBorder="1" applyAlignment="1">
      <alignment horizontal="center" vertical="center" shrinkToFit="1"/>
    </xf>
    <xf numFmtId="224" fontId="33" fillId="0" borderId="0" xfId="0" applyNumberFormat="1" applyFont="1" applyBorder="1" applyAlignment="1">
      <alignment horizontal="center" vertical="center" shrinkToFit="1"/>
    </xf>
    <xf numFmtId="221" fontId="33" fillId="0" borderId="0" xfId="0" applyNumberFormat="1" applyFont="1" applyBorder="1" applyAlignment="1">
      <alignment horizontal="center" vertical="center" shrinkToFit="1"/>
    </xf>
    <xf numFmtId="227" fontId="33" fillId="0" borderId="0" xfId="0" applyNumberFormat="1" applyFont="1" applyBorder="1" applyAlignment="1">
      <alignment horizontal="center" vertical="center" shrinkToFit="1"/>
    </xf>
    <xf numFmtId="194" fontId="33" fillId="0" borderId="0" xfId="0" applyNumberFormat="1" applyFont="1" applyBorder="1" applyAlignment="1">
      <alignment horizontal="center" vertical="center" shrinkToFit="1"/>
    </xf>
    <xf numFmtId="196" fontId="33" fillId="0" borderId="0" xfId="0" applyNumberFormat="1" applyFont="1" applyBorder="1" applyAlignment="1">
      <alignment horizontal="center" vertical="center" shrinkToFit="1"/>
    </xf>
    <xf numFmtId="187" fontId="33" fillId="0" borderId="0" xfId="0" applyNumberFormat="1" applyFont="1" applyBorder="1" applyAlignment="1">
      <alignment horizontal="center" vertical="center" shrinkToFit="1"/>
    </xf>
    <xf numFmtId="198" fontId="33" fillId="0" borderId="0" xfId="0" applyNumberFormat="1" applyFont="1" applyBorder="1" applyAlignment="1">
      <alignment horizontal="center" vertical="center" shrinkToFit="1"/>
    </xf>
    <xf numFmtId="185" fontId="33" fillId="0" borderId="0" xfId="0" applyNumberFormat="1" applyFont="1" applyBorder="1" applyAlignment="1">
      <alignment horizontal="center" vertical="center" shrinkToFit="1"/>
    </xf>
    <xf numFmtId="197" fontId="33" fillId="0" borderId="0" xfId="0" applyNumberFormat="1" applyFont="1" applyBorder="1" applyAlignment="1">
      <alignment horizontal="center" vertical="center" shrinkToFit="1"/>
    </xf>
    <xf numFmtId="224" fontId="20" fillId="0" borderId="8" xfId="0" applyNumberFormat="1" applyFont="1" applyFill="1" applyBorder="1" applyAlignment="1">
      <alignment horizontal="center" vertical="center" shrinkToFit="1"/>
    </xf>
    <xf numFmtId="227" fontId="20" fillId="0" borderId="4" xfId="0" applyNumberFormat="1" applyFont="1" applyFill="1" applyBorder="1" applyAlignment="1">
      <alignment horizontal="center" vertical="center" shrinkToFit="1"/>
    </xf>
    <xf numFmtId="0" fontId="20" fillId="0" borderId="4" xfId="0" applyNumberFormat="1" applyFont="1" applyFill="1" applyBorder="1" applyAlignment="1">
      <alignment horizontal="center" vertical="center" shrinkToFit="1"/>
    </xf>
    <xf numFmtId="194" fontId="20" fillId="0" borderId="4" xfId="0" applyNumberFormat="1" applyFont="1" applyFill="1" applyBorder="1" applyAlignment="1">
      <alignment horizontal="center" vertical="center" shrinkToFit="1"/>
    </xf>
    <xf numFmtId="224" fontId="20" fillId="0" borderId="7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1" fillId="0" borderId="0" xfId="0" applyFont="1" applyAlignment="1">
      <alignment wrapText="1"/>
    </xf>
    <xf numFmtId="0" fontId="14" fillId="0" borderId="0" xfId="0" applyFont="1" applyBorder="1" applyAlignment="1">
      <alignment horizontal="right" vertical="center"/>
    </xf>
    <xf numFmtId="221" fontId="14" fillId="0" borderId="7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237" fontId="4" fillId="0" borderId="0" xfId="0" applyNumberFormat="1" applyFont="1" applyFill="1" applyBorder="1" applyAlignment="1">
      <alignment horizontal="center" vertical="center"/>
    </xf>
    <xf numFmtId="237" fontId="4" fillId="0" borderId="0" xfId="0" applyNumberFormat="1" applyFont="1" applyFill="1" applyBorder="1" applyAlignment="1" quotePrefix="1">
      <alignment horizontal="center" vertical="center"/>
    </xf>
    <xf numFmtId="238" fontId="4" fillId="0" borderId="0" xfId="0" applyNumberFormat="1" applyFont="1" applyFill="1" applyBorder="1" applyAlignment="1" quotePrefix="1">
      <alignment horizontal="center" vertical="center" shrinkToFit="1"/>
    </xf>
    <xf numFmtId="237" fontId="4" fillId="0" borderId="0" xfId="0" applyNumberFormat="1" applyFont="1" applyFill="1" applyBorder="1" applyAlignment="1" quotePrefix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18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237" fontId="20" fillId="0" borderId="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238" fontId="20" fillId="0" borderId="0" xfId="0" applyNumberFormat="1" applyFont="1" applyFill="1" applyBorder="1" applyAlignment="1">
      <alignment horizontal="center" vertical="center" shrinkToFit="1"/>
    </xf>
    <xf numFmtId="41" fontId="20" fillId="0" borderId="0" xfId="18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238" fontId="4" fillId="0" borderId="0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237" fontId="4" fillId="0" borderId="25" xfId="0" applyNumberFormat="1" applyFont="1" applyFill="1" applyBorder="1" applyAlignment="1" quotePrefix="1">
      <alignment horizontal="center" vertical="center"/>
    </xf>
    <xf numFmtId="237" fontId="4" fillId="0" borderId="25" xfId="0" applyNumberFormat="1" applyFont="1" applyFill="1" applyBorder="1" applyAlignment="1">
      <alignment horizontal="center" vertical="center"/>
    </xf>
    <xf numFmtId="238" fontId="4" fillId="0" borderId="25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80" fontId="4" fillId="0" borderId="25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 shrinkToFit="1"/>
    </xf>
    <xf numFmtId="179" fontId="20" fillId="0" borderId="0" xfId="0" applyNumberFormat="1" applyFont="1" applyBorder="1" applyAlignment="1">
      <alignment horizontal="center" vertical="center" shrinkToFit="1"/>
    </xf>
    <xf numFmtId="179" fontId="4" fillId="0" borderId="11" xfId="18" applyNumberFormat="1" applyFont="1" applyBorder="1" applyAlignment="1">
      <alignment horizontal="center" vertical="center" shrinkToFit="1"/>
    </xf>
    <xf numFmtId="179" fontId="4" fillId="0" borderId="0" xfId="18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 wrapText="1"/>
    </xf>
    <xf numFmtId="179" fontId="4" fillId="0" borderId="25" xfId="0" applyNumberFormat="1" applyFont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6" fillId="0" borderId="6" xfId="0" applyFont="1" applyFill="1" applyBorder="1" applyAlignment="1" quotePrefix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16" fillId="0" borderId="26" xfId="0" applyFont="1" applyFill="1" applyBorder="1" applyAlignment="1" quotePrefix="1">
      <alignment horizontal="center" vertical="center" wrapText="1"/>
    </xf>
    <xf numFmtId="0" fontId="16" fillId="0" borderId="3" xfId="0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221" fontId="14" fillId="0" borderId="8" xfId="0" applyNumberFormat="1" applyFont="1" applyFill="1" applyBorder="1" applyAlignment="1">
      <alignment horizontal="center" vertical="center"/>
    </xf>
    <xf numFmtId="221" fontId="14" fillId="0" borderId="4" xfId="0" applyNumberFormat="1" applyFont="1" applyFill="1" applyBorder="1" applyAlignment="1">
      <alignment horizontal="center" vertical="center"/>
    </xf>
    <xf numFmtId="221" fontId="14" fillId="0" borderId="7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207" fontId="4" fillId="0" borderId="14" xfId="0" applyNumberFormat="1" applyFont="1" applyBorder="1" applyAlignment="1">
      <alignment horizontal="center" vertical="center"/>
    </xf>
    <xf numFmtId="207" fontId="4" fillId="0" borderId="0" xfId="0" applyNumberFormat="1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202" fontId="4" fillId="0" borderId="0" xfId="0" applyNumberFormat="1" applyFont="1" applyBorder="1" applyAlignment="1">
      <alignment horizontal="center" vertical="center"/>
    </xf>
    <xf numFmtId="207" fontId="4" fillId="0" borderId="15" xfId="0" applyNumberFormat="1" applyFont="1" applyBorder="1" applyAlignment="1">
      <alignment horizontal="center" vertical="center"/>
    </xf>
    <xf numFmtId="223" fontId="4" fillId="0" borderId="0" xfId="0" applyNumberFormat="1" applyFont="1" applyBorder="1" applyAlignment="1">
      <alignment horizontal="center" vertical="center"/>
    </xf>
    <xf numFmtId="223" fontId="20" fillId="0" borderId="14" xfId="0" applyNumberFormat="1" applyFont="1" applyBorder="1" applyAlignment="1">
      <alignment horizontal="center" vertical="center"/>
    </xf>
    <xf numFmtId="223" fontId="20" fillId="0" borderId="0" xfId="0" applyNumberFormat="1" applyFont="1" applyBorder="1" applyAlignment="1">
      <alignment horizontal="center" vertical="center"/>
    </xf>
    <xf numFmtId="223" fontId="20" fillId="0" borderId="15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223" fontId="4" fillId="0" borderId="14" xfId="0" applyNumberFormat="1" applyFont="1" applyFill="1" applyBorder="1" applyAlignment="1">
      <alignment horizontal="center" vertical="center"/>
    </xf>
    <xf numFmtId="223" fontId="4" fillId="0" borderId="0" xfId="0" applyNumberFormat="1" applyFont="1" applyFill="1" applyBorder="1" applyAlignment="1">
      <alignment horizontal="center" vertical="center"/>
    </xf>
    <xf numFmtId="224" fontId="4" fillId="0" borderId="0" xfId="0" applyNumberFormat="1" applyFont="1" applyFill="1" applyBorder="1" applyAlignment="1">
      <alignment horizontal="center" vertical="center"/>
    </xf>
    <xf numFmtId="221" fontId="4" fillId="0" borderId="0" xfId="0" applyNumberFormat="1" applyFont="1" applyFill="1" applyBorder="1" applyAlignment="1">
      <alignment horizontal="center" vertical="center"/>
    </xf>
    <xf numFmtId="223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23" fontId="4" fillId="0" borderId="8" xfId="0" applyNumberFormat="1" applyFont="1" applyFill="1" applyBorder="1" applyAlignment="1">
      <alignment horizontal="center" vertical="center"/>
    </xf>
    <xf numFmtId="223" fontId="4" fillId="0" borderId="4" xfId="0" applyNumberFormat="1" applyFont="1" applyFill="1" applyBorder="1" applyAlignment="1">
      <alignment horizontal="center" vertical="center"/>
    </xf>
    <xf numFmtId="224" fontId="4" fillId="0" borderId="4" xfId="0" applyNumberFormat="1" applyFont="1" applyFill="1" applyBorder="1" applyAlignment="1">
      <alignment horizontal="center" vertical="center"/>
    </xf>
    <xf numFmtId="221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80" fontId="0" fillId="0" borderId="11" xfId="18" applyNumberFormat="1" applyFont="1" applyBorder="1" applyAlignment="1">
      <alignment vertical="center" shrinkToFit="1"/>
    </xf>
    <xf numFmtId="236" fontId="0" fillId="0" borderId="11" xfId="18" applyNumberFormat="1" applyFont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180" fontId="14" fillId="0" borderId="0" xfId="18" applyNumberFormat="1" applyFont="1" applyBorder="1" applyAlignment="1">
      <alignment vertical="center" shrinkToFit="1"/>
    </xf>
    <xf numFmtId="236" fontId="14" fillId="0" borderId="0" xfId="18" applyNumberFormat="1" applyFont="1" applyBorder="1" applyAlignment="1">
      <alignment vertical="center" shrinkToFit="1"/>
    </xf>
    <xf numFmtId="180" fontId="0" fillId="0" borderId="0" xfId="18" applyNumberFormat="1" applyFont="1" applyFill="1" applyBorder="1" applyAlignment="1">
      <alignment vertical="center" shrinkToFit="1"/>
    </xf>
    <xf numFmtId="236" fontId="0" fillId="0" borderId="0" xfId="18" applyNumberFormat="1" applyFont="1" applyFill="1" applyBorder="1" applyAlignment="1">
      <alignment vertical="center" shrinkToFit="1"/>
    </xf>
    <xf numFmtId="180" fontId="0" fillId="0" borderId="25" xfId="18" applyNumberFormat="1" applyFont="1" applyFill="1" applyBorder="1" applyAlignment="1">
      <alignment vertical="center" shrinkToFit="1"/>
    </xf>
    <xf numFmtId="236" fontId="0" fillId="0" borderId="25" xfId="18" applyNumberFormat="1" applyFont="1" applyFill="1" applyBorder="1" applyAlignment="1">
      <alignment vertical="center" shrinkToFit="1"/>
    </xf>
    <xf numFmtId="236" fontId="0" fillId="0" borderId="23" xfId="18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12" xfId="0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27" xfId="0" applyFont="1" applyBorder="1" applyAlignment="1" quotePrefix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 quotePrefix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 quotePrefix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6" fillId="0" borderId="26" xfId="0" applyFont="1" applyBorder="1" applyAlignment="1" quotePrefix="1">
      <alignment horizontal="center" vertical="center" wrapText="1"/>
    </xf>
    <xf numFmtId="0" fontId="16" fillId="0" borderId="9" xfId="0" applyFont="1" applyBorder="1" applyAlignment="1" quotePrefix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7" fillId="0" borderId="16" xfId="0" applyFont="1" applyBorder="1" applyAlignment="1" quotePrefix="1">
      <alignment horizontal="center" vertical="center" wrapText="1"/>
    </xf>
    <xf numFmtId="0" fontId="42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shrinkToFit="1"/>
    </xf>
    <xf numFmtId="0" fontId="33" fillId="0" borderId="14" xfId="0" applyNumberFormat="1" applyFont="1" applyBorder="1" applyAlignment="1">
      <alignment horizontal="center" vertical="center" shrinkToFit="1"/>
    </xf>
    <xf numFmtId="0" fontId="33" fillId="0" borderId="0" xfId="0" applyNumberFormat="1" applyFont="1" applyBorder="1" applyAlignment="1" quotePrefix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right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 shrinkToFi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33" fillId="0" borderId="35" xfId="0" applyFont="1" applyBorder="1" applyAlignment="1">
      <alignment horizontal="center" wrapText="1"/>
    </xf>
    <xf numFmtId="0" fontId="33" fillId="0" borderId="36" xfId="0" applyFont="1" applyBorder="1" applyAlignment="1">
      <alignment horizontal="center" wrapText="1"/>
    </xf>
    <xf numFmtId="0" fontId="33" fillId="0" borderId="37" xfId="0" applyFont="1" applyBorder="1" applyAlignment="1">
      <alignment horizontal="center" wrapText="1"/>
    </xf>
    <xf numFmtId="0" fontId="33" fillId="0" borderId="39" xfId="0" applyFont="1" applyBorder="1" applyAlignment="1">
      <alignment horizontal="center" wrapText="1"/>
    </xf>
    <xf numFmtId="0" fontId="33" fillId="0" borderId="38" xfId="0" applyFont="1" applyBorder="1" applyAlignment="1">
      <alignment horizontal="center" wrapText="1"/>
    </xf>
    <xf numFmtId="0" fontId="33" fillId="0" borderId="42" xfId="0" applyFont="1" applyBorder="1" applyAlignment="1">
      <alignment horizontal="center" wrapText="1"/>
    </xf>
    <xf numFmtId="0" fontId="33" fillId="0" borderId="51" xfId="0" applyFont="1" applyBorder="1" applyAlignment="1">
      <alignment horizontal="center" wrapText="1"/>
    </xf>
    <xf numFmtId="0" fontId="33" fillId="0" borderId="52" xfId="0" applyFont="1" applyBorder="1" applyAlignment="1">
      <alignment horizontal="center" wrapText="1"/>
    </xf>
    <xf numFmtId="0" fontId="33" fillId="0" borderId="53" xfId="0" applyFont="1" applyBorder="1" applyAlignment="1">
      <alignment horizontal="center" wrapText="1"/>
    </xf>
    <xf numFmtId="0" fontId="38" fillId="0" borderId="0" xfId="0" applyFont="1" applyAlignment="1">
      <alignment horizontal="center" wrapText="1" shrinkToFit="1"/>
    </xf>
    <xf numFmtId="0" fontId="31" fillId="0" borderId="0" xfId="0" applyFont="1" applyAlignment="1">
      <alignment horizontal="center" wrapText="1" shrinkToFit="1"/>
    </xf>
    <xf numFmtId="0" fontId="33" fillId="0" borderId="37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wrapText="1"/>
    </xf>
    <xf numFmtId="0" fontId="33" fillId="0" borderId="46" xfId="0" applyFont="1" applyBorder="1" applyAlignment="1">
      <alignment horizontal="center" wrapText="1"/>
    </xf>
    <xf numFmtId="0" fontId="33" fillId="0" borderId="47" xfId="0" applyFont="1" applyBorder="1" applyAlignment="1">
      <alignment horizontal="center" wrapText="1"/>
    </xf>
    <xf numFmtId="0" fontId="33" fillId="0" borderId="4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43" xfId="0" applyFont="1" applyBorder="1" applyAlignment="1">
      <alignment horizont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6" fillId="0" borderId="38" xfId="0" applyFont="1" applyFill="1" applyBorder="1" applyAlignment="1">
      <alignment horizontal="left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shrinkToFit="1"/>
    </xf>
    <xf numFmtId="0" fontId="33" fillId="0" borderId="18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30">
    <cellStyle name="Normal" xfId="0"/>
    <cellStyle name="Percent" xfId="15"/>
    <cellStyle name="뷭?_BOOKSHIP" xfId="16"/>
    <cellStyle name="Comma" xfId="17"/>
    <cellStyle name="Comma [0]" xfId="18"/>
    <cellStyle name="콤마 [0]_1" xfId="19"/>
    <cellStyle name="콤마 [0]_해안선및도서" xfId="20"/>
    <cellStyle name="콤마_1" xfId="21"/>
    <cellStyle name="Currency" xfId="22"/>
    <cellStyle name="Currency [0]" xfId="23"/>
    <cellStyle name="AeE­ [0]_INQUIRY ¿μ¾÷AßAø " xfId="24"/>
    <cellStyle name="AeE­_INQUIRY ¿μ¾÷AßAø " xfId="25"/>
    <cellStyle name="AÞ¸¶ [0]_INQUIRY ¿μ¾÷AßAø " xfId="26"/>
    <cellStyle name="AÞ¸¶_INQUIRY ¿μ¾÷AßAø " xfId="27"/>
    <cellStyle name="C￥AØ_¿μ¾÷CoE² " xfId="28"/>
    <cellStyle name="category" xfId="29"/>
    <cellStyle name="Comma [0]_ SG&amp;A Bridge " xfId="30"/>
    <cellStyle name="Comma_ SG&amp;A Bridge " xfId="31"/>
    <cellStyle name="Currency [0]_ SG&amp;A Bridge " xfId="32"/>
    <cellStyle name="Currency_ SG&amp;A Bridge 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Normal_ SG&amp;A Bridge " xfId="41"/>
    <cellStyle name="Percent [2]" xfId="42"/>
    <cellStyle name="subhead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34">
      <selection activeCell="G41" sqref="G41"/>
    </sheetView>
  </sheetViews>
  <sheetFormatPr defaultColWidth="8.88671875" defaultRowHeight="13.5"/>
  <cols>
    <col min="1" max="1" width="8.3359375" style="0" customWidth="1"/>
    <col min="4" max="4" width="7.77734375" style="0" customWidth="1"/>
    <col min="5" max="6" width="8.77734375" style="0" customWidth="1"/>
    <col min="7" max="8" width="8.10546875" style="0" customWidth="1"/>
    <col min="9" max="10" width="8.77734375" style="0" customWidth="1"/>
    <col min="11" max="11" width="8.10546875" style="0" customWidth="1"/>
    <col min="12" max="12" width="10.77734375" style="0" customWidth="1"/>
    <col min="13" max="13" width="8.77734375" style="0" customWidth="1"/>
  </cols>
  <sheetData>
    <row r="1" spans="1:11" s="2" customFormat="1" ht="22.5">
      <c r="A1" s="598" t="s">
        <v>177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2:8" s="2" customFormat="1" ht="12" customHeight="1" thickBot="1">
      <c r="B2" s="125"/>
      <c r="C2" s="125"/>
      <c r="F2" s="125"/>
      <c r="H2" s="125"/>
    </row>
    <row r="3" spans="1:13" s="2" customFormat="1" ht="17.25" customHeight="1">
      <c r="A3" s="599" t="s">
        <v>462</v>
      </c>
      <c r="B3" s="108" t="s">
        <v>121</v>
      </c>
      <c r="C3" s="602" t="s">
        <v>178</v>
      </c>
      <c r="D3" s="603" t="s">
        <v>179</v>
      </c>
      <c r="E3" s="604"/>
      <c r="F3" s="604"/>
      <c r="G3" s="599"/>
      <c r="H3" s="603" t="s">
        <v>180</v>
      </c>
      <c r="I3" s="604"/>
      <c r="J3" s="604"/>
      <c r="K3" s="599"/>
      <c r="L3" s="108" t="s">
        <v>181</v>
      </c>
      <c r="M3" s="590" t="s">
        <v>19</v>
      </c>
    </row>
    <row r="4" spans="1:13" s="2" customFormat="1" ht="17.25" customHeight="1">
      <c r="A4" s="600"/>
      <c r="B4" s="597" t="s">
        <v>182</v>
      </c>
      <c r="C4" s="597"/>
      <c r="D4" s="605" t="s">
        <v>183</v>
      </c>
      <c r="E4" s="606"/>
      <c r="F4" s="606"/>
      <c r="G4" s="600"/>
      <c r="H4" s="605" t="s">
        <v>183</v>
      </c>
      <c r="I4" s="606"/>
      <c r="J4" s="606"/>
      <c r="K4" s="600"/>
      <c r="L4" s="100" t="s">
        <v>130</v>
      </c>
      <c r="M4" s="591"/>
    </row>
    <row r="5" spans="1:13" s="2" customFormat="1" ht="17.25" customHeight="1">
      <c r="A5" s="600"/>
      <c r="B5" s="597"/>
      <c r="C5" s="597"/>
      <c r="D5" s="605" t="s">
        <v>184</v>
      </c>
      <c r="E5" s="606"/>
      <c r="F5" s="606"/>
      <c r="G5" s="600"/>
      <c r="H5" s="605" t="s">
        <v>24</v>
      </c>
      <c r="I5" s="606"/>
      <c r="J5" s="606"/>
      <c r="K5" s="600"/>
      <c r="L5" s="100" t="s">
        <v>185</v>
      </c>
      <c r="M5" s="591"/>
    </row>
    <row r="6" spans="1:13" s="2" customFormat="1" ht="17.25" customHeight="1">
      <c r="A6" s="600"/>
      <c r="B6" s="126"/>
      <c r="C6" s="597"/>
      <c r="D6" s="597"/>
      <c r="E6" s="99" t="s">
        <v>132</v>
      </c>
      <c r="F6" s="99" t="s">
        <v>133</v>
      </c>
      <c r="G6" s="99" t="s">
        <v>134</v>
      </c>
      <c r="H6" s="597"/>
      <c r="I6" s="99" t="s">
        <v>132</v>
      </c>
      <c r="J6" s="99" t="s">
        <v>133</v>
      </c>
      <c r="K6" s="99" t="s">
        <v>134</v>
      </c>
      <c r="L6" s="127"/>
      <c r="M6" s="591"/>
    </row>
    <row r="7" spans="1:13" s="2" customFormat="1" ht="25.5" customHeight="1">
      <c r="A7" s="601"/>
      <c r="B7" s="100" t="s">
        <v>140</v>
      </c>
      <c r="C7" s="597"/>
      <c r="D7" s="597"/>
      <c r="E7" s="100" t="s">
        <v>20</v>
      </c>
      <c r="F7" s="100" t="s">
        <v>21</v>
      </c>
      <c r="G7" s="100" t="s">
        <v>22</v>
      </c>
      <c r="H7" s="597"/>
      <c r="I7" s="100" t="s">
        <v>20</v>
      </c>
      <c r="J7" s="100" t="s">
        <v>21</v>
      </c>
      <c r="K7" s="100" t="s">
        <v>22</v>
      </c>
      <c r="L7" s="100" t="s">
        <v>186</v>
      </c>
      <c r="M7" s="592"/>
    </row>
    <row r="8" spans="1:13" s="2" customFormat="1" ht="13.5" customHeight="1">
      <c r="A8" s="106" t="s">
        <v>72</v>
      </c>
      <c r="B8" s="128">
        <v>3</v>
      </c>
      <c r="C8" s="129" t="s">
        <v>78</v>
      </c>
      <c r="D8" s="365">
        <v>165000</v>
      </c>
      <c r="E8" s="365" t="s">
        <v>78</v>
      </c>
      <c r="F8" s="365">
        <v>165000</v>
      </c>
      <c r="G8" s="365" t="s">
        <v>78</v>
      </c>
      <c r="H8" s="368">
        <v>86586</v>
      </c>
      <c r="I8" s="368" t="s">
        <v>78</v>
      </c>
      <c r="J8" s="368">
        <v>86586</v>
      </c>
      <c r="K8" s="129" t="s">
        <v>78</v>
      </c>
      <c r="L8" s="375" t="s">
        <v>78</v>
      </c>
      <c r="M8" s="107" t="s">
        <v>72</v>
      </c>
    </row>
    <row r="9" spans="1:13" s="2" customFormat="1" ht="13.5" customHeight="1">
      <c r="A9" s="106" t="s">
        <v>73</v>
      </c>
      <c r="B9" s="130">
        <v>3</v>
      </c>
      <c r="C9" s="131" t="s">
        <v>78</v>
      </c>
      <c r="D9" s="366">
        <v>165000</v>
      </c>
      <c r="E9" s="366" t="s">
        <v>78</v>
      </c>
      <c r="F9" s="366">
        <v>165000</v>
      </c>
      <c r="G9" s="366" t="s">
        <v>78</v>
      </c>
      <c r="H9" s="369">
        <v>97626</v>
      </c>
      <c r="I9" s="369" t="s">
        <v>78</v>
      </c>
      <c r="J9" s="369">
        <v>97626</v>
      </c>
      <c r="K9" s="131" t="s">
        <v>78</v>
      </c>
      <c r="L9" s="342" t="s">
        <v>78</v>
      </c>
      <c r="M9" s="107" t="s">
        <v>73</v>
      </c>
    </row>
    <row r="10" spans="1:13" s="2" customFormat="1" ht="13.5" customHeight="1">
      <c r="A10" s="106" t="s">
        <v>74</v>
      </c>
      <c r="B10" s="130">
        <v>3</v>
      </c>
      <c r="C10" s="131" t="s">
        <v>78</v>
      </c>
      <c r="D10" s="366">
        <v>165000</v>
      </c>
      <c r="E10" s="366" t="s">
        <v>78</v>
      </c>
      <c r="F10" s="366">
        <v>165000</v>
      </c>
      <c r="G10" s="366" t="s">
        <v>78</v>
      </c>
      <c r="H10" s="369">
        <v>111924</v>
      </c>
      <c r="I10" s="369" t="s">
        <v>78</v>
      </c>
      <c r="J10" s="369">
        <v>111924</v>
      </c>
      <c r="K10" s="131" t="s">
        <v>78</v>
      </c>
      <c r="L10" s="342" t="s">
        <v>78</v>
      </c>
      <c r="M10" s="107" t="s">
        <v>74</v>
      </c>
    </row>
    <row r="11" spans="1:13" s="2" customFormat="1" ht="13.5" customHeight="1">
      <c r="A11" s="106" t="s">
        <v>27</v>
      </c>
      <c r="B11" s="130">
        <v>3</v>
      </c>
      <c r="C11" s="131" t="s">
        <v>78</v>
      </c>
      <c r="D11" s="366">
        <v>165000</v>
      </c>
      <c r="E11" s="366" t="s">
        <v>78</v>
      </c>
      <c r="F11" s="366">
        <v>165000</v>
      </c>
      <c r="G11" s="366" t="s">
        <v>78</v>
      </c>
      <c r="H11" s="369">
        <v>110522</v>
      </c>
      <c r="I11" s="369" t="s">
        <v>78</v>
      </c>
      <c r="J11" s="369">
        <v>110522</v>
      </c>
      <c r="K11" s="131" t="s">
        <v>78</v>
      </c>
      <c r="L11" s="342" t="s">
        <v>78</v>
      </c>
      <c r="M11" s="107" t="s">
        <v>27</v>
      </c>
    </row>
    <row r="12" spans="1:13" s="2" customFormat="1" ht="13.5" customHeight="1">
      <c r="A12" s="106" t="s">
        <v>187</v>
      </c>
      <c r="B12" s="132">
        <v>3</v>
      </c>
      <c r="C12" s="131" t="s">
        <v>78</v>
      </c>
      <c r="D12" s="366">
        <v>165000</v>
      </c>
      <c r="E12" s="366" t="s">
        <v>410</v>
      </c>
      <c r="F12" s="366">
        <v>165000</v>
      </c>
      <c r="G12" s="366" t="s">
        <v>78</v>
      </c>
      <c r="H12" s="369">
        <v>112000</v>
      </c>
      <c r="I12" s="369" t="s">
        <v>78</v>
      </c>
      <c r="J12" s="369">
        <v>112000</v>
      </c>
      <c r="K12" s="131" t="s">
        <v>78</v>
      </c>
      <c r="L12" s="342" t="s">
        <v>78</v>
      </c>
      <c r="M12" s="107" t="s">
        <v>187</v>
      </c>
    </row>
    <row r="13" spans="1:13" s="23" customFormat="1" ht="13.5" customHeight="1">
      <c r="A13" s="101" t="s">
        <v>58</v>
      </c>
      <c r="B13" s="140" t="s">
        <v>78</v>
      </c>
      <c r="C13" s="141" t="s">
        <v>78</v>
      </c>
      <c r="D13" s="367">
        <f>SUM(D14:D30)</f>
        <v>130506</v>
      </c>
      <c r="E13" s="367">
        <f>SUM(E14:E30)</f>
        <v>506</v>
      </c>
      <c r="F13" s="367">
        <f>SUM(F14:F30)</f>
        <v>130000</v>
      </c>
      <c r="G13" s="367" t="s">
        <v>411</v>
      </c>
      <c r="H13" s="367">
        <v>91480</v>
      </c>
      <c r="I13" s="141">
        <f>SUM(I14:I30)</f>
        <v>377</v>
      </c>
      <c r="J13" s="141">
        <f>SUM(J14:J30)</f>
        <v>91103</v>
      </c>
      <c r="K13" s="141" t="s">
        <v>411</v>
      </c>
      <c r="L13" s="189" t="s">
        <v>78</v>
      </c>
      <c r="M13" s="102" t="s">
        <v>58</v>
      </c>
    </row>
    <row r="14" spans="1:13" s="31" customFormat="1" ht="13.5" customHeight="1">
      <c r="A14" s="103" t="s">
        <v>147</v>
      </c>
      <c r="B14" s="114" t="s">
        <v>232</v>
      </c>
      <c r="C14" s="136" t="s">
        <v>233</v>
      </c>
      <c r="D14" s="370">
        <v>130000</v>
      </c>
      <c r="E14" s="370">
        <v>0</v>
      </c>
      <c r="F14" s="370">
        <v>130000</v>
      </c>
      <c r="G14" s="131" t="s">
        <v>412</v>
      </c>
      <c r="H14" s="370">
        <v>91103</v>
      </c>
      <c r="I14" s="370" t="s">
        <v>78</v>
      </c>
      <c r="J14" s="370">
        <v>91103</v>
      </c>
      <c r="K14" s="131" t="s">
        <v>412</v>
      </c>
      <c r="L14" s="138" t="s">
        <v>251</v>
      </c>
      <c r="M14" s="107" t="s">
        <v>120</v>
      </c>
    </row>
    <row r="15" spans="1:13" s="2" customFormat="1" ht="13.5" customHeight="1">
      <c r="A15" s="103"/>
      <c r="B15" s="115" t="s">
        <v>234</v>
      </c>
      <c r="C15" s="112" t="s">
        <v>235</v>
      </c>
      <c r="D15" s="370">
        <v>20</v>
      </c>
      <c r="E15" s="370">
        <v>20</v>
      </c>
      <c r="F15" s="131" t="s">
        <v>412</v>
      </c>
      <c r="G15" s="131" t="s">
        <v>412</v>
      </c>
      <c r="H15" s="370">
        <v>20</v>
      </c>
      <c r="I15" s="370">
        <v>20</v>
      </c>
      <c r="J15" s="371" t="s">
        <v>78</v>
      </c>
      <c r="K15" s="131" t="s">
        <v>412</v>
      </c>
      <c r="L15" s="109" t="s">
        <v>188</v>
      </c>
      <c r="M15" s="104"/>
    </row>
    <row r="16" spans="1:13" s="2" customFormat="1" ht="13.5" customHeight="1">
      <c r="A16" s="103"/>
      <c r="B16" s="115" t="s">
        <v>234</v>
      </c>
      <c r="C16" s="112" t="s">
        <v>236</v>
      </c>
      <c r="D16" s="370">
        <v>20</v>
      </c>
      <c r="E16" s="370">
        <v>20</v>
      </c>
      <c r="F16" s="131" t="s">
        <v>412</v>
      </c>
      <c r="G16" s="131" t="s">
        <v>412</v>
      </c>
      <c r="H16" s="370">
        <v>20</v>
      </c>
      <c r="I16" s="370">
        <v>20</v>
      </c>
      <c r="J16" s="371" t="s">
        <v>78</v>
      </c>
      <c r="K16" s="131" t="s">
        <v>412</v>
      </c>
      <c r="L16" s="109" t="s">
        <v>188</v>
      </c>
      <c r="M16" s="104"/>
    </row>
    <row r="17" spans="1:13" s="2" customFormat="1" ht="13.5" customHeight="1">
      <c r="A17" s="103"/>
      <c r="B17" s="115" t="s">
        <v>234</v>
      </c>
      <c r="C17" s="112" t="s">
        <v>237</v>
      </c>
      <c r="D17" s="370">
        <v>12</v>
      </c>
      <c r="E17" s="370">
        <v>12</v>
      </c>
      <c r="F17" s="131" t="s">
        <v>412</v>
      </c>
      <c r="G17" s="131" t="s">
        <v>412</v>
      </c>
      <c r="H17" s="370">
        <v>12</v>
      </c>
      <c r="I17" s="370">
        <v>12</v>
      </c>
      <c r="J17" s="371" t="s">
        <v>78</v>
      </c>
      <c r="K17" s="131" t="s">
        <v>412</v>
      </c>
      <c r="L17" s="109" t="s">
        <v>189</v>
      </c>
      <c r="M17" s="104"/>
    </row>
    <row r="18" spans="1:13" s="2" customFormat="1" ht="13.5" customHeight="1">
      <c r="A18" s="103"/>
      <c r="B18" s="115" t="s">
        <v>234</v>
      </c>
      <c r="C18" s="112" t="s">
        <v>238</v>
      </c>
      <c r="D18" s="370">
        <v>16</v>
      </c>
      <c r="E18" s="370">
        <v>16</v>
      </c>
      <c r="F18" s="131" t="s">
        <v>412</v>
      </c>
      <c r="G18" s="131" t="s">
        <v>412</v>
      </c>
      <c r="H18" s="370">
        <v>16</v>
      </c>
      <c r="I18" s="370">
        <v>16</v>
      </c>
      <c r="J18" s="371" t="s">
        <v>78</v>
      </c>
      <c r="K18" s="131" t="s">
        <v>412</v>
      </c>
      <c r="L18" s="109" t="s">
        <v>189</v>
      </c>
      <c r="M18" s="104"/>
    </row>
    <row r="19" spans="1:13" s="2" customFormat="1" ht="13.5" customHeight="1">
      <c r="A19" s="103"/>
      <c r="B19" s="115" t="s">
        <v>234</v>
      </c>
      <c r="C19" s="112" t="s">
        <v>239</v>
      </c>
      <c r="D19" s="370">
        <v>20</v>
      </c>
      <c r="E19" s="370">
        <v>20</v>
      </c>
      <c r="F19" s="131" t="s">
        <v>412</v>
      </c>
      <c r="G19" s="131" t="s">
        <v>412</v>
      </c>
      <c r="H19" s="370">
        <v>20</v>
      </c>
      <c r="I19" s="370">
        <v>20</v>
      </c>
      <c r="J19" s="371" t="s">
        <v>78</v>
      </c>
      <c r="K19" s="131" t="s">
        <v>412</v>
      </c>
      <c r="L19" s="109" t="s">
        <v>188</v>
      </c>
      <c r="M19" s="104"/>
    </row>
    <row r="20" spans="1:13" s="2" customFormat="1" ht="13.5" customHeight="1">
      <c r="A20" s="103"/>
      <c r="B20" s="115" t="s">
        <v>234</v>
      </c>
      <c r="C20" s="112" t="s">
        <v>240</v>
      </c>
      <c r="D20" s="370">
        <v>23</v>
      </c>
      <c r="E20" s="370">
        <v>23</v>
      </c>
      <c r="F20" s="131" t="s">
        <v>412</v>
      </c>
      <c r="G20" s="131" t="s">
        <v>412</v>
      </c>
      <c r="H20" s="370">
        <v>23</v>
      </c>
      <c r="I20" s="370">
        <v>23</v>
      </c>
      <c r="J20" s="371" t="s">
        <v>78</v>
      </c>
      <c r="K20" s="131" t="s">
        <v>412</v>
      </c>
      <c r="L20" s="109" t="s">
        <v>189</v>
      </c>
      <c r="M20" s="104"/>
    </row>
    <row r="21" spans="1:13" s="2" customFormat="1" ht="13.5" customHeight="1">
      <c r="A21" s="103"/>
      <c r="B21" s="115" t="s">
        <v>234</v>
      </c>
      <c r="C21" s="112" t="s">
        <v>241</v>
      </c>
      <c r="D21" s="370">
        <v>14</v>
      </c>
      <c r="E21" s="370">
        <v>14</v>
      </c>
      <c r="F21" s="131" t="s">
        <v>412</v>
      </c>
      <c r="G21" s="131" t="s">
        <v>412</v>
      </c>
      <c r="H21" s="370">
        <v>14</v>
      </c>
      <c r="I21" s="370">
        <v>14</v>
      </c>
      <c r="J21" s="371" t="s">
        <v>78</v>
      </c>
      <c r="K21" s="131" t="s">
        <v>412</v>
      </c>
      <c r="L21" s="109" t="s">
        <v>188</v>
      </c>
      <c r="M21" s="104"/>
    </row>
    <row r="22" spans="1:13" s="2" customFormat="1" ht="13.5" customHeight="1">
      <c r="A22" s="103"/>
      <c r="B22" s="115" t="s">
        <v>234</v>
      </c>
      <c r="C22" s="112" t="s">
        <v>242</v>
      </c>
      <c r="D22" s="370">
        <v>40</v>
      </c>
      <c r="E22" s="370">
        <v>40</v>
      </c>
      <c r="F22" s="131" t="s">
        <v>412</v>
      </c>
      <c r="G22" s="131" t="s">
        <v>412</v>
      </c>
      <c r="H22" s="370">
        <v>40</v>
      </c>
      <c r="I22" s="370">
        <v>40</v>
      </c>
      <c r="J22" s="371" t="s">
        <v>78</v>
      </c>
      <c r="K22" s="131" t="s">
        <v>412</v>
      </c>
      <c r="L22" s="109" t="s">
        <v>188</v>
      </c>
      <c r="M22" s="104"/>
    </row>
    <row r="23" spans="1:13" s="2" customFormat="1" ht="13.5" customHeight="1">
      <c r="A23" s="103"/>
      <c r="B23" s="115" t="s">
        <v>234</v>
      </c>
      <c r="C23" s="112" t="s">
        <v>243</v>
      </c>
      <c r="D23" s="370">
        <v>15</v>
      </c>
      <c r="E23" s="370">
        <v>15</v>
      </c>
      <c r="F23" s="131" t="s">
        <v>412</v>
      </c>
      <c r="G23" s="131" t="s">
        <v>412</v>
      </c>
      <c r="H23" s="370">
        <v>5</v>
      </c>
      <c r="I23" s="370">
        <v>5</v>
      </c>
      <c r="J23" s="371" t="s">
        <v>78</v>
      </c>
      <c r="K23" s="131" t="s">
        <v>412</v>
      </c>
      <c r="L23" s="109" t="s">
        <v>188</v>
      </c>
      <c r="M23" s="104"/>
    </row>
    <row r="24" spans="1:13" s="2" customFormat="1" ht="13.5" customHeight="1">
      <c r="A24" s="103"/>
      <c r="B24" s="115" t="s">
        <v>234</v>
      </c>
      <c r="C24" s="112" t="s">
        <v>244</v>
      </c>
      <c r="D24" s="370">
        <v>16</v>
      </c>
      <c r="E24" s="370">
        <v>16</v>
      </c>
      <c r="F24" s="131" t="s">
        <v>412</v>
      </c>
      <c r="G24" s="131" t="s">
        <v>412</v>
      </c>
      <c r="H24" s="370">
        <v>16</v>
      </c>
      <c r="I24" s="370">
        <v>16</v>
      </c>
      <c r="J24" s="371" t="s">
        <v>78</v>
      </c>
      <c r="K24" s="131" t="s">
        <v>412</v>
      </c>
      <c r="L24" s="109" t="s">
        <v>189</v>
      </c>
      <c r="M24" s="104"/>
    </row>
    <row r="25" spans="1:13" s="2" customFormat="1" ht="13.5" customHeight="1">
      <c r="A25" s="103"/>
      <c r="B25" s="115" t="s">
        <v>234</v>
      </c>
      <c r="C25" s="112" t="s">
        <v>245</v>
      </c>
      <c r="D25" s="370">
        <v>35</v>
      </c>
      <c r="E25" s="370">
        <v>35</v>
      </c>
      <c r="F25" s="131" t="s">
        <v>412</v>
      </c>
      <c r="G25" s="131" t="s">
        <v>412</v>
      </c>
      <c r="H25" s="370">
        <v>35</v>
      </c>
      <c r="I25" s="370">
        <v>35</v>
      </c>
      <c r="J25" s="371" t="s">
        <v>78</v>
      </c>
      <c r="K25" s="131" t="s">
        <v>412</v>
      </c>
      <c r="L25" s="109" t="s">
        <v>188</v>
      </c>
      <c r="M25" s="104"/>
    </row>
    <row r="26" spans="1:13" s="2" customFormat="1" ht="13.5" customHeight="1">
      <c r="A26" s="103"/>
      <c r="B26" s="115" t="s">
        <v>234</v>
      </c>
      <c r="C26" s="112" t="s">
        <v>246</v>
      </c>
      <c r="D26" s="370">
        <v>16</v>
      </c>
      <c r="E26" s="370">
        <v>16</v>
      </c>
      <c r="F26" s="131" t="s">
        <v>412</v>
      </c>
      <c r="G26" s="131" t="s">
        <v>412</v>
      </c>
      <c r="H26" s="370">
        <v>16</v>
      </c>
      <c r="I26" s="370">
        <v>16</v>
      </c>
      <c r="J26" s="371" t="s">
        <v>78</v>
      </c>
      <c r="K26" s="131" t="s">
        <v>412</v>
      </c>
      <c r="L26" s="109" t="s">
        <v>189</v>
      </c>
      <c r="M26" s="104"/>
    </row>
    <row r="27" spans="1:13" s="2" customFormat="1" ht="13.5" customHeight="1">
      <c r="A27" s="103"/>
      <c r="B27" s="115" t="s">
        <v>234</v>
      </c>
      <c r="C27" s="112" t="s">
        <v>247</v>
      </c>
      <c r="D27" s="370">
        <v>35</v>
      </c>
      <c r="E27" s="370">
        <v>35</v>
      </c>
      <c r="F27" s="131" t="s">
        <v>412</v>
      </c>
      <c r="G27" s="131" t="s">
        <v>412</v>
      </c>
      <c r="H27" s="370">
        <v>35</v>
      </c>
      <c r="I27" s="370">
        <v>35</v>
      </c>
      <c r="J27" s="371" t="s">
        <v>78</v>
      </c>
      <c r="K27" s="131" t="s">
        <v>412</v>
      </c>
      <c r="L27" s="109" t="s">
        <v>188</v>
      </c>
      <c r="M27" s="104"/>
    </row>
    <row r="28" spans="1:13" s="2" customFormat="1" ht="13.5" customHeight="1">
      <c r="A28" s="103"/>
      <c r="B28" s="115" t="s">
        <v>234</v>
      </c>
      <c r="C28" s="112" t="s">
        <v>248</v>
      </c>
      <c r="D28" s="370">
        <v>84</v>
      </c>
      <c r="E28" s="370">
        <v>84</v>
      </c>
      <c r="F28" s="131" t="s">
        <v>412</v>
      </c>
      <c r="G28" s="131" t="s">
        <v>412</v>
      </c>
      <c r="H28" s="370">
        <v>5</v>
      </c>
      <c r="I28" s="370">
        <v>5</v>
      </c>
      <c r="J28" s="371" t="s">
        <v>78</v>
      </c>
      <c r="K28" s="131" t="s">
        <v>412</v>
      </c>
      <c r="L28" s="116" t="s">
        <v>190</v>
      </c>
      <c r="M28" s="104"/>
    </row>
    <row r="29" spans="1:13" s="2" customFormat="1" ht="13.5" customHeight="1">
      <c r="A29" s="103"/>
      <c r="B29" s="115" t="s">
        <v>234</v>
      </c>
      <c r="C29" s="112" t="s">
        <v>249</v>
      </c>
      <c r="D29" s="370">
        <v>40</v>
      </c>
      <c r="E29" s="370">
        <v>40</v>
      </c>
      <c r="F29" s="131" t="s">
        <v>412</v>
      </c>
      <c r="G29" s="131" t="s">
        <v>412</v>
      </c>
      <c r="H29" s="370">
        <v>40</v>
      </c>
      <c r="I29" s="370">
        <v>40</v>
      </c>
      <c r="J29" s="371" t="s">
        <v>78</v>
      </c>
      <c r="K29" s="131" t="s">
        <v>412</v>
      </c>
      <c r="L29" s="109" t="s">
        <v>188</v>
      </c>
      <c r="M29" s="104"/>
    </row>
    <row r="30" spans="1:13" s="2" customFormat="1" ht="13.5" customHeight="1" thickBot="1">
      <c r="A30" s="117"/>
      <c r="B30" s="118" t="s">
        <v>234</v>
      </c>
      <c r="C30" s="119" t="s">
        <v>250</v>
      </c>
      <c r="D30" s="372">
        <v>100</v>
      </c>
      <c r="E30" s="372">
        <v>100</v>
      </c>
      <c r="F30" s="373" t="s">
        <v>412</v>
      </c>
      <c r="G30" s="373" t="s">
        <v>412</v>
      </c>
      <c r="H30" s="372">
        <v>60</v>
      </c>
      <c r="I30" s="372">
        <v>60</v>
      </c>
      <c r="J30" s="374" t="s">
        <v>78</v>
      </c>
      <c r="K30" s="373" t="s">
        <v>412</v>
      </c>
      <c r="L30" s="120" t="s">
        <v>191</v>
      </c>
      <c r="M30" s="121"/>
    </row>
    <row r="31" spans="1:13" s="2" customFormat="1" ht="16.5" customHeight="1">
      <c r="A31" s="593" t="s">
        <v>463</v>
      </c>
      <c r="B31" s="603" t="s">
        <v>193</v>
      </c>
      <c r="C31" s="604"/>
      <c r="D31" s="604"/>
      <c r="E31" s="599"/>
      <c r="F31" s="108" t="s">
        <v>194</v>
      </c>
      <c r="G31" s="108" t="s">
        <v>195</v>
      </c>
      <c r="H31" s="108" t="s">
        <v>196</v>
      </c>
      <c r="I31" s="602" t="s">
        <v>197</v>
      </c>
      <c r="J31" s="603" t="s">
        <v>125</v>
      </c>
      <c r="K31" s="604"/>
      <c r="L31" s="599"/>
      <c r="M31" s="590" t="s">
        <v>19</v>
      </c>
    </row>
    <row r="32" spans="1:13" s="2" customFormat="1" ht="16.5" customHeight="1">
      <c r="A32" s="594"/>
      <c r="B32" s="605" t="s">
        <v>198</v>
      </c>
      <c r="C32" s="606"/>
      <c r="D32" s="606"/>
      <c r="E32" s="600"/>
      <c r="F32" s="100" t="s">
        <v>199</v>
      </c>
      <c r="G32" s="100" t="s">
        <v>23</v>
      </c>
      <c r="H32" s="100" t="s">
        <v>130</v>
      </c>
      <c r="I32" s="597"/>
      <c r="J32" s="605" t="s">
        <v>131</v>
      </c>
      <c r="K32" s="606"/>
      <c r="L32" s="600"/>
      <c r="M32" s="591"/>
    </row>
    <row r="33" spans="1:13" s="2" customFormat="1" ht="16.5" customHeight="1">
      <c r="A33" s="594"/>
      <c r="B33" s="608" t="s">
        <v>135</v>
      </c>
      <c r="C33" s="609"/>
      <c r="D33" s="609"/>
      <c r="E33" s="601"/>
      <c r="F33" s="100"/>
      <c r="G33" s="100"/>
      <c r="H33" s="100"/>
      <c r="I33" s="597"/>
      <c r="J33" s="610"/>
      <c r="K33" s="611"/>
      <c r="L33" s="612"/>
      <c r="M33" s="591"/>
    </row>
    <row r="34" spans="1:13" s="2" customFormat="1" ht="24" customHeight="1">
      <c r="A34" s="594"/>
      <c r="B34" s="607" t="s">
        <v>200</v>
      </c>
      <c r="C34" s="607" t="s">
        <v>201</v>
      </c>
      <c r="D34" s="607" t="s">
        <v>202</v>
      </c>
      <c r="E34" s="607" t="s">
        <v>203</v>
      </c>
      <c r="F34" s="100" t="s">
        <v>192</v>
      </c>
      <c r="G34" s="100" t="s">
        <v>136</v>
      </c>
      <c r="H34" s="100" t="s">
        <v>192</v>
      </c>
      <c r="I34" s="127"/>
      <c r="J34" s="99" t="s">
        <v>137</v>
      </c>
      <c r="K34" s="99" t="s">
        <v>138</v>
      </c>
      <c r="L34" s="99" t="s">
        <v>139</v>
      </c>
      <c r="M34" s="591"/>
    </row>
    <row r="35" spans="1:13" s="2" customFormat="1" ht="24" customHeight="1">
      <c r="A35" s="595"/>
      <c r="B35" s="597"/>
      <c r="C35" s="597"/>
      <c r="D35" s="597"/>
      <c r="E35" s="597"/>
      <c r="F35" s="100" t="s">
        <v>204</v>
      </c>
      <c r="G35" s="100" t="s">
        <v>25</v>
      </c>
      <c r="H35" s="100" t="s">
        <v>205</v>
      </c>
      <c r="I35" s="127"/>
      <c r="J35" s="100" t="s">
        <v>206</v>
      </c>
      <c r="K35" s="100" t="s">
        <v>207</v>
      </c>
      <c r="L35" s="100" t="s">
        <v>208</v>
      </c>
      <c r="M35" s="596"/>
    </row>
    <row r="36" spans="1:13" s="2" customFormat="1" ht="14.25" customHeight="1">
      <c r="A36" s="110" t="s">
        <v>72</v>
      </c>
      <c r="B36" s="267" t="s">
        <v>412</v>
      </c>
      <c r="C36" s="267" t="s">
        <v>412</v>
      </c>
      <c r="D36" s="267" t="s">
        <v>412</v>
      </c>
      <c r="E36" s="267" t="s">
        <v>412</v>
      </c>
      <c r="F36" s="267" t="s">
        <v>412</v>
      </c>
      <c r="G36" s="272">
        <v>108867</v>
      </c>
      <c r="H36" s="267" t="s">
        <v>412</v>
      </c>
      <c r="I36" s="267" t="s">
        <v>412</v>
      </c>
      <c r="J36" s="267" t="s">
        <v>412</v>
      </c>
      <c r="K36" s="267" t="s">
        <v>412</v>
      </c>
      <c r="L36" s="382" t="s">
        <v>412</v>
      </c>
      <c r="M36" s="111" t="s">
        <v>72</v>
      </c>
    </row>
    <row r="37" spans="1:13" s="2" customFormat="1" ht="14.25" customHeight="1">
      <c r="A37" s="106" t="s">
        <v>73</v>
      </c>
      <c r="B37" s="136" t="s">
        <v>412</v>
      </c>
      <c r="C37" s="136" t="s">
        <v>412</v>
      </c>
      <c r="D37" s="136" t="s">
        <v>412</v>
      </c>
      <c r="E37" s="136" t="s">
        <v>412</v>
      </c>
      <c r="F37" s="136" t="s">
        <v>412</v>
      </c>
      <c r="G37" s="279">
        <v>108867</v>
      </c>
      <c r="H37" s="136" t="s">
        <v>412</v>
      </c>
      <c r="I37" s="136" t="s">
        <v>412</v>
      </c>
      <c r="J37" s="136" t="s">
        <v>412</v>
      </c>
      <c r="K37" s="136" t="s">
        <v>412</v>
      </c>
      <c r="L37" s="379" t="s">
        <v>412</v>
      </c>
      <c r="M37" s="107" t="s">
        <v>73</v>
      </c>
    </row>
    <row r="38" spans="1:13" s="2" customFormat="1" ht="14.25" customHeight="1">
      <c r="A38" s="106" t="s">
        <v>209</v>
      </c>
      <c r="B38" s="136" t="s">
        <v>412</v>
      </c>
      <c r="C38" s="136" t="s">
        <v>412</v>
      </c>
      <c r="D38" s="136" t="s">
        <v>412</v>
      </c>
      <c r="E38" s="136" t="s">
        <v>412</v>
      </c>
      <c r="F38" s="136" t="s">
        <v>412</v>
      </c>
      <c r="G38" s="279">
        <v>108867</v>
      </c>
      <c r="H38" s="136" t="s">
        <v>412</v>
      </c>
      <c r="I38" s="136" t="s">
        <v>412</v>
      </c>
      <c r="J38" s="136" t="s">
        <v>412</v>
      </c>
      <c r="K38" s="136" t="s">
        <v>412</v>
      </c>
      <c r="L38" s="379" t="s">
        <v>412</v>
      </c>
      <c r="M38" s="107" t="s">
        <v>209</v>
      </c>
    </row>
    <row r="39" spans="1:13" s="2" customFormat="1" ht="14.25" customHeight="1">
      <c r="A39" s="106" t="s">
        <v>27</v>
      </c>
      <c r="B39" s="136" t="s">
        <v>412</v>
      </c>
      <c r="C39" s="136" t="s">
        <v>412</v>
      </c>
      <c r="D39" s="136" t="s">
        <v>412</v>
      </c>
      <c r="E39" s="136" t="s">
        <v>412</v>
      </c>
      <c r="F39" s="136" t="s">
        <v>412</v>
      </c>
      <c r="G39" s="279">
        <v>108867</v>
      </c>
      <c r="H39" s="136" t="s">
        <v>412</v>
      </c>
      <c r="I39" s="136" t="s">
        <v>412</v>
      </c>
      <c r="J39" s="136" t="s">
        <v>412</v>
      </c>
      <c r="K39" s="136" t="s">
        <v>412</v>
      </c>
      <c r="L39" s="379" t="s">
        <v>412</v>
      </c>
      <c r="M39" s="107" t="s">
        <v>27</v>
      </c>
    </row>
    <row r="40" spans="1:13" s="2" customFormat="1" ht="14.25" customHeight="1">
      <c r="A40" s="106" t="s">
        <v>210</v>
      </c>
      <c r="B40" s="136" t="s">
        <v>412</v>
      </c>
      <c r="C40" s="136" t="s">
        <v>412</v>
      </c>
      <c r="D40" s="136">
        <v>516.3</v>
      </c>
      <c r="E40" s="136">
        <v>592.5</v>
      </c>
      <c r="F40" s="136" t="s">
        <v>412</v>
      </c>
      <c r="G40" s="279">
        <v>1830472</v>
      </c>
      <c r="H40" s="136" t="s">
        <v>412</v>
      </c>
      <c r="I40" s="136" t="s">
        <v>412</v>
      </c>
      <c r="J40" s="136" t="s">
        <v>412</v>
      </c>
      <c r="K40" s="136" t="s">
        <v>412</v>
      </c>
      <c r="L40" s="379" t="s">
        <v>412</v>
      </c>
      <c r="M40" s="107" t="s">
        <v>210</v>
      </c>
    </row>
    <row r="41" spans="1:13" s="23" customFormat="1" ht="14.25" customHeight="1">
      <c r="A41" s="101" t="s">
        <v>58</v>
      </c>
      <c r="B41" s="189">
        <v>539</v>
      </c>
      <c r="C41" s="189" t="s">
        <v>412</v>
      </c>
      <c r="D41" s="189">
        <v>309</v>
      </c>
      <c r="E41" s="189" t="s">
        <v>412</v>
      </c>
      <c r="F41" s="189" t="s">
        <v>412</v>
      </c>
      <c r="G41" s="376">
        <v>65000</v>
      </c>
      <c r="H41" s="142" t="s">
        <v>261</v>
      </c>
      <c r="I41" s="142" t="s">
        <v>262</v>
      </c>
      <c r="J41" s="189" t="s">
        <v>412</v>
      </c>
      <c r="K41" s="189" t="s">
        <v>412</v>
      </c>
      <c r="L41" s="340" t="s">
        <v>263</v>
      </c>
      <c r="M41" s="102" t="s">
        <v>58</v>
      </c>
    </row>
    <row r="42" spans="1:13" s="31" customFormat="1" ht="14.25" customHeight="1">
      <c r="A42" s="103" t="s">
        <v>147</v>
      </c>
      <c r="B42" s="136">
        <v>539</v>
      </c>
      <c r="C42" s="136" t="s">
        <v>412</v>
      </c>
      <c r="D42" s="136">
        <v>309</v>
      </c>
      <c r="E42" s="377" t="s">
        <v>412</v>
      </c>
      <c r="F42" s="113" t="s">
        <v>212</v>
      </c>
      <c r="G42" s="378">
        <v>65000</v>
      </c>
      <c r="H42" s="113" t="s">
        <v>163</v>
      </c>
      <c r="I42" s="139" t="s">
        <v>252</v>
      </c>
      <c r="J42" s="136" t="s">
        <v>412</v>
      </c>
      <c r="K42" s="136" t="s">
        <v>412</v>
      </c>
      <c r="L42" s="133" t="s">
        <v>229</v>
      </c>
      <c r="M42" s="107" t="s">
        <v>152</v>
      </c>
    </row>
    <row r="43" spans="1:13" s="2" customFormat="1" ht="14.25" customHeight="1">
      <c r="A43" s="101"/>
      <c r="B43" s="136" t="s">
        <v>412</v>
      </c>
      <c r="C43" s="136" t="s">
        <v>412</v>
      </c>
      <c r="D43" s="136" t="s">
        <v>412</v>
      </c>
      <c r="E43" s="379" t="s">
        <v>412</v>
      </c>
      <c r="F43" s="113" t="s">
        <v>213</v>
      </c>
      <c r="G43" s="112">
        <v>110</v>
      </c>
      <c r="H43" s="113" t="s">
        <v>214</v>
      </c>
      <c r="I43" s="113" t="s">
        <v>231</v>
      </c>
      <c r="J43" s="136" t="s">
        <v>412</v>
      </c>
      <c r="K43" s="136" t="s">
        <v>412</v>
      </c>
      <c r="L43" s="133" t="s">
        <v>230</v>
      </c>
      <c r="M43" s="102"/>
    </row>
    <row r="44" spans="1:13" s="2" customFormat="1" ht="14.25" customHeight="1">
      <c r="A44" s="101"/>
      <c r="B44" s="136" t="s">
        <v>412</v>
      </c>
      <c r="C44" s="136" t="s">
        <v>412</v>
      </c>
      <c r="D44" s="136" t="s">
        <v>412</v>
      </c>
      <c r="E44" s="379" t="s">
        <v>412</v>
      </c>
      <c r="F44" s="113" t="s">
        <v>213</v>
      </c>
      <c r="G44" s="112">
        <v>106</v>
      </c>
      <c r="H44" s="113" t="s">
        <v>214</v>
      </c>
      <c r="I44" s="113" t="s">
        <v>231</v>
      </c>
      <c r="J44" s="136" t="s">
        <v>412</v>
      </c>
      <c r="K44" s="136" t="s">
        <v>412</v>
      </c>
      <c r="L44" s="133" t="s">
        <v>230</v>
      </c>
      <c r="M44" s="102"/>
    </row>
    <row r="45" spans="1:13" s="2" customFormat="1" ht="14.25" customHeight="1">
      <c r="A45" s="101"/>
      <c r="B45" s="136" t="s">
        <v>412</v>
      </c>
      <c r="C45" s="136" t="s">
        <v>412</v>
      </c>
      <c r="D45" s="136" t="s">
        <v>412</v>
      </c>
      <c r="E45" s="379" t="s">
        <v>412</v>
      </c>
      <c r="F45" s="113" t="s">
        <v>215</v>
      </c>
      <c r="G45" s="112">
        <v>70</v>
      </c>
      <c r="H45" s="113" t="s">
        <v>214</v>
      </c>
      <c r="I45" s="113" t="s">
        <v>231</v>
      </c>
      <c r="J45" s="136" t="s">
        <v>412</v>
      </c>
      <c r="K45" s="136" t="s">
        <v>412</v>
      </c>
      <c r="L45" s="133" t="s">
        <v>230</v>
      </c>
      <c r="M45" s="102"/>
    </row>
    <row r="46" spans="1:13" s="2" customFormat="1" ht="14.25" customHeight="1">
      <c r="A46" s="101"/>
      <c r="B46" s="136" t="s">
        <v>412</v>
      </c>
      <c r="C46" s="136" t="s">
        <v>412</v>
      </c>
      <c r="D46" s="136" t="s">
        <v>412</v>
      </c>
      <c r="E46" s="379" t="s">
        <v>412</v>
      </c>
      <c r="F46" s="113" t="s">
        <v>216</v>
      </c>
      <c r="G46" s="112">
        <v>83</v>
      </c>
      <c r="H46" s="113" t="s">
        <v>214</v>
      </c>
      <c r="I46" s="113" t="s">
        <v>231</v>
      </c>
      <c r="J46" s="136" t="s">
        <v>412</v>
      </c>
      <c r="K46" s="136" t="s">
        <v>412</v>
      </c>
      <c r="L46" s="133" t="s">
        <v>230</v>
      </c>
      <c r="M46" s="102"/>
    </row>
    <row r="47" spans="1:13" s="2" customFormat="1" ht="14.25" customHeight="1">
      <c r="A47" s="101"/>
      <c r="B47" s="136" t="s">
        <v>412</v>
      </c>
      <c r="C47" s="136" t="s">
        <v>412</v>
      </c>
      <c r="D47" s="136" t="s">
        <v>412</v>
      </c>
      <c r="E47" s="379" t="s">
        <v>412</v>
      </c>
      <c r="F47" s="113" t="s">
        <v>217</v>
      </c>
      <c r="G47" s="112">
        <v>84</v>
      </c>
      <c r="H47" s="113" t="s">
        <v>214</v>
      </c>
      <c r="I47" s="113" t="s">
        <v>231</v>
      </c>
      <c r="J47" s="136" t="s">
        <v>412</v>
      </c>
      <c r="K47" s="136" t="s">
        <v>412</v>
      </c>
      <c r="L47" s="133" t="s">
        <v>230</v>
      </c>
      <c r="M47" s="102"/>
    </row>
    <row r="48" spans="1:13" s="2" customFormat="1" ht="14.25" customHeight="1">
      <c r="A48" s="101"/>
      <c r="B48" s="136" t="s">
        <v>412</v>
      </c>
      <c r="C48" s="136" t="s">
        <v>412</v>
      </c>
      <c r="D48" s="136" t="s">
        <v>412</v>
      </c>
      <c r="E48" s="379" t="s">
        <v>412</v>
      </c>
      <c r="F48" s="113" t="s">
        <v>218</v>
      </c>
      <c r="G48" s="112">
        <v>76</v>
      </c>
      <c r="H48" s="113" t="s">
        <v>214</v>
      </c>
      <c r="I48" s="113" t="s">
        <v>231</v>
      </c>
      <c r="J48" s="136" t="s">
        <v>412</v>
      </c>
      <c r="K48" s="136" t="s">
        <v>412</v>
      </c>
      <c r="L48" s="133" t="s">
        <v>230</v>
      </c>
      <c r="M48" s="102"/>
    </row>
    <row r="49" spans="1:13" s="2" customFormat="1" ht="14.25" customHeight="1">
      <c r="A49" s="101"/>
      <c r="B49" s="136" t="s">
        <v>412</v>
      </c>
      <c r="C49" s="136" t="s">
        <v>412</v>
      </c>
      <c r="D49" s="136" t="s">
        <v>412</v>
      </c>
      <c r="E49" s="379" t="s">
        <v>412</v>
      </c>
      <c r="F49" s="113" t="s">
        <v>219</v>
      </c>
      <c r="G49" s="112">
        <v>83</v>
      </c>
      <c r="H49" s="113" t="s">
        <v>214</v>
      </c>
      <c r="I49" s="113" t="s">
        <v>231</v>
      </c>
      <c r="J49" s="136" t="s">
        <v>412</v>
      </c>
      <c r="K49" s="136" t="s">
        <v>412</v>
      </c>
      <c r="L49" s="133" t="s">
        <v>230</v>
      </c>
      <c r="M49" s="102"/>
    </row>
    <row r="50" spans="1:13" s="2" customFormat="1" ht="14.25" customHeight="1">
      <c r="A50" s="101"/>
      <c r="B50" s="136" t="s">
        <v>412</v>
      </c>
      <c r="C50" s="136" t="s">
        <v>412</v>
      </c>
      <c r="D50" s="136" t="s">
        <v>412</v>
      </c>
      <c r="E50" s="379" t="s">
        <v>412</v>
      </c>
      <c r="F50" s="113" t="s">
        <v>220</v>
      </c>
      <c r="G50" s="112">
        <v>96</v>
      </c>
      <c r="H50" s="113" t="s">
        <v>214</v>
      </c>
      <c r="I50" s="113" t="s">
        <v>231</v>
      </c>
      <c r="J50" s="136" t="s">
        <v>412</v>
      </c>
      <c r="K50" s="136" t="s">
        <v>412</v>
      </c>
      <c r="L50" s="133" t="s">
        <v>230</v>
      </c>
      <c r="M50" s="102"/>
    </row>
    <row r="51" spans="1:13" s="2" customFormat="1" ht="14.25" customHeight="1">
      <c r="A51" s="101"/>
      <c r="B51" s="136" t="s">
        <v>412</v>
      </c>
      <c r="C51" s="136" t="s">
        <v>412</v>
      </c>
      <c r="D51" s="136" t="s">
        <v>412</v>
      </c>
      <c r="E51" s="379" t="s">
        <v>412</v>
      </c>
      <c r="F51" s="113" t="s">
        <v>221</v>
      </c>
      <c r="G51" s="112">
        <v>101</v>
      </c>
      <c r="H51" s="113" t="s">
        <v>214</v>
      </c>
      <c r="I51" s="113" t="s">
        <v>231</v>
      </c>
      <c r="J51" s="136" t="s">
        <v>412</v>
      </c>
      <c r="K51" s="136" t="s">
        <v>412</v>
      </c>
      <c r="L51" s="133" t="s">
        <v>230</v>
      </c>
      <c r="M51" s="102"/>
    </row>
    <row r="52" spans="1:13" s="2" customFormat="1" ht="14.25" customHeight="1">
      <c r="A52" s="101"/>
      <c r="B52" s="136" t="s">
        <v>412</v>
      </c>
      <c r="C52" s="136" t="s">
        <v>412</v>
      </c>
      <c r="D52" s="136" t="s">
        <v>412</v>
      </c>
      <c r="E52" s="379" t="s">
        <v>412</v>
      </c>
      <c r="F52" s="113" t="s">
        <v>222</v>
      </c>
      <c r="G52" s="112">
        <v>100</v>
      </c>
      <c r="H52" s="113" t="s">
        <v>214</v>
      </c>
      <c r="I52" s="113" t="s">
        <v>231</v>
      </c>
      <c r="J52" s="136" t="s">
        <v>412</v>
      </c>
      <c r="K52" s="136" t="s">
        <v>412</v>
      </c>
      <c r="L52" s="133" t="s">
        <v>230</v>
      </c>
      <c r="M52" s="102"/>
    </row>
    <row r="53" spans="1:13" s="2" customFormat="1" ht="14.25" customHeight="1">
      <c r="A53" s="101"/>
      <c r="B53" s="136" t="s">
        <v>412</v>
      </c>
      <c r="C53" s="136" t="s">
        <v>412</v>
      </c>
      <c r="D53" s="136" t="s">
        <v>412</v>
      </c>
      <c r="E53" s="379" t="s">
        <v>412</v>
      </c>
      <c r="F53" s="113" t="s">
        <v>223</v>
      </c>
      <c r="G53" s="112">
        <v>60</v>
      </c>
      <c r="H53" s="113" t="s">
        <v>214</v>
      </c>
      <c r="I53" s="113" t="s">
        <v>231</v>
      </c>
      <c r="J53" s="136" t="s">
        <v>412</v>
      </c>
      <c r="K53" s="136" t="s">
        <v>412</v>
      </c>
      <c r="L53" s="133" t="s">
        <v>230</v>
      </c>
      <c r="M53" s="102"/>
    </row>
    <row r="54" spans="1:13" s="2" customFormat="1" ht="14.25" customHeight="1">
      <c r="A54" s="101"/>
      <c r="B54" s="136" t="s">
        <v>412</v>
      </c>
      <c r="C54" s="136" t="s">
        <v>412</v>
      </c>
      <c r="D54" s="136" t="s">
        <v>412</v>
      </c>
      <c r="E54" s="379" t="s">
        <v>412</v>
      </c>
      <c r="F54" s="113" t="s">
        <v>224</v>
      </c>
      <c r="G54" s="112">
        <v>110</v>
      </c>
      <c r="H54" s="113" t="s">
        <v>214</v>
      </c>
      <c r="I54" s="113" t="s">
        <v>231</v>
      </c>
      <c r="J54" s="136" t="s">
        <v>412</v>
      </c>
      <c r="K54" s="136" t="s">
        <v>412</v>
      </c>
      <c r="L54" s="133" t="s">
        <v>230</v>
      </c>
      <c r="M54" s="102"/>
    </row>
    <row r="55" spans="1:13" s="2" customFormat="1" ht="14.25" customHeight="1">
      <c r="A55" s="101"/>
      <c r="B55" s="136" t="s">
        <v>412</v>
      </c>
      <c r="C55" s="136" t="s">
        <v>412</v>
      </c>
      <c r="D55" s="136" t="s">
        <v>412</v>
      </c>
      <c r="E55" s="379" t="s">
        <v>412</v>
      </c>
      <c r="F55" s="113" t="s">
        <v>225</v>
      </c>
      <c r="G55" s="112">
        <v>112</v>
      </c>
      <c r="H55" s="113" t="s">
        <v>214</v>
      </c>
      <c r="I55" s="113" t="s">
        <v>231</v>
      </c>
      <c r="J55" s="136" t="s">
        <v>412</v>
      </c>
      <c r="K55" s="136" t="s">
        <v>412</v>
      </c>
      <c r="L55" s="133" t="s">
        <v>230</v>
      </c>
      <c r="M55" s="102"/>
    </row>
    <row r="56" spans="1:13" s="2" customFormat="1" ht="14.25" customHeight="1">
      <c r="A56" s="101"/>
      <c r="B56" s="136" t="s">
        <v>412</v>
      </c>
      <c r="C56" s="136" t="s">
        <v>412</v>
      </c>
      <c r="D56" s="136" t="s">
        <v>412</v>
      </c>
      <c r="E56" s="379" t="s">
        <v>412</v>
      </c>
      <c r="F56" s="113" t="s">
        <v>226</v>
      </c>
      <c r="G56" s="112">
        <v>400</v>
      </c>
      <c r="H56" s="113" t="s">
        <v>214</v>
      </c>
      <c r="I56" s="113" t="s">
        <v>231</v>
      </c>
      <c r="J56" s="136" t="s">
        <v>412</v>
      </c>
      <c r="K56" s="136" t="s">
        <v>412</v>
      </c>
      <c r="L56" s="133" t="s">
        <v>230</v>
      </c>
      <c r="M56" s="102"/>
    </row>
    <row r="57" spans="1:13" s="2" customFormat="1" ht="14.25" customHeight="1">
      <c r="A57" s="101"/>
      <c r="B57" s="136" t="s">
        <v>412</v>
      </c>
      <c r="C57" s="136" t="s">
        <v>412</v>
      </c>
      <c r="D57" s="136" t="s">
        <v>412</v>
      </c>
      <c r="E57" s="379" t="s">
        <v>412</v>
      </c>
      <c r="F57" s="113" t="s">
        <v>227</v>
      </c>
      <c r="G57" s="112">
        <v>112</v>
      </c>
      <c r="H57" s="113" t="s">
        <v>214</v>
      </c>
      <c r="I57" s="113" t="s">
        <v>231</v>
      </c>
      <c r="J57" s="136" t="s">
        <v>412</v>
      </c>
      <c r="K57" s="136" t="s">
        <v>412</v>
      </c>
      <c r="L57" s="133" t="s">
        <v>230</v>
      </c>
      <c r="M57" s="102"/>
    </row>
    <row r="58" spans="1:13" s="2" customFormat="1" ht="14.25" customHeight="1" thickBot="1">
      <c r="A58" s="122"/>
      <c r="B58" s="380" t="s">
        <v>412</v>
      </c>
      <c r="C58" s="380" t="s">
        <v>412</v>
      </c>
      <c r="D58" s="380" t="s">
        <v>412</v>
      </c>
      <c r="E58" s="381" t="s">
        <v>412</v>
      </c>
      <c r="F58" s="123" t="s">
        <v>228</v>
      </c>
      <c r="G58" s="119">
        <v>669</v>
      </c>
      <c r="H58" s="123" t="s">
        <v>214</v>
      </c>
      <c r="I58" s="123" t="s">
        <v>231</v>
      </c>
      <c r="J58" s="380" t="s">
        <v>412</v>
      </c>
      <c r="K58" s="380" t="s">
        <v>412</v>
      </c>
      <c r="L58" s="134" t="s">
        <v>230</v>
      </c>
      <c r="M58" s="124"/>
    </row>
    <row r="59" spans="1:13" s="2" customFormat="1" ht="18" customHeight="1">
      <c r="A59" s="613" t="s">
        <v>264</v>
      </c>
      <c r="B59" s="613"/>
      <c r="C59" s="613"/>
      <c r="F59" s="125"/>
      <c r="H59" s="125"/>
      <c r="M59" s="60" t="s">
        <v>211</v>
      </c>
    </row>
    <row r="60" spans="2:8" s="2" customFormat="1" ht="13.5">
      <c r="B60" s="125"/>
      <c r="C60" s="125"/>
      <c r="F60" s="125"/>
      <c r="H60" s="125"/>
    </row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</sheetData>
  <mergeCells count="27">
    <mergeCell ref="A59:C59"/>
    <mergeCell ref="J32:L32"/>
    <mergeCell ref="B33:E33"/>
    <mergeCell ref="J33:L33"/>
    <mergeCell ref="B34:B35"/>
    <mergeCell ref="C34:C35"/>
    <mergeCell ref="D34:D35"/>
    <mergeCell ref="A1:K1"/>
    <mergeCell ref="A3:A7"/>
    <mergeCell ref="C3:C7"/>
    <mergeCell ref="D3:G3"/>
    <mergeCell ref="H3:K3"/>
    <mergeCell ref="B4:B5"/>
    <mergeCell ref="D4:G4"/>
    <mergeCell ref="H4:K4"/>
    <mergeCell ref="D5:G5"/>
    <mergeCell ref="H5:K5"/>
    <mergeCell ref="M3:M7"/>
    <mergeCell ref="A31:A35"/>
    <mergeCell ref="M31:M35"/>
    <mergeCell ref="D6:D7"/>
    <mergeCell ref="H6:H7"/>
    <mergeCell ref="E34:E35"/>
    <mergeCell ref="B31:E31"/>
    <mergeCell ref="I31:I33"/>
    <mergeCell ref="J31:L31"/>
    <mergeCell ref="B32:E3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7">
      <selection activeCell="M14" sqref="M14:M18"/>
    </sheetView>
  </sheetViews>
  <sheetFormatPr defaultColWidth="8.88671875" defaultRowHeight="13.5"/>
  <cols>
    <col min="1" max="1" width="7.77734375" style="0" customWidth="1"/>
    <col min="8" max="8" width="8.88671875" style="235" customWidth="1"/>
    <col min="11" max="11" width="8.3359375" style="0" customWidth="1"/>
    <col min="13" max="13" width="7.77734375" style="0" customWidth="1"/>
  </cols>
  <sheetData>
    <row r="1" spans="1:11" s="238" customFormat="1" ht="23.25" thickBot="1">
      <c r="A1" s="546" t="s">
        <v>386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3" s="211" customFormat="1" ht="15.75" customHeight="1">
      <c r="A2" s="547" t="s">
        <v>464</v>
      </c>
      <c r="B2" s="223" t="s">
        <v>121</v>
      </c>
      <c r="C2" s="621" t="s">
        <v>178</v>
      </c>
      <c r="D2" s="622" t="s">
        <v>387</v>
      </c>
      <c r="E2" s="623"/>
      <c r="F2" s="623"/>
      <c r="G2" s="547"/>
      <c r="H2" s="622" t="s">
        <v>388</v>
      </c>
      <c r="I2" s="623"/>
      <c r="J2" s="623"/>
      <c r="K2" s="547"/>
      <c r="L2" s="223" t="s">
        <v>389</v>
      </c>
      <c r="M2" s="617" t="s">
        <v>461</v>
      </c>
    </row>
    <row r="3" spans="1:13" s="211" customFormat="1" ht="15.75" customHeight="1">
      <c r="A3" s="548"/>
      <c r="B3" s="588" t="s">
        <v>126</v>
      </c>
      <c r="C3" s="588"/>
      <c r="D3" s="624" t="s">
        <v>183</v>
      </c>
      <c r="E3" s="625"/>
      <c r="F3" s="625"/>
      <c r="G3" s="548"/>
      <c r="H3" s="624" t="s">
        <v>183</v>
      </c>
      <c r="I3" s="625"/>
      <c r="J3" s="625"/>
      <c r="K3" s="548"/>
      <c r="L3" s="224" t="s">
        <v>130</v>
      </c>
      <c r="M3" s="618"/>
    </row>
    <row r="4" spans="1:13" s="211" customFormat="1" ht="15.75" customHeight="1">
      <c r="A4" s="548"/>
      <c r="B4" s="588"/>
      <c r="C4" s="588"/>
      <c r="D4" s="624" t="s">
        <v>184</v>
      </c>
      <c r="E4" s="625"/>
      <c r="F4" s="625"/>
      <c r="G4" s="548"/>
      <c r="H4" s="624" t="s">
        <v>24</v>
      </c>
      <c r="I4" s="625"/>
      <c r="J4" s="625"/>
      <c r="K4" s="548"/>
      <c r="L4" s="224" t="s">
        <v>126</v>
      </c>
      <c r="M4" s="618"/>
    </row>
    <row r="5" spans="1:13" s="211" customFormat="1" ht="15.75" customHeight="1">
      <c r="A5" s="548"/>
      <c r="B5" s="285"/>
      <c r="C5" s="588"/>
      <c r="D5" s="588"/>
      <c r="E5" s="225" t="s">
        <v>132</v>
      </c>
      <c r="F5" s="225" t="s">
        <v>133</v>
      </c>
      <c r="G5" s="225" t="s">
        <v>134</v>
      </c>
      <c r="H5" s="588"/>
      <c r="I5" s="225" t="s">
        <v>132</v>
      </c>
      <c r="J5" s="225" t="s">
        <v>133</v>
      </c>
      <c r="K5" s="225" t="s">
        <v>134</v>
      </c>
      <c r="L5" s="286"/>
      <c r="M5" s="618"/>
    </row>
    <row r="6" spans="1:13" s="211" customFormat="1" ht="27" customHeight="1">
      <c r="A6" s="581"/>
      <c r="B6" s="224" t="s">
        <v>140</v>
      </c>
      <c r="C6" s="588"/>
      <c r="D6" s="588"/>
      <c r="E6" s="224" t="s">
        <v>20</v>
      </c>
      <c r="F6" s="224" t="s">
        <v>21</v>
      </c>
      <c r="G6" s="224" t="s">
        <v>22</v>
      </c>
      <c r="H6" s="588"/>
      <c r="I6" s="224" t="s">
        <v>20</v>
      </c>
      <c r="J6" s="224" t="s">
        <v>21</v>
      </c>
      <c r="K6" s="224" t="s">
        <v>22</v>
      </c>
      <c r="L6" s="224" t="s">
        <v>186</v>
      </c>
      <c r="M6" s="619"/>
    </row>
    <row r="7" spans="1:13" s="31" customFormat="1" ht="17.25" customHeight="1">
      <c r="A7" s="287" t="s">
        <v>72</v>
      </c>
      <c r="B7" s="266">
        <v>3</v>
      </c>
      <c r="C7" s="267"/>
      <c r="D7" s="268">
        <v>165000</v>
      </c>
      <c r="E7" s="269"/>
      <c r="F7" s="270">
        <v>165000</v>
      </c>
      <c r="G7" s="269"/>
      <c r="H7" s="271">
        <v>86586</v>
      </c>
      <c r="I7" s="272"/>
      <c r="J7" s="272">
        <v>86586</v>
      </c>
      <c r="K7" s="273"/>
      <c r="L7" s="274"/>
      <c r="M7" s="114" t="s">
        <v>72</v>
      </c>
    </row>
    <row r="8" spans="1:13" s="31" customFormat="1" ht="17.25" customHeight="1">
      <c r="A8" s="287" t="s">
        <v>73</v>
      </c>
      <c r="B8" s="158">
        <v>3</v>
      </c>
      <c r="C8" s="136"/>
      <c r="D8" s="275">
        <v>165000</v>
      </c>
      <c r="E8" s="276"/>
      <c r="F8" s="277">
        <v>165000</v>
      </c>
      <c r="G8" s="276"/>
      <c r="H8" s="278">
        <v>97626</v>
      </c>
      <c r="I8" s="279"/>
      <c r="J8" s="279">
        <v>97626</v>
      </c>
      <c r="K8" s="137"/>
      <c r="L8" s="280"/>
      <c r="M8" s="114" t="s">
        <v>73</v>
      </c>
    </row>
    <row r="9" spans="1:13" s="31" customFormat="1" ht="17.25" customHeight="1">
      <c r="A9" s="287" t="s">
        <v>56</v>
      </c>
      <c r="B9" s="158">
        <v>3</v>
      </c>
      <c r="C9" s="136"/>
      <c r="D9" s="275">
        <v>165000</v>
      </c>
      <c r="E9" s="276"/>
      <c r="F9" s="277">
        <v>165000</v>
      </c>
      <c r="G9" s="276"/>
      <c r="H9" s="278">
        <v>111924</v>
      </c>
      <c r="I9" s="279"/>
      <c r="J9" s="279">
        <v>111924</v>
      </c>
      <c r="K9" s="137"/>
      <c r="L9" s="280"/>
      <c r="M9" s="114" t="s">
        <v>56</v>
      </c>
    </row>
    <row r="10" spans="1:13" s="31" customFormat="1" ht="17.25" customHeight="1">
      <c r="A10" s="287" t="s">
        <v>27</v>
      </c>
      <c r="B10" s="158">
        <v>3</v>
      </c>
      <c r="C10" s="136"/>
      <c r="D10" s="275">
        <v>165000</v>
      </c>
      <c r="E10" s="276"/>
      <c r="F10" s="277">
        <v>165000</v>
      </c>
      <c r="G10" s="276"/>
      <c r="H10" s="278">
        <v>110522</v>
      </c>
      <c r="I10" s="279"/>
      <c r="J10" s="279">
        <v>110522</v>
      </c>
      <c r="K10" s="137"/>
      <c r="L10" s="280"/>
      <c r="M10" s="114" t="s">
        <v>27</v>
      </c>
    </row>
    <row r="11" spans="1:13" s="31" customFormat="1" ht="17.25" customHeight="1">
      <c r="A11" s="287" t="s">
        <v>57</v>
      </c>
      <c r="B11" s="115">
        <v>3</v>
      </c>
      <c r="C11" s="136"/>
      <c r="D11" s="275">
        <v>165000</v>
      </c>
      <c r="E11" s="276"/>
      <c r="F11" s="277">
        <v>165000</v>
      </c>
      <c r="G11" s="276"/>
      <c r="H11" s="278">
        <v>112000</v>
      </c>
      <c r="I11" s="279"/>
      <c r="J11" s="279">
        <v>112000</v>
      </c>
      <c r="K11" s="137"/>
      <c r="L11" s="280"/>
      <c r="M11" s="114" t="s">
        <v>57</v>
      </c>
    </row>
    <row r="12" spans="1:13" s="210" customFormat="1" ht="17.25" customHeight="1" thickBot="1">
      <c r="A12" s="288" t="s">
        <v>58</v>
      </c>
      <c r="B12" s="262" t="s">
        <v>232</v>
      </c>
      <c r="C12" s="281" t="s">
        <v>233</v>
      </c>
      <c r="D12" s="263">
        <v>130000</v>
      </c>
      <c r="E12" s="263">
        <v>0</v>
      </c>
      <c r="F12" s="264">
        <v>130000</v>
      </c>
      <c r="G12" s="264">
        <v>0</v>
      </c>
      <c r="H12" s="264">
        <v>91103</v>
      </c>
      <c r="I12" s="263">
        <v>0</v>
      </c>
      <c r="J12" s="263">
        <v>91103</v>
      </c>
      <c r="K12" s="265">
        <v>0</v>
      </c>
      <c r="L12" s="282" t="s">
        <v>59</v>
      </c>
      <c r="M12" s="262" t="s">
        <v>152</v>
      </c>
    </row>
    <row r="13" spans="1:8" s="31" customFormat="1" ht="12" customHeight="1" thickBot="1">
      <c r="A13" s="211"/>
      <c r="B13" s="289"/>
      <c r="C13" s="289"/>
      <c r="D13" s="211"/>
      <c r="E13" s="211"/>
      <c r="F13" s="289"/>
      <c r="G13" s="211"/>
      <c r="H13" s="284"/>
    </row>
    <row r="14" spans="1:13" s="211" customFormat="1" ht="16.5" customHeight="1">
      <c r="A14" s="614" t="s">
        <v>278</v>
      </c>
      <c r="B14" s="622" t="s">
        <v>193</v>
      </c>
      <c r="C14" s="623"/>
      <c r="D14" s="623"/>
      <c r="E14" s="547"/>
      <c r="F14" s="223" t="s">
        <v>194</v>
      </c>
      <c r="G14" s="223" t="s">
        <v>195</v>
      </c>
      <c r="H14" s="223" t="s">
        <v>196</v>
      </c>
      <c r="I14" s="621" t="s">
        <v>253</v>
      </c>
      <c r="J14" s="622" t="s">
        <v>125</v>
      </c>
      <c r="K14" s="623"/>
      <c r="L14" s="547"/>
      <c r="M14" s="617" t="s">
        <v>461</v>
      </c>
    </row>
    <row r="15" spans="1:13" s="211" customFormat="1" ht="16.5" customHeight="1">
      <c r="A15" s="615"/>
      <c r="B15" s="624" t="s">
        <v>126</v>
      </c>
      <c r="C15" s="625"/>
      <c r="D15" s="625"/>
      <c r="E15" s="548"/>
      <c r="F15" s="224" t="s">
        <v>199</v>
      </c>
      <c r="G15" s="224" t="s">
        <v>23</v>
      </c>
      <c r="H15" s="224" t="s">
        <v>130</v>
      </c>
      <c r="I15" s="588"/>
      <c r="J15" s="624" t="s">
        <v>131</v>
      </c>
      <c r="K15" s="625"/>
      <c r="L15" s="548"/>
      <c r="M15" s="618"/>
    </row>
    <row r="16" spans="1:13" s="211" customFormat="1" ht="16.5" customHeight="1">
      <c r="A16" s="615"/>
      <c r="B16" s="628" t="s">
        <v>135</v>
      </c>
      <c r="C16" s="629"/>
      <c r="D16" s="629"/>
      <c r="E16" s="581"/>
      <c r="F16" s="224"/>
      <c r="G16" s="224"/>
      <c r="H16" s="224"/>
      <c r="I16" s="588"/>
      <c r="J16" s="630"/>
      <c r="K16" s="631"/>
      <c r="L16" s="632"/>
      <c r="M16" s="618"/>
    </row>
    <row r="17" spans="1:13" s="211" customFormat="1" ht="18" customHeight="1">
      <c r="A17" s="615"/>
      <c r="B17" s="627" t="s">
        <v>200</v>
      </c>
      <c r="C17" s="627" t="s">
        <v>201</v>
      </c>
      <c r="D17" s="627" t="s">
        <v>202</v>
      </c>
      <c r="E17" s="627" t="s">
        <v>203</v>
      </c>
      <c r="F17" s="224" t="s">
        <v>126</v>
      </c>
      <c r="G17" s="290" t="s">
        <v>136</v>
      </c>
      <c r="H17" s="224" t="s">
        <v>126</v>
      </c>
      <c r="I17" s="286"/>
      <c r="J17" s="225" t="s">
        <v>137</v>
      </c>
      <c r="K17" s="225" t="s">
        <v>138</v>
      </c>
      <c r="L17" s="225" t="s">
        <v>139</v>
      </c>
      <c r="M17" s="618"/>
    </row>
    <row r="18" spans="1:13" s="293" customFormat="1" ht="27" customHeight="1">
      <c r="A18" s="616"/>
      <c r="B18" s="588"/>
      <c r="C18" s="588"/>
      <c r="D18" s="588"/>
      <c r="E18" s="588"/>
      <c r="F18" s="291" t="s">
        <v>204</v>
      </c>
      <c r="G18" s="291" t="s">
        <v>25</v>
      </c>
      <c r="H18" s="290" t="s">
        <v>205</v>
      </c>
      <c r="I18" s="292"/>
      <c r="J18" s="291" t="s">
        <v>254</v>
      </c>
      <c r="K18" s="291" t="s">
        <v>255</v>
      </c>
      <c r="L18" s="291" t="s">
        <v>256</v>
      </c>
      <c r="M18" s="620"/>
    </row>
    <row r="19" spans="1:13" s="31" customFormat="1" ht="17.25" customHeight="1">
      <c r="A19" s="294" t="s">
        <v>72</v>
      </c>
      <c r="B19" s="267"/>
      <c r="C19" s="267"/>
      <c r="D19" s="273"/>
      <c r="E19" s="273"/>
      <c r="F19" s="283"/>
      <c r="G19" s="272">
        <v>108867</v>
      </c>
      <c r="H19" s="283"/>
      <c r="I19" s="273"/>
      <c r="J19" s="273"/>
      <c r="K19" s="273"/>
      <c r="L19" s="273"/>
      <c r="M19" s="295" t="s">
        <v>72</v>
      </c>
    </row>
    <row r="20" spans="1:13" s="31" customFormat="1" ht="17.25" customHeight="1">
      <c r="A20" s="287" t="s">
        <v>73</v>
      </c>
      <c r="B20" s="133"/>
      <c r="C20" s="136"/>
      <c r="D20" s="137"/>
      <c r="E20" s="137"/>
      <c r="F20" s="139"/>
      <c r="G20" s="135">
        <v>108867</v>
      </c>
      <c r="H20" s="139"/>
      <c r="I20" s="133"/>
      <c r="J20" s="137"/>
      <c r="K20" s="137"/>
      <c r="L20" s="137"/>
      <c r="M20" s="114" t="s">
        <v>73</v>
      </c>
    </row>
    <row r="21" spans="1:13" s="31" customFormat="1" ht="17.25" customHeight="1">
      <c r="A21" s="287" t="s">
        <v>56</v>
      </c>
      <c r="B21" s="133"/>
      <c r="C21" s="136"/>
      <c r="D21" s="137"/>
      <c r="E21" s="137"/>
      <c r="F21" s="139"/>
      <c r="G21" s="135">
        <v>108867</v>
      </c>
      <c r="H21" s="139"/>
      <c r="I21" s="133"/>
      <c r="J21" s="137"/>
      <c r="K21" s="137"/>
      <c r="L21" s="137"/>
      <c r="M21" s="114" t="s">
        <v>56</v>
      </c>
    </row>
    <row r="22" spans="1:13" s="31" customFormat="1" ht="17.25" customHeight="1">
      <c r="A22" s="287" t="s">
        <v>27</v>
      </c>
      <c r="B22" s="133"/>
      <c r="C22" s="136"/>
      <c r="D22" s="136"/>
      <c r="E22" s="137"/>
      <c r="F22" s="139"/>
      <c r="G22" s="135">
        <v>108867</v>
      </c>
      <c r="H22" s="139"/>
      <c r="I22" s="133"/>
      <c r="J22" s="137"/>
      <c r="K22" s="137"/>
      <c r="L22" s="137"/>
      <c r="M22" s="114" t="s">
        <v>27</v>
      </c>
    </row>
    <row r="23" spans="1:13" s="31" customFormat="1" ht="17.25" customHeight="1">
      <c r="A23" s="287" t="s">
        <v>57</v>
      </c>
      <c r="B23" s="133"/>
      <c r="C23" s="136"/>
      <c r="D23" s="137">
        <v>516.3</v>
      </c>
      <c r="E23" s="137">
        <v>592.5</v>
      </c>
      <c r="F23" s="139"/>
      <c r="G23" s="135">
        <v>1830472</v>
      </c>
      <c r="H23" s="139"/>
      <c r="I23" s="133"/>
      <c r="J23" s="137"/>
      <c r="K23" s="137"/>
      <c r="L23" s="137"/>
      <c r="M23" s="114" t="s">
        <v>57</v>
      </c>
    </row>
    <row r="24" spans="1:13" s="23" customFormat="1" ht="17.25" customHeight="1" thickBot="1">
      <c r="A24" s="296" t="s">
        <v>58</v>
      </c>
      <c r="B24" s="143">
        <v>539</v>
      </c>
      <c r="C24" s="144"/>
      <c r="D24" s="145">
        <v>309</v>
      </c>
      <c r="E24" s="145"/>
      <c r="F24" s="146" t="s">
        <v>212</v>
      </c>
      <c r="G24" s="147">
        <v>65000</v>
      </c>
      <c r="H24" s="146" t="s">
        <v>163</v>
      </c>
      <c r="I24" s="146" t="s">
        <v>252</v>
      </c>
      <c r="J24" s="145"/>
      <c r="K24" s="145"/>
      <c r="L24" s="143" t="s">
        <v>229</v>
      </c>
      <c r="M24" s="297" t="s">
        <v>152</v>
      </c>
    </row>
    <row r="25" spans="1:13" s="31" customFormat="1" ht="15" customHeight="1">
      <c r="A25" s="626" t="s">
        <v>264</v>
      </c>
      <c r="B25" s="626"/>
      <c r="C25" s="626"/>
      <c r="F25" s="48"/>
      <c r="H25" s="284"/>
      <c r="M25" s="236" t="s">
        <v>60</v>
      </c>
    </row>
    <row r="26" s="31" customFormat="1" ht="13.5">
      <c r="H26" s="157"/>
    </row>
    <row r="27" s="31" customFormat="1" ht="13.5">
      <c r="H27" s="157"/>
    </row>
    <row r="28" s="31" customFormat="1" ht="13.5">
      <c r="H28" s="157"/>
    </row>
    <row r="29" s="31" customFormat="1" ht="13.5">
      <c r="H29" s="157"/>
    </row>
    <row r="30" s="237" customFormat="1" ht="13.5">
      <c r="H30" s="235"/>
    </row>
    <row r="31" s="237" customFormat="1" ht="13.5">
      <c r="H31" s="235"/>
    </row>
    <row r="32" s="237" customFormat="1" ht="13.5">
      <c r="H32" s="235"/>
    </row>
    <row r="33" s="237" customFormat="1" ht="13.5">
      <c r="H33" s="235"/>
    </row>
    <row r="34" s="237" customFormat="1" ht="13.5">
      <c r="H34" s="235"/>
    </row>
  </sheetData>
  <mergeCells count="27">
    <mergeCell ref="J14:L14"/>
    <mergeCell ref="B15:E15"/>
    <mergeCell ref="J15:L15"/>
    <mergeCell ref="B16:E16"/>
    <mergeCell ref="J16:L16"/>
    <mergeCell ref="B14:E14"/>
    <mergeCell ref="I14:I16"/>
    <mergeCell ref="A25:C25"/>
    <mergeCell ref="E17:E18"/>
    <mergeCell ref="B17:B18"/>
    <mergeCell ref="C17:C18"/>
    <mergeCell ref="D17:D18"/>
    <mergeCell ref="H3:K3"/>
    <mergeCell ref="D4:G4"/>
    <mergeCell ref="H4:K4"/>
    <mergeCell ref="D5:D6"/>
    <mergeCell ref="H5:H6"/>
    <mergeCell ref="A14:A18"/>
    <mergeCell ref="M2:M6"/>
    <mergeCell ref="M14:M18"/>
    <mergeCell ref="A1:K1"/>
    <mergeCell ref="A2:A6"/>
    <mergeCell ref="C2:C6"/>
    <mergeCell ref="D2:G2"/>
    <mergeCell ref="H2:K2"/>
    <mergeCell ref="B3:B4"/>
    <mergeCell ref="D3:G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tabSelected="1" workbookViewId="0" topLeftCell="B1">
      <selection activeCell="N16" sqref="N16"/>
    </sheetView>
  </sheetViews>
  <sheetFormatPr defaultColWidth="8.88671875" defaultRowHeight="13.5"/>
  <cols>
    <col min="1" max="1" width="13.6640625" style="0" customWidth="1"/>
    <col min="2" max="2" width="8.21484375" style="0" customWidth="1"/>
    <col min="3" max="5" width="6.77734375" style="0" customWidth="1"/>
    <col min="6" max="7" width="7.88671875" style="0" bestFit="1" customWidth="1"/>
    <col min="8" max="8" width="7.4453125" style="0" customWidth="1"/>
    <col min="9" max="11" width="6.77734375" style="0" customWidth="1"/>
    <col min="12" max="12" width="7.10546875" style="0" customWidth="1"/>
    <col min="13" max="13" width="7.88671875" style="0" bestFit="1" customWidth="1"/>
    <col min="14" max="14" width="10.3359375" style="0" customWidth="1"/>
    <col min="15" max="15" width="12.99609375" style="0" customWidth="1"/>
  </cols>
  <sheetData>
    <row r="1" spans="1:29" s="1" customFormat="1" ht="35.25" customHeight="1">
      <c r="A1" s="455" t="s">
        <v>4</v>
      </c>
      <c r="B1" s="455"/>
      <c r="C1" s="455"/>
      <c r="D1" s="455"/>
      <c r="E1" s="455"/>
      <c r="F1" s="455"/>
      <c r="G1" s="455"/>
      <c r="H1" s="25" t="s">
        <v>1</v>
      </c>
      <c r="I1" s="25"/>
      <c r="J1" s="25"/>
      <c r="K1" s="25"/>
      <c r="L1" s="25"/>
      <c r="M1" s="25"/>
      <c r="N1" s="25"/>
      <c r="O1" s="2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24"/>
    </row>
    <row r="2" spans="1:29" s="5" customFormat="1" ht="21" customHeight="1">
      <c r="A2" s="456" t="s">
        <v>30</v>
      </c>
      <c r="B2" s="456"/>
      <c r="C2" s="456"/>
      <c r="D2" s="456"/>
      <c r="E2" s="456"/>
      <c r="F2" s="456"/>
      <c r="G2" s="456"/>
      <c r="H2" s="26" t="s">
        <v>7</v>
      </c>
      <c r="I2" s="26"/>
      <c r="J2" s="26"/>
      <c r="K2" s="26"/>
      <c r="L2" s="26"/>
      <c r="M2" s="26"/>
      <c r="N2" s="26"/>
      <c r="O2" s="26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1"/>
    </row>
    <row r="3" spans="1:28" s="2" customFormat="1" ht="14.25" thickBo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2</v>
      </c>
      <c r="AB3" s="8"/>
    </row>
    <row r="4" spans="1:16" s="2" customFormat="1" ht="30" customHeight="1">
      <c r="A4" s="462" t="s">
        <v>26</v>
      </c>
      <c r="B4" s="464" t="s">
        <v>8</v>
      </c>
      <c r="C4" s="465"/>
      <c r="D4" s="465"/>
      <c r="E4" s="465"/>
      <c r="F4" s="465"/>
      <c r="G4" s="465"/>
      <c r="H4" s="457" t="s">
        <v>31</v>
      </c>
      <c r="I4" s="458"/>
      <c r="J4" s="458"/>
      <c r="K4" s="458"/>
      <c r="L4" s="458"/>
      <c r="M4" s="459"/>
      <c r="N4" s="462" t="s">
        <v>5</v>
      </c>
      <c r="O4" s="460" t="s">
        <v>19</v>
      </c>
      <c r="P4" s="8"/>
    </row>
    <row r="5" spans="1:16" s="2" customFormat="1" ht="30" customHeight="1">
      <c r="A5" s="463"/>
      <c r="B5" s="4" t="s">
        <v>3</v>
      </c>
      <c r="C5" s="4" t="s">
        <v>10</v>
      </c>
      <c r="D5" s="4" t="s">
        <v>12</v>
      </c>
      <c r="E5" s="4" t="s">
        <v>14</v>
      </c>
      <c r="F5" s="4" t="s">
        <v>16</v>
      </c>
      <c r="G5" s="3" t="s">
        <v>18</v>
      </c>
      <c r="H5" s="10" t="s">
        <v>3</v>
      </c>
      <c r="I5" s="10" t="s">
        <v>9</v>
      </c>
      <c r="J5" s="10" t="s">
        <v>11</v>
      </c>
      <c r="K5" s="10" t="s">
        <v>13</v>
      </c>
      <c r="L5" s="10" t="s">
        <v>15</v>
      </c>
      <c r="M5" s="28" t="s">
        <v>17</v>
      </c>
      <c r="N5" s="463"/>
      <c r="O5" s="461"/>
      <c r="P5" s="8"/>
    </row>
    <row r="6" spans="1:15" s="35" customFormat="1" ht="27" customHeight="1">
      <c r="A6" s="148" t="s">
        <v>265</v>
      </c>
      <c r="B6" s="32">
        <f>SUM(C6:G6)</f>
        <v>108</v>
      </c>
      <c r="C6" s="33">
        <v>0</v>
      </c>
      <c r="D6" s="33">
        <v>0</v>
      </c>
      <c r="E6" s="33">
        <v>0</v>
      </c>
      <c r="F6" s="32">
        <v>22</v>
      </c>
      <c r="G6" s="32">
        <v>86</v>
      </c>
      <c r="H6" s="32">
        <f>SUM(I6:M6)</f>
        <v>466</v>
      </c>
      <c r="I6" s="33">
        <v>0</v>
      </c>
      <c r="J6" s="33">
        <v>0</v>
      </c>
      <c r="K6" s="33">
        <v>0</v>
      </c>
      <c r="L6" s="32">
        <v>6</v>
      </c>
      <c r="M6" s="32">
        <v>460</v>
      </c>
      <c r="N6" s="32">
        <v>29</v>
      </c>
      <c r="O6" s="150" t="s">
        <v>265</v>
      </c>
    </row>
    <row r="7" spans="1:18" s="35" customFormat="1" ht="27" customHeight="1">
      <c r="A7" s="149" t="s">
        <v>266</v>
      </c>
      <c r="B7" s="36">
        <v>81</v>
      </c>
      <c r="C7" s="36" t="s">
        <v>6</v>
      </c>
      <c r="D7" s="36" t="s">
        <v>6</v>
      </c>
      <c r="E7" s="36" t="s">
        <v>6</v>
      </c>
      <c r="F7" s="36">
        <v>27</v>
      </c>
      <c r="G7" s="36">
        <v>54</v>
      </c>
      <c r="H7" s="36">
        <v>126</v>
      </c>
      <c r="I7" s="37" t="s">
        <v>6</v>
      </c>
      <c r="J7" s="36" t="s">
        <v>6</v>
      </c>
      <c r="K7" s="36" t="s">
        <v>6</v>
      </c>
      <c r="L7" s="36">
        <v>6</v>
      </c>
      <c r="M7" s="36">
        <v>120</v>
      </c>
      <c r="N7" s="36">
        <v>89</v>
      </c>
      <c r="O7" s="151" t="s">
        <v>266</v>
      </c>
      <c r="R7" s="38"/>
    </row>
    <row r="8" spans="1:15" s="35" customFormat="1" ht="27" customHeight="1">
      <c r="A8" s="148" t="s">
        <v>267</v>
      </c>
      <c r="B8" s="32">
        <f>SUM(C8:G8)</f>
        <v>104</v>
      </c>
      <c r="C8" s="33">
        <v>0</v>
      </c>
      <c r="D8" s="33">
        <v>0</v>
      </c>
      <c r="E8" s="33">
        <v>0</v>
      </c>
      <c r="F8" s="32">
        <v>20</v>
      </c>
      <c r="G8" s="32">
        <v>84</v>
      </c>
      <c r="H8" s="32">
        <f>SUM(I8:M8)</f>
        <v>474</v>
      </c>
      <c r="I8" s="33">
        <v>0</v>
      </c>
      <c r="J8" s="33">
        <v>0</v>
      </c>
      <c r="K8" s="33">
        <v>0</v>
      </c>
      <c r="L8" s="32">
        <v>7</v>
      </c>
      <c r="M8" s="32">
        <v>467</v>
      </c>
      <c r="N8" s="32">
        <v>38</v>
      </c>
      <c r="O8" s="150" t="s">
        <v>267</v>
      </c>
    </row>
    <row r="9" spans="1:18" s="35" customFormat="1" ht="27" customHeight="1">
      <c r="A9" s="149" t="s">
        <v>268</v>
      </c>
      <c r="B9" s="36">
        <v>82</v>
      </c>
      <c r="C9" s="36" t="s">
        <v>6</v>
      </c>
      <c r="D9" s="36" t="s">
        <v>6</v>
      </c>
      <c r="E9" s="36" t="s">
        <v>6</v>
      </c>
      <c r="F9" s="36">
        <v>26</v>
      </c>
      <c r="G9" s="36">
        <v>56</v>
      </c>
      <c r="H9" s="36">
        <v>143</v>
      </c>
      <c r="I9" s="37" t="s">
        <v>6</v>
      </c>
      <c r="J9" s="36" t="s">
        <v>6</v>
      </c>
      <c r="K9" s="36" t="s">
        <v>6</v>
      </c>
      <c r="L9" s="36">
        <v>5</v>
      </c>
      <c r="M9" s="36">
        <v>138</v>
      </c>
      <c r="N9" s="36">
        <v>90</v>
      </c>
      <c r="O9" s="151" t="s">
        <v>268</v>
      </c>
      <c r="R9" s="38"/>
    </row>
    <row r="10" spans="1:15" s="35" customFormat="1" ht="27" customHeight="1">
      <c r="A10" s="148" t="s">
        <v>269</v>
      </c>
      <c r="B10" s="32">
        <f>SUM(C10:G10)</f>
        <v>103</v>
      </c>
      <c r="C10" s="33">
        <v>0</v>
      </c>
      <c r="D10" s="33">
        <v>0</v>
      </c>
      <c r="E10" s="33">
        <v>0</v>
      </c>
      <c r="F10" s="32">
        <v>21</v>
      </c>
      <c r="G10" s="32">
        <v>82</v>
      </c>
      <c r="H10" s="32">
        <f>SUM(I10:M10)</f>
        <v>497</v>
      </c>
      <c r="I10" s="33">
        <v>0</v>
      </c>
      <c r="J10" s="33">
        <v>0</v>
      </c>
      <c r="K10" s="33">
        <v>0</v>
      </c>
      <c r="L10" s="32">
        <v>8</v>
      </c>
      <c r="M10" s="32">
        <v>489</v>
      </c>
      <c r="N10" s="32">
        <v>45</v>
      </c>
      <c r="O10" s="150" t="s">
        <v>269</v>
      </c>
    </row>
    <row r="11" spans="1:18" s="35" customFormat="1" ht="27" customHeight="1">
      <c r="A11" s="149" t="s">
        <v>270</v>
      </c>
      <c r="B11" s="36">
        <v>84</v>
      </c>
      <c r="C11" s="36" t="s">
        <v>6</v>
      </c>
      <c r="D11" s="36" t="s">
        <v>6</v>
      </c>
      <c r="E11" s="36" t="s">
        <v>6</v>
      </c>
      <c r="F11" s="36">
        <v>29</v>
      </c>
      <c r="G11" s="36">
        <v>55</v>
      </c>
      <c r="H11" s="36">
        <v>149</v>
      </c>
      <c r="I11" s="37" t="s">
        <v>6</v>
      </c>
      <c r="J11" s="36" t="s">
        <v>6</v>
      </c>
      <c r="K11" s="36" t="s">
        <v>6</v>
      </c>
      <c r="L11" s="36">
        <v>6</v>
      </c>
      <c r="M11" s="36">
        <v>143</v>
      </c>
      <c r="N11" s="36">
        <v>93</v>
      </c>
      <c r="O11" s="151" t="s">
        <v>270</v>
      </c>
      <c r="R11" s="38"/>
    </row>
    <row r="12" spans="1:15" s="35" customFormat="1" ht="27" customHeight="1">
      <c r="A12" s="148" t="s">
        <v>271</v>
      </c>
      <c r="B12" s="32">
        <v>105</v>
      </c>
      <c r="C12" s="33">
        <v>0</v>
      </c>
      <c r="D12" s="33">
        <v>0</v>
      </c>
      <c r="E12" s="33">
        <v>0</v>
      </c>
      <c r="F12" s="32">
        <v>22</v>
      </c>
      <c r="G12" s="32">
        <v>83</v>
      </c>
      <c r="H12" s="32">
        <v>272</v>
      </c>
      <c r="I12" s="33">
        <v>0</v>
      </c>
      <c r="J12" s="33">
        <v>0</v>
      </c>
      <c r="K12" s="33">
        <v>0</v>
      </c>
      <c r="L12" s="32">
        <v>7</v>
      </c>
      <c r="M12" s="32">
        <v>265</v>
      </c>
      <c r="N12" s="32">
        <v>49</v>
      </c>
      <c r="O12" s="150" t="s">
        <v>271</v>
      </c>
    </row>
    <row r="13" spans="1:18" s="35" customFormat="1" ht="27" customHeight="1">
      <c r="A13" s="149" t="s">
        <v>272</v>
      </c>
      <c r="B13" s="36">
        <v>86</v>
      </c>
      <c r="C13" s="36" t="s">
        <v>6</v>
      </c>
      <c r="D13" s="36" t="s">
        <v>6</v>
      </c>
      <c r="E13" s="36" t="s">
        <v>6</v>
      </c>
      <c r="F13" s="36">
        <v>33</v>
      </c>
      <c r="G13" s="36">
        <v>53</v>
      </c>
      <c r="H13" s="36">
        <v>133</v>
      </c>
      <c r="I13" s="37" t="s">
        <v>6</v>
      </c>
      <c r="J13" s="36" t="s">
        <v>6</v>
      </c>
      <c r="K13" s="36" t="s">
        <v>6</v>
      </c>
      <c r="L13" s="36">
        <v>6</v>
      </c>
      <c r="M13" s="36">
        <v>127</v>
      </c>
      <c r="N13" s="36">
        <v>98</v>
      </c>
      <c r="O13" s="151" t="s">
        <v>272</v>
      </c>
      <c r="R13" s="38"/>
    </row>
    <row r="14" spans="1:16" s="39" customFormat="1" ht="27" customHeight="1">
      <c r="A14" s="148" t="s">
        <v>273</v>
      </c>
      <c r="B14" s="32">
        <v>95</v>
      </c>
      <c r="C14" s="33"/>
      <c r="D14" s="33"/>
      <c r="E14" s="33"/>
      <c r="F14" s="32">
        <v>54</v>
      </c>
      <c r="G14" s="32">
        <v>41</v>
      </c>
      <c r="H14" s="32">
        <v>276</v>
      </c>
      <c r="I14" s="33"/>
      <c r="J14" s="33"/>
      <c r="K14" s="33"/>
      <c r="L14" s="32">
        <v>7</v>
      </c>
      <c r="M14" s="32">
        <v>269</v>
      </c>
      <c r="N14" s="32">
        <v>48</v>
      </c>
      <c r="O14" s="150" t="s">
        <v>273</v>
      </c>
      <c r="P14" s="35"/>
    </row>
    <row r="15" spans="1:16" s="39" customFormat="1" ht="27" customHeight="1">
      <c r="A15" s="149" t="s">
        <v>274</v>
      </c>
      <c r="B15" s="32">
        <v>81</v>
      </c>
      <c r="C15" s="33">
        <v>0</v>
      </c>
      <c r="D15" s="33">
        <v>0</v>
      </c>
      <c r="E15" s="33">
        <v>0</v>
      </c>
      <c r="F15" s="32">
        <v>45</v>
      </c>
      <c r="G15" s="32">
        <v>36</v>
      </c>
      <c r="H15" s="32">
        <v>148</v>
      </c>
      <c r="I15" s="33">
        <v>0</v>
      </c>
      <c r="J15" s="33">
        <v>0</v>
      </c>
      <c r="K15" s="33">
        <v>0</v>
      </c>
      <c r="L15" s="32">
        <v>6</v>
      </c>
      <c r="M15" s="32">
        <v>142</v>
      </c>
      <c r="N15" s="32">
        <v>80</v>
      </c>
      <c r="O15" s="151" t="s">
        <v>274</v>
      </c>
      <c r="P15" s="35"/>
    </row>
    <row r="16" spans="1:16" s="23" customFormat="1" ht="27" customHeight="1" thickBot="1">
      <c r="A16" s="13" t="s">
        <v>413</v>
      </c>
      <c r="B16" s="397">
        <f>SUM(C16:G16)</f>
        <v>151</v>
      </c>
      <c r="C16" s="398">
        <v>0</v>
      </c>
      <c r="D16" s="398">
        <v>0</v>
      </c>
      <c r="E16" s="398">
        <v>0</v>
      </c>
      <c r="F16" s="398">
        <v>79</v>
      </c>
      <c r="G16" s="398">
        <v>72</v>
      </c>
      <c r="H16" s="398">
        <f>SUM(I16:M16)</f>
        <v>390</v>
      </c>
      <c r="I16" s="398">
        <v>0</v>
      </c>
      <c r="J16" s="398">
        <v>0</v>
      </c>
      <c r="K16" s="398">
        <v>0</v>
      </c>
      <c r="L16" s="398">
        <v>19</v>
      </c>
      <c r="M16" s="398">
        <v>371</v>
      </c>
      <c r="N16" s="399">
        <v>123</v>
      </c>
      <c r="O16" s="14" t="s">
        <v>413</v>
      </c>
      <c r="P16" s="29"/>
    </row>
    <row r="17" spans="1:15" s="59" customFormat="1" ht="18" customHeight="1">
      <c r="A17" s="16" t="s">
        <v>259</v>
      </c>
      <c r="O17" s="60" t="s">
        <v>260</v>
      </c>
    </row>
  </sheetData>
  <mergeCells count="7">
    <mergeCell ref="A1:G1"/>
    <mergeCell ref="A2:G2"/>
    <mergeCell ref="H4:M4"/>
    <mergeCell ref="O4:O5"/>
    <mergeCell ref="A4:A5"/>
    <mergeCell ref="N4:N5"/>
    <mergeCell ref="B4:G4"/>
  </mergeCells>
  <printOptions/>
  <pageMargins left="0.2" right="0.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"/>
  <sheetViews>
    <sheetView workbookViewId="0" topLeftCell="A4">
      <selection activeCell="L18" sqref="L18"/>
    </sheetView>
  </sheetViews>
  <sheetFormatPr defaultColWidth="8.88671875" defaultRowHeight="13.5"/>
  <cols>
    <col min="1" max="1" width="12.77734375" style="0" customWidth="1"/>
    <col min="3" max="3" width="9.4453125" style="0" customWidth="1"/>
    <col min="4" max="4" width="9.10546875" style="0" customWidth="1"/>
    <col min="5" max="5" width="7.77734375" style="0" customWidth="1"/>
    <col min="6" max="6" width="8.5546875" style="0" customWidth="1"/>
    <col min="7" max="7" width="8.77734375" style="0" customWidth="1"/>
    <col min="8" max="11" width="6.77734375" style="0" customWidth="1"/>
    <col min="12" max="12" width="7.77734375" style="0" customWidth="1"/>
    <col min="13" max="13" width="12.77734375" style="46" customWidth="1"/>
  </cols>
  <sheetData>
    <row r="1" spans="1:256" s="157" customFormat="1" ht="35.25" customHeight="1">
      <c r="A1" s="476" t="s">
        <v>403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18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</row>
    <row r="2" spans="1:256" s="157" customFormat="1" ht="15" customHeight="1" thickBot="1">
      <c r="A2" s="481" t="s">
        <v>390</v>
      </c>
      <c r="B2" s="481"/>
      <c r="K2" s="475" t="s">
        <v>391</v>
      </c>
      <c r="L2" s="475"/>
      <c r="M2" s="475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spans="1:256" s="157" customFormat="1" ht="21" customHeight="1">
      <c r="A3" s="444" t="s">
        <v>278</v>
      </c>
      <c r="B3" s="482" t="s">
        <v>392</v>
      </c>
      <c r="C3" s="482" t="s">
        <v>407</v>
      </c>
      <c r="D3" s="482" t="s">
        <v>393</v>
      </c>
      <c r="E3" s="478" t="s">
        <v>394</v>
      </c>
      <c r="F3" s="443"/>
      <c r="G3" s="443"/>
      <c r="H3" s="443"/>
      <c r="I3" s="443"/>
      <c r="J3" s="443"/>
      <c r="K3" s="444"/>
      <c r="L3" s="467" t="s">
        <v>406</v>
      </c>
      <c r="M3" s="478" t="s">
        <v>19</v>
      </c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</row>
    <row r="4" spans="1:256" s="157" customFormat="1" ht="21" customHeight="1">
      <c r="A4" s="408"/>
      <c r="B4" s="473"/>
      <c r="C4" s="474"/>
      <c r="D4" s="473"/>
      <c r="E4" s="480"/>
      <c r="F4" s="406"/>
      <c r="G4" s="406"/>
      <c r="H4" s="406"/>
      <c r="I4" s="406"/>
      <c r="J4" s="406"/>
      <c r="K4" s="407"/>
      <c r="L4" s="468"/>
      <c r="M4" s="479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</row>
    <row r="5" spans="1:256" s="157" customFormat="1" ht="21" customHeight="1">
      <c r="A5" s="408"/>
      <c r="B5" s="473"/>
      <c r="C5" s="474"/>
      <c r="D5" s="473"/>
      <c r="E5" s="470" t="s">
        <v>395</v>
      </c>
      <c r="F5" s="472" t="s">
        <v>396</v>
      </c>
      <c r="G5" s="472" t="s">
        <v>397</v>
      </c>
      <c r="H5" s="474" t="s">
        <v>398</v>
      </c>
      <c r="I5" s="472" t="s">
        <v>399</v>
      </c>
      <c r="J5" s="472" t="s">
        <v>400</v>
      </c>
      <c r="K5" s="472" t="s">
        <v>401</v>
      </c>
      <c r="L5" s="468"/>
      <c r="M5" s="479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7"/>
    </row>
    <row r="6" spans="1:256" s="157" customFormat="1" ht="21" customHeight="1">
      <c r="A6" s="408"/>
      <c r="B6" s="473"/>
      <c r="C6" s="474"/>
      <c r="D6" s="473"/>
      <c r="E6" s="471"/>
      <c r="F6" s="473"/>
      <c r="G6" s="473"/>
      <c r="H6" s="473"/>
      <c r="I6" s="473"/>
      <c r="J6" s="473"/>
      <c r="K6" s="473"/>
      <c r="L6" s="468"/>
      <c r="M6" s="479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  <c r="IV6" s="137"/>
    </row>
    <row r="7" spans="1:256" s="157" customFormat="1" ht="21" customHeight="1">
      <c r="A7" s="407"/>
      <c r="B7" s="473"/>
      <c r="C7" s="473"/>
      <c r="D7" s="473"/>
      <c r="E7" s="471"/>
      <c r="F7" s="473"/>
      <c r="G7" s="473"/>
      <c r="H7" s="473"/>
      <c r="I7" s="473"/>
      <c r="J7" s="473"/>
      <c r="K7" s="473"/>
      <c r="L7" s="469"/>
      <c r="M7" s="480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</row>
    <row r="8" spans="1:256" s="47" customFormat="1" ht="24.75" customHeight="1">
      <c r="A8" s="148" t="s">
        <v>265</v>
      </c>
      <c r="B8" s="298">
        <v>574</v>
      </c>
      <c r="C8" s="298">
        <v>529</v>
      </c>
      <c r="D8" s="298">
        <v>17</v>
      </c>
      <c r="E8" s="298">
        <v>2</v>
      </c>
      <c r="F8" s="298">
        <v>6</v>
      </c>
      <c r="G8" s="298">
        <v>1</v>
      </c>
      <c r="H8" s="298">
        <v>0</v>
      </c>
      <c r="I8" s="298">
        <v>0</v>
      </c>
      <c r="J8" s="298">
        <v>1</v>
      </c>
      <c r="K8" s="298">
        <v>7</v>
      </c>
      <c r="L8" s="299" t="s">
        <v>54</v>
      </c>
      <c r="M8" s="150" t="s">
        <v>265</v>
      </c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13" s="289" customFormat="1" ht="24.75" customHeight="1">
      <c r="A9" s="149" t="s">
        <v>266</v>
      </c>
      <c r="B9" s="300">
        <v>296</v>
      </c>
      <c r="C9" s="300">
        <v>260</v>
      </c>
      <c r="D9" s="300">
        <v>5</v>
      </c>
      <c r="E9" s="300" t="s">
        <v>6</v>
      </c>
      <c r="F9" s="300">
        <v>4</v>
      </c>
      <c r="G9" s="300">
        <v>1</v>
      </c>
      <c r="H9" s="301" t="s">
        <v>6</v>
      </c>
      <c r="I9" s="301" t="s">
        <v>6</v>
      </c>
      <c r="J9" s="300" t="s">
        <v>6</v>
      </c>
      <c r="K9" s="301" t="s">
        <v>6</v>
      </c>
      <c r="L9" s="300">
        <v>1</v>
      </c>
      <c r="M9" s="151" t="s">
        <v>266</v>
      </c>
    </row>
    <row r="10" spans="1:13" s="40" customFormat="1" ht="24.75" customHeight="1">
      <c r="A10" s="148" t="s">
        <v>267</v>
      </c>
      <c r="B10" s="298">
        <v>616</v>
      </c>
      <c r="C10" s="298">
        <v>483</v>
      </c>
      <c r="D10" s="298">
        <v>25</v>
      </c>
      <c r="E10" s="298">
        <v>1</v>
      </c>
      <c r="F10" s="298">
        <v>3</v>
      </c>
      <c r="G10" s="298">
        <v>2</v>
      </c>
      <c r="H10" s="298">
        <v>0</v>
      </c>
      <c r="I10" s="298">
        <v>0</v>
      </c>
      <c r="J10" s="298">
        <v>1</v>
      </c>
      <c r="K10" s="298">
        <v>7</v>
      </c>
      <c r="L10" s="302">
        <v>6</v>
      </c>
      <c r="M10" s="150" t="s">
        <v>267</v>
      </c>
    </row>
    <row r="11" spans="1:13" s="289" customFormat="1" ht="24.75" customHeight="1">
      <c r="A11" s="149" t="s">
        <v>268</v>
      </c>
      <c r="B11" s="300">
        <v>315</v>
      </c>
      <c r="C11" s="300">
        <v>272</v>
      </c>
      <c r="D11" s="300">
        <v>8</v>
      </c>
      <c r="E11" s="300" t="s">
        <v>6</v>
      </c>
      <c r="F11" s="300">
        <v>7</v>
      </c>
      <c r="G11" s="300" t="s">
        <v>6</v>
      </c>
      <c r="H11" s="301" t="s">
        <v>6</v>
      </c>
      <c r="I11" s="301" t="s">
        <v>6</v>
      </c>
      <c r="J11" s="300" t="s">
        <v>6</v>
      </c>
      <c r="K11" s="301">
        <v>1</v>
      </c>
      <c r="L11" s="300" t="s">
        <v>6</v>
      </c>
      <c r="M11" s="151" t="s">
        <v>268</v>
      </c>
    </row>
    <row r="12" spans="1:13" s="219" customFormat="1" ht="24.75" customHeight="1">
      <c r="A12" s="148" t="s">
        <v>269</v>
      </c>
      <c r="B12" s="303">
        <v>600</v>
      </c>
      <c r="C12" s="304">
        <v>92</v>
      </c>
      <c r="D12" s="304">
        <v>18</v>
      </c>
      <c r="E12" s="304">
        <v>4</v>
      </c>
      <c r="F12" s="304">
        <v>5</v>
      </c>
      <c r="G12" s="304">
        <v>1</v>
      </c>
      <c r="H12" s="304">
        <v>0</v>
      </c>
      <c r="I12" s="304">
        <v>0</v>
      </c>
      <c r="J12" s="304">
        <v>4</v>
      </c>
      <c r="K12" s="304">
        <v>4</v>
      </c>
      <c r="L12" s="305" t="s">
        <v>55</v>
      </c>
      <c r="M12" s="150" t="s">
        <v>269</v>
      </c>
    </row>
    <row r="13" spans="1:13" s="289" customFormat="1" ht="24.75" customHeight="1">
      <c r="A13" s="149" t="s">
        <v>270</v>
      </c>
      <c r="B13" s="300">
        <v>233</v>
      </c>
      <c r="C13" s="300">
        <v>199</v>
      </c>
      <c r="D13" s="300">
        <v>11</v>
      </c>
      <c r="E13" s="300">
        <v>2</v>
      </c>
      <c r="F13" s="300">
        <v>5</v>
      </c>
      <c r="G13" s="300">
        <v>2</v>
      </c>
      <c r="H13" s="301" t="s">
        <v>6</v>
      </c>
      <c r="I13" s="301" t="s">
        <v>6</v>
      </c>
      <c r="J13" s="300" t="s">
        <v>6</v>
      </c>
      <c r="K13" s="301">
        <v>1</v>
      </c>
      <c r="L13" s="300" t="s">
        <v>53</v>
      </c>
      <c r="M13" s="151" t="s">
        <v>270</v>
      </c>
    </row>
    <row r="14" spans="1:13" s="219" customFormat="1" ht="24.75" customHeight="1">
      <c r="A14" s="148" t="s">
        <v>271</v>
      </c>
      <c r="B14" s="303">
        <v>377</v>
      </c>
      <c r="C14" s="304">
        <v>466</v>
      </c>
      <c r="D14" s="304">
        <v>16</v>
      </c>
      <c r="E14" s="304">
        <v>3</v>
      </c>
      <c r="F14" s="304">
        <v>10</v>
      </c>
      <c r="G14" s="304">
        <v>1</v>
      </c>
      <c r="H14" s="304">
        <v>0</v>
      </c>
      <c r="I14" s="304">
        <v>0</v>
      </c>
      <c r="J14" s="304">
        <v>2</v>
      </c>
      <c r="K14" s="304">
        <v>0</v>
      </c>
      <c r="L14" s="305" t="s">
        <v>29</v>
      </c>
      <c r="M14" s="150" t="s">
        <v>271</v>
      </c>
    </row>
    <row r="15" spans="1:13" s="289" customFormat="1" ht="24.75" customHeight="1">
      <c r="A15" s="149" t="s">
        <v>272</v>
      </c>
      <c r="B15" s="300">
        <v>219</v>
      </c>
      <c r="C15" s="300">
        <v>205</v>
      </c>
      <c r="D15" s="300">
        <v>23</v>
      </c>
      <c r="E15" s="300">
        <v>4</v>
      </c>
      <c r="F15" s="300">
        <v>8</v>
      </c>
      <c r="G15" s="300">
        <v>3</v>
      </c>
      <c r="H15" s="301" t="s">
        <v>6</v>
      </c>
      <c r="I15" s="301" t="s">
        <v>6</v>
      </c>
      <c r="J15" s="300" t="s">
        <v>6</v>
      </c>
      <c r="K15" s="301">
        <v>8</v>
      </c>
      <c r="L15" s="300">
        <v>4</v>
      </c>
      <c r="M15" s="151" t="s">
        <v>272</v>
      </c>
    </row>
    <row r="16" spans="1:256" s="44" customFormat="1" ht="24.75" customHeight="1" thickBot="1">
      <c r="A16" s="148" t="s">
        <v>273</v>
      </c>
      <c r="B16" s="41">
        <v>377</v>
      </c>
      <c r="C16" s="42">
        <v>294</v>
      </c>
      <c r="D16" s="42">
        <v>10</v>
      </c>
      <c r="E16" s="42">
        <v>2</v>
      </c>
      <c r="F16" s="42">
        <v>7</v>
      </c>
      <c r="G16" s="42"/>
      <c r="H16" s="42"/>
      <c r="I16" s="42"/>
      <c r="J16" s="42"/>
      <c r="K16" s="42">
        <v>1</v>
      </c>
      <c r="L16" s="43" t="s">
        <v>52</v>
      </c>
      <c r="M16" s="150" t="s">
        <v>273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13" s="35" customFormat="1" ht="24.75" customHeight="1">
      <c r="A17" s="149" t="s">
        <v>274</v>
      </c>
      <c r="B17" s="42">
        <v>210</v>
      </c>
      <c r="C17" s="42">
        <v>177</v>
      </c>
      <c r="D17" s="42">
        <v>16</v>
      </c>
      <c r="E17" s="42">
        <v>0</v>
      </c>
      <c r="F17" s="42">
        <v>9</v>
      </c>
      <c r="G17" s="42">
        <v>3</v>
      </c>
      <c r="H17" s="42">
        <v>0</v>
      </c>
      <c r="I17" s="42">
        <v>0</v>
      </c>
      <c r="J17" s="42">
        <v>0</v>
      </c>
      <c r="K17" s="42">
        <v>8</v>
      </c>
      <c r="L17" s="45">
        <v>4</v>
      </c>
      <c r="M17" s="151" t="s">
        <v>274</v>
      </c>
    </row>
    <row r="18" spans="1:13" s="58" customFormat="1" ht="24.75" customHeight="1" thickBot="1">
      <c r="A18" s="13" t="s">
        <v>408</v>
      </c>
      <c r="B18" s="55">
        <v>664</v>
      </c>
      <c r="C18" s="56">
        <v>425</v>
      </c>
      <c r="D18" s="56">
        <v>23</v>
      </c>
      <c r="E18" s="56">
        <v>10</v>
      </c>
      <c r="F18" s="56">
        <v>13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341">
        <v>0</v>
      </c>
      <c r="M18" s="14" t="s">
        <v>408</v>
      </c>
    </row>
    <row r="19" spans="1:13" s="157" customFormat="1" ht="18" customHeight="1">
      <c r="A19" s="157" t="s">
        <v>402</v>
      </c>
      <c r="H19" s="466" t="s">
        <v>260</v>
      </c>
      <c r="I19" s="466"/>
      <c r="J19" s="466"/>
      <c r="K19" s="466"/>
      <c r="L19" s="466"/>
      <c r="M19" s="466"/>
    </row>
    <row r="20" spans="2:256" s="237" customFormat="1" ht="13.5"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8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IE20" s="309"/>
      <c r="IF20" s="309"/>
      <c r="IG20" s="309"/>
      <c r="IH20" s="309"/>
      <c r="II20" s="309"/>
      <c r="IJ20" s="309"/>
      <c r="IK20" s="309"/>
      <c r="IL20" s="309"/>
      <c r="IM20" s="309"/>
      <c r="IN20" s="309"/>
      <c r="IO20" s="309"/>
      <c r="IP20" s="309"/>
      <c r="IQ20" s="309"/>
      <c r="IR20" s="309"/>
      <c r="IS20" s="309"/>
      <c r="IT20" s="309"/>
      <c r="IU20" s="309"/>
      <c r="IV20" s="309"/>
    </row>
    <row r="21" spans="2:256" s="237" customFormat="1" ht="13.5"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8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IE21" s="309"/>
      <c r="IF21" s="309"/>
      <c r="IG21" s="309"/>
      <c r="IH21" s="309"/>
      <c r="II21" s="309"/>
      <c r="IJ21" s="309"/>
      <c r="IK21" s="309"/>
      <c r="IL21" s="309"/>
      <c r="IM21" s="309"/>
      <c r="IN21" s="309"/>
      <c r="IO21" s="309"/>
      <c r="IP21" s="309"/>
      <c r="IQ21" s="309"/>
      <c r="IR21" s="309"/>
      <c r="IS21" s="309"/>
      <c r="IT21" s="309"/>
      <c r="IU21" s="309"/>
      <c r="IV21" s="309"/>
    </row>
    <row r="22" spans="2:256" s="237" customFormat="1" ht="13.5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8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IE22" s="309"/>
      <c r="IF22" s="309"/>
      <c r="IG22" s="309"/>
      <c r="IH22" s="309"/>
      <c r="II22" s="309"/>
      <c r="IJ22" s="309"/>
      <c r="IK22" s="309"/>
      <c r="IL22" s="309"/>
      <c r="IM22" s="309"/>
      <c r="IN22" s="309"/>
      <c r="IO22" s="309"/>
      <c r="IP22" s="309"/>
      <c r="IQ22" s="309"/>
      <c r="IR22" s="309"/>
      <c r="IS22" s="309"/>
      <c r="IT22" s="309"/>
      <c r="IU22" s="309"/>
      <c r="IV22" s="309"/>
    </row>
    <row r="23" spans="2:31" s="237" customFormat="1" ht="13.5"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8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</row>
    <row r="24" spans="2:31" s="237" customFormat="1" ht="13.5"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8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</row>
    <row r="25" spans="2:31" s="237" customFormat="1" ht="13.5"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8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</row>
    <row r="26" s="237" customFormat="1" ht="13.5">
      <c r="M26" s="308"/>
    </row>
  </sheetData>
  <mergeCells count="18">
    <mergeCell ref="K2:M2"/>
    <mergeCell ref="A1:M1"/>
    <mergeCell ref="M3:M7"/>
    <mergeCell ref="A2:B2"/>
    <mergeCell ref="B3:B7"/>
    <mergeCell ref="C3:C7"/>
    <mergeCell ref="K5:K7"/>
    <mergeCell ref="D3:D7"/>
    <mergeCell ref="E3:K4"/>
    <mergeCell ref="A3:A7"/>
    <mergeCell ref="H19:M19"/>
    <mergeCell ref="L3:L7"/>
    <mergeCell ref="E5:E7"/>
    <mergeCell ref="J5:J7"/>
    <mergeCell ref="F5:F7"/>
    <mergeCell ref="G5:G7"/>
    <mergeCell ref="H5:H7"/>
    <mergeCell ref="I5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B16">
      <selection activeCell="H26" sqref="H26"/>
    </sheetView>
  </sheetViews>
  <sheetFormatPr defaultColWidth="8.88671875" defaultRowHeight="13.5"/>
  <cols>
    <col min="1" max="1" width="13.3359375" style="0" customWidth="1"/>
    <col min="2" max="8" width="12.3359375" style="0" customWidth="1"/>
    <col min="9" max="9" width="13.3359375" style="0" customWidth="1"/>
  </cols>
  <sheetData>
    <row r="1" spans="1:9" s="59" customFormat="1" ht="24" customHeight="1">
      <c r="A1" s="386" t="s">
        <v>61</v>
      </c>
      <c r="B1" s="386"/>
      <c r="C1" s="386"/>
      <c r="D1" s="386"/>
      <c r="E1" s="386"/>
      <c r="F1" s="386"/>
      <c r="G1" s="386"/>
      <c r="H1" s="386"/>
      <c r="I1" s="386"/>
    </row>
    <row r="2" spans="1:9" s="59" customFormat="1" ht="13.5" customHeight="1" thickBot="1">
      <c r="A2" s="59" t="s">
        <v>62</v>
      </c>
      <c r="I2" s="76" t="s">
        <v>63</v>
      </c>
    </row>
    <row r="3" spans="1:9" s="59" customFormat="1" ht="9.75" customHeight="1">
      <c r="A3" s="387"/>
      <c r="B3" s="352" t="s">
        <v>64</v>
      </c>
      <c r="C3" s="485" t="s">
        <v>65</v>
      </c>
      <c r="D3" s="486"/>
      <c r="E3" s="486"/>
      <c r="F3" s="486"/>
      <c r="G3" s="486"/>
      <c r="H3" s="487"/>
      <c r="I3" s="77"/>
    </row>
    <row r="4" spans="1:9" s="59" customFormat="1" ht="12.75" customHeight="1">
      <c r="A4" s="383"/>
      <c r="B4" s="483"/>
      <c r="C4" s="488"/>
      <c r="D4" s="489"/>
      <c r="E4" s="489"/>
      <c r="F4" s="489"/>
      <c r="G4" s="489"/>
      <c r="H4" s="490"/>
      <c r="I4" s="64"/>
    </row>
    <row r="5" spans="1:9" s="59" customFormat="1" ht="18" customHeight="1">
      <c r="A5" s="383"/>
      <c r="B5" s="483"/>
      <c r="C5" s="491" t="s">
        <v>67</v>
      </c>
      <c r="D5" s="492" t="s">
        <v>68</v>
      </c>
      <c r="E5" s="492" t="s">
        <v>69</v>
      </c>
      <c r="F5" s="493" t="s">
        <v>70</v>
      </c>
      <c r="G5" s="493" t="s">
        <v>71</v>
      </c>
      <c r="H5" s="495" t="s">
        <v>404</v>
      </c>
      <c r="I5" s="64"/>
    </row>
    <row r="6" spans="1:9" s="59" customFormat="1" ht="22.5" customHeight="1">
      <c r="A6" s="351"/>
      <c r="B6" s="484"/>
      <c r="C6" s="484"/>
      <c r="D6" s="484"/>
      <c r="E6" s="484"/>
      <c r="F6" s="494"/>
      <c r="G6" s="494"/>
      <c r="H6" s="496"/>
      <c r="I6" s="65"/>
    </row>
    <row r="7" spans="1:9" s="59" customFormat="1" ht="14.25" customHeight="1">
      <c r="A7" s="61" t="s">
        <v>72</v>
      </c>
      <c r="B7" s="66">
        <v>41440</v>
      </c>
      <c r="C7" s="67">
        <v>30320</v>
      </c>
      <c r="D7" s="67">
        <v>0</v>
      </c>
      <c r="E7" s="67">
        <v>28132</v>
      </c>
      <c r="F7" s="67">
        <v>577</v>
      </c>
      <c r="G7" s="67">
        <v>1611</v>
      </c>
      <c r="H7" s="68">
        <v>0</v>
      </c>
      <c r="I7" s="61" t="s">
        <v>72</v>
      </c>
    </row>
    <row r="8" spans="1:9" s="59" customFormat="1" ht="14.25" customHeight="1">
      <c r="A8" s="61" t="s">
        <v>73</v>
      </c>
      <c r="B8" s="66">
        <v>31379</v>
      </c>
      <c r="C8" s="67">
        <v>19906</v>
      </c>
      <c r="D8" s="67">
        <v>0</v>
      </c>
      <c r="E8" s="67">
        <v>16774</v>
      </c>
      <c r="F8" s="67">
        <v>1312</v>
      </c>
      <c r="G8" s="67">
        <v>1820</v>
      </c>
      <c r="H8" s="68">
        <v>0</v>
      </c>
      <c r="I8" s="61" t="s">
        <v>73</v>
      </c>
    </row>
    <row r="9" spans="1:9" s="59" customFormat="1" ht="14.25" customHeight="1">
      <c r="A9" s="61" t="s">
        <v>74</v>
      </c>
      <c r="B9" s="66">
        <v>39206</v>
      </c>
      <c r="C9" s="67">
        <v>25646</v>
      </c>
      <c r="D9" s="67">
        <v>0</v>
      </c>
      <c r="E9" s="67">
        <v>21778</v>
      </c>
      <c r="F9" s="67">
        <v>1504</v>
      </c>
      <c r="G9" s="67">
        <v>2364</v>
      </c>
      <c r="H9" s="68">
        <v>0</v>
      </c>
      <c r="I9" s="61" t="s">
        <v>74</v>
      </c>
    </row>
    <row r="10" spans="1:9" s="59" customFormat="1" ht="14.25" customHeight="1">
      <c r="A10" s="61" t="s">
        <v>27</v>
      </c>
      <c r="B10" s="66">
        <v>34009</v>
      </c>
      <c r="C10" s="67">
        <v>19905</v>
      </c>
      <c r="D10" s="67">
        <v>0</v>
      </c>
      <c r="E10" s="67">
        <v>16099</v>
      </c>
      <c r="F10" s="67">
        <v>1340</v>
      </c>
      <c r="G10" s="67">
        <v>2466</v>
      </c>
      <c r="H10" s="68">
        <v>0</v>
      </c>
      <c r="I10" s="61" t="s">
        <v>27</v>
      </c>
    </row>
    <row r="11" spans="1:9" s="59" customFormat="1" ht="14.25" customHeight="1">
      <c r="A11" s="61" t="s">
        <v>75</v>
      </c>
      <c r="B11" s="66">
        <v>33508</v>
      </c>
      <c r="C11" s="67">
        <v>20189</v>
      </c>
      <c r="D11" s="67">
        <v>0</v>
      </c>
      <c r="E11" s="67">
        <v>16687</v>
      </c>
      <c r="F11" s="67">
        <v>1156</v>
      </c>
      <c r="G11" s="67">
        <v>2346</v>
      </c>
      <c r="H11" s="68">
        <v>0</v>
      </c>
      <c r="I11" s="61" t="s">
        <v>75</v>
      </c>
    </row>
    <row r="12" spans="1:9" s="73" customFormat="1" ht="14.25" customHeight="1">
      <c r="A12" s="69" t="s">
        <v>76</v>
      </c>
      <c r="B12" s="70">
        <f aca="true" t="shared" si="0" ref="B12:H12">SUM(B13:B15)</f>
        <v>49041</v>
      </c>
      <c r="C12" s="71">
        <f t="shared" si="0"/>
        <v>32999</v>
      </c>
      <c r="D12" s="71">
        <f t="shared" si="0"/>
        <v>0</v>
      </c>
      <c r="E12" s="71">
        <f t="shared" si="0"/>
        <v>28847</v>
      </c>
      <c r="F12" s="71">
        <f t="shared" si="0"/>
        <v>1003</v>
      </c>
      <c r="G12" s="71">
        <f t="shared" si="0"/>
        <v>3149</v>
      </c>
      <c r="H12" s="71">
        <f t="shared" si="0"/>
        <v>0</v>
      </c>
      <c r="I12" s="72" t="s">
        <v>58</v>
      </c>
    </row>
    <row r="13" spans="1:9" s="62" customFormat="1" ht="14.25" customHeight="1">
      <c r="A13" s="78" t="s">
        <v>77</v>
      </c>
      <c r="B13" s="79">
        <f>SUM(C13,B27)</f>
        <v>13174</v>
      </c>
      <c r="C13" s="80">
        <f>SUM(D13:H13)</f>
        <v>2959</v>
      </c>
      <c r="D13" s="80">
        <v>0</v>
      </c>
      <c r="E13" s="81">
        <v>455</v>
      </c>
      <c r="F13" s="81">
        <v>602</v>
      </c>
      <c r="G13" s="81">
        <v>1902</v>
      </c>
      <c r="H13" s="81" t="s">
        <v>78</v>
      </c>
      <c r="I13" s="82" t="s">
        <v>79</v>
      </c>
    </row>
    <row r="14" spans="1:9" s="62" customFormat="1" ht="14.25" customHeight="1">
      <c r="A14" s="78" t="s">
        <v>80</v>
      </c>
      <c r="B14" s="79">
        <f>SUM(C14,B28)</f>
        <v>7564</v>
      </c>
      <c r="C14" s="80">
        <f>SUM(D14:H14)</f>
        <v>1909</v>
      </c>
      <c r="D14" s="80">
        <v>0</v>
      </c>
      <c r="E14" s="81">
        <v>325</v>
      </c>
      <c r="F14" s="81">
        <v>401</v>
      </c>
      <c r="G14" s="81">
        <v>1183</v>
      </c>
      <c r="H14" s="81" t="s">
        <v>78</v>
      </c>
      <c r="I14" s="82" t="s">
        <v>81</v>
      </c>
    </row>
    <row r="15" spans="1:9" s="62" customFormat="1" ht="14.25" customHeight="1" thickBot="1">
      <c r="A15" s="83" t="s">
        <v>82</v>
      </c>
      <c r="B15" s="84">
        <f>SUM(C15,B29)</f>
        <v>28303</v>
      </c>
      <c r="C15" s="85">
        <f>SUM(D15:H15)</f>
        <v>28131</v>
      </c>
      <c r="D15" s="85">
        <v>0</v>
      </c>
      <c r="E15" s="86">
        <v>28067</v>
      </c>
      <c r="F15" s="86">
        <v>0</v>
      </c>
      <c r="G15" s="86">
        <v>64</v>
      </c>
      <c r="H15" s="87" t="s">
        <v>78</v>
      </c>
      <c r="I15" s="88" t="s">
        <v>83</v>
      </c>
    </row>
    <row r="16" s="62" customFormat="1" ht="9.75" customHeight="1" thickBot="1">
      <c r="A16" s="63"/>
    </row>
    <row r="17" spans="1:9" s="62" customFormat="1" ht="11.25" customHeight="1">
      <c r="A17" s="409"/>
      <c r="B17" s="412" t="s">
        <v>84</v>
      </c>
      <c r="C17" s="413"/>
      <c r="D17" s="413"/>
      <c r="E17" s="413"/>
      <c r="F17" s="413"/>
      <c r="G17" s="413"/>
      <c r="H17" s="392"/>
      <c r="I17" s="89"/>
    </row>
    <row r="18" spans="1:9" s="62" customFormat="1" ht="9.75" customHeight="1">
      <c r="A18" s="410"/>
      <c r="B18" s="393"/>
      <c r="C18" s="394"/>
      <c r="D18" s="394"/>
      <c r="E18" s="394"/>
      <c r="F18" s="394"/>
      <c r="G18" s="394"/>
      <c r="H18" s="395"/>
      <c r="I18" s="90"/>
    </row>
    <row r="19" spans="1:9" s="62" customFormat="1" ht="12.75">
      <c r="A19" s="410"/>
      <c r="B19" s="396" t="s">
        <v>66</v>
      </c>
      <c r="C19" s="388" t="s">
        <v>85</v>
      </c>
      <c r="D19" s="388" t="s">
        <v>86</v>
      </c>
      <c r="E19" s="388" t="s">
        <v>87</v>
      </c>
      <c r="F19" s="389" t="s">
        <v>88</v>
      </c>
      <c r="G19" s="389" t="s">
        <v>89</v>
      </c>
      <c r="H19" s="384" t="s">
        <v>90</v>
      </c>
      <c r="I19" s="90"/>
    </row>
    <row r="20" spans="1:9" s="62" customFormat="1" ht="30.75" customHeight="1">
      <c r="A20" s="411"/>
      <c r="B20" s="391"/>
      <c r="C20" s="391"/>
      <c r="D20" s="391"/>
      <c r="E20" s="391"/>
      <c r="F20" s="390"/>
      <c r="G20" s="390"/>
      <c r="H20" s="385"/>
      <c r="I20" s="91"/>
    </row>
    <row r="21" spans="1:9" s="62" customFormat="1" ht="14.25" customHeight="1">
      <c r="A21" s="92" t="s">
        <v>72</v>
      </c>
      <c r="B21" s="79">
        <v>11120</v>
      </c>
      <c r="C21" s="80">
        <v>6036</v>
      </c>
      <c r="D21" s="80">
        <v>2370</v>
      </c>
      <c r="E21" s="80">
        <v>982</v>
      </c>
      <c r="F21" s="80">
        <v>1658</v>
      </c>
      <c r="G21" s="80">
        <v>74</v>
      </c>
      <c r="H21" s="93">
        <v>0</v>
      </c>
      <c r="I21" s="92" t="s">
        <v>72</v>
      </c>
    </row>
    <row r="22" spans="1:9" s="62" customFormat="1" ht="14.25" customHeight="1">
      <c r="A22" s="92" t="s">
        <v>73</v>
      </c>
      <c r="B22" s="79">
        <v>11473</v>
      </c>
      <c r="C22" s="80">
        <v>6811</v>
      </c>
      <c r="D22" s="80">
        <v>2270</v>
      </c>
      <c r="E22" s="80">
        <v>862</v>
      </c>
      <c r="F22" s="80">
        <v>1449</v>
      </c>
      <c r="G22" s="80">
        <v>81</v>
      </c>
      <c r="H22" s="93">
        <v>0</v>
      </c>
      <c r="I22" s="92" t="s">
        <v>73</v>
      </c>
    </row>
    <row r="23" spans="1:9" s="62" customFormat="1" ht="14.25" customHeight="1">
      <c r="A23" s="92" t="s">
        <v>56</v>
      </c>
      <c r="B23" s="79">
        <v>13560</v>
      </c>
      <c r="C23" s="80">
        <v>6366</v>
      </c>
      <c r="D23" s="80">
        <v>4507</v>
      </c>
      <c r="E23" s="80">
        <v>693</v>
      </c>
      <c r="F23" s="80">
        <v>1910</v>
      </c>
      <c r="G23" s="80">
        <v>84</v>
      </c>
      <c r="H23" s="93">
        <v>0</v>
      </c>
      <c r="I23" s="92" t="s">
        <v>56</v>
      </c>
    </row>
    <row r="24" spans="1:9" s="62" customFormat="1" ht="14.25" customHeight="1">
      <c r="A24" s="92" t="s">
        <v>27</v>
      </c>
      <c r="B24" s="79">
        <v>14104</v>
      </c>
      <c r="C24" s="80">
        <v>6197</v>
      </c>
      <c r="D24" s="80">
        <v>4730</v>
      </c>
      <c r="E24" s="80">
        <v>713</v>
      </c>
      <c r="F24" s="80">
        <v>2342</v>
      </c>
      <c r="G24" s="80">
        <v>122</v>
      </c>
      <c r="H24" s="93">
        <v>0</v>
      </c>
      <c r="I24" s="92" t="s">
        <v>27</v>
      </c>
    </row>
    <row r="25" spans="1:9" s="62" customFormat="1" ht="14.25" customHeight="1">
      <c r="A25" s="92" t="s">
        <v>75</v>
      </c>
      <c r="B25" s="79">
        <v>13319</v>
      </c>
      <c r="C25" s="80">
        <v>5349</v>
      </c>
      <c r="D25" s="80">
        <v>3890</v>
      </c>
      <c r="E25" s="80">
        <v>772</v>
      </c>
      <c r="F25" s="80">
        <v>3175</v>
      </c>
      <c r="G25" s="80">
        <v>133</v>
      </c>
      <c r="H25" s="93">
        <v>0</v>
      </c>
      <c r="I25" s="92" t="s">
        <v>75</v>
      </c>
    </row>
    <row r="26" spans="1:9" s="98" customFormat="1" ht="14.25" customHeight="1">
      <c r="A26" s="94" t="s">
        <v>58</v>
      </c>
      <c r="B26" s="95">
        <f aca="true" t="shared" si="1" ref="B26:H26">SUM(B27:B29)</f>
        <v>16042</v>
      </c>
      <c r="C26" s="96">
        <f t="shared" si="1"/>
        <v>6848</v>
      </c>
      <c r="D26" s="96">
        <f t="shared" si="1"/>
        <v>4180</v>
      </c>
      <c r="E26" s="96">
        <f t="shared" si="1"/>
        <v>742</v>
      </c>
      <c r="F26" s="96">
        <f t="shared" si="1"/>
        <v>3944</v>
      </c>
      <c r="G26" s="96">
        <f t="shared" si="1"/>
        <v>328</v>
      </c>
      <c r="H26" s="96">
        <f t="shared" si="1"/>
        <v>0</v>
      </c>
      <c r="I26" s="97" t="s">
        <v>58</v>
      </c>
    </row>
    <row r="27" spans="1:9" s="62" customFormat="1" ht="14.25" customHeight="1">
      <c r="A27" s="78" t="s">
        <v>77</v>
      </c>
      <c r="B27" s="79">
        <f>SUM(C27:H27)</f>
        <v>10215</v>
      </c>
      <c r="C27" s="81">
        <v>4769</v>
      </c>
      <c r="D27" s="81">
        <v>2440</v>
      </c>
      <c r="E27" s="81">
        <v>408</v>
      </c>
      <c r="F27" s="81">
        <v>2439</v>
      </c>
      <c r="G27" s="81">
        <v>159</v>
      </c>
      <c r="H27" s="81" t="s">
        <v>78</v>
      </c>
      <c r="I27" s="82" t="s">
        <v>79</v>
      </c>
    </row>
    <row r="28" spans="1:9" s="62" customFormat="1" ht="14.25" customHeight="1">
      <c r="A28" s="78" t="s">
        <v>80</v>
      </c>
      <c r="B28" s="79">
        <f>SUM(C28:H28)</f>
        <v>5655</v>
      </c>
      <c r="C28" s="81">
        <v>1956</v>
      </c>
      <c r="D28" s="81">
        <v>1740</v>
      </c>
      <c r="E28" s="81">
        <v>334</v>
      </c>
      <c r="F28" s="81">
        <v>1503</v>
      </c>
      <c r="G28" s="81">
        <v>122</v>
      </c>
      <c r="H28" s="81" t="s">
        <v>78</v>
      </c>
      <c r="I28" s="82" t="s">
        <v>81</v>
      </c>
    </row>
    <row r="29" spans="1:9" s="62" customFormat="1" ht="14.25" customHeight="1" thickBot="1">
      <c r="A29" s="83" t="s">
        <v>82</v>
      </c>
      <c r="B29" s="84">
        <f>SUM(C29:H29)</f>
        <v>172</v>
      </c>
      <c r="C29" s="86">
        <v>123</v>
      </c>
      <c r="D29" s="86" t="s">
        <v>78</v>
      </c>
      <c r="E29" s="86" t="s">
        <v>78</v>
      </c>
      <c r="F29" s="86">
        <v>2</v>
      </c>
      <c r="G29" s="86">
        <v>47</v>
      </c>
      <c r="H29" s="86" t="s">
        <v>78</v>
      </c>
      <c r="I29" s="88" t="s">
        <v>83</v>
      </c>
    </row>
    <row r="30" spans="1:9" s="59" customFormat="1" ht="13.5" customHeight="1">
      <c r="A30" s="75" t="s">
        <v>91</v>
      </c>
      <c r="G30" s="76"/>
      <c r="H30" s="76"/>
      <c r="I30" s="76" t="s">
        <v>92</v>
      </c>
    </row>
  </sheetData>
  <mergeCells count="19">
    <mergeCell ref="A1:I1"/>
    <mergeCell ref="A3:A6"/>
    <mergeCell ref="B3:B6"/>
    <mergeCell ref="C3:H4"/>
    <mergeCell ref="C5:C6"/>
    <mergeCell ref="D5:D6"/>
    <mergeCell ref="E5:E6"/>
    <mergeCell ref="F5:F6"/>
    <mergeCell ref="G5:G6"/>
    <mergeCell ref="H5:H6"/>
    <mergeCell ref="A17:A20"/>
    <mergeCell ref="B17:H18"/>
    <mergeCell ref="B19:B20"/>
    <mergeCell ref="C19:C20"/>
    <mergeCell ref="D19:D20"/>
    <mergeCell ref="E19:E20"/>
    <mergeCell ref="F19:F20"/>
    <mergeCell ref="G19:G20"/>
    <mergeCell ref="H19:H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N12" sqref="N12"/>
    </sheetView>
  </sheetViews>
  <sheetFormatPr defaultColWidth="8.88671875" defaultRowHeight="13.5"/>
  <cols>
    <col min="1" max="1" width="6.77734375" style="0" customWidth="1"/>
    <col min="2" max="2" width="7.4453125" style="0" customWidth="1"/>
    <col min="3" max="3" width="7.77734375" style="0" customWidth="1"/>
    <col min="4" max="4" width="7.4453125" style="0" customWidth="1"/>
    <col min="5" max="5" width="7.77734375" style="0" customWidth="1"/>
    <col min="6" max="6" width="7.4453125" style="0" customWidth="1"/>
    <col min="7" max="7" width="8.10546875" style="0" customWidth="1"/>
    <col min="8" max="8" width="7.4453125" style="0" customWidth="1"/>
    <col min="9" max="9" width="7.88671875" style="0" customWidth="1"/>
    <col min="10" max="10" width="7.4453125" style="0" customWidth="1"/>
    <col min="11" max="11" width="7.6640625" style="0" customWidth="1"/>
    <col min="12" max="12" width="7.4453125" style="0" customWidth="1"/>
    <col min="13" max="13" width="7.88671875" style="0" customWidth="1"/>
    <col min="14" max="14" width="7.4453125" style="0" customWidth="1"/>
    <col min="15" max="15" width="6.77734375" style="0" customWidth="1"/>
  </cols>
  <sheetData>
    <row r="1" spans="1:15" s="157" customFormat="1" ht="22.5">
      <c r="A1" s="502" t="s">
        <v>455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</row>
    <row r="2" s="59" customFormat="1" ht="13.5" thickBot="1">
      <c r="A2" s="74"/>
    </row>
    <row r="3" spans="1:15" s="157" customFormat="1" ht="17.25" customHeight="1">
      <c r="A3" s="400"/>
      <c r="B3" s="503" t="s">
        <v>414</v>
      </c>
      <c r="C3" s="444"/>
      <c r="D3" s="503" t="s">
        <v>415</v>
      </c>
      <c r="E3" s="444"/>
      <c r="F3" s="503" t="s">
        <v>416</v>
      </c>
      <c r="G3" s="504"/>
      <c r="H3" s="503" t="s">
        <v>417</v>
      </c>
      <c r="I3" s="504"/>
      <c r="J3" s="503" t="s">
        <v>418</v>
      </c>
      <c r="K3" s="444"/>
      <c r="L3" s="503" t="s">
        <v>419</v>
      </c>
      <c r="M3" s="444"/>
      <c r="N3" s="507" t="s">
        <v>420</v>
      </c>
      <c r="O3" s="401"/>
    </row>
    <row r="4" spans="1:15" s="157" customFormat="1" ht="17.25" customHeight="1">
      <c r="A4" s="402"/>
      <c r="B4" s="480"/>
      <c r="C4" s="407"/>
      <c r="D4" s="480"/>
      <c r="E4" s="407"/>
      <c r="F4" s="505"/>
      <c r="G4" s="506"/>
      <c r="H4" s="505"/>
      <c r="I4" s="506"/>
      <c r="J4" s="480"/>
      <c r="K4" s="407"/>
      <c r="L4" s="480"/>
      <c r="M4" s="407"/>
      <c r="N4" s="498"/>
      <c r="O4" s="405"/>
    </row>
    <row r="5" spans="1:15" s="157" customFormat="1" ht="17.25" customHeight="1">
      <c r="A5" s="402"/>
      <c r="B5" s="497" t="s">
        <v>421</v>
      </c>
      <c r="C5" s="497" t="s">
        <v>422</v>
      </c>
      <c r="D5" s="497" t="s">
        <v>421</v>
      </c>
      <c r="E5" s="497" t="s">
        <v>422</v>
      </c>
      <c r="F5" s="497" t="s">
        <v>421</v>
      </c>
      <c r="G5" s="497" t="s">
        <v>422</v>
      </c>
      <c r="H5" s="497" t="s">
        <v>421</v>
      </c>
      <c r="I5" s="497" t="s">
        <v>422</v>
      </c>
      <c r="J5" s="497" t="s">
        <v>421</v>
      </c>
      <c r="K5" s="497" t="s">
        <v>422</v>
      </c>
      <c r="L5" s="497" t="s">
        <v>421</v>
      </c>
      <c r="M5" s="497" t="s">
        <v>422</v>
      </c>
      <c r="N5" s="497" t="s">
        <v>421</v>
      </c>
      <c r="O5" s="405"/>
    </row>
    <row r="6" spans="1:15" s="157" customFormat="1" ht="17.25" customHeight="1">
      <c r="A6" s="404"/>
      <c r="B6" s="498"/>
      <c r="C6" s="498"/>
      <c r="D6" s="501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03"/>
    </row>
    <row r="7" spans="1:15" s="284" customFormat="1" ht="15" customHeight="1">
      <c r="A7" s="136" t="s">
        <v>72</v>
      </c>
      <c r="B7" s="414">
        <v>0.003</v>
      </c>
      <c r="C7" s="415">
        <v>0.0016</v>
      </c>
      <c r="D7" s="416">
        <v>0.29</v>
      </c>
      <c r="E7" s="416">
        <v>0.18</v>
      </c>
      <c r="F7" s="415">
        <v>0.024</v>
      </c>
      <c r="G7" s="415">
        <v>0.004</v>
      </c>
      <c r="H7" s="417">
        <v>35</v>
      </c>
      <c r="I7" s="417">
        <v>36</v>
      </c>
      <c r="J7" s="415">
        <v>0.027</v>
      </c>
      <c r="K7" s="415">
        <v>0.043</v>
      </c>
      <c r="L7" s="418">
        <v>4.8</v>
      </c>
      <c r="M7" s="418">
        <v>5.1</v>
      </c>
      <c r="N7" s="419">
        <v>0.019</v>
      </c>
      <c r="O7" s="136" t="s">
        <v>72</v>
      </c>
    </row>
    <row r="8" spans="1:15" s="284" customFormat="1" ht="15" customHeight="1">
      <c r="A8" s="136" t="s">
        <v>73</v>
      </c>
      <c r="B8" s="414">
        <v>0.004</v>
      </c>
      <c r="C8" s="415">
        <v>0.001</v>
      </c>
      <c r="D8" s="416">
        <v>0.5</v>
      </c>
      <c r="E8" s="416">
        <v>0.4</v>
      </c>
      <c r="F8" s="136">
        <v>0.022</v>
      </c>
      <c r="G8" s="415">
        <v>0.004</v>
      </c>
      <c r="H8" s="417">
        <v>47</v>
      </c>
      <c r="I8" s="417">
        <v>32</v>
      </c>
      <c r="J8" s="415">
        <v>0.031</v>
      </c>
      <c r="K8" s="415">
        <v>0.041</v>
      </c>
      <c r="L8" s="418">
        <v>5.15</v>
      </c>
      <c r="M8" s="418">
        <v>5.15</v>
      </c>
      <c r="N8" s="419">
        <v>0.02</v>
      </c>
      <c r="O8" s="136" t="s">
        <v>73</v>
      </c>
    </row>
    <row r="9" spans="1:15" s="284" customFormat="1" ht="15" customHeight="1">
      <c r="A9" s="136" t="s">
        <v>423</v>
      </c>
      <c r="B9" s="414">
        <v>0.004</v>
      </c>
      <c r="C9" s="415">
        <v>0.001</v>
      </c>
      <c r="D9" s="416">
        <v>0.6</v>
      </c>
      <c r="E9" s="416">
        <v>0.4</v>
      </c>
      <c r="F9" s="420">
        <v>0.02</v>
      </c>
      <c r="G9" s="415">
        <v>0.004</v>
      </c>
      <c r="H9" s="417">
        <v>49</v>
      </c>
      <c r="I9" s="417">
        <v>54</v>
      </c>
      <c r="J9" s="415">
        <v>0.029</v>
      </c>
      <c r="K9" s="415">
        <v>0.04</v>
      </c>
      <c r="L9" s="418">
        <v>4.5</v>
      </c>
      <c r="M9" s="418">
        <v>4.4</v>
      </c>
      <c r="N9" s="419">
        <v>0.026</v>
      </c>
      <c r="O9" s="136" t="s">
        <v>423</v>
      </c>
    </row>
    <row r="10" spans="1:15" s="284" customFormat="1" ht="15" customHeight="1">
      <c r="A10" s="136" t="s">
        <v>27</v>
      </c>
      <c r="B10" s="414">
        <v>0.0025</v>
      </c>
      <c r="C10" s="415">
        <v>0.0022500000000000003</v>
      </c>
      <c r="D10" s="416">
        <v>0.5166666666666667</v>
      </c>
      <c r="E10" s="416">
        <v>0.425</v>
      </c>
      <c r="F10" s="420">
        <v>0.013999999999999999</v>
      </c>
      <c r="G10" s="415">
        <v>0.006999999999999999</v>
      </c>
      <c r="H10" s="417">
        <v>39.166666666666664</v>
      </c>
      <c r="I10" s="417">
        <v>35.416666666666664</v>
      </c>
      <c r="J10" s="415">
        <v>0.03125</v>
      </c>
      <c r="K10" s="415">
        <v>0.03516666666666667</v>
      </c>
      <c r="L10" s="418">
        <v>4.9</v>
      </c>
      <c r="M10" s="418">
        <v>4.87</v>
      </c>
      <c r="N10" s="419">
        <v>0.029833333333333337</v>
      </c>
      <c r="O10" s="136" t="s">
        <v>27</v>
      </c>
    </row>
    <row r="11" spans="1:15" s="284" customFormat="1" ht="15" customHeight="1">
      <c r="A11" s="136" t="s">
        <v>75</v>
      </c>
      <c r="B11" s="414">
        <v>0.0036666666666666666</v>
      </c>
      <c r="C11" s="415">
        <v>0.0029999999999999996</v>
      </c>
      <c r="D11" s="416">
        <v>0.4916666666666667</v>
      </c>
      <c r="E11" s="416">
        <v>0.4083333333333332</v>
      </c>
      <c r="F11" s="420">
        <v>0.017166666666666667</v>
      </c>
      <c r="G11" s="415">
        <v>0.007333333333333333</v>
      </c>
      <c r="H11" s="417">
        <v>46</v>
      </c>
      <c r="I11" s="417">
        <v>39.666666666666664</v>
      </c>
      <c r="J11" s="415">
        <v>0.02950000000000001</v>
      </c>
      <c r="K11" s="415">
        <v>0.033083333333333347</v>
      </c>
      <c r="L11" s="418">
        <v>5.040833333333333</v>
      </c>
      <c r="M11" s="418">
        <v>4.974166666666667</v>
      </c>
      <c r="N11" s="419">
        <v>0.033499999999999995</v>
      </c>
      <c r="O11" s="136" t="s">
        <v>75</v>
      </c>
    </row>
    <row r="12" spans="1:15" s="188" customFormat="1" ht="15" customHeight="1">
      <c r="A12" s="189" t="s">
        <v>424</v>
      </c>
      <c r="B12" s="421">
        <f aca="true" t="shared" si="0" ref="B12:L12">AVERAGE(B13:B24)</f>
        <v>0.003916666666666666</v>
      </c>
      <c r="C12" s="422">
        <f t="shared" si="0"/>
        <v>0.003666666666666667</v>
      </c>
      <c r="D12" s="193">
        <f t="shared" si="0"/>
        <v>0.4666666666666666</v>
      </c>
      <c r="E12" s="193">
        <f t="shared" si="0"/>
        <v>0.47500000000000003</v>
      </c>
      <c r="F12" s="422">
        <f t="shared" si="0"/>
        <v>0.01608333333333334</v>
      </c>
      <c r="G12" s="422">
        <f t="shared" si="0"/>
        <v>0.007833333333333333</v>
      </c>
      <c r="H12" s="194">
        <f t="shared" si="0"/>
        <v>44.916666666666664</v>
      </c>
      <c r="I12" s="194">
        <f t="shared" si="0"/>
        <v>42.666666666666664</v>
      </c>
      <c r="J12" s="422">
        <f t="shared" si="0"/>
        <v>0.03</v>
      </c>
      <c r="K12" s="422">
        <f t="shared" si="0"/>
        <v>0.02991666666666667</v>
      </c>
      <c r="L12" s="193">
        <f t="shared" si="0"/>
        <v>4.9675</v>
      </c>
      <c r="M12" s="193">
        <v>5</v>
      </c>
      <c r="N12" s="423">
        <f>AVERAGE(N13:N24)</f>
        <v>0.03729166666666666</v>
      </c>
      <c r="O12" s="424" t="s">
        <v>424</v>
      </c>
    </row>
    <row r="13" spans="1:15" s="431" customFormat="1" ht="15" customHeight="1">
      <c r="A13" s="349" t="s">
        <v>425</v>
      </c>
      <c r="B13" s="425">
        <v>0.004</v>
      </c>
      <c r="C13" s="426">
        <v>0.006</v>
      </c>
      <c r="D13" s="427">
        <v>0.5</v>
      </c>
      <c r="E13" s="427">
        <v>0.4</v>
      </c>
      <c r="F13" s="426">
        <v>0.018</v>
      </c>
      <c r="G13" s="426">
        <v>0.004</v>
      </c>
      <c r="H13" s="428">
        <v>35</v>
      </c>
      <c r="I13" s="428">
        <v>32</v>
      </c>
      <c r="J13" s="426">
        <v>0.024</v>
      </c>
      <c r="K13" s="426">
        <v>0.024</v>
      </c>
      <c r="L13" s="427">
        <v>4.78</v>
      </c>
      <c r="M13" s="427">
        <v>4.78</v>
      </c>
      <c r="N13" s="429">
        <v>0.0331</v>
      </c>
      <c r="O13" s="430" t="s">
        <v>426</v>
      </c>
    </row>
    <row r="14" spans="1:15" s="431" customFormat="1" ht="15" customHeight="1">
      <c r="A14" s="349" t="s">
        <v>427</v>
      </c>
      <c r="B14" s="425">
        <v>0.005</v>
      </c>
      <c r="C14" s="426">
        <v>0.003</v>
      </c>
      <c r="D14" s="427">
        <v>0.6</v>
      </c>
      <c r="E14" s="427">
        <v>0.4</v>
      </c>
      <c r="F14" s="426">
        <v>0.016</v>
      </c>
      <c r="G14" s="426">
        <v>0.004</v>
      </c>
      <c r="H14" s="428">
        <v>43</v>
      </c>
      <c r="I14" s="428">
        <v>41</v>
      </c>
      <c r="J14" s="426">
        <v>0.029</v>
      </c>
      <c r="K14" s="426">
        <v>0.031</v>
      </c>
      <c r="L14" s="427">
        <v>4.89</v>
      </c>
      <c r="M14" s="427">
        <v>4.72</v>
      </c>
      <c r="N14" s="426">
        <v>0.032</v>
      </c>
      <c r="O14" s="430" t="s">
        <v>428</v>
      </c>
    </row>
    <row r="15" spans="1:15" s="431" customFormat="1" ht="15" customHeight="1">
      <c r="A15" s="349" t="s">
        <v>429</v>
      </c>
      <c r="B15" s="425">
        <v>0.003</v>
      </c>
      <c r="C15" s="426">
        <v>0.003</v>
      </c>
      <c r="D15" s="427">
        <v>0.6</v>
      </c>
      <c r="E15" s="427">
        <v>0.4</v>
      </c>
      <c r="F15" s="426">
        <v>0.02</v>
      </c>
      <c r="G15" s="426">
        <v>0.005</v>
      </c>
      <c r="H15" s="428">
        <v>56</v>
      </c>
      <c r="I15" s="428">
        <v>47</v>
      </c>
      <c r="J15" s="426">
        <v>0.034</v>
      </c>
      <c r="K15" s="426">
        <v>0.039</v>
      </c>
      <c r="L15" s="427">
        <v>5.35</v>
      </c>
      <c r="M15" s="427">
        <v>5.43</v>
      </c>
      <c r="N15" s="426">
        <v>0.0498</v>
      </c>
      <c r="O15" s="430" t="s">
        <v>430</v>
      </c>
    </row>
    <row r="16" spans="1:15" s="431" customFormat="1" ht="15" customHeight="1">
      <c r="A16" s="349" t="s">
        <v>431</v>
      </c>
      <c r="B16" s="425">
        <v>0.004</v>
      </c>
      <c r="C16" s="426">
        <v>0.003</v>
      </c>
      <c r="D16" s="427">
        <v>0.5</v>
      </c>
      <c r="E16" s="427">
        <v>0.5</v>
      </c>
      <c r="F16" s="426">
        <v>0.021</v>
      </c>
      <c r="G16" s="426">
        <v>0.007</v>
      </c>
      <c r="H16" s="428">
        <v>71</v>
      </c>
      <c r="I16" s="428">
        <v>58</v>
      </c>
      <c r="J16" s="426">
        <v>0.035</v>
      </c>
      <c r="K16" s="426">
        <v>0.04</v>
      </c>
      <c r="L16" s="427">
        <v>5.65</v>
      </c>
      <c r="M16" s="427">
        <v>5.79</v>
      </c>
      <c r="N16" s="426">
        <v>0.0518</v>
      </c>
      <c r="O16" s="430" t="s">
        <v>432</v>
      </c>
    </row>
    <row r="17" spans="1:15" s="431" customFormat="1" ht="15" customHeight="1">
      <c r="A17" s="349" t="s">
        <v>433</v>
      </c>
      <c r="B17" s="425">
        <v>0.004</v>
      </c>
      <c r="C17" s="426">
        <v>0.004</v>
      </c>
      <c r="D17" s="427">
        <v>0.5</v>
      </c>
      <c r="E17" s="427">
        <v>0.7</v>
      </c>
      <c r="F17" s="426">
        <v>0.022</v>
      </c>
      <c r="G17" s="426">
        <v>0.011</v>
      </c>
      <c r="H17" s="428">
        <v>48</v>
      </c>
      <c r="I17" s="428">
        <v>45</v>
      </c>
      <c r="J17" s="426">
        <v>0.036</v>
      </c>
      <c r="K17" s="426">
        <v>0.041</v>
      </c>
      <c r="L17" s="427">
        <v>5.4</v>
      </c>
      <c r="M17" s="427">
        <v>5.57</v>
      </c>
      <c r="N17" s="426">
        <v>0.0464</v>
      </c>
      <c r="O17" s="432" t="s">
        <v>434</v>
      </c>
    </row>
    <row r="18" spans="1:15" s="431" customFormat="1" ht="15" customHeight="1">
      <c r="A18" s="349" t="s">
        <v>435</v>
      </c>
      <c r="B18" s="425">
        <v>0.004</v>
      </c>
      <c r="C18" s="426">
        <v>0.003</v>
      </c>
      <c r="D18" s="427">
        <v>0.8</v>
      </c>
      <c r="E18" s="427">
        <v>0.5</v>
      </c>
      <c r="F18" s="426">
        <v>0.017</v>
      </c>
      <c r="G18" s="426">
        <v>0.007</v>
      </c>
      <c r="H18" s="428">
        <v>51</v>
      </c>
      <c r="I18" s="428">
        <v>46</v>
      </c>
      <c r="J18" s="426">
        <v>0.029</v>
      </c>
      <c r="K18" s="426">
        <v>0.032</v>
      </c>
      <c r="L18" s="427">
        <v>5.63</v>
      </c>
      <c r="M18" s="427">
        <v>5.09</v>
      </c>
      <c r="N18" s="426">
        <v>0.0397</v>
      </c>
      <c r="O18" s="432" t="s">
        <v>436</v>
      </c>
    </row>
    <row r="19" spans="1:15" s="431" customFormat="1" ht="15" customHeight="1">
      <c r="A19" s="349" t="s">
        <v>437</v>
      </c>
      <c r="B19" s="425">
        <v>0.003</v>
      </c>
      <c r="C19" s="426">
        <v>0.004</v>
      </c>
      <c r="D19" s="427">
        <v>0.5</v>
      </c>
      <c r="E19" s="427">
        <v>0.4</v>
      </c>
      <c r="F19" s="426">
        <v>0.015</v>
      </c>
      <c r="G19" s="426">
        <v>0.009</v>
      </c>
      <c r="H19" s="428">
        <v>48</v>
      </c>
      <c r="I19" s="428">
        <v>48</v>
      </c>
      <c r="J19" s="426">
        <v>0.028</v>
      </c>
      <c r="K19" s="426">
        <v>0.028</v>
      </c>
      <c r="L19" s="427">
        <v>5.15</v>
      </c>
      <c r="M19" s="427">
        <v>4.74</v>
      </c>
      <c r="N19" s="426">
        <v>0.0268</v>
      </c>
      <c r="O19" s="432" t="s">
        <v>438</v>
      </c>
    </row>
    <row r="20" spans="1:15" s="431" customFormat="1" ht="15" customHeight="1">
      <c r="A20" s="349" t="s">
        <v>439</v>
      </c>
      <c r="B20" s="425">
        <v>0.003</v>
      </c>
      <c r="C20" s="426">
        <v>0.003</v>
      </c>
      <c r="D20" s="427">
        <v>0.5</v>
      </c>
      <c r="E20" s="427">
        <v>0.5</v>
      </c>
      <c r="F20" s="426">
        <v>0.012</v>
      </c>
      <c r="G20" s="426">
        <v>0.007</v>
      </c>
      <c r="H20" s="428">
        <v>34</v>
      </c>
      <c r="I20" s="428">
        <v>33</v>
      </c>
      <c r="J20" s="426">
        <v>0.022</v>
      </c>
      <c r="K20" s="426">
        <v>0.022</v>
      </c>
      <c r="L20" s="427">
        <v>4.56</v>
      </c>
      <c r="M20" s="427">
        <v>4.55</v>
      </c>
      <c r="N20" s="426">
        <v>0.0056</v>
      </c>
      <c r="O20" s="430" t="s">
        <v>440</v>
      </c>
    </row>
    <row r="21" spans="1:15" s="431" customFormat="1" ht="15" customHeight="1">
      <c r="A21" s="349" t="s">
        <v>441</v>
      </c>
      <c r="B21" s="425">
        <v>0.002</v>
      </c>
      <c r="C21" s="426">
        <v>0.002</v>
      </c>
      <c r="D21" s="427">
        <v>0.2</v>
      </c>
      <c r="E21" s="427">
        <v>0.4</v>
      </c>
      <c r="F21" s="426">
        <v>0.01</v>
      </c>
      <c r="G21" s="426">
        <v>0.005</v>
      </c>
      <c r="H21" s="428">
        <v>31</v>
      </c>
      <c r="I21" s="428">
        <v>24</v>
      </c>
      <c r="J21" s="426">
        <v>0.027</v>
      </c>
      <c r="K21" s="426">
        <v>0.025</v>
      </c>
      <c r="L21" s="427">
        <v>4.5</v>
      </c>
      <c r="M21" s="427">
        <v>4.6</v>
      </c>
      <c r="N21" s="426">
        <v>0.017</v>
      </c>
      <c r="O21" s="430" t="s">
        <v>442</v>
      </c>
    </row>
    <row r="22" spans="1:15" s="431" customFormat="1" ht="15" customHeight="1">
      <c r="A22" s="349" t="s">
        <v>443</v>
      </c>
      <c r="B22" s="425">
        <v>0.004</v>
      </c>
      <c r="C22" s="426">
        <v>0.004</v>
      </c>
      <c r="D22" s="427">
        <v>0.3</v>
      </c>
      <c r="E22" s="427">
        <v>0.4</v>
      </c>
      <c r="F22" s="426">
        <v>0.014</v>
      </c>
      <c r="G22" s="426">
        <v>0.01</v>
      </c>
      <c r="H22" s="428">
        <v>41</v>
      </c>
      <c r="I22" s="428">
        <v>35</v>
      </c>
      <c r="J22" s="426">
        <v>0.037</v>
      </c>
      <c r="K22" s="426">
        <v>0.038</v>
      </c>
      <c r="L22" s="427">
        <v>4.5</v>
      </c>
      <c r="M22" s="427">
        <v>4.64</v>
      </c>
      <c r="N22" s="426">
        <v>0.0113</v>
      </c>
      <c r="O22" s="430" t="s">
        <v>444</v>
      </c>
    </row>
    <row r="23" spans="1:15" s="431" customFormat="1" ht="15" customHeight="1">
      <c r="A23" s="349" t="s">
        <v>445</v>
      </c>
      <c r="B23" s="425">
        <v>0.006</v>
      </c>
      <c r="C23" s="426">
        <v>0.004</v>
      </c>
      <c r="D23" s="427">
        <v>0.3</v>
      </c>
      <c r="E23" s="427">
        <v>0.6</v>
      </c>
      <c r="F23" s="426">
        <v>0.016</v>
      </c>
      <c r="G23" s="426">
        <v>0.013</v>
      </c>
      <c r="H23" s="428">
        <v>41</v>
      </c>
      <c r="I23" s="428">
        <v>61</v>
      </c>
      <c r="J23" s="426">
        <v>0.031</v>
      </c>
      <c r="K23" s="426">
        <v>0.015</v>
      </c>
      <c r="L23" s="427">
        <v>4.7</v>
      </c>
      <c r="M23" s="427">
        <v>4.8</v>
      </c>
      <c r="N23" s="426">
        <v>0.067</v>
      </c>
      <c r="O23" s="430" t="s">
        <v>446</v>
      </c>
    </row>
    <row r="24" spans="1:15" s="431" customFormat="1" ht="15" customHeight="1" thickBot="1">
      <c r="A24" s="433" t="s">
        <v>447</v>
      </c>
      <c r="B24" s="434">
        <v>0.005</v>
      </c>
      <c r="C24" s="435">
        <v>0.005</v>
      </c>
      <c r="D24" s="436">
        <v>0.3</v>
      </c>
      <c r="E24" s="436">
        <v>0.5</v>
      </c>
      <c r="F24" s="435">
        <v>0.012</v>
      </c>
      <c r="G24" s="435">
        <v>0.012</v>
      </c>
      <c r="H24" s="437">
        <v>40</v>
      </c>
      <c r="I24" s="437">
        <v>42</v>
      </c>
      <c r="J24" s="435">
        <v>0.028</v>
      </c>
      <c r="K24" s="435">
        <v>0.024</v>
      </c>
      <c r="L24" s="436">
        <v>4.5</v>
      </c>
      <c r="M24" s="436">
        <v>4.6</v>
      </c>
      <c r="N24" s="435">
        <v>0.067</v>
      </c>
      <c r="O24" s="438" t="s">
        <v>448</v>
      </c>
    </row>
    <row r="25" spans="1:15" s="440" customFormat="1" ht="13.5" customHeight="1">
      <c r="A25" s="439" t="s">
        <v>449</v>
      </c>
      <c r="B25" s="439"/>
      <c r="C25" s="439"/>
      <c r="D25" s="439"/>
      <c r="E25" s="439"/>
      <c r="G25" s="441"/>
      <c r="H25" s="441"/>
      <c r="I25" s="441"/>
      <c r="J25" s="441"/>
      <c r="K25" s="441"/>
      <c r="M25" s="349"/>
      <c r="N25" s="349"/>
      <c r="O25" s="442" t="s">
        <v>450</v>
      </c>
    </row>
    <row r="26" spans="1:15" s="157" customFormat="1" ht="13.5" customHeight="1">
      <c r="A26" s="157" t="s">
        <v>451</v>
      </c>
      <c r="G26" s="137"/>
      <c r="H26" s="137"/>
      <c r="I26" s="137"/>
      <c r="J26" s="137"/>
      <c r="K26" s="137"/>
      <c r="L26" s="137"/>
      <c r="M26" s="137"/>
      <c r="N26" s="137"/>
      <c r="O26" s="137"/>
    </row>
    <row r="27" spans="1:15" s="157" customFormat="1" ht="13.5" customHeight="1">
      <c r="A27" s="137" t="s">
        <v>452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1:15" s="157" customFormat="1" ht="13.5" customHeight="1">
      <c r="A28" s="499" t="s">
        <v>453</v>
      </c>
      <c r="B28" s="500"/>
      <c r="C28" s="500"/>
      <c r="D28" s="500"/>
      <c r="E28" s="500"/>
      <c r="F28" s="500"/>
      <c r="G28" s="500"/>
      <c r="H28" s="137"/>
      <c r="I28" s="137"/>
      <c r="J28" s="137"/>
      <c r="K28" s="137"/>
      <c r="L28" s="137"/>
      <c r="M28" s="137"/>
      <c r="N28" s="137"/>
      <c r="O28" s="137"/>
    </row>
    <row r="29" spans="1:15" s="157" customFormat="1" ht="13.5" customHeight="1">
      <c r="A29" s="137" t="s">
        <v>454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</row>
    <row r="30" spans="1:15" s="59" customFormat="1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6" ht="13.5">
      <c r="D36" t="s">
        <v>94</v>
      </c>
    </row>
  </sheetData>
  <mergeCells count="22">
    <mergeCell ref="A1:O1"/>
    <mergeCell ref="B3:C4"/>
    <mergeCell ref="D3:E4"/>
    <mergeCell ref="F3:G4"/>
    <mergeCell ref="H3:I4"/>
    <mergeCell ref="J3:K4"/>
    <mergeCell ref="L3:M4"/>
    <mergeCell ref="N3:N4"/>
    <mergeCell ref="B5:B6"/>
    <mergeCell ref="C5:C6"/>
    <mergeCell ref="D5:D6"/>
    <mergeCell ref="E5:E6"/>
    <mergeCell ref="N5:N6"/>
    <mergeCell ref="A28:G28"/>
    <mergeCell ref="J5:J6"/>
    <mergeCell ref="K5:K6"/>
    <mergeCell ref="L5:L6"/>
    <mergeCell ref="M5:M6"/>
    <mergeCell ref="F5:F6"/>
    <mergeCell ref="G5:G6"/>
    <mergeCell ref="H5:H6"/>
    <mergeCell ref="I5:I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6"/>
  <sheetViews>
    <sheetView showZeros="0" workbookViewId="0" topLeftCell="A19">
      <selection activeCell="M34" sqref="M34"/>
    </sheetView>
  </sheetViews>
  <sheetFormatPr defaultColWidth="8.88671875" defaultRowHeight="13.5"/>
  <cols>
    <col min="1" max="1" width="11.5546875" style="16" customWidth="1"/>
    <col min="2" max="2" width="4.77734375" style="16" customWidth="1"/>
    <col min="3" max="3" width="6.77734375" style="16" customWidth="1"/>
    <col min="4" max="4" width="5.77734375" style="16" customWidth="1"/>
    <col min="5" max="6" width="6.77734375" style="16" customWidth="1"/>
    <col min="7" max="7" width="5.77734375" style="16" customWidth="1"/>
    <col min="8" max="8" width="6.77734375" style="16" customWidth="1"/>
    <col min="9" max="9" width="6.21484375" style="16" customWidth="1"/>
    <col min="10" max="10" width="5.77734375" style="16" customWidth="1"/>
    <col min="11" max="11" width="6.3359375" style="16" customWidth="1"/>
    <col min="12" max="12" width="5.5546875" style="16" customWidth="1"/>
    <col min="13" max="13" width="6.21484375" style="16" customWidth="1"/>
    <col min="14" max="14" width="4.99609375" style="16" customWidth="1"/>
    <col min="15" max="15" width="4.5546875" style="16" customWidth="1"/>
    <col min="16" max="16" width="6.10546875" style="16" customWidth="1"/>
    <col min="17" max="18" width="5.10546875" style="16" customWidth="1"/>
    <col min="19" max="19" width="5.77734375" style="16" customWidth="1"/>
    <col min="20" max="23" width="5.10546875" style="16" customWidth="1"/>
    <col min="24" max="24" width="5.99609375" style="16" customWidth="1"/>
    <col min="25" max="25" width="5.4453125" style="16" customWidth="1"/>
    <col min="26" max="26" width="4.88671875" style="16" customWidth="1"/>
    <col min="27" max="27" width="4.77734375" style="16" customWidth="1"/>
    <col min="28" max="29" width="5.10546875" style="16" customWidth="1"/>
    <col min="30" max="30" width="5.21484375" style="16" customWidth="1"/>
    <col min="31" max="31" width="6.99609375" style="16" customWidth="1"/>
    <col min="32" max="32" width="3.4453125" style="16" customWidth="1"/>
    <col min="33" max="33" width="5.10546875" style="16" customWidth="1"/>
    <col min="34" max="34" width="5.88671875" style="16" customWidth="1"/>
    <col min="35" max="35" width="5.5546875" style="16" customWidth="1"/>
    <col min="36" max="36" width="4.77734375" style="16" customWidth="1"/>
    <col min="37" max="37" width="9.4453125" style="16" customWidth="1"/>
    <col min="38" max="16384" width="8.88671875" style="16" customWidth="1"/>
  </cols>
  <sheetData>
    <row r="1" spans="1:37" ht="30" customHeight="1">
      <c r="A1" s="30" t="s">
        <v>258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8" customHeight="1" thickBot="1">
      <c r="A2" s="16" t="s">
        <v>32</v>
      </c>
      <c r="AK2" s="19" t="s">
        <v>33</v>
      </c>
    </row>
    <row r="3" spans="1:37" s="157" customFormat="1" ht="45" customHeight="1">
      <c r="A3" s="444" t="s">
        <v>278</v>
      </c>
      <c r="B3" s="520" t="s">
        <v>276</v>
      </c>
      <c r="C3" s="521"/>
      <c r="D3" s="520" t="s">
        <v>277</v>
      </c>
      <c r="E3" s="521"/>
      <c r="F3" s="155" t="s">
        <v>279</v>
      </c>
      <c r="G3" s="156" t="s">
        <v>280</v>
      </c>
      <c r="H3" s="156" t="s">
        <v>281</v>
      </c>
      <c r="I3" s="156" t="s">
        <v>282</v>
      </c>
      <c r="J3" s="522" t="s">
        <v>405</v>
      </c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4"/>
      <c r="AK3" s="478" t="s">
        <v>19</v>
      </c>
    </row>
    <row r="4" spans="1:37" s="157" customFormat="1" ht="24.75" customHeight="1">
      <c r="A4" s="408"/>
      <c r="B4" s="159" t="s">
        <v>283</v>
      </c>
      <c r="C4" s="159" t="s">
        <v>284</v>
      </c>
      <c r="D4" s="159" t="s">
        <v>283</v>
      </c>
      <c r="E4" s="159" t="s">
        <v>284</v>
      </c>
      <c r="F4" s="112" t="s">
        <v>285</v>
      </c>
      <c r="G4" s="160" t="s">
        <v>286</v>
      </c>
      <c r="H4" s="160" t="s">
        <v>286</v>
      </c>
      <c r="I4" s="160" t="s">
        <v>287</v>
      </c>
      <c r="J4" s="159" t="s">
        <v>288</v>
      </c>
      <c r="K4" s="161" t="s">
        <v>289</v>
      </c>
      <c r="L4" s="161" t="s">
        <v>290</v>
      </c>
      <c r="M4" s="161" t="s">
        <v>291</v>
      </c>
      <c r="N4" s="162" t="s">
        <v>292</v>
      </c>
      <c r="O4" s="162" t="s">
        <v>293</v>
      </c>
      <c r="P4" s="163" t="s">
        <v>294</v>
      </c>
      <c r="Q4" s="163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5"/>
      <c r="AK4" s="479"/>
    </row>
    <row r="5" spans="1:37" s="157" customFormat="1" ht="30" customHeight="1">
      <c r="A5" s="408"/>
      <c r="B5" s="166"/>
      <c r="C5" s="166"/>
      <c r="D5" s="166"/>
      <c r="E5" s="166"/>
      <c r="F5" s="216" t="s">
        <v>356</v>
      </c>
      <c r="G5" s="168" t="s">
        <v>295</v>
      </c>
      <c r="H5" s="168" t="s">
        <v>296</v>
      </c>
      <c r="I5" s="168"/>
      <c r="J5" s="115"/>
      <c r="K5" s="169"/>
      <c r="L5" s="169"/>
      <c r="M5" s="169"/>
      <c r="N5" s="169"/>
      <c r="O5" s="169"/>
      <c r="P5" s="163" t="s">
        <v>297</v>
      </c>
      <c r="Q5" s="163"/>
      <c r="R5" s="164"/>
      <c r="S5" s="165"/>
      <c r="T5" s="170" t="s">
        <v>298</v>
      </c>
      <c r="U5" s="164"/>
      <c r="V5" s="164"/>
      <c r="W5" s="164"/>
      <c r="X5" s="165"/>
      <c r="Y5" s="170" t="s">
        <v>299</v>
      </c>
      <c r="Z5" s="164"/>
      <c r="AA5" s="164"/>
      <c r="AB5" s="165"/>
      <c r="AC5" s="164"/>
      <c r="AD5" s="170" t="s">
        <v>300</v>
      </c>
      <c r="AE5" s="163"/>
      <c r="AF5" s="164"/>
      <c r="AG5" s="164"/>
      <c r="AH5" s="164"/>
      <c r="AI5" s="164"/>
      <c r="AJ5" s="165"/>
      <c r="AK5" s="479"/>
    </row>
    <row r="6" spans="1:37" s="157" customFormat="1" ht="37.5" customHeight="1">
      <c r="A6" s="408"/>
      <c r="B6" s="160"/>
      <c r="C6" s="160"/>
      <c r="D6" s="160"/>
      <c r="E6" s="160"/>
      <c r="F6" s="167" t="s">
        <v>301</v>
      </c>
      <c r="G6" s="168" t="s">
        <v>302</v>
      </c>
      <c r="H6" s="168" t="s">
        <v>303</v>
      </c>
      <c r="I6" s="168" t="s">
        <v>304</v>
      </c>
      <c r="J6" s="115"/>
      <c r="K6" s="169"/>
      <c r="L6" s="169"/>
      <c r="M6" s="169"/>
      <c r="N6" s="169"/>
      <c r="O6" s="169"/>
      <c r="P6" s="159" t="s">
        <v>305</v>
      </c>
      <c r="Q6" s="159" t="s">
        <v>289</v>
      </c>
      <c r="R6" s="171" t="s">
        <v>290</v>
      </c>
      <c r="S6" s="159" t="s">
        <v>306</v>
      </c>
      <c r="T6" s="159" t="s">
        <v>305</v>
      </c>
      <c r="U6" s="159" t="s">
        <v>289</v>
      </c>
      <c r="V6" s="171" t="s">
        <v>290</v>
      </c>
      <c r="W6" s="159" t="s">
        <v>306</v>
      </c>
      <c r="X6" s="159" t="s">
        <v>292</v>
      </c>
      <c r="Y6" s="159" t="s">
        <v>305</v>
      </c>
      <c r="Z6" s="159" t="s">
        <v>289</v>
      </c>
      <c r="AA6" s="171" t="s">
        <v>290</v>
      </c>
      <c r="AB6" s="159" t="s">
        <v>306</v>
      </c>
      <c r="AC6" s="159" t="s">
        <v>292</v>
      </c>
      <c r="AD6" s="159" t="s">
        <v>307</v>
      </c>
      <c r="AE6" s="159" t="s">
        <v>308</v>
      </c>
      <c r="AF6" s="159" t="s">
        <v>289</v>
      </c>
      <c r="AG6" s="171" t="s">
        <v>290</v>
      </c>
      <c r="AH6" s="159" t="s">
        <v>306</v>
      </c>
      <c r="AI6" s="159" t="s">
        <v>292</v>
      </c>
      <c r="AJ6" s="162" t="s">
        <v>309</v>
      </c>
      <c r="AK6" s="479"/>
    </row>
    <row r="7" spans="1:37" s="157" customFormat="1" ht="40.5" customHeight="1">
      <c r="A7" s="407"/>
      <c r="B7" s="172" t="s">
        <v>310</v>
      </c>
      <c r="C7" s="172" t="s">
        <v>311</v>
      </c>
      <c r="D7" s="172" t="s">
        <v>310</v>
      </c>
      <c r="E7" s="172" t="s">
        <v>311</v>
      </c>
      <c r="F7" s="173" t="s">
        <v>312</v>
      </c>
      <c r="G7" s="174" t="s">
        <v>313</v>
      </c>
      <c r="H7" s="174" t="s">
        <v>314</v>
      </c>
      <c r="I7" s="174" t="s">
        <v>315</v>
      </c>
      <c r="J7" s="175" t="s">
        <v>316</v>
      </c>
      <c r="K7" s="176" t="s">
        <v>317</v>
      </c>
      <c r="L7" s="177" t="s">
        <v>318</v>
      </c>
      <c r="M7" s="177" t="s">
        <v>319</v>
      </c>
      <c r="N7" s="218" t="s">
        <v>358</v>
      </c>
      <c r="O7" s="178" t="s">
        <v>320</v>
      </c>
      <c r="P7" s="173" t="s">
        <v>321</v>
      </c>
      <c r="Q7" s="174" t="s">
        <v>317</v>
      </c>
      <c r="R7" s="174" t="s">
        <v>322</v>
      </c>
      <c r="S7" s="173" t="s">
        <v>323</v>
      </c>
      <c r="T7" s="174" t="s">
        <v>321</v>
      </c>
      <c r="U7" s="174" t="s">
        <v>317</v>
      </c>
      <c r="V7" s="174" t="s">
        <v>322</v>
      </c>
      <c r="W7" s="174" t="s">
        <v>323</v>
      </c>
      <c r="X7" s="174" t="s">
        <v>324</v>
      </c>
      <c r="Y7" s="174" t="s">
        <v>321</v>
      </c>
      <c r="Z7" s="173" t="s">
        <v>317</v>
      </c>
      <c r="AA7" s="174" t="s">
        <v>322</v>
      </c>
      <c r="AB7" s="174" t="s">
        <v>323</v>
      </c>
      <c r="AC7" s="213" t="s">
        <v>28</v>
      </c>
      <c r="AD7" s="174"/>
      <c r="AE7" s="174" t="s">
        <v>321</v>
      </c>
      <c r="AF7" s="174" t="s">
        <v>325</v>
      </c>
      <c r="AG7" s="174" t="s">
        <v>322</v>
      </c>
      <c r="AH7" s="173" t="s">
        <v>323</v>
      </c>
      <c r="AI7" s="213" t="s">
        <v>28</v>
      </c>
      <c r="AJ7" s="174" t="s">
        <v>320</v>
      </c>
      <c r="AK7" s="480"/>
    </row>
    <row r="8" spans="1:37" s="179" customFormat="1" ht="23.25" customHeight="1">
      <c r="A8" s="152" t="s">
        <v>326</v>
      </c>
      <c r="B8" s="214">
        <v>255.36</v>
      </c>
      <c r="C8" s="310">
        <v>279087</v>
      </c>
      <c r="D8" s="214">
        <v>255.36</v>
      </c>
      <c r="E8" s="310">
        <v>279087</v>
      </c>
      <c r="F8" s="312">
        <f>E8/C8*100</f>
        <v>100</v>
      </c>
      <c r="G8" s="312">
        <v>391</v>
      </c>
      <c r="H8" s="312">
        <v>391</v>
      </c>
      <c r="I8" s="312">
        <f>H8/G8*100</f>
        <v>100</v>
      </c>
      <c r="J8" s="313">
        <f>SUM(K8:O8)</f>
        <v>391</v>
      </c>
      <c r="K8" s="313">
        <v>277</v>
      </c>
      <c r="L8" s="313">
        <v>1</v>
      </c>
      <c r="M8" s="313">
        <v>113</v>
      </c>
      <c r="N8" s="313" t="s">
        <v>327</v>
      </c>
      <c r="O8" s="313" t="s">
        <v>327</v>
      </c>
      <c r="P8" s="314" t="s">
        <v>6</v>
      </c>
      <c r="Q8" s="314" t="s">
        <v>6</v>
      </c>
      <c r="R8" s="314" t="s">
        <v>6</v>
      </c>
      <c r="S8" s="314" t="s">
        <v>6</v>
      </c>
      <c r="T8" s="314" t="s">
        <v>6</v>
      </c>
      <c r="U8" s="314" t="s">
        <v>6</v>
      </c>
      <c r="V8" s="314" t="s">
        <v>6</v>
      </c>
      <c r="W8" s="314" t="s">
        <v>6</v>
      </c>
      <c r="X8" s="314" t="s">
        <v>6</v>
      </c>
      <c r="Y8" s="314" t="s">
        <v>6</v>
      </c>
      <c r="Z8" s="314" t="s">
        <v>6</v>
      </c>
      <c r="AA8" s="314" t="s">
        <v>6</v>
      </c>
      <c r="AB8" s="314" t="s">
        <v>6</v>
      </c>
      <c r="AC8" s="314" t="s">
        <v>6</v>
      </c>
      <c r="AD8" s="314" t="s">
        <v>6</v>
      </c>
      <c r="AE8" s="314"/>
      <c r="AF8" s="314" t="s">
        <v>6</v>
      </c>
      <c r="AG8" s="314" t="s">
        <v>6</v>
      </c>
      <c r="AH8" s="314" t="s">
        <v>6</v>
      </c>
      <c r="AI8" s="314" t="s">
        <v>6</v>
      </c>
      <c r="AJ8" s="315" t="s">
        <v>6</v>
      </c>
      <c r="AK8" s="150" t="s">
        <v>326</v>
      </c>
    </row>
    <row r="9" spans="1:37" s="179" customFormat="1" ht="23.25" customHeight="1">
      <c r="A9" s="153" t="s">
        <v>328</v>
      </c>
      <c r="B9" s="215">
        <v>721.27</v>
      </c>
      <c r="C9" s="311">
        <v>100395</v>
      </c>
      <c r="D9" s="215">
        <v>720.46</v>
      </c>
      <c r="E9" s="311">
        <v>100224</v>
      </c>
      <c r="F9" s="316">
        <v>99.82967279246975</v>
      </c>
      <c r="G9" s="215">
        <v>53</v>
      </c>
      <c r="H9" s="215">
        <v>53</v>
      </c>
      <c r="I9" s="311">
        <v>100</v>
      </c>
      <c r="J9" s="317">
        <v>53</v>
      </c>
      <c r="K9" s="318">
        <v>36.4</v>
      </c>
      <c r="L9" s="318">
        <v>3.1</v>
      </c>
      <c r="M9" s="318">
        <v>13.5</v>
      </c>
      <c r="N9" s="319" t="s">
        <v>329</v>
      </c>
      <c r="O9" s="317" t="s">
        <v>6</v>
      </c>
      <c r="P9" s="317">
        <v>53</v>
      </c>
      <c r="Q9" s="317">
        <v>36.4</v>
      </c>
      <c r="R9" s="317">
        <v>3.1</v>
      </c>
      <c r="S9" s="317">
        <v>13.5</v>
      </c>
      <c r="T9" s="317">
        <v>16.5</v>
      </c>
      <c r="U9" s="320" t="s">
        <v>330</v>
      </c>
      <c r="V9" s="320" t="s">
        <v>330</v>
      </c>
      <c r="W9" s="317">
        <v>16.05</v>
      </c>
      <c r="X9" s="320" t="s">
        <v>330</v>
      </c>
      <c r="Y9" s="317">
        <v>497.9</v>
      </c>
      <c r="Z9" s="320" t="s">
        <v>330</v>
      </c>
      <c r="AA9" s="320" t="s">
        <v>330</v>
      </c>
      <c r="AB9" s="317">
        <v>497.9</v>
      </c>
      <c r="AC9" s="320" t="s">
        <v>330</v>
      </c>
      <c r="AD9" s="320"/>
      <c r="AE9" s="321" t="s">
        <v>330</v>
      </c>
      <c r="AF9" s="321" t="s">
        <v>330</v>
      </c>
      <c r="AG9" s="321" t="s">
        <v>330</v>
      </c>
      <c r="AH9" s="321" t="s">
        <v>330</v>
      </c>
      <c r="AI9" s="314" t="s">
        <v>6</v>
      </c>
      <c r="AJ9" s="321" t="s">
        <v>330</v>
      </c>
      <c r="AK9" s="151" t="s">
        <v>328</v>
      </c>
    </row>
    <row r="10" spans="1:37" s="179" customFormat="1" ht="23.25" customHeight="1">
      <c r="A10" s="152" t="s">
        <v>267</v>
      </c>
      <c r="B10" s="214">
        <v>255.48</v>
      </c>
      <c r="C10" s="310">
        <v>285097</v>
      </c>
      <c r="D10" s="214">
        <v>255.48</v>
      </c>
      <c r="E10" s="310">
        <v>279087</v>
      </c>
      <c r="F10" s="312">
        <f>E10/C10*100</f>
        <v>97.89194554835723</v>
      </c>
      <c r="G10" s="312">
        <v>418.8</v>
      </c>
      <c r="H10" s="312">
        <v>418.8</v>
      </c>
      <c r="I10" s="312">
        <f>H10/G10*100</f>
        <v>100</v>
      </c>
      <c r="J10" s="313">
        <f>SUM(K10:O10)</f>
        <v>419.8</v>
      </c>
      <c r="K10" s="313">
        <f aca="true" t="shared" si="0" ref="K10:M12">Q10</f>
        <v>254.8</v>
      </c>
      <c r="L10" s="313">
        <f t="shared" si="0"/>
        <v>1</v>
      </c>
      <c r="M10" s="313">
        <f t="shared" si="0"/>
        <v>164</v>
      </c>
      <c r="N10" s="313" t="s">
        <v>327</v>
      </c>
      <c r="O10" s="313" t="s">
        <v>327</v>
      </c>
      <c r="P10" s="313">
        <f>SUM(Q10:U10)</f>
        <v>419.8</v>
      </c>
      <c r="Q10" s="313">
        <v>254.8</v>
      </c>
      <c r="R10" s="312">
        <v>1</v>
      </c>
      <c r="S10" s="313">
        <v>164</v>
      </c>
      <c r="T10" s="314" t="s">
        <v>6</v>
      </c>
      <c r="U10" s="314" t="s">
        <v>6</v>
      </c>
      <c r="V10" s="314" t="s">
        <v>6</v>
      </c>
      <c r="W10" s="314" t="s">
        <v>6</v>
      </c>
      <c r="X10" s="314" t="s">
        <v>6</v>
      </c>
      <c r="Y10" s="314" t="s">
        <v>6</v>
      </c>
      <c r="Z10" s="314" t="s">
        <v>6</v>
      </c>
      <c r="AA10" s="314" t="s">
        <v>6</v>
      </c>
      <c r="AB10" s="314" t="s">
        <v>6</v>
      </c>
      <c r="AC10" s="320" t="s">
        <v>330</v>
      </c>
      <c r="AD10" s="314" t="s">
        <v>6</v>
      </c>
      <c r="AE10" s="314"/>
      <c r="AF10" s="314" t="s">
        <v>6</v>
      </c>
      <c r="AG10" s="314" t="s">
        <v>6</v>
      </c>
      <c r="AH10" s="314" t="s">
        <v>6</v>
      </c>
      <c r="AI10" s="314" t="s">
        <v>6</v>
      </c>
      <c r="AJ10" s="315" t="s">
        <v>6</v>
      </c>
      <c r="AK10" s="150" t="s">
        <v>267</v>
      </c>
    </row>
    <row r="11" spans="1:37" s="179" customFormat="1" ht="23.25" customHeight="1">
      <c r="A11" s="153" t="s">
        <v>268</v>
      </c>
      <c r="B11" s="215">
        <v>721.8</v>
      </c>
      <c r="C11" s="311">
        <v>100208</v>
      </c>
      <c r="D11" s="215">
        <v>721.3</v>
      </c>
      <c r="E11" s="311">
        <v>100056</v>
      </c>
      <c r="F11" s="316">
        <v>99.84831550375219</v>
      </c>
      <c r="G11" s="215">
        <v>54.47</v>
      </c>
      <c r="H11" s="215">
        <v>54.47</v>
      </c>
      <c r="I11" s="311">
        <v>100</v>
      </c>
      <c r="J11" s="317">
        <v>54.47</v>
      </c>
      <c r="K11" s="318">
        <v>34.07</v>
      </c>
      <c r="L11" s="318">
        <v>3.5</v>
      </c>
      <c r="M11" s="318">
        <v>16.9</v>
      </c>
      <c r="N11" s="319" t="s">
        <v>6</v>
      </c>
      <c r="O11" s="317" t="s">
        <v>6</v>
      </c>
      <c r="P11" s="317">
        <v>54.47</v>
      </c>
      <c r="Q11" s="317">
        <v>34.07</v>
      </c>
      <c r="R11" s="317">
        <v>3.5</v>
      </c>
      <c r="S11" s="317">
        <v>16.9</v>
      </c>
      <c r="T11" s="317">
        <v>41.02</v>
      </c>
      <c r="U11" s="320">
        <v>0.22</v>
      </c>
      <c r="V11" s="320">
        <v>1.89</v>
      </c>
      <c r="W11" s="317">
        <v>38.91</v>
      </c>
      <c r="X11" s="320" t="s">
        <v>6</v>
      </c>
      <c r="Y11" s="317">
        <v>150.06</v>
      </c>
      <c r="Z11" s="320" t="s">
        <v>6</v>
      </c>
      <c r="AA11" s="320" t="s">
        <v>6</v>
      </c>
      <c r="AB11" s="317">
        <v>150.06</v>
      </c>
      <c r="AC11" s="320" t="s">
        <v>330</v>
      </c>
      <c r="AD11" s="320"/>
      <c r="AE11" s="321">
        <v>1.43</v>
      </c>
      <c r="AF11" s="321" t="s">
        <v>6</v>
      </c>
      <c r="AG11" s="321">
        <v>0.19</v>
      </c>
      <c r="AH11" s="321">
        <v>1.24</v>
      </c>
      <c r="AI11" s="314" t="s">
        <v>6</v>
      </c>
      <c r="AJ11" s="321" t="s">
        <v>6</v>
      </c>
      <c r="AK11" s="151" t="s">
        <v>268</v>
      </c>
    </row>
    <row r="12" spans="1:37" s="183" customFormat="1" ht="23.25" customHeight="1">
      <c r="A12" s="152" t="s">
        <v>269</v>
      </c>
      <c r="B12" s="214">
        <v>255.48</v>
      </c>
      <c r="C12" s="310">
        <v>290664</v>
      </c>
      <c r="D12" s="214">
        <v>255.48</v>
      </c>
      <c r="E12" s="310">
        <v>290664</v>
      </c>
      <c r="F12" s="312">
        <f>E12/C12*100</f>
        <v>100</v>
      </c>
      <c r="G12" s="312">
        <v>468</v>
      </c>
      <c r="H12" s="312">
        <v>468</v>
      </c>
      <c r="I12" s="312">
        <f>H12/G12*100</f>
        <v>100</v>
      </c>
      <c r="J12" s="313">
        <f>SUM(K12:O12)</f>
        <v>468</v>
      </c>
      <c r="K12" s="313">
        <f t="shared" si="0"/>
        <v>230</v>
      </c>
      <c r="L12" s="313">
        <f t="shared" si="0"/>
        <v>20</v>
      </c>
      <c r="M12" s="313">
        <f t="shared" si="0"/>
        <v>218</v>
      </c>
      <c r="N12" s="313" t="s">
        <v>327</v>
      </c>
      <c r="O12" s="313" t="s">
        <v>327</v>
      </c>
      <c r="P12" s="322">
        <f>SUM(Q12:S12)</f>
        <v>468</v>
      </c>
      <c r="Q12" s="322">
        <v>230</v>
      </c>
      <c r="R12" s="322">
        <v>20</v>
      </c>
      <c r="S12" s="322">
        <v>218</v>
      </c>
      <c r="T12" s="312">
        <f>SUM(U12:X12)</f>
        <v>38</v>
      </c>
      <c r="U12" s="312">
        <v>29</v>
      </c>
      <c r="V12" s="323">
        <v>0</v>
      </c>
      <c r="W12" s="323">
        <v>9</v>
      </c>
      <c r="X12" s="323">
        <v>0</v>
      </c>
      <c r="Y12" s="312">
        <f>SUM(Z12:AB12)</f>
        <v>939</v>
      </c>
      <c r="Z12" s="312">
        <v>107</v>
      </c>
      <c r="AA12" s="323">
        <v>0</v>
      </c>
      <c r="AB12" s="312">
        <v>832</v>
      </c>
      <c r="AC12" s="320" t="s">
        <v>330</v>
      </c>
      <c r="AD12" s="324">
        <f>SUM(AF12:AJ12)</f>
        <v>3.4</v>
      </c>
      <c r="AE12" s="324"/>
      <c r="AF12" s="325">
        <v>0</v>
      </c>
      <c r="AG12" s="322">
        <v>0.6</v>
      </c>
      <c r="AH12" s="326">
        <v>2.8</v>
      </c>
      <c r="AI12" s="314" t="s">
        <v>6</v>
      </c>
      <c r="AJ12" s="315" t="s">
        <v>6</v>
      </c>
      <c r="AK12" s="150" t="s">
        <v>269</v>
      </c>
    </row>
    <row r="13" spans="1:37" s="183" customFormat="1" ht="23.25" customHeight="1">
      <c r="A13" s="153" t="s">
        <v>270</v>
      </c>
      <c r="B13" s="215">
        <v>721.84</v>
      </c>
      <c r="C13" s="311">
        <v>100824</v>
      </c>
      <c r="D13" s="215">
        <v>721.32</v>
      </c>
      <c r="E13" s="311">
        <v>100662</v>
      </c>
      <c r="F13" s="316">
        <v>99.83932397048322</v>
      </c>
      <c r="G13" s="215">
        <v>58.39</v>
      </c>
      <c r="H13" s="215">
        <v>58.39</v>
      </c>
      <c r="I13" s="311">
        <v>100</v>
      </c>
      <c r="J13" s="317">
        <v>58.39</v>
      </c>
      <c r="K13" s="318">
        <v>30.9</v>
      </c>
      <c r="L13" s="318">
        <v>6.2</v>
      </c>
      <c r="M13" s="318">
        <v>21.29</v>
      </c>
      <c r="N13" s="319" t="s">
        <v>6</v>
      </c>
      <c r="O13" s="317" t="s">
        <v>6</v>
      </c>
      <c r="P13" s="317">
        <v>58.39</v>
      </c>
      <c r="Q13" s="317">
        <v>30.9</v>
      </c>
      <c r="R13" s="317">
        <v>6.2</v>
      </c>
      <c r="S13" s="317">
        <v>21.29</v>
      </c>
      <c r="T13" s="317">
        <v>33.23</v>
      </c>
      <c r="U13" s="320">
        <v>0.71</v>
      </c>
      <c r="V13" s="320">
        <v>3.01</v>
      </c>
      <c r="W13" s="317">
        <v>29.51</v>
      </c>
      <c r="X13" s="320" t="s">
        <v>6</v>
      </c>
      <c r="Y13" s="317">
        <v>321.61</v>
      </c>
      <c r="Z13" s="320" t="s">
        <v>6</v>
      </c>
      <c r="AA13" s="320" t="s">
        <v>6</v>
      </c>
      <c r="AB13" s="317">
        <v>321.61</v>
      </c>
      <c r="AC13" s="320" t="s">
        <v>330</v>
      </c>
      <c r="AD13" s="320"/>
      <c r="AE13" s="321" t="s">
        <v>6</v>
      </c>
      <c r="AF13" s="321" t="s">
        <v>6</v>
      </c>
      <c r="AG13" s="321" t="s">
        <v>6</v>
      </c>
      <c r="AH13" s="321" t="s">
        <v>6</v>
      </c>
      <c r="AI13" s="314" t="s">
        <v>6</v>
      </c>
      <c r="AJ13" s="321" t="s">
        <v>6</v>
      </c>
      <c r="AK13" s="151" t="s">
        <v>270</v>
      </c>
    </row>
    <row r="14" spans="1:37" s="183" customFormat="1" ht="23.25" customHeight="1">
      <c r="A14" s="152" t="s">
        <v>271</v>
      </c>
      <c r="B14" s="214">
        <v>255.53</v>
      </c>
      <c r="C14" s="310">
        <v>292908</v>
      </c>
      <c r="D14" s="214">
        <v>255.53</v>
      </c>
      <c r="E14" s="310">
        <v>292908</v>
      </c>
      <c r="F14" s="312">
        <v>100</v>
      </c>
      <c r="G14" s="312">
        <v>439.3</v>
      </c>
      <c r="H14" s="312">
        <v>439.3</v>
      </c>
      <c r="I14" s="312">
        <v>100</v>
      </c>
      <c r="J14" s="313">
        <v>439.3</v>
      </c>
      <c r="K14" s="313">
        <v>115.8</v>
      </c>
      <c r="L14" s="313">
        <v>103.9</v>
      </c>
      <c r="M14" s="313">
        <v>219.6</v>
      </c>
      <c r="N14" s="313">
        <v>15</v>
      </c>
      <c r="O14" s="313">
        <v>0.2</v>
      </c>
      <c r="P14" s="322">
        <v>439.3</v>
      </c>
      <c r="Q14" s="322">
        <v>115.8</v>
      </c>
      <c r="R14" s="322">
        <v>103.9</v>
      </c>
      <c r="S14" s="322">
        <v>219.6</v>
      </c>
      <c r="T14" s="312">
        <v>52</v>
      </c>
      <c r="U14" s="312">
        <v>10</v>
      </c>
      <c r="V14" s="323">
        <v>15</v>
      </c>
      <c r="W14" s="323">
        <v>12</v>
      </c>
      <c r="X14" s="323">
        <v>15</v>
      </c>
      <c r="Y14" s="312">
        <v>1106</v>
      </c>
      <c r="Z14" s="312">
        <v>8.2</v>
      </c>
      <c r="AA14" s="323">
        <v>0</v>
      </c>
      <c r="AB14" s="312">
        <v>1097.9</v>
      </c>
      <c r="AC14" s="320" t="s">
        <v>330</v>
      </c>
      <c r="AD14" s="324">
        <v>5.3</v>
      </c>
      <c r="AE14" s="324"/>
      <c r="AF14" s="325">
        <v>0</v>
      </c>
      <c r="AG14" s="322">
        <v>0.6</v>
      </c>
      <c r="AH14" s="326">
        <v>4.5</v>
      </c>
      <c r="AI14" s="314" t="s">
        <v>6</v>
      </c>
      <c r="AJ14" s="327">
        <v>0.2</v>
      </c>
      <c r="AK14" s="150" t="s">
        <v>271</v>
      </c>
    </row>
    <row r="15" spans="1:37" s="183" customFormat="1" ht="23.25" customHeight="1">
      <c r="A15" s="153" t="s">
        <v>272</v>
      </c>
      <c r="B15" s="215">
        <v>722.31</v>
      </c>
      <c r="C15" s="311">
        <v>102189</v>
      </c>
      <c r="D15" s="215">
        <v>721.79</v>
      </c>
      <c r="E15" s="311">
        <v>102020</v>
      </c>
      <c r="F15" s="316">
        <v>99.83462016459697</v>
      </c>
      <c r="G15" s="215">
        <v>63.72</v>
      </c>
      <c r="H15" s="215">
        <v>63.72</v>
      </c>
      <c r="I15" s="311">
        <v>100</v>
      </c>
      <c r="J15" s="317">
        <v>63.7</v>
      </c>
      <c r="K15" s="318">
        <v>26.4</v>
      </c>
      <c r="L15" s="318">
        <v>17.1</v>
      </c>
      <c r="M15" s="318">
        <v>20.2</v>
      </c>
      <c r="N15" s="319" t="s">
        <v>6</v>
      </c>
      <c r="O15" s="317" t="s">
        <v>6</v>
      </c>
      <c r="P15" s="317">
        <v>63.7</v>
      </c>
      <c r="Q15" s="317">
        <v>26.4</v>
      </c>
      <c r="R15" s="317">
        <v>17.1</v>
      </c>
      <c r="S15" s="317">
        <v>20.2</v>
      </c>
      <c r="T15" s="317">
        <v>38</v>
      </c>
      <c r="U15" s="320">
        <v>2</v>
      </c>
      <c r="V15" s="320">
        <v>1</v>
      </c>
      <c r="W15" s="317">
        <v>33</v>
      </c>
      <c r="X15" s="320">
        <v>2</v>
      </c>
      <c r="Y15" s="317">
        <v>173</v>
      </c>
      <c r="Z15" s="320" t="s">
        <v>6</v>
      </c>
      <c r="AA15" s="320" t="s">
        <v>6</v>
      </c>
      <c r="AB15" s="317">
        <v>173</v>
      </c>
      <c r="AC15" s="320" t="s">
        <v>330</v>
      </c>
      <c r="AD15" s="320"/>
      <c r="AE15" s="321">
        <v>1.3</v>
      </c>
      <c r="AF15" s="321" t="s">
        <v>6</v>
      </c>
      <c r="AG15" s="321">
        <v>0.1</v>
      </c>
      <c r="AH15" s="321">
        <v>1.2</v>
      </c>
      <c r="AI15" s="314" t="s">
        <v>6</v>
      </c>
      <c r="AJ15" s="321" t="s">
        <v>6</v>
      </c>
      <c r="AK15" s="151" t="s">
        <v>272</v>
      </c>
    </row>
    <row r="16" spans="1:37" s="179" customFormat="1" ht="23.25" customHeight="1">
      <c r="A16" s="152" t="s">
        <v>273</v>
      </c>
      <c r="B16" s="214">
        <v>255.5</v>
      </c>
      <c r="C16" s="310">
        <v>296990</v>
      </c>
      <c r="D16" s="214">
        <v>255.5</v>
      </c>
      <c r="E16" s="310">
        <v>296068</v>
      </c>
      <c r="F16" s="328">
        <v>99.7</v>
      </c>
      <c r="G16" s="313">
        <v>440.2</v>
      </c>
      <c r="H16" s="313">
        <v>440.2</v>
      </c>
      <c r="I16" s="312">
        <v>100</v>
      </c>
      <c r="J16" s="313">
        <v>440.2</v>
      </c>
      <c r="K16" s="313">
        <v>81.7</v>
      </c>
      <c r="L16" s="313">
        <v>91.4</v>
      </c>
      <c r="M16" s="313">
        <v>267.1</v>
      </c>
      <c r="N16" s="313">
        <v>36.1</v>
      </c>
      <c r="O16" s="317" t="s">
        <v>6</v>
      </c>
      <c r="P16" s="322">
        <v>440.2</v>
      </c>
      <c r="Q16" s="322">
        <v>81.7</v>
      </c>
      <c r="R16" s="322">
        <v>91.4</v>
      </c>
      <c r="S16" s="322">
        <v>267.1</v>
      </c>
      <c r="T16" s="313">
        <v>36.1</v>
      </c>
      <c r="U16" s="312"/>
      <c r="V16" s="323"/>
      <c r="W16" s="323"/>
      <c r="X16" s="313">
        <v>36.1</v>
      </c>
      <c r="Y16" s="313">
        <v>919.3</v>
      </c>
      <c r="Z16" s="329">
        <v>5</v>
      </c>
      <c r="AA16" s="323">
        <v>0</v>
      </c>
      <c r="AB16" s="322">
        <v>914.3</v>
      </c>
      <c r="AC16" s="320" t="s">
        <v>330</v>
      </c>
      <c r="AD16" s="324">
        <v>0.4</v>
      </c>
      <c r="AE16" s="324">
        <v>7.6</v>
      </c>
      <c r="AF16" s="325">
        <v>0</v>
      </c>
      <c r="AG16" s="322">
        <v>1.2</v>
      </c>
      <c r="AH16" s="326">
        <v>6.7</v>
      </c>
      <c r="AI16" s="314" t="s">
        <v>6</v>
      </c>
      <c r="AJ16" s="327">
        <v>0.1</v>
      </c>
      <c r="AK16" s="150" t="s">
        <v>273</v>
      </c>
    </row>
    <row r="17" spans="1:37" s="179" customFormat="1" ht="23.25" customHeight="1">
      <c r="A17" s="153" t="s">
        <v>274</v>
      </c>
      <c r="B17" s="214">
        <v>722.31</v>
      </c>
      <c r="C17" s="310">
        <v>102342</v>
      </c>
      <c r="D17" s="214">
        <v>721.05</v>
      </c>
      <c r="E17" s="310">
        <v>102154</v>
      </c>
      <c r="F17" s="328">
        <v>99.8</v>
      </c>
      <c r="G17" s="313">
        <v>63.3</v>
      </c>
      <c r="H17" s="313">
        <v>63.3</v>
      </c>
      <c r="I17" s="312">
        <v>100</v>
      </c>
      <c r="J17" s="313">
        <v>60.4</v>
      </c>
      <c r="K17" s="313">
        <v>14.7</v>
      </c>
      <c r="L17" s="313">
        <v>28.7</v>
      </c>
      <c r="M17" s="313">
        <v>472.9</v>
      </c>
      <c r="N17" s="313">
        <v>3</v>
      </c>
      <c r="O17" s="317" t="s">
        <v>6</v>
      </c>
      <c r="P17" s="322">
        <v>63.3</v>
      </c>
      <c r="Q17" s="322">
        <v>12.7</v>
      </c>
      <c r="R17" s="322">
        <v>28.3</v>
      </c>
      <c r="S17" s="322">
        <v>22.3</v>
      </c>
      <c r="T17" s="313">
        <v>10.9</v>
      </c>
      <c r="U17" s="330">
        <v>1</v>
      </c>
      <c r="V17" s="331">
        <v>0.2</v>
      </c>
      <c r="W17" s="313">
        <v>6.7</v>
      </c>
      <c r="X17" s="331">
        <v>3</v>
      </c>
      <c r="Y17" s="313">
        <v>443.6</v>
      </c>
      <c r="Z17" s="332">
        <v>1</v>
      </c>
      <c r="AA17" s="323">
        <v>0</v>
      </c>
      <c r="AB17" s="322">
        <v>442.6</v>
      </c>
      <c r="AC17" s="320" t="s">
        <v>330</v>
      </c>
      <c r="AD17" s="324">
        <v>0</v>
      </c>
      <c r="AE17" s="331">
        <v>1.45</v>
      </c>
      <c r="AF17" s="325">
        <v>0</v>
      </c>
      <c r="AG17" s="332">
        <v>0.2</v>
      </c>
      <c r="AH17" s="331">
        <v>1.3</v>
      </c>
      <c r="AI17" s="314" t="s">
        <v>6</v>
      </c>
      <c r="AJ17" s="314" t="s">
        <v>6</v>
      </c>
      <c r="AK17" s="151" t="s">
        <v>274</v>
      </c>
    </row>
    <row r="18" spans="1:37" s="188" customFormat="1" ht="23.25" customHeight="1" thickBot="1">
      <c r="A18" s="184" t="s">
        <v>331</v>
      </c>
      <c r="B18" s="333">
        <v>977.9</v>
      </c>
      <c r="C18" s="306">
        <v>402254</v>
      </c>
      <c r="D18" s="186">
        <v>977.28</v>
      </c>
      <c r="E18" s="306">
        <v>401243</v>
      </c>
      <c r="F18" s="334">
        <f>E18/C18*100</f>
        <v>99.74866626559337</v>
      </c>
      <c r="G18" s="335">
        <v>518.4</v>
      </c>
      <c r="H18" s="335">
        <v>518.4</v>
      </c>
      <c r="I18" s="336">
        <f>H18/G18*100</f>
        <v>100</v>
      </c>
      <c r="J18" s="186">
        <f>SUM(K18:M18)</f>
        <v>518.4</v>
      </c>
      <c r="K18" s="186">
        <f>Q18</f>
        <v>96.8</v>
      </c>
      <c r="L18" s="186">
        <f>R18</f>
        <v>129.4</v>
      </c>
      <c r="M18" s="186">
        <f>S18</f>
        <v>292.2</v>
      </c>
      <c r="N18" s="186">
        <f>SUM(X18,AC18,G29)</f>
        <v>46.5</v>
      </c>
      <c r="O18" s="186">
        <f>H30</f>
        <v>0</v>
      </c>
      <c r="P18" s="186">
        <v>518.4</v>
      </c>
      <c r="Q18" s="186">
        <v>96.8</v>
      </c>
      <c r="R18" s="186">
        <v>129.4</v>
      </c>
      <c r="S18" s="186">
        <v>292.2</v>
      </c>
      <c r="T18" s="186">
        <v>151.9</v>
      </c>
      <c r="U18" s="186">
        <v>1.4</v>
      </c>
      <c r="V18" s="186">
        <v>2.3</v>
      </c>
      <c r="W18" s="186">
        <v>101.7</v>
      </c>
      <c r="X18" s="186">
        <v>46.5</v>
      </c>
      <c r="Y18" s="186">
        <v>927.5</v>
      </c>
      <c r="Z18" s="186">
        <v>12</v>
      </c>
      <c r="AA18" s="186">
        <v>0</v>
      </c>
      <c r="AB18" s="186">
        <v>915.5</v>
      </c>
      <c r="AC18" s="186">
        <v>0</v>
      </c>
      <c r="AD18" s="186">
        <v>30.9</v>
      </c>
      <c r="AE18" s="186">
        <v>1038.6</v>
      </c>
      <c r="AF18" s="186">
        <v>0</v>
      </c>
      <c r="AG18" s="186">
        <v>132.9</v>
      </c>
      <c r="AH18" s="186">
        <v>936.6</v>
      </c>
      <c r="AI18" s="186">
        <v>0</v>
      </c>
      <c r="AJ18" s="337">
        <v>0</v>
      </c>
      <c r="AK18" s="154" t="s">
        <v>331</v>
      </c>
    </row>
    <row r="19" spans="1:37" s="188" customFormat="1" ht="15" customHeight="1" thickBot="1">
      <c r="A19" s="189"/>
      <c r="B19" s="49"/>
      <c r="C19" s="50"/>
      <c r="D19" s="49"/>
      <c r="E19" s="50"/>
      <c r="F19" s="51"/>
      <c r="G19" s="52"/>
      <c r="H19" s="52"/>
      <c r="I19" s="53"/>
      <c r="J19" s="52"/>
      <c r="K19" s="52"/>
      <c r="L19" s="52"/>
      <c r="M19" s="52"/>
      <c r="N19" s="52"/>
      <c r="O19" s="52"/>
      <c r="P19" s="190"/>
      <c r="Q19" s="190"/>
      <c r="R19" s="190"/>
      <c r="S19" s="190"/>
      <c r="T19" s="52"/>
      <c r="U19" s="53"/>
      <c r="V19" s="191"/>
      <c r="W19" s="191"/>
      <c r="X19" s="52"/>
      <c r="Y19" s="52"/>
      <c r="Z19" s="192"/>
      <c r="AA19" s="191"/>
      <c r="AB19" s="190"/>
      <c r="AC19" s="53"/>
      <c r="AD19" s="193"/>
      <c r="AE19" s="193"/>
      <c r="AF19" s="194"/>
      <c r="AG19" s="190"/>
      <c r="AH19" s="195"/>
      <c r="AI19" s="195"/>
      <c r="AJ19" s="196"/>
      <c r="AK19" s="189"/>
    </row>
    <row r="20" spans="1:17" s="137" customFormat="1" ht="30" customHeight="1">
      <c r="A20" s="444" t="s">
        <v>332</v>
      </c>
      <c r="B20" s="517" t="s">
        <v>333</v>
      </c>
      <c r="C20" s="518"/>
      <c r="D20" s="518"/>
      <c r="E20" s="519"/>
      <c r="F20" s="517" t="s">
        <v>334</v>
      </c>
      <c r="G20" s="518"/>
      <c r="H20" s="518"/>
      <c r="I20" s="519"/>
      <c r="J20" s="517" t="s">
        <v>335</v>
      </c>
      <c r="K20" s="518"/>
      <c r="L20" s="518"/>
      <c r="M20" s="519"/>
      <c r="N20" s="478" t="s">
        <v>336</v>
      </c>
      <c r="O20" s="443"/>
      <c r="Q20" s="197"/>
    </row>
    <row r="21" spans="1:15" s="137" customFormat="1" ht="30" customHeight="1">
      <c r="A21" s="408"/>
      <c r="B21" s="198" t="s">
        <v>337</v>
      </c>
      <c r="C21" s="514" t="s">
        <v>338</v>
      </c>
      <c r="D21" s="515"/>
      <c r="E21" s="516"/>
      <c r="F21" s="199" t="s">
        <v>337</v>
      </c>
      <c r="G21" s="514" t="s">
        <v>338</v>
      </c>
      <c r="H21" s="515"/>
      <c r="I21" s="516"/>
      <c r="J21" s="198" t="s">
        <v>337</v>
      </c>
      <c r="K21" s="514" t="s">
        <v>338</v>
      </c>
      <c r="L21" s="515"/>
      <c r="M21" s="516"/>
      <c r="N21" s="479"/>
      <c r="O21" s="526"/>
    </row>
    <row r="22" spans="1:15" s="137" customFormat="1" ht="24.75" customHeight="1">
      <c r="A22" s="408"/>
      <c r="B22" s="200"/>
      <c r="C22" s="159" t="s">
        <v>339</v>
      </c>
      <c r="D22" s="159" t="s">
        <v>340</v>
      </c>
      <c r="E22" s="159" t="s">
        <v>341</v>
      </c>
      <c r="F22" s="201"/>
      <c r="G22" s="159" t="s">
        <v>339</v>
      </c>
      <c r="H22" s="159" t="s">
        <v>340</v>
      </c>
      <c r="I22" s="159" t="s">
        <v>341</v>
      </c>
      <c r="J22" s="200"/>
      <c r="K22" s="159" t="s">
        <v>339</v>
      </c>
      <c r="L22" s="159" t="s">
        <v>340</v>
      </c>
      <c r="M22" s="159" t="s">
        <v>341</v>
      </c>
      <c r="N22" s="479"/>
      <c r="O22" s="526"/>
    </row>
    <row r="23" spans="1:17" s="137" customFormat="1" ht="40.5" customHeight="1">
      <c r="A23" s="407"/>
      <c r="B23" s="217" t="s">
        <v>357</v>
      </c>
      <c r="C23" s="174" t="s">
        <v>343</v>
      </c>
      <c r="D23" s="174" t="s">
        <v>344</v>
      </c>
      <c r="E23" s="213" t="s">
        <v>355</v>
      </c>
      <c r="F23" s="173" t="s">
        <v>342</v>
      </c>
      <c r="G23" s="174" t="s">
        <v>343</v>
      </c>
      <c r="H23" s="174" t="s">
        <v>344</v>
      </c>
      <c r="I23" s="213" t="s">
        <v>355</v>
      </c>
      <c r="J23" s="202" t="s">
        <v>342</v>
      </c>
      <c r="K23" s="174" t="s">
        <v>343</v>
      </c>
      <c r="L23" s="174" t="s">
        <v>344</v>
      </c>
      <c r="M23" s="213" t="s">
        <v>355</v>
      </c>
      <c r="N23" s="480"/>
      <c r="O23" s="406"/>
      <c r="Q23" s="197"/>
    </row>
    <row r="24" spans="1:15" s="204" customFormat="1" ht="23.25" customHeight="1">
      <c r="A24" s="152" t="s">
        <v>326</v>
      </c>
      <c r="B24" s="203">
        <v>304</v>
      </c>
      <c r="C24" s="203">
        <v>56</v>
      </c>
      <c r="D24" s="203" t="s">
        <v>327</v>
      </c>
      <c r="E24" s="203">
        <v>5</v>
      </c>
      <c r="F24" s="203">
        <v>12</v>
      </c>
      <c r="G24" s="203">
        <v>5</v>
      </c>
      <c r="H24" s="183" t="s">
        <v>327</v>
      </c>
      <c r="I24" s="183" t="s">
        <v>327</v>
      </c>
      <c r="J24" s="183" t="s">
        <v>327</v>
      </c>
      <c r="K24" s="183" t="s">
        <v>327</v>
      </c>
      <c r="L24" s="183" t="s">
        <v>327</v>
      </c>
      <c r="M24" s="183" t="s">
        <v>327</v>
      </c>
      <c r="N24" s="510" t="s">
        <v>326</v>
      </c>
      <c r="O24" s="511"/>
    </row>
    <row r="25" spans="1:15" s="204" customFormat="1" ht="23.25" customHeight="1">
      <c r="A25" s="153" t="s">
        <v>328</v>
      </c>
      <c r="B25" s="180">
        <v>73</v>
      </c>
      <c r="C25" s="180">
        <v>17</v>
      </c>
      <c r="D25" s="181" t="s">
        <v>6</v>
      </c>
      <c r="E25" s="180">
        <v>2</v>
      </c>
      <c r="F25" s="181" t="s">
        <v>6</v>
      </c>
      <c r="G25" s="181" t="s">
        <v>6</v>
      </c>
      <c r="H25" s="181" t="s">
        <v>6</v>
      </c>
      <c r="I25" s="181" t="s">
        <v>6</v>
      </c>
      <c r="J25" s="181" t="s">
        <v>6</v>
      </c>
      <c r="K25" s="181" t="s">
        <v>6</v>
      </c>
      <c r="L25" s="181" t="s">
        <v>6</v>
      </c>
      <c r="M25" s="181" t="s">
        <v>6</v>
      </c>
      <c r="N25" s="512" t="s">
        <v>328</v>
      </c>
      <c r="O25" s="513"/>
    </row>
    <row r="26" spans="1:15" s="204" customFormat="1" ht="23.25" customHeight="1">
      <c r="A26" s="152" t="s">
        <v>267</v>
      </c>
      <c r="B26" s="203">
        <v>291</v>
      </c>
      <c r="C26" s="203">
        <v>64</v>
      </c>
      <c r="D26" s="203" t="s">
        <v>327</v>
      </c>
      <c r="E26" s="203">
        <v>5</v>
      </c>
      <c r="F26" s="203">
        <v>10</v>
      </c>
      <c r="G26" s="203">
        <v>6</v>
      </c>
      <c r="H26" s="183" t="s">
        <v>327</v>
      </c>
      <c r="I26" s="183" t="s">
        <v>327</v>
      </c>
      <c r="J26" s="183" t="s">
        <v>327</v>
      </c>
      <c r="K26" s="183" t="s">
        <v>327</v>
      </c>
      <c r="L26" s="183" t="s">
        <v>327</v>
      </c>
      <c r="M26" s="183" t="s">
        <v>327</v>
      </c>
      <c r="N26" s="508" t="s">
        <v>345</v>
      </c>
      <c r="O26" s="509"/>
    </row>
    <row r="27" spans="1:15" s="204" customFormat="1" ht="23.25" customHeight="1">
      <c r="A27" s="153" t="s">
        <v>268</v>
      </c>
      <c r="B27" s="180">
        <v>73</v>
      </c>
      <c r="C27" s="180">
        <v>17</v>
      </c>
      <c r="D27" s="181" t="s">
        <v>6</v>
      </c>
      <c r="E27" s="180">
        <v>3</v>
      </c>
      <c r="F27" s="181" t="s">
        <v>6</v>
      </c>
      <c r="G27" s="181" t="s">
        <v>6</v>
      </c>
      <c r="H27" s="181" t="s">
        <v>6</v>
      </c>
      <c r="I27" s="181" t="s">
        <v>6</v>
      </c>
      <c r="J27" s="181" t="s">
        <v>6</v>
      </c>
      <c r="K27" s="181" t="s">
        <v>6</v>
      </c>
      <c r="L27" s="181" t="s">
        <v>6</v>
      </c>
      <c r="M27" s="181" t="s">
        <v>6</v>
      </c>
      <c r="N27" s="512" t="s">
        <v>346</v>
      </c>
      <c r="O27" s="513"/>
    </row>
    <row r="28" spans="1:15" s="204" customFormat="1" ht="23.25" customHeight="1">
      <c r="A28" s="152" t="s">
        <v>269</v>
      </c>
      <c r="B28" s="205">
        <v>255</v>
      </c>
      <c r="C28" s="182">
        <v>61</v>
      </c>
      <c r="D28" s="182">
        <v>0</v>
      </c>
      <c r="E28" s="182">
        <v>10</v>
      </c>
      <c r="F28" s="182">
        <v>16</v>
      </c>
      <c r="G28" s="182">
        <v>10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206">
        <v>0</v>
      </c>
      <c r="N28" s="508" t="s">
        <v>347</v>
      </c>
      <c r="O28" s="509"/>
    </row>
    <row r="29" spans="1:15" s="204" customFormat="1" ht="23.25" customHeight="1">
      <c r="A29" s="153" t="s">
        <v>270</v>
      </c>
      <c r="B29" s="180">
        <v>73</v>
      </c>
      <c r="C29" s="180">
        <v>17</v>
      </c>
      <c r="D29" s="181" t="s">
        <v>6</v>
      </c>
      <c r="E29" s="180">
        <v>3</v>
      </c>
      <c r="F29" s="181" t="s">
        <v>6</v>
      </c>
      <c r="G29" s="181" t="s">
        <v>6</v>
      </c>
      <c r="H29" s="181" t="s">
        <v>6</v>
      </c>
      <c r="I29" s="181" t="s">
        <v>6</v>
      </c>
      <c r="J29" s="181" t="s">
        <v>6</v>
      </c>
      <c r="K29" s="181" t="s">
        <v>6</v>
      </c>
      <c r="L29" s="181" t="s">
        <v>6</v>
      </c>
      <c r="M29" s="181" t="s">
        <v>6</v>
      </c>
      <c r="N29" s="512" t="s">
        <v>348</v>
      </c>
      <c r="O29" s="513"/>
    </row>
    <row r="30" spans="1:15" s="204" customFormat="1" ht="23.25" customHeight="1">
      <c r="A30" s="152" t="s">
        <v>271</v>
      </c>
      <c r="B30" s="205">
        <v>248</v>
      </c>
      <c r="C30" s="182">
        <v>66</v>
      </c>
      <c r="D30" s="182">
        <v>0</v>
      </c>
      <c r="E30" s="182">
        <v>8</v>
      </c>
      <c r="F30" s="182">
        <v>60</v>
      </c>
      <c r="G30" s="182">
        <v>17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206">
        <v>0</v>
      </c>
      <c r="N30" s="508" t="s">
        <v>349</v>
      </c>
      <c r="O30" s="509"/>
    </row>
    <row r="31" spans="1:15" s="204" customFormat="1" ht="23.25" customHeight="1">
      <c r="A31" s="153" t="s">
        <v>272</v>
      </c>
      <c r="B31" s="180">
        <v>74</v>
      </c>
      <c r="C31" s="180">
        <v>17</v>
      </c>
      <c r="D31" s="181" t="s">
        <v>6</v>
      </c>
      <c r="E31" s="180">
        <v>3</v>
      </c>
      <c r="F31" s="181" t="s">
        <v>6</v>
      </c>
      <c r="G31" s="181" t="s">
        <v>6</v>
      </c>
      <c r="H31" s="181" t="s">
        <v>6</v>
      </c>
      <c r="I31" s="181" t="s">
        <v>6</v>
      </c>
      <c r="J31" s="181" t="s">
        <v>6</v>
      </c>
      <c r="K31" s="181" t="s">
        <v>6</v>
      </c>
      <c r="L31" s="181" t="s">
        <v>6</v>
      </c>
      <c r="M31" s="181" t="s">
        <v>6</v>
      </c>
      <c r="N31" s="512" t="s">
        <v>350</v>
      </c>
      <c r="O31" s="513"/>
    </row>
    <row r="32" spans="1:15" s="207" customFormat="1" ht="23.25" customHeight="1">
      <c r="A32" s="152" t="s">
        <v>273</v>
      </c>
      <c r="B32" s="205">
        <v>248</v>
      </c>
      <c r="C32" s="182">
        <v>67</v>
      </c>
      <c r="D32" s="182">
        <v>0</v>
      </c>
      <c r="E32" s="182">
        <v>9</v>
      </c>
      <c r="F32" s="182">
        <v>73</v>
      </c>
      <c r="G32" s="182">
        <v>24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206">
        <v>0</v>
      </c>
      <c r="N32" s="508" t="s">
        <v>351</v>
      </c>
      <c r="O32" s="509"/>
    </row>
    <row r="33" spans="1:15" s="207" customFormat="1" ht="23.25" customHeight="1">
      <c r="A33" s="153" t="s">
        <v>274</v>
      </c>
      <c r="B33" s="182">
        <v>75</v>
      </c>
      <c r="C33" s="182">
        <v>17</v>
      </c>
      <c r="D33" s="182">
        <v>0</v>
      </c>
      <c r="E33" s="182">
        <v>2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508" t="s">
        <v>352</v>
      </c>
      <c r="O33" s="509"/>
    </row>
    <row r="34" spans="1:15" s="210" customFormat="1" ht="23.25" customHeight="1" thickBot="1">
      <c r="A34" s="184" t="s">
        <v>331</v>
      </c>
      <c r="B34" s="208">
        <v>331</v>
      </c>
      <c r="C34" s="185">
        <v>83</v>
      </c>
      <c r="D34" s="185">
        <v>0</v>
      </c>
      <c r="E34" s="185">
        <v>11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209">
        <v>0</v>
      </c>
      <c r="N34" s="527" t="s">
        <v>331</v>
      </c>
      <c r="O34" s="528"/>
    </row>
    <row r="35" spans="1:17" s="211" customFormat="1" ht="15" customHeight="1">
      <c r="A35" s="211" t="s">
        <v>353</v>
      </c>
      <c r="H35" s="525" t="s">
        <v>409</v>
      </c>
      <c r="I35" s="525"/>
      <c r="J35" s="525"/>
      <c r="K35" s="525"/>
      <c r="L35" s="525"/>
      <c r="M35" s="525"/>
      <c r="N35" s="525"/>
      <c r="O35" s="525"/>
      <c r="P35" s="212"/>
      <c r="Q35" s="212"/>
    </row>
    <row r="36" s="157" customFormat="1" ht="15" customHeight="1">
      <c r="A36" s="157" t="s">
        <v>354</v>
      </c>
    </row>
  </sheetData>
  <mergeCells count="25">
    <mergeCell ref="H35:O35"/>
    <mergeCell ref="A20:A23"/>
    <mergeCell ref="N20:O23"/>
    <mergeCell ref="A3:A7"/>
    <mergeCell ref="N30:O30"/>
    <mergeCell ref="N26:O26"/>
    <mergeCell ref="N25:O25"/>
    <mergeCell ref="N27:O27"/>
    <mergeCell ref="N29:O29"/>
    <mergeCell ref="N34:O34"/>
    <mergeCell ref="AK3:AK7"/>
    <mergeCell ref="C21:E21"/>
    <mergeCell ref="J20:M20"/>
    <mergeCell ref="F20:I20"/>
    <mergeCell ref="B3:C3"/>
    <mergeCell ref="D3:E3"/>
    <mergeCell ref="B20:E20"/>
    <mergeCell ref="G21:I21"/>
    <mergeCell ref="K21:M21"/>
    <mergeCell ref="J3:AJ3"/>
    <mergeCell ref="N33:O33"/>
    <mergeCell ref="N32:O32"/>
    <mergeCell ref="N24:O24"/>
    <mergeCell ref="N28:O28"/>
    <mergeCell ref="N31:O31"/>
  </mergeCells>
  <printOptions horizontalCentered="1" verticalCentered="1"/>
  <pageMargins left="0.16" right="0.21" top="0.3937007874015748" bottom="0.3937007874015748" header="0.51" footer="0.5118110236220472"/>
  <pageSetup horizontalDpi="600" verticalDpi="600" orientation="landscape" paperSize="9" scale="5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B4">
      <selection activeCell="H16" sqref="H16"/>
    </sheetView>
  </sheetViews>
  <sheetFormatPr defaultColWidth="8.88671875" defaultRowHeight="13.5"/>
  <cols>
    <col min="1" max="1" width="14.77734375" style="0" customWidth="1"/>
    <col min="2" max="2" width="13.4453125" style="0" customWidth="1"/>
    <col min="3" max="5" width="14.77734375" style="0" customWidth="1"/>
    <col min="6" max="6" width="15.10546875" style="0" customWidth="1"/>
    <col min="7" max="7" width="15.4453125" style="0" customWidth="1"/>
    <col min="8" max="8" width="14.77734375" style="0" customWidth="1"/>
    <col min="9" max="16384" width="15.77734375" style="0" customWidth="1"/>
  </cols>
  <sheetData>
    <row r="1" spans="1:8" s="16" customFormat="1" ht="22.5">
      <c r="A1" s="529" t="s">
        <v>257</v>
      </c>
      <c r="B1" s="529"/>
      <c r="C1" s="529"/>
      <c r="D1" s="529"/>
      <c r="E1" s="529"/>
      <c r="F1" s="529"/>
      <c r="G1" s="529"/>
      <c r="H1" s="529"/>
    </row>
    <row r="2" s="16" customFormat="1" ht="21.75" customHeight="1" thickBot="1"/>
    <row r="3" spans="1:8" s="17" customFormat="1" ht="25.5" customHeight="1">
      <c r="A3" s="530" t="s">
        <v>34</v>
      </c>
      <c r="B3" s="27" t="s">
        <v>35</v>
      </c>
      <c r="C3" s="27" t="s">
        <v>36</v>
      </c>
      <c r="D3" s="27" t="s">
        <v>37</v>
      </c>
      <c r="E3" s="27" t="s">
        <v>38</v>
      </c>
      <c r="F3" s="27" t="s">
        <v>39</v>
      </c>
      <c r="G3" s="27" t="s">
        <v>40</v>
      </c>
      <c r="H3" s="533" t="s">
        <v>41</v>
      </c>
    </row>
    <row r="4" spans="1:8" s="17" customFormat="1" ht="25.5" customHeight="1">
      <c r="A4" s="531"/>
      <c r="B4" s="18" t="s">
        <v>42</v>
      </c>
      <c r="C4" s="18" t="s">
        <v>43</v>
      </c>
      <c r="D4" s="18" t="s">
        <v>44</v>
      </c>
      <c r="E4" s="18" t="s">
        <v>45</v>
      </c>
      <c r="F4" s="18" t="s">
        <v>46</v>
      </c>
      <c r="G4" s="20" t="s">
        <v>47</v>
      </c>
      <c r="H4" s="534"/>
    </row>
    <row r="5" spans="1:8" s="17" customFormat="1" ht="25.5" customHeight="1">
      <c r="A5" s="532"/>
      <c r="B5" s="21" t="s">
        <v>48</v>
      </c>
      <c r="C5" s="22" t="s">
        <v>48</v>
      </c>
      <c r="D5" s="22" t="s">
        <v>49</v>
      </c>
      <c r="E5" s="21" t="s">
        <v>50</v>
      </c>
      <c r="F5" s="22" t="s">
        <v>51</v>
      </c>
      <c r="G5" s="22" t="s">
        <v>50</v>
      </c>
      <c r="H5" s="535"/>
    </row>
    <row r="6" spans="1:12" s="39" customFormat="1" ht="27.75" customHeight="1">
      <c r="A6" s="148" t="s">
        <v>359</v>
      </c>
      <c r="B6" s="34">
        <v>1</v>
      </c>
      <c r="C6" s="54">
        <v>203320</v>
      </c>
      <c r="D6" s="35">
        <v>10.8</v>
      </c>
      <c r="E6" s="54">
        <f>F6+G6</f>
        <v>2294000</v>
      </c>
      <c r="F6" s="54">
        <v>1245000</v>
      </c>
      <c r="G6" s="54">
        <v>1049000</v>
      </c>
      <c r="H6" s="220" t="s">
        <v>359</v>
      </c>
      <c r="I6" s="35"/>
      <c r="J6" s="35"/>
      <c r="K6" s="35"/>
      <c r="L6" s="35"/>
    </row>
    <row r="7" spans="1:8" s="35" customFormat="1" ht="27.75" customHeight="1">
      <c r="A7" s="148" t="s">
        <v>361</v>
      </c>
      <c r="B7" s="38">
        <v>8</v>
      </c>
      <c r="C7" s="38">
        <v>18686</v>
      </c>
      <c r="D7" s="38">
        <v>41</v>
      </c>
      <c r="E7" s="38">
        <v>133374</v>
      </c>
      <c r="F7" s="38">
        <v>76066</v>
      </c>
      <c r="G7" s="38">
        <v>57308</v>
      </c>
      <c r="H7" s="150" t="s">
        <v>361</v>
      </c>
    </row>
    <row r="8" spans="1:8" s="35" customFormat="1" ht="27.75" customHeight="1">
      <c r="A8" s="148" t="s">
        <v>360</v>
      </c>
      <c r="B8" s="34">
        <v>1</v>
      </c>
      <c r="C8" s="54">
        <v>203320</v>
      </c>
      <c r="D8" s="35">
        <v>10.8</v>
      </c>
      <c r="E8" s="54">
        <f>F8+G8</f>
        <v>2294000</v>
      </c>
      <c r="F8" s="54">
        <v>1404000</v>
      </c>
      <c r="G8" s="54">
        <v>890000</v>
      </c>
      <c r="H8" s="150" t="s">
        <v>360</v>
      </c>
    </row>
    <row r="9" spans="1:8" s="35" customFormat="1" ht="27.75" customHeight="1">
      <c r="A9" s="148" t="s">
        <v>362</v>
      </c>
      <c r="B9" s="38">
        <v>8</v>
      </c>
      <c r="C9" s="38">
        <v>18826</v>
      </c>
      <c r="D9" s="38">
        <v>41</v>
      </c>
      <c r="E9" s="38">
        <v>133374</v>
      </c>
      <c r="F9" s="38">
        <v>89876</v>
      </c>
      <c r="G9" s="38">
        <v>43498</v>
      </c>
      <c r="H9" s="150" t="s">
        <v>362</v>
      </c>
    </row>
    <row r="10" spans="1:8" s="35" customFormat="1" ht="27.75" customHeight="1">
      <c r="A10" s="148" t="s">
        <v>366</v>
      </c>
      <c r="B10" s="34">
        <v>1</v>
      </c>
      <c r="C10" s="54">
        <v>203320</v>
      </c>
      <c r="D10" s="35">
        <v>10.8</v>
      </c>
      <c r="E10" s="54">
        <f>F10+G10</f>
        <v>2294000</v>
      </c>
      <c r="F10" s="54">
        <v>1588500</v>
      </c>
      <c r="G10" s="54">
        <v>705500</v>
      </c>
      <c r="H10" s="150" t="s">
        <v>366</v>
      </c>
    </row>
    <row r="11" spans="1:8" s="35" customFormat="1" ht="27.75" customHeight="1">
      <c r="A11" s="148" t="s">
        <v>363</v>
      </c>
      <c r="B11" s="38">
        <v>8</v>
      </c>
      <c r="C11" s="38">
        <v>33926</v>
      </c>
      <c r="D11" s="38">
        <v>39</v>
      </c>
      <c r="E11" s="38">
        <v>190878</v>
      </c>
      <c r="F11" s="38">
        <v>65017</v>
      </c>
      <c r="G11" s="38">
        <v>127961</v>
      </c>
      <c r="H11" s="150" t="s">
        <v>363</v>
      </c>
    </row>
    <row r="12" spans="1:8" s="35" customFormat="1" ht="27.75" customHeight="1">
      <c r="A12" s="148" t="s">
        <v>367</v>
      </c>
      <c r="B12" s="34">
        <v>1</v>
      </c>
      <c r="C12" s="54">
        <v>203320</v>
      </c>
      <c r="D12" s="35">
        <v>10.8</v>
      </c>
      <c r="E12" s="54">
        <v>2404000</v>
      </c>
      <c r="F12" s="54">
        <v>1678100</v>
      </c>
      <c r="G12" s="54">
        <v>725900</v>
      </c>
      <c r="H12" s="150" t="s">
        <v>367</v>
      </c>
    </row>
    <row r="13" spans="1:8" s="35" customFormat="1" ht="27.75" customHeight="1">
      <c r="A13" s="148" t="s">
        <v>364</v>
      </c>
      <c r="B13" s="38">
        <v>7</v>
      </c>
      <c r="C13" s="38">
        <v>33806</v>
      </c>
      <c r="D13" s="38">
        <v>28.8</v>
      </c>
      <c r="E13" s="38">
        <v>180263</v>
      </c>
      <c r="F13" s="38">
        <v>44086</v>
      </c>
      <c r="G13" s="38">
        <v>136177</v>
      </c>
      <c r="H13" s="150" t="s">
        <v>364</v>
      </c>
    </row>
    <row r="14" spans="1:12" s="39" customFormat="1" ht="27.75" customHeight="1">
      <c r="A14" s="148" t="s">
        <v>368</v>
      </c>
      <c r="B14" s="34">
        <v>1</v>
      </c>
      <c r="C14" s="54">
        <v>203320</v>
      </c>
      <c r="D14" s="35">
        <v>10.8</v>
      </c>
      <c r="E14" s="54">
        <v>2404000</v>
      </c>
      <c r="F14" s="54">
        <v>1749000</v>
      </c>
      <c r="G14" s="54">
        <v>655000</v>
      </c>
      <c r="H14" s="150" t="s">
        <v>368</v>
      </c>
      <c r="I14" s="35"/>
      <c r="J14" s="35"/>
      <c r="K14" s="35"/>
      <c r="L14" s="35"/>
    </row>
    <row r="15" spans="1:12" s="39" customFormat="1" ht="27.75" customHeight="1">
      <c r="A15" s="148" t="s">
        <v>365</v>
      </c>
      <c r="B15" s="35">
        <v>5</v>
      </c>
      <c r="C15" s="54">
        <v>32862</v>
      </c>
      <c r="D15" s="35">
        <v>29.8</v>
      </c>
      <c r="E15" s="54">
        <v>180263</v>
      </c>
      <c r="F15" s="54">
        <v>58267</v>
      </c>
      <c r="G15" s="54">
        <v>121996</v>
      </c>
      <c r="H15" s="150" t="s">
        <v>365</v>
      </c>
      <c r="I15" s="35"/>
      <c r="J15" s="35"/>
      <c r="K15" s="35"/>
      <c r="L15" s="35"/>
    </row>
    <row r="16" spans="1:12" s="23" customFormat="1" ht="27.75" customHeight="1" thickBot="1">
      <c r="A16" s="13" t="s">
        <v>58</v>
      </c>
      <c r="B16" s="55">
        <v>5</v>
      </c>
      <c r="C16" s="56">
        <v>233182</v>
      </c>
      <c r="D16" s="57">
        <v>0</v>
      </c>
      <c r="E16" s="56">
        <v>2564743</v>
      </c>
      <c r="F16" s="56">
        <v>1881923</v>
      </c>
      <c r="G16" s="56">
        <f>E16-F16</f>
        <v>682820</v>
      </c>
      <c r="H16" s="14" t="s">
        <v>58</v>
      </c>
      <c r="I16" s="58"/>
      <c r="J16" s="58"/>
      <c r="K16" s="58"/>
      <c r="L16" s="58"/>
    </row>
    <row r="17" spans="1:14" s="5" customFormat="1" ht="16.5" customHeight="1">
      <c r="A17" s="12" t="s">
        <v>275</v>
      </c>
      <c r="B17" s="9"/>
      <c r="C17" s="9"/>
      <c r="D17" s="9"/>
      <c r="E17" s="536" t="s">
        <v>93</v>
      </c>
      <c r="F17" s="536"/>
      <c r="G17" s="536"/>
      <c r="H17" s="536"/>
      <c r="I17" s="9"/>
      <c r="J17" s="9"/>
      <c r="K17" s="9"/>
      <c r="L17" s="9"/>
      <c r="M17" s="9"/>
      <c r="N17" s="9"/>
    </row>
  </sheetData>
  <mergeCells count="4">
    <mergeCell ref="A1:H1"/>
    <mergeCell ref="A3:A5"/>
    <mergeCell ref="H3:H5"/>
    <mergeCell ref="E17:H17"/>
  </mergeCells>
  <printOptions/>
  <pageMargins left="0.52" right="0.5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C1">
      <selection activeCell="N10" sqref="N10"/>
    </sheetView>
  </sheetViews>
  <sheetFormatPr defaultColWidth="8.88671875" defaultRowHeight="13.5"/>
  <cols>
    <col min="1" max="1" width="7.77734375" style="0" customWidth="1"/>
    <col min="2" max="2" width="8.77734375" style="0" customWidth="1"/>
    <col min="3" max="3" width="10.4453125" style="0" customWidth="1"/>
    <col min="4" max="4" width="9.77734375" style="0" customWidth="1"/>
    <col min="5" max="12" width="7.99609375" style="0" customWidth="1"/>
    <col min="13" max="13" width="9.10546875" style="0" customWidth="1"/>
    <col min="14" max="14" width="8.77734375" style="0" customWidth="1"/>
  </cols>
  <sheetData>
    <row r="1" spans="1:13" s="238" customFormat="1" ht="50.25" customHeight="1" thickBot="1">
      <c r="A1" s="545" t="s">
        <v>369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</row>
    <row r="2" spans="1:14" s="211" customFormat="1" ht="30" customHeight="1">
      <c r="A2" s="547" t="s">
        <v>456</v>
      </c>
      <c r="B2" s="550" t="s">
        <v>95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2"/>
      <c r="N2" s="542" t="s">
        <v>457</v>
      </c>
    </row>
    <row r="3" spans="1:14" s="211" customFormat="1" ht="25.5" customHeight="1">
      <c r="A3" s="548"/>
      <c r="B3" s="553" t="s">
        <v>96</v>
      </c>
      <c r="C3" s="554"/>
      <c r="D3" s="555"/>
      <c r="E3" s="553" t="s">
        <v>97</v>
      </c>
      <c r="F3" s="554"/>
      <c r="G3" s="554"/>
      <c r="H3" s="554"/>
      <c r="I3" s="554"/>
      <c r="J3" s="554"/>
      <c r="K3" s="554"/>
      <c r="L3" s="554"/>
      <c r="M3" s="555"/>
      <c r="N3" s="543"/>
    </row>
    <row r="4" spans="1:14" s="211" customFormat="1" ht="13.5">
      <c r="A4" s="548"/>
      <c r="B4" s="556" t="s">
        <v>98</v>
      </c>
      <c r="C4" s="557"/>
      <c r="D4" s="558"/>
      <c r="E4" s="556" t="s">
        <v>98</v>
      </c>
      <c r="F4" s="557"/>
      <c r="G4" s="558"/>
      <c r="H4" s="556" t="s">
        <v>99</v>
      </c>
      <c r="I4" s="557"/>
      <c r="J4" s="558"/>
      <c r="K4" s="556" t="s">
        <v>100</v>
      </c>
      <c r="L4" s="557"/>
      <c r="M4" s="558"/>
      <c r="N4" s="543"/>
    </row>
    <row r="5" spans="1:14" s="211" customFormat="1" ht="30" customHeight="1">
      <c r="A5" s="548"/>
      <c r="B5" s="537"/>
      <c r="C5" s="538"/>
      <c r="D5" s="539"/>
      <c r="E5" s="537"/>
      <c r="F5" s="538"/>
      <c r="G5" s="539"/>
      <c r="H5" s="537" t="s">
        <v>101</v>
      </c>
      <c r="I5" s="538"/>
      <c r="J5" s="539"/>
      <c r="K5" s="537" t="s">
        <v>102</v>
      </c>
      <c r="L5" s="538"/>
      <c r="M5" s="539"/>
      <c r="N5" s="543"/>
    </row>
    <row r="6" spans="1:14" s="211" customFormat="1" ht="29.25" customHeight="1">
      <c r="A6" s="548"/>
      <c r="B6" s="239" t="s">
        <v>103</v>
      </c>
      <c r="C6" s="240" t="s">
        <v>104</v>
      </c>
      <c r="D6" s="240" t="s">
        <v>105</v>
      </c>
      <c r="E6" s="239" t="s">
        <v>169</v>
      </c>
      <c r="F6" s="239" t="s">
        <v>106</v>
      </c>
      <c r="G6" s="239" t="s">
        <v>107</v>
      </c>
      <c r="H6" s="239" t="s">
        <v>169</v>
      </c>
      <c r="I6" s="239" t="s">
        <v>108</v>
      </c>
      <c r="J6" s="239" t="s">
        <v>109</v>
      </c>
      <c r="K6" s="239" t="s">
        <v>103</v>
      </c>
      <c r="L6" s="240" t="s">
        <v>370</v>
      </c>
      <c r="M6" s="239" t="s">
        <v>374</v>
      </c>
      <c r="N6" s="543"/>
    </row>
    <row r="7" spans="1:14" s="211" customFormat="1" ht="18" customHeight="1">
      <c r="A7" s="548"/>
      <c r="B7" s="224"/>
      <c r="C7" s="224"/>
      <c r="D7" s="224"/>
      <c r="E7" s="224" t="s">
        <v>371</v>
      </c>
      <c r="F7" s="224" t="s">
        <v>110</v>
      </c>
      <c r="G7" s="224" t="s">
        <v>111</v>
      </c>
      <c r="H7" s="224" t="s">
        <v>372</v>
      </c>
      <c r="I7" s="224" t="s">
        <v>126</v>
      </c>
      <c r="J7" s="224"/>
      <c r="K7" s="224"/>
      <c r="L7" s="224"/>
      <c r="M7" s="224"/>
      <c r="N7" s="543"/>
    </row>
    <row r="8" spans="1:14" s="211" customFormat="1" ht="48.75" customHeight="1">
      <c r="A8" s="549"/>
      <c r="B8" s="224" t="s">
        <v>112</v>
      </c>
      <c r="C8" s="224" t="s">
        <v>113</v>
      </c>
      <c r="D8" s="224" t="s">
        <v>114</v>
      </c>
      <c r="E8" s="224" t="s">
        <v>112</v>
      </c>
      <c r="F8" s="224" t="s">
        <v>115</v>
      </c>
      <c r="G8" s="224" t="s">
        <v>116</v>
      </c>
      <c r="H8" s="224" t="s">
        <v>112</v>
      </c>
      <c r="I8" s="224" t="s">
        <v>373</v>
      </c>
      <c r="J8" s="224" t="s">
        <v>117</v>
      </c>
      <c r="K8" s="224" t="s">
        <v>112</v>
      </c>
      <c r="L8" s="224" t="s">
        <v>118</v>
      </c>
      <c r="M8" s="224" t="s">
        <v>119</v>
      </c>
      <c r="N8" s="544"/>
    </row>
    <row r="9" spans="1:14" s="228" customFormat="1" ht="45" customHeight="1">
      <c r="A9" s="226" t="s">
        <v>57</v>
      </c>
      <c r="B9" s="445">
        <f>SUM(C9:D9)</f>
        <v>148372</v>
      </c>
      <c r="C9" s="445">
        <v>112892</v>
      </c>
      <c r="D9" s="445">
        <v>35480</v>
      </c>
      <c r="E9" s="446">
        <f>SUM(F9:G9)</f>
        <v>557.2</v>
      </c>
      <c r="F9" s="447">
        <v>28.7</v>
      </c>
      <c r="G9" s="447">
        <v>528.5</v>
      </c>
      <c r="H9" s="446">
        <f>SUM(I9:J9)</f>
        <v>278.6</v>
      </c>
      <c r="I9" s="446">
        <v>28.7</v>
      </c>
      <c r="J9" s="446">
        <v>249.9</v>
      </c>
      <c r="K9" s="446">
        <f>SUM(L9:M9)</f>
        <v>278.6</v>
      </c>
      <c r="L9" s="446"/>
      <c r="M9" s="446">
        <v>278.6</v>
      </c>
      <c r="N9" s="227" t="s">
        <v>57</v>
      </c>
    </row>
    <row r="10" spans="1:14" s="221" customFormat="1" ht="45" customHeight="1">
      <c r="A10" s="229" t="s">
        <v>58</v>
      </c>
      <c r="B10" s="448">
        <f>SUM(B11:B12)</f>
        <v>154364</v>
      </c>
      <c r="C10" s="448">
        <f aca="true" t="shared" si="0" ref="C10:M10">SUM(C11:C12)</f>
        <v>116333</v>
      </c>
      <c r="D10" s="448">
        <f t="shared" si="0"/>
        <v>38031</v>
      </c>
      <c r="E10" s="449">
        <f t="shared" si="0"/>
        <v>515.5</v>
      </c>
      <c r="F10" s="449">
        <f t="shared" si="0"/>
        <v>27.2</v>
      </c>
      <c r="G10" s="449">
        <f t="shared" si="0"/>
        <v>488.3</v>
      </c>
      <c r="H10" s="449">
        <f t="shared" si="0"/>
        <v>295.5</v>
      </c>
      <c r="I10" s="449">
        <f t="shared" si="0"/>
        <v>27.2</v>
      </c>
      <c r="J10" s="449">
        <f t="shared" si="0"/>
        <v>268.3</v>
      </c>
      <c r="K10" s="449">
        <f t="shared" si="0"/>
        <v>220</v>
      </c>
      <c r="L10" s="449">
        <f t="shared" si="0"/>
        <v>0</v>
      </c>
      <c r="M10" s="449">
        <f t="shared" si="0"/>
        <v>220</v>
      </c>
      <c r="N10" s="230" t="s">
        <v>58</v>
      </c>
    </row>
    <row r="11" spans="1:14" s="222" customFormat="1" ht="45" customHeight="1">
      <c r="A11" s="231" t="s">
        <v>458</v>
      </c>
      <c r="B11" s="450">
        <f>SUM(C11:D11)</f>
        <v>113502</v>
      </c>
      <c r="C11" s="450">
        <v>91103</v>
      </c>
      <c r="D11" s="450">
        <v>22399</v>
      </c>
      <c r="E11" s="451">
        <f>SUM(F11:G11)</f>
        <v>355</v>
      </c>
      <c r="F11" s="451">
        <v>11</v>
      </c>
      <c r="G11" s="451">
        <v>344</v>
      </c>
      <c r="H11" s="451">
        <f>SUM(I11:J11)</f>
        <v>204</v>
      </c>
      <c r="I11" s="451">
        <v>11</v>
      </c>
      <c r="J11" s="451">
        <v>193</v>
      </c>
      <c r="K11" s="451">
        <f>SUM(L11:M11)</f>
        <v>151</v>
      </c>
      <c r="L11" s="451">
        <v>0</v>
      </c>
      <c r="M11" s="451">
        <v>151</v>
      </c>
      <c r="N11" s="232" t="s">
        <v>152</v>
      </c>
    </row>
    <row r="12" spans="1:14" s="222" customFormat="1" ht="45" customHeight="1" thickBot="1">
      <c r="A12" s="233" t="s">
        <v>159</v>
      </c>
      <c r="B12" s="452">
        <f>SUM(C12:D12)</f>
        <v>40862</v>
      </c>
      <c r="C12" s="452">
        <v>25230</v>
      </c>
      <c r="D12" s="452">
        <v>15632</v>
      </c>
      <c r="E12" s="453">
        <f>SUM(F12:G12)</f>
        <v>160.5</v>
      </c>
      <c r="F12" s="453">
        <v>16.2</v>
      </c>
      <c r="G12" s="453">
        <v>144.3</v>
      </c>
      <c r="H12" s="453">
        <f>SUM(I12:J12)</f>
        <v>91.5</v>
      </c>
      <c r="I12" s="453">
        <v>16.2</v>
      </c>
      <c r="J12" s="453">
        <v>75.3</v>
      </c>
      <c r="K12" s="453">
        <f>SUM(L12:M12)</f>
        <v>69</v>
      </c>
      <c r="L12" s="453">
        <v>0</v>
      </c>
      <c r="M12" s="454">
        <v>69</v>
      </c>
      <c r="N12" s="234" t="s">
        <v>162</v>
      </c>
    </row>
    <row r="13" spans="1:14" s="235" customFormat="1" ht="18" customHeight="1">
      <c r="A13" s="541" t="s">
        <v>264</v>
      </c>
      <c r="B13" s="541"/>
      <c r="C13" s="541"/>
      <c r="I13" s="540" t="s">
        <v>60</v>
      </c>
      <c r="J13" s="540"/>
      <c r="K13" s="540"/>
      <c r="L13" s="540"/>
      <c r="M13" s="540"/>
      <c r="N13" s="540"/>
    </row>
    <row r="14" s="237" customFormat="1" ht="13.5"/>
    <row r="15" s="237" customFormat="1" ht="13.5"/>
    <row r="16" s="237" customFormat="1" ht="13.5"/>
    <row r="17" s="237" customFormat="1" ht="13.5"/>
    <row r="18" s="237" customFormat="1" ht="13.5"/>
    <row r="19" s="237" customFormat="1" ht="13.5"/>
    <row r="20" s="237" customFormat="1" ht="13.5"/>
    <row r="21" s="237" customFormat="1" ht="13.5"/>
    <row r="22" s="237" customFormat="1" ht="13.5"/>
    <row r="23" s="237" customFormat="1" ht="13.5"/>
  </sheetData>
  <mergeCells count="14">
    <mergeCell ref="A1:M1"/>
    <mergeCell ref="A2:A8"/>
    <mergeCell ref="B2:M2"/>
    <mergeCell ref="B3:D3"/>
    <mergeCell ref="E3:M3"/>
    <mergeCell ref="B4:D5"/>
    <mergeCell ref="E4:G5"/>
    <mergeCell ref="H4:J4"/>
    <mergeCell ref="K4:M4"/>
    <mergeCell ref="H5:J5"/>
    <mergeCell ref="K5:M5"/>
    <mergeCell ref="I13:N13"/>
    <mergeCell ref="A13:C13"/>
    <mergeCell ref="N2:N8"/>
  </mergeCells>
  <printOptions/>
  <pageMargins left="0.75" right="0.75" top="1" bottom="1" header="0.5" footer="0.5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7">
      <selection activeCell="H25" sqref="H25"/>
    </sheetView>
  </sheetViews>
  <sheetFormatPr defaultColWidth="8.88671875" defaultRowHeight="13.5"/>
  <cols>
    <col min="1" max="1" width="8.10546875" style="0" customWidth="1"/>
    <col min="2" max="2" width="6.99609375" style="0" customWidth="1"/>
    <col min="3" max="3" width="8.3359375" style="0" customWidth="1"/>
    <col min="4" max="15" width="7.4453125" style="0" customWidth="1"/>
  </cols>
  <sheetData>
    <row r="1" spans="1:16" s="339" customFormat="1" ht="40.5" customHeight="1" thickBot="1">
      <c r="A1" s="579" t="s">
        <v>375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s="241" customFormat="1" ht="15" customHeight="1">
      <c r="A2" s="547" t="s">
        <v>459</v>
      </c>
      <c r="B2" s="582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4"/>
      <c r="O2" s="559" t="s">
        <v>460</v>
      </c>
    </row>
    <row r="3" spans="1:15" s="241" customFormat="1" ht="15" customHeight="1">
      <c r="A3" s="548"/>
      <c r="B3" s="242" t="s">
        <v>121</v>
      </c>
      <c r="C3" s="576" t="s">
        <v>376</v>
      </c>
      <c r="D3" s="577"/>
      <c r="E3" s="578"/>
      <c r="F3" s="576" t="s">
        <v>377</v>
      </c>
      <c r="G3" s="577"/>
      <c r="H3" s="578"/>
      <c r="I3" s="242" t="s">
        <v>122</v>
      </c>
      <c r="J3" s="242" t="s">
        <v>123</v>
      </c>
      <c r="K3" s="242" t="s">
        <v>124</v>
      </c>
      <c r="L3" s="576" t="s">
        <v>125</v>
      </c>
      <c r="M3" s="577"/>
      <c r="N3" s="578"/>
      <c r="O3" s="560"/>
    </row>
    <row r="4" spans="1:15" s="241" customFormat="1" ht="15" customHeight="1">
      <c r="A4" s="548"/>
      <c r="B4" s="243" t="s">
        <v>126</v>
      </c>
      <c r="C4" s="585" t="s">
        <v>127</v>
      </c>
      <c r="D4" s="586"/>
      <c r="E4" s="587"/>
      <c r="F4" s="585" t="s">
        <v>128</v>
      </c>
      <c r="G4" s="586"/>
      <c r="H4" s="587"/>
      <c r="I4" s="243" t="s">
        <v>129</v>
      </c>
      <c r="J4" s="243" t="s">
        <v>378</v>
      </c>
      <c r="K4" s="243" t="s">
        <v>130</v>
      </c>
      <c r="L4" s="585" t="s">
        <v>131</v>
      </c>
      <c r="M4" s="586"/>
      <c r="N4" s="587"/>
      <c r="O4" s="560"/>
    </row>
    <row r="5" spans="1:15" s="241" customFormat="1" ht="15" customHeight="1">
      <c r="A5" s="548"/>
      <c r="B5" s="244"/>
      <c r="C5" s="242" t="s">
        <v>132</v>
      </c>
      <c r="D5" s="242" t="s">
        <v>133</v>
      </c>
      <c r="E5" s="242" t="s">
        <v>134</v>
      </c>
      <c r="F5" s="242" t="s">
        <v>132</v>
      </c>
      <c r="G5" s="242" t="s">
        <v>133</v>
      </c>
      <c r="H5" s="242" t="s">
        <v>134</v>
      </c>
      <c r="I5" s="568" t="s">
        <v>135</v>
      </c>
      <c r="J5" s="243" t="s">
        <v>136</v>
      </c>
      <c r="K5" s="588" t="s">
        <v>143</v>
      </c>
      <c r="L5" s="242" t="s">
        <v>137</v>
      </c>
      <c r="M5" s="242" t="s">
        <v>138</v>
      </c>
      <c r="N5" s="242" t="s">
        <v>139</v>
      </c>
      <c r="O5" s="560"/>
    </row>
    <row r="6" spans="1:15" s="211" customFormat="1" ht="24">
      <c r="A6" s="581"/>
      <c r="B6" s="245" t="s">
        <v>140</v>
      </c>
      <c r="C6" s="245" t="s">
        <v>141</v>
      </c>
      <c r="D6" s="245" t="s">
        <v>142</v>
      </c>
      <c r="E6" s="245" t="s">
        <v>22</v>
      </c>
      <c r="F6" s="245" t="s">
        <v>141</v>
      </c>
      <c r="G6" s="245" t="s">
        <v>142</v>
      </c>
      <c r="H6" s="245" t="s">
        <v>22</v>
      </c>
      <c r="I6" s="569"/>
      <c r="J6" s="245" t="s">
        <v>25</v>
      </c>
      <c r="K6" s="589"/>
      <c r="L6" s="245" t="s">
        <v>144</v>
      </c>
      <c r="M6" s="245" t="s">
        <v>145</v>
      </c>
      <c r="N6" s="245" t="s">
        <v>146</v>
      </c>
      <c r="O6" s="561"/>
    </row>
    <row r="7" spans="1:15" s="248" customFormat="1" ht="12.75" customHeight="1">
      <c r="A7" s="246" t="s">
        <v>57</v>
      </c>
      <c r="B7" s="349" t="s">
        <v>379</v>
      </c>
      <c r="C7" s="343">
        <v>300</v>
      </c>
      <c r="D7" s="343">
        <v>280</v>
      </c>
      <c r="E7" s="343">
        <v>8</v>
      </c>
      <c r="F7" s="344">
        <v>512</v>
      </c>
      <c r="G7" s="345">
        <v>188</v>
      </c>
      <c r="H7" s="346">
        <v>1</v>
      </c>
      <c r="I7" s="347" t="s">
        <v>78</v>
      </c>
      <c r="J7" s="348">
        <v>16321</v>
      </c>
      <c r="K7" s="347" t="s">
        <v>78</v>
      </c>
      <c r="L7" s="347" t="s">
        <v>78</v>
      </c>
      <c r="M7" s="347" t="s">
        <v>78</v>
      </c>
      <c r="N7" s="347" t="s">
        <v>78</v>
      </c>
      <c r="O7" s="247" t="s">
        <v>57</v>
      </c>
    </row>
    <row r="8" spans="1:15" s="251" customFormat="1" ht="12.75" customHeight="1">
      <c r="A8" s="249" t="s">
        <v>58</v>
      </c>
      <c r="B8" s="355" t="s">
        <v>379</v>
      </c>
      <c r="C8" s="350">
        <f aca="true" t="shared" si="0" ref="C8:H8">SUM(C9:C16)</f>
        <v>300</v>
      </c>
      <c r="D8" s="350">
        <f t="shared" si="0"/>
        <v>280</v>
      </c>
      <c r="E8" s="350">
        <f t="shared" si="0"/>
        <v>8</v>
      </c>
      <c r="F8" s="350">
        <f t="shared" si="0"/>
        <v>512</v>
      </c>
      <c r="G8" s="353">
        <f t="shared" si="0"/>
        <v>202.96</v>
      </c>
      <c r="H8" s="353">
        <f t="shared" si="0"/>
        <v>1.25</v>
      </c>
      <c r="I8" s="347" t="s">
        <v>78</v>
      </c>
      <c r="J8" s="354">
        <f>SUM(J9:J16)</f>
        <v>16321</v>
      </c>
      <c r="K8" s="347" t="s">
        <v>78</v>
      </c>
      <c r="L8" s="347" t="s">
        <v>78</v>
      </c>
      <c r="M8" s="347" t="s">
        <v>78</v>
      </c>
      <c r="N8" s="347" t="s">
        <v>78</v>
      </c>
      <c r="O8" s="250" t="s">
        <v>58</v>
      </c>
    </row>
    <row r="9" spans="1:15" s="248" customFormat="1" ht="12.75" customHeight="1">
      <c r="A9" s="252" t="s">
        <v>380</v>
      </c>
      <c r="B9" s="349" t="s">
        <v>148</v>
      </c>
      <c r="C9" s="343">
        <v>300</v>
      </c>
      <c r="D9" s="343">
        <v>0</v>
      </c>
      <c r="E9" s="343">
        <v>0</v>
      </c>
      <c r="F9" s="343">
        <v>512</v>
      </c>
      <c r="G9" s="356">
        <v>0</v>
      </c>
      <c r="H9" s="356">
        <v>0</v>
      </c>
      <c r="I9" s="347" t="s">
        <v>149</v>
      </c>
      <c r="J9" s="357">
        <v>2446</v>
      </c>
      <c r="K9" s="347" t="s">
        <v>150</v>
      </c>
      <c r="L9" s="347" t="s">
        <v>78</v>
      </c>
      <c r="M9" s="347" t="s">
        <v>78</v>
      </c>
      <c r="N9" s="349" t="s">
        <v>151</v>
      </c>
      <c r="O9" s="247" t="s">
        <v>152</v>
      </c>
    </row>
    <row r="10" spans="1:15" s="248" customFormat="1" ht="12.75" customHeight="1">
      <c r="A10" s="252"/>
      <c r="B10" s="349" t="s">
        <v>153</v>
      </c>
      <c r="C10" s="344">
        <v>0</v>
      </c>
      <c r="D10" s="343">
        <v>40</v>
      </c>
      <c r="E10" s="343">
        <v>0</v>
      </c>
      <c r="F10" s="343">
        <v>0</v>
      </c>
      <c r="G10" s="356">
        <v>28.2</v>
      </c>
      <c r="H10" s="356">
        <v>0</v>
      </c>
      <c r="I10" s="347" t="s">
        <v>154</v>
      </c>
      <c r="J10" s="357">
        <v>2740</v>
      </c>
      <c r="K10" s="347" t="s">
        <v>150</v>
      </c>
      <c r="L10" s="347" t="s">
        <v>78</v>
      </c>
      <c r="M10" s="347" t="s">
        <v>78</v>
      </c>
      <c r="N10" s="347" t="s">
        <v>78</v>
      </c>
      <c r="O10" s="247"/>
    </row>
    <row r="11" spans="1:15" s="248" customFormat="1" ht="12.75" customHeight="1">
      <c r="A11" s="252"/>
      <c r="B11" s="349" t="s">
        <v>155</v>
      </c>
      <c r="C11" s="344">
        <v>0</v>
      </c>
      <c r="D11" s="343">
        <v>40</v>
      </c>
      <c r="E11" s="343">
        <v>0</v>
      </c>
      <c r="F11" s="343">
        <v>0</v>
      </c>
      <c r="G11" s="356">
        <v>23.76</v>
      </c>
      <c r="H11" s="356">
        <v>0</v>
      </c>
      <c r="I11" s="347" t="s">
        <v>154</v>
      </c>
      <c r="J11" s="357">
        <v>2237</v>
      </c>
      <c r="K11" s="347" t="s">
        <v>150</v>
      </c>
      <c r="L11" s="347" t="s">
        <v>78</v>
      </c>
      <c r="M11" s="347" t="s">
        <v>78</v>
      </c>
      <c r="N11" s="347" t="s">
        <v>78</v>
      </c>
      <c r="O11" s="247"/>
    </row>
    <row r="12" spans="1:15" s="248" customFormat="1" ht="12.75" customHeight="1">
      <c r="A12" s="252"/>
      <c r="B12" s="349" t="s">
        <v>156</v>
      </c>
      <c r="C12" s="344">
        <v>0</v>
      </c>
      <c r="D12" s="344">
        <v>0</v>
      </c>
      <c r="E12" s="343">
        <v>5</v>
      </c>
      <c r="F12" s="343">
        <v>0</v>
      </c>
      <c r="G12" s="356">
        <v>0</v>
      </c>
      <c r="H12" s="356">
        <v>1</v>
      </c>
      <c r="I12" s="347" t="s">
        <v>154</v>
      </c>
      <c r="J12" s="357">
        <v>2076</v>
      </c>
      <c r="K12" s="347" t="s">
        <v>157</v>
      </c>
      <c r="L12" s="347" t="s">
        <v>78</v>
      </c>
      <c r="M12" s="347" t="s">
        <v>78</v>
      </c>
      <c r="N12" s="347" t="s">
        <v>78</v>
      </c>
      <c r="O12" s="247"/>
    </row>
    <row r="13" spans="1:15" s="248" customFormat="1" ht="12.75" customHeight="1">
      <c r="A13" s="252"/>
      <c r="B13" s="349" t="s">
        <v>158</v>
      </c>
      <c r="C13" s="344">
        <v>0</v>
      </c>
      <c r="D13" s="344">
        <v>0</v>
      </c>
      <c r="E13" s="343">
        <v>3</v>
      </c>
      <c r="F13" s="343">
        <v>0</v>
      </c>
      <c r="G13" s="356">
        <v>0</v>
      </c>
      <c r="H13" s="356">
        <v>0.25</v>
      </c>
      <c r="I13" s="347" t="s">
        <v>154</v>
      </c>
      <c r="J13" s="357">
        <v>798</v>
      </c>
      <c r="K13" s="347" t="s">
        <v>157</v>
      </c>
      <c r="L13" s="347" t="s">
        <v>78</v>
      </c>
      <c r="M13" s="347" t="s">
        <v>78</v>
      </c>
      <c r="N13" s="347" t="s">
        <v>78</v>
      </c>
      <c r="O13" s="247"/>
    </row>
    <row r="14" spans="1:15" s="248" customFormat="1" ht="12.75" customHeight="1">
      <c r="A14" s="246" t="s">
        <v>159</v>
      </c>
      <c r="B14" s="349" t="s">
        <v>160</v>
      </c>
      <c r="C14" s="344">
        <v>0</v>
      </c>
      <c r="D14" s="343">
        <v>130</v>
      </c>
      <c r="E14" s="343">
        <v>0</v>
      </c>
      <c r="F14" s="343">
        <v>0</v>
      </c>
      <c r="G14" s="356">
        <v>103</v>
      </c>
      <c r="H14" s="356">
        <v>0</v>
      </c>
      <c r="I14" s="347" t="s">
        <v>161</v>
      </c>
      <c r="J14" s="357">
        <v>2450</v>
      </c>
      <c r="K14" s="347" t="s">
        <v>157</v>
      </c>
      <c r="L14" s="347" t="s">
        <v>78</v>
      </c>
      <c r="M14" s="347" t="s">
        <v>78</v>
      </c>
      <c r="N14" s="349" t="s">
        <v>151</v>
      </c>
      <c r="O14" s="247" t="s">
        <v>162</v>
      </c>
    </row>
    <row r="15" spans="1:15" s="253" customFormat="1" ht="12.75" customHeight="1">
      <c r="A15" s="246"/>
      <c r="B15" s="349" t="s">
        <v>153</v>
      </c>
      <c r="C15" s="344">
        <v>0</v>
      </c>
      <c r="D15" s="343">
        <v>35</v>
      </c>
      <c r="E15" s="343">
        <v>0</v>
      </c>
      <c r="F15" s="343">
        <v>0</v>
      </c>
      <c r="G15" s="356">
        <v>17</v>
      </c>
      <c r="H15" s="356">
        <v>0</v>
      </c>
      <c r="I15" s="347" t="s">
        <v>161</v>
      </c>
      <c r="J15" s="357">
        <v>1593</v>
      </c>
      <c r="K15" s="347" t="s">
        <v>163</v>
      </c>
      <c r="L15" s="347" t="s">
        <v>78</v>
      </c>
      <c r="M15" s="347" t="s">
        <v>78</v>
      </c>
      <c r="N15" s="349" t="s">
        <v>151</v>
      </c>
      <c r="O15" s="247"/>
    </row>
    <row r="16" spans="1:15" s="248" customFormat="1" ht="12.75" customHeight="1" thickBot="1">
      <c r="A16" s="254"/>
      <c r="B16" s="363" t="s">
        <v>155</v>
      </c>
      <c r="C16" s="358">
        <v>0</v>
      </c>
      <c r="D16" s="359">
        <v>35</v>
      </c>
      <c r="E16" s="359">
        <v>0</v>
      </c>
      <c r="F16" s="359">
        <v>0</v>
      </c>
      <c r="G16" s="360">
        <v>31</v>
      </c>
      <c r="H16" s="360">
        <v>0</v>
      </c>
      <c r="I16" s="361" t="s">
        <v>164</v>
      </c>
      <c r="J16" s="362">
        <v>1981</v>
      </c>
      <c r="K16" s="361" t="s">
        <v>163</v>
      </c>
      <c r="L16" s="364" t="s">
        <v>78</v>
      </c>
      <c r="M16" s="364" t="s">
        <v>78</v>
      </c>
      <c r="N16" s="363" t="s">
        <v>151</v>
      </c>
      <c r="O16" s="255"/>
    </row>
    <row r="17" spans="6:7" s="237" customFormat="1" ht="12" customHeight="1" thickBot="1">
      <c r="F17" s="256"/>
      <c r="G17" s="257"/>
    </row>
    <row r="18" spans="1:9" s="241" customFormat="1" ht="15" customHeight="1">
      <c r="A18" s="562" t="s">
        <v>459</v>
      </c>
      <c r="B18" s="573" t="s">
        <v>381</v>
      </c>
      <c r="C18" s="574"/>
      <c r="D18" s="574"/>
      <c r="E18" s="574"/>
      <c r="F18" s="574"/>
      <c r="G18" s="574"/>
      <c r="H18" s="575"/>
      <c r="I18" s="565" t="s">
        <v>19</v>
      </c>
    </row>
    <row r="19" spans="1:9" s="241" customFormat="1" ht="15" customHeight="1">
      <c r="A19" s="563"/>
      <c r="B19" s="570" t="s">
        <v>165</v>
      </c>
      <c r="C19" s="571"/>
      <c r="D19" s="571"/>
      <c r="E19" s="571"/>
      <c r="F19" s="571"/>
      <c r="G19" s="571"/>
      <c r="H19" s="572"/>
      <c r="I19" s="566"/>
    </row>
    <row r="20" spans="1:10" s="241" customFormat="1" ht="15" customHeight="1">
      <c r="A20" s="563"/>
      <c r="B20" s="242" t="s">
        <v>166</v>
      </c>
      <c r="C20" s="576" t="s">
        <v>382</v>
      </c>
      <c r="D20" s="577"/>
      <c r="E20" s="577"/>
      <c r="F20" s="577"/>
      <c r="G20" s="578"/>
      <c r="H20" s="242" t="s">
        <v>167</v>
      </c>
      <c r="I20" s="566"/>
      <c r="J20" s="338"/>
    </row>
    <row r="21" spans="1:9" s="241" customFormat="1" ht="15" customHeight="1">
      <c r="A21" s="563"/>
      <c r="B21" s="243" t="s">
        <v>126</v>
      </c>
      <c r="C21" s="570" t="s">
        <v>168</v>
      </c>
      <c r="D21" s="571"/>
      <c r="E21" s="571"/>
      <c r="F21" s="571"/>
      <c r="G21" s="572"/>
      <c r="H21" s="243" t="s">
        <v>126</v>
      </c>
      <c r="I21" s="566"/>
    </row>
    <row r="22" spans="1:9" s="241" customFormat="1" ht="15" customHeight="1">
      <c r="A22" s="563"/>
      <c r="B22" s="244"/>
      <c r="C22" s="258" t="s">
        <v>169</v>
      </c>
      <c r="D22" s="243" t="s">
        <v>383</v>
      </c>
      <c r="E22" s="243" t="s">
        <v>384</v>
      </c>
      <c r="F22" s="243" t="s">
        <v>385</v>
      </c>
      <c r="G22" s="244" t="s">
        <v>170</v>
      </c>
      <c r="H22" s="244"/>
      <c r="I22" s="566"/>
    </row>
    <row r="23" spans="1:9" s="241" customFormat="1" ht="40.5">
      <c r="A23" s="564"/>
      <c r="B23" s="245" t="s">
        <v>171</v>
      </c>
      <c r="C23" s="245" t="s">
        <v>112</v>
      </c>
      <c r="D23" s="259" t="s">
        <v>172</v>
      </c>
      <c r="E23" s="259" t="s">
        <v>173</v>
      </c>
      <c r="F23" s="259" t="s">
        <v>174</v>
      </c>
      <c r="G23" s="245" t="s">
        <v>175</v>
      </c>
      <c r="H23" s="259" t="s">
        <v>176</v>
      </c>
      <c r="I23" s="567"/>
    </row>
    <row r="24" spans="1:9" s="260" customFormat="1" ht="12.75" customHeight="1">
      <c r="A24" s="246" t="s">
        <v>57</v>
      </c>
      <c r="B24" s="349">
        <v>26</v>
      </c>
      <c r="C24" s="349">
        <f>SUM(D24:G24)</f>
        <v>50</v>
      </c>
      <c r="D24" s="349"/>
      <c r="E24" s="349">
        <v>12</v>
      </c>
      <c r="F24" s="349">
        <v>20</v>
      </c>
      <c r="G24" s="349">
        <v>18</v>
      </c>
      <c r="H24" s="349">
        <v>53</v>
      </c>
      <c r="I24" s="247" t="s">
        <v>57</v>
      </c>
    </row>
    <row r="25" spans="1:9" s="261" customFormat="1" ht="12.75" customHeight="1">
      <c r="A25" s="249" t="s">
        <v>58</v>
      </c>
      <c r="B25" s="355">
        <f>SUM(B26:B27)</f>
        <v>25</v>
      </c>
      <c r="C25" s="355">
        <f aca="true" t="shared" si="1" ref="C25:H25">SUM(C26:C27)</f>
        <v>49</v>
      </c>
      <c r="D25" s="355">
        <f t="shared" si="1"/>
        <v>2</v>
      </c>
      <c r="E25" s="355">
        <f t="shared" si="1"/>
        <v>9</v>
      </c>
      <c r="F25" s="355">
        <f t="shared" si="1"/>
        <v>20</v>
      </c>
      <c r="G25" s="355">
        <f t="shared" si="1"/>
        <v>18</v>
      </c>
      <c r="H25" s="355">
        <f t="shared" si="1"/>
        <v>55</v>
      </c>
      <c r="I25" s="250" t="s">
        <v>58</v>
      </c>
    </row>
    <row r="26" spans="1:9" s="260" customFormat="1" ht="12.75" customHeight="1">
      <c r="A26" s="252" t="s">
        <v>380</v>
      </c>
      <c r="B26" s="349">
        <v>17</v>
      </c>
      <c r="C26" s="349">
        <f>SUM(D26:G26)</f>
        <v>35</v>
      </c>
      <c r="D26" s="349"/>
      <c r="E26" s="349">
        <v>4</v>
      </c>
      <c r="F26" s="349">
        <v>14</v>
      </c>
      <c r="G26" s="349">
        <v>17</v>
      </c>
      <c r="H26" s="349">
        <v>32</v>
      </c>
      <c r="I26" s="247" t="s">
        <v>152</v>
      </c>
    </row>
    <row r="27" spans="1:9" s="260" customFormat="1" ht="12.75" customHeight="1" thickBot="1">
      <c r="A27" s="254" t="s">
        <v>159</v>
      </c>
      <c r="B27" s="363">
        <v>8</v>
      </c>
      <c r="C27" s="363">
        <f>SUM(D27:G27)</f>
        <v>14</v>
      </c>
      <c r="D27" s="363">
        <v>2</v>
      </c>
      <c r="E27" s="363">
        <v>5</v>
      </c>
      <c r="F27" s="363">
        <v>6</v>
      </c>
      <c r="G27" s="363">
        <v>1</v>
      </c>
      <c r="H27" s="363">
        <v>23</v>
      </c>
      <c r="I27" s="255" t="s">
        <v>162</v>
      </c>
    </row>
    <row r="28" spans="1:9" s="31" customFormat="1" ht="15" customHeight="1">
      <c r="A28" s="541" t="s">
        <v>264</v>
      </c>
      <c r="B28" s="541"/>
      <c r="C28" s="541"/>
      <c r="I28" s="236" t="s">
        <v>60</v>
      </c>
    </row>
    <row r="29" s="237" customFormat="1" ht="13.5"/>
    <row r="30" s="237" customFormat="1" ht="13.5"/>
    <row r="31" s="237" customFormat="1" ht="13.5"/>
    <row r="32" s="237" customFormat="1" ht="13.5"/>
    <row r="33" s="237" customFormat="1" ht="13.5"/>
    <row r="34" s="237" customFormat="1" ht="13.5"/>
    <row r="35" s="105" customFormat="1" ht="14.25"/>
    <row r="36" s="105" customFormat="1" ht="14.25"/>
    <row r="37" s="105" customFormat="1" ht="14.25"/>
    <row r="38" s="105" customFormat="1" ht="14.25"/>
    <row r="39" s="105" customFormat="1" ht="14.25"/>
    <row r="40" s="105" customFormat="1" ht="14.25"/>
    <row r="41" s="105" customFormat="1" ht="14.25"/>
  </sheetData>
  <mergeCells count="19">
    <mergeCell ref="A1:P1"/>
    <mergeCell ref="A2:A6"/>
    <mergeCell ref="B2:N2"/>
    <mergeCell ref="C3:E3"/>
    <mergeCell ref="F3:H3"/>
    <mergeCell ref="L3:N3"/>
    <mergeCell ref="C4:E4"/>
    <mergeCell ref="F4:H4"/>
    <mergeCell ref="K5:K6"/>
    <mergeCell ref="L4:N4"/>
    <mergeCell ref="A28:C28"/>
    <mergeCell ref="B18:H18"/>
    <mergeCell ref="B19:H19"/>
    <mergeCell ref="C20:G20"/>
    <mergeCell ref="O2:O6"/>
    <mergeCell ref="A18:A23"/>
    <mergeCell ref="I18:I23"/>
    <mergeCell ref="I5:I6"/>
    <mergeCell ref="C21:G2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통계계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김임선</dc:creator>
  <cp:keywords/>
  <dc:description/>
  <cp:lastModifiedBy>WindowsXP</cp:lastModifiedBy>
  <cp:lastPrinted>2007-03-29T06:33:13Z</cp:lastPrinted>
  <dcterms:created xsi:type="dcterms:W3CDTF">1999-08-12T23:48:22Z</dcterms:created>
  <dcterms:modified xsi:type="dcterms:W3CDTF">2008-01-11T00:58:23Z</dcterms:modified>
  <cp:category/>
  <cp:version/>
  <cp:contentType/>
  <cp:contentStatus/>
</cp:coreProperties>
</file>